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6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7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888A4FB3-B57E-4BB1-B550-F1B8FC413082}" xr6:coauthVersionLast="47" xr6:coauthVersionMax="47" xr10:uidLastSave="{00000000-0000-0000-0000-000000000000}"/>
  <bookViews>
    <workbookView xWindow="-110" yWindow="-110" windowWidth="25820" windowHeight="14020" activeTab="2" xr2:uid="{FFA89FFE-D77B-41A9-8296-C2FB63424D0A}"/>
  </bookViews>
  <sheets>
    <sheet name="conv" sheetId="15" r:id="rId1"/>
    <sheet name="NoSettings" sheetId="10" r:id="rId2"/>
    <sheet name="Transportation_cargo" sheetId="1" r:id="rId3"/>
    <sheet name="Transportation_fuel" sheetId="2" r:id="rId4"/>
    <sheet name="transp co2" sheetId="17" r:id="rId5"/>
    <sheet name="GCAM Data" sheetId="16" r:id="rId6"/>
    <sheet name="Transportation_vehsales" sheetId="3" r:id="rId7"/>
    <sheet name="Industry_energy" sheetId="4" r:id="rId8"/>
    <sheet name="Building_energy" sheetId="5" r:id="rId9"/>
    <sheet name="Elec_cap" sheetId="6" r:id="rId10"/>
    <sheet name="Elec_gen" sheetId="11" r:id="rId11"/>
    <sheet name="Elec_demand" sheetId="8" r:id="rId12"/>
    <sheet name="Total CO2e" sheetId="9" r:id="rId13"/>
    <sheet name="EDGAR" sheetId="12" r:id="rId14"/>
    <sheet name="ROK" sheetId="14" r:id="rId15"/>
    <sheet name="ICCTRoadmap2017Results-Ref.Only" sheetId="13" r:id="rId16"/>
  </sheets>
  <externalReferences>
    <externalReference r:id="rId17"/>
  </externalReferences>
  <definedNames>
    <definedName name="_xlnm._FilterDatabase" localSheetId="15" hidden="1">'ICCTRoadmap2017Results-Ref.Only'!$A$1:$M$1893</definedName>
    <definedName name="_xlnm._FilterDatabase" localSheetId="1" hidden="1">NoSettings!$A$1:$AG$6843</definedName>
    <definedName name="Eno_TM">'[1]1997  Table 1a Modified'!#REF!</definedName>
    <definedName name="Eno_Tons">'[1]1997  Table 1a Modified'!#REF!</definedName>
    <definedName name="mtoe_to_btu">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 localSheetId="14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9" i="17" l="1"/>
  <c r="AC9" i="17"/>
  <c r="X9" i="17"/>
  <c r="S9" i="17"/>
  <c r="N9" i="17"/>
  <c r="I9" i="17"/>
  <c r="D9" i="17"/>
  <c r="I8" i="17"/>
  <c r="N8" i="17"/>
  <c r="S8" i="17"/>
  <c r="X8" i="17"/>
  <c r="AC8" i="17"/>
  <c r="AH8" i="17"/>
  <c r="D8" i="17"/>
  <c r="F367" i="4" l="1"/>
  <c r="D7" i="17"/>
  <c r="M68" i="16" l="1"/>
  <c r="AH7" i="17" l="1"/>
  <c r="AC7" i="17"/>
  <c r="X7" i="17"/>
  <c r="S7" i="17"/>
  <c r="N7" i="17"/>
  <c r="I7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D6" i="17"/>
  <c r="C6847" i="10"/>
  <c r="L82" i="16"/>
  <c r="K82" i="16"/>
  <c r="J82" i="16"/>
  <c r="I82" i="16"/>
  <c r="H82" i="16"/>
  <c r="G82" i="16"/>
  <c r="F82" i="16"/>
  <c r="E82" i="16"/>
  <c r="D82" i="16"/>
  <c r="C82" i="16"/>
  <c r="B82" i="16"/>
  <c r="L79" i="16"/>
  <c r="K79" i="16"/>
  <c r="J79" i="16"/>
  <c r="I79" i="16"/>
  <c r="H79" i="16"/>
  <c r="G79" i="16"/>
  <c r="F79" i="16"/>
  <c r="E79" i="16"/>
  <c r="D79" i="16"/>
  <c r="C79" i="16"/>
  <c r="B79" i="16"/>
  <c r="H78" i="16"/>
  <c r="H80" i="16" s="1"/>
  <c r="H84" i="16" s="1"/>
  <c r="G78" i="16"/>
  <c r="G80" i="16" s="1"/>
  <c r="G84" i="16" s="1"/>
  <c r="L74" i="16"/>
  <c r="K74" i="16"/>
  <c r="J74" i="16"/>
  <c r="I74" i="16"/>
  <c r="H74" i="16"/>
  <c r="G74" i="16"/>
  <c r="F74" i="16"/>
  <c r="E74" i="16"/>
  <c r="D74" i="16"/>
  <c r="C74" i="16"/>
  <c r="B74" i="16"/>
  <c r="L36" i="16"/>
  <c r="L78" i="16" s="1"/>
  <c r="L80" i="16" s="1"/>
  <c r="L84" i="16" s="1"/>
  <c r="K36" i="16"/>
  <c r="K78" i="16" s="1"/>
  <c r="K80" i="16" s="1"/>
  <c r="K84" i="16" s="1"/>
  <c r="J36" i="16"/>
  <c r="J78" i="16" s="1"/>
  <c r="J80" i="16" s="1"/>
  <c r="J84" i="16" s="1"/>
  <c r="I36" i="16"/>
  <c r="I78" i="16" s="1"/>
  <c r="I80" i="16" s="1"/>
  <c r="I84" i="16" s="1"/>
  <c r="H36" i="16"/>
  <c r="G36" i="16"/>
  <c r="F36" i="16"/>
  <c r="F78" i="16" s="1"/>
  <c r="F80" i="16" s="1"/>
  <c r="F84" i="16" s="1"/>
  <c r="E36" i="16"/>
  <c r="E78" i="16" s="1"/>
  <c r="E80" i="16" s="1"/>
  <c r="E84" i="16" s="1"/>
  <c r="D36" i="16"/>
  <c r="D78" i="16" s="1"/>
  <c r="D80" i="16" s="1"/>
  <c r="D84" i="16" s="1"/>
  <c r="C36" i="16"/>
  <c r="C78" i="16" s="1"/>
  <c r="C80" i="16" s="1"/>
  <c r="C84" i="16" s="1"/>
  <c r="B36" i="16"/>
  <c r="B78" i="16" s="1"/>
  <c r="B80" i="16" s="1"/>
  <c r="B84" i="16" s="1"/>
  <c r="J51" i="9"/>
  <c r="O51" i="9"/>
  <c r="T51" i="9"/>
  <c r="Y51" i="9"/>
  <c r="AD51" i="9"/>
  <c r="AI51" i="9"/>
  <c r="E51" i="9"/>
  <c r="AM111" i="11"/>
  <c r="AM104" i="11"/>
  <c r="AM99" i="11"/>
  <c r="AM100" i="11"/>
  <c r="AM102" i="11"/>
  <c r="AM98" i="11"/>
  <c r="AM97" i="11"/>
  <c r="AM96" i="11"/>
  <c r="AM95" i="11"/>
  <c r="AB111" i="11"/>
  <c r="AB104" i="11"/>
  <c r="AB99" i="11"/>
  <c r="AB100" i="11"/>
  <c r="AB102" i="11"/>
  <c r="AB98" i="11"/>
  <c r="AB97" i="11"/>
  <c r="AB96" i="11"/>
  <c r="AB95" i="11"/>
  <c r="Q111" i="11"/>
  <c r="Q99" i="11"/>
  <c r="Q100" i="11"/>
  <c r="Q102" i="11"/>
  <c r="Q98" i="11"/>
  <c r="Q97" i="11"/>
  <c r="Q96" i="11"/>
  <c r="Q95" i="11"/>
  <c r="F111" i="11"/>
  <c r="F104" i="11"/>
  <c r="F102" i="11"/>
  <c r="F100" i="11"/>
  <c r="F99" i="11"/>
  <c r="F98" i="11"/>
  <c r="F97" i="11"/>
  <c r="F96" i="11"/>
  <c r="F95" i="11"/>
  <c r="AL90" i="6" l="1"/>
  <c r="AL97" i="6"/>
  <c r="AL88" i="6"/>
  <c r="AL86" i="6"/>
  <c r="AL85" i="6"/>
  <c r="AL84" i="6"/>
  <c r="AL83" i="6"/>
  <c r="AL82" i="6"/>
  <c r="AL81" i="6"/>
  <c r="AA97" i="6"/>
  <c r="AA88" i="6"/>
  <c r="AA86" i="6"/>
  <c r="AA85" i="6"/>
  <c r="AA84" i="6"/>
  <c r="AA83" i="6"/>
  <c r="AA81" i="6"/>
  <c r="AA82" i="6"/>
  <c r="Q97" i="6"/>
  <c r="Q88" i="6"/>
  <c r="Q86" i="6"/>
  <c r="Q85" i="6"/>
  <c r="Q84" i="6"/>
  <c r="Q83" i="6"/>
  <c r="Q82" i="6"/>
  <c r="Q81" i="6"/>
  <c r="F97" i="6"/>
  <c r="F88" i="6"/>
  <c r="F86" i="6"/>
  <c r="F85" i="6"/>
  <c r="F84" i="6"/>
  <c r="F83" i="6"/>
  <c r="F82" i="6"/>
  <c r="F81" i="6"/>
  <c r="G265" i="2"/>
  <c r="G264" i="2"/>
  <c r="G263" i="2"/>
  <c r="G262" i="2"/>
  <c r="G261" i="2"/>
  <c r="H262" i="2"/>
  <c r="H261" i="2"/>
  <c r="H260" i="2"/>
  <c r="H259" i="2"/>
  <c r="G260" i="2"/>
  <c r="G259" i="2"/>
  <c r="AJ386" i="4"/>
  <c r="AE386" i="4"/>
  <c r="Z386" i="4"/>
  <c r="U386" i="4"/>
  <c r="P386" i="4"/>
  <c r="K386" i="4"/>
  <c r="F386" i="4"/>
  <c r="AJ377" i="4"/>
  <c r="AE377" i="4"/>
  <c r="Z377" i="4"/>
  <c r="U377" i="4"/>
  <c r="P377" i="4"/>
  <c r="K377" i="4"/>
  <c r="F377" i="4"/>
  <c r="AJ374" i="4"/>
  <c r="AE374" i="4"/>
  <c r="Z374" i="4"/>
  <c r="U374" i="4"/>
  <c r="P374" i="4"/>
  <c r="K374" i="4"/>
  <c r="F374" i="4"/>
  <c r="AJ371" i="4"/>
  <c r="AE371" i="4"/>
  <c r="Z371" i="4"/>
  <c r="U371" i="4"/>
  <c r="P371" i="4"/>
  <c r="K371" i="4"/>
  <c r="F371" i="4"/>
  <c r="AJ368" i="4"/>
  <c r="AE368" i="4"/>
  <c r="Z368" i="4"/>
  <c r="U368" i="4"/>
  <c r="P368" i="4"/>
  <c r="K368" i="4"/>
  <c r="F368" i="4"/>
  <c r="AH315" i="5"/>
  <c r="AC315" i="5"/>
  <c r="X315" i="5"/>
  <c r="S315" i="5"/>
  <c r="N315" i="5"/>
  <c r="I315" i="5"/>
  <c r="D315" i="5"/>
  <c r="AH312" i="5"/>
  <c r="AC312" i="5"/>
  <c r="X312" i="5"/>
  <c r="S312" i="5"/>
  <c r="N312" i="5"/>
  <c r="I312" i="5"/>
  <c r="D312" i="5"/>
  <c r="AH309" i="5"/>
  <c r="AC309" i="5"/>
  <c r="X309" i="5"/>
  <c r="S309" i="5"/>
  <c r="N309" i="5"/>
  <c r="I309" i="5"/>
  <c r="D309" i="5"/>
  <c r="AH306" i="5"/>
  <c r="AC306" i="5"/>
  <c r="X306" i="5"/>
  <c r="S306" i="5"/>
  <c r="N306" i="5"/>
  <c r="I306" i="5"/>
  <c r="D306" i="5"/>
  <c r="AH303" i="5"/>
  <c r="AC303" i="5"/>
  <c r="X303" i="5"/>
  <c r="S303" i="5"/>
  <c r="N303" i="5"/>
  <c r="I303" i="5"/>
  <c r="D303" i="5"/>
  <c r="B3" i="1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B3" i="14"/>
  <c r="AA3" i="14"/>
  <c r="Z3" i="14"/>
  <c r="Y3" i="14"/>
  <c r="X3" i="14"/>
  <c r="W3" i="14"/>
  <c r="V3" i="14"/>
  <c r="U3" i="14"/>
  <c r="T3" i="14"/>
  <c r="S3" i="14"/>
  <c r="R3" i="14"/>
  <c r="Q3" i="14"/>
  <c r="O3" i="14"/>
  <c r="N3" i="14"/>
  <c r="M3" i="14"/>
  <c r="L3" i="14"/>
  <c r="K3" i="14"/>
  <c r="J3" i="14"/>
  <c r="I3" i="14"/>
  <c r="H3" i="14"/>
  <c r="G3" i="14"/>
  <c r="F3" i="14"/>
  <c r="E3" i="14"/>
  <c r="D3" i="14"/>
  <c r="K390" i="4" l="1"/>
  <c r="P390" i="4"/>
  <c r="AJ390" i="4"/>
  <c r="F390" i="4"/>
  <c r="U390" i="4"/>
  <c r="Z390" i="4"/>
  <c r="AE390" i="4"/>
  <c r="F100" i="2"/>
  <c r="F84" i="2"/>
  <c r="F68" i="2"/>
  <c r="F52" i="2"/>
  <c r="F36" i="2"/>
  <c r="F20" i="2"/>
  <c r="A12" i="3" l="1"/>
  <c r="A6" i="3"/>
  <c r="F205" i="2" l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E205" i="2"/>
  <c r="F1910" i="13"/>
  <c r="G1910" i="13"/>
  <c r="F1911" i="13"/>
  <c r="G1911" i="13"/>
  <c r="J207" i="2" s="1"/>
  <c r="F1912" i="13"/>
  <c r="G1912" i="13"/>
  <c r="F1913" i="13"/>
  <c r="I211" i="2" s="1"/>
  <c r="G1913" i="13"/>
  <c r="J211" i="2" s="1"/>
  <c r="F1914" i="13"/>
  <c r="G1914" i="13"/>
  <c r="F1915" i="13"/>
  <c r="G1915" i="13"/>
  <c r="J215" i="2" s="1"/>
  <c r="F1916" i="13"/>
  <c r="G1916" i="13"/>
  <c r="F1917" i="13"/>
  <c r="I219" i="2" s="1"/>
  <c r="G1917" i="13"/>
  <c r="J219" i="2" s="1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H62" i="1" s="1"/>
  <c r="G1903" i="13"/>
  <c r="F1904" i="13"/>
  <c r="G1904" i="13"/>
  <c r="I71" i="1" s="1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F211" i="2"/>
  <c r="G211" i="2"/>
  <c r="H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F219" i="2"/>
  <c r="G219" i="2"/>
  <c r="H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E219" i="2"/>
  <c r="E217" i="2"/>
  <c r="E215" i="2"/>
  <c r="E213" i="2"/>
  <c r="E211" i="2"/>
  <c r="E209" i="2"/>
  <c r="E207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F1917" i="13"/>
  <c r="AE1917" i="13"/>
  <c r="AD1917" i="13"/>
  <c r="AC1917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917" i="13"/>
  <c r="L1917" i="13"/>
  <c r="K1917" i="13"/>
  <c r="J1917" i="13"/>
  <c r="I1917" i="13"/>
  <c r="H1917" i="13"/>
  <c r="AF1916" i="13"/>
  <c r="AE1916" i="13"/>
  <c r="AD1916" i="13"/>
  <c r="AC1916" i="13"/>
  <c r="AB1916" i="13"/>
  <c r="AA1916" i="13"/>
  <c r="Z1916" i="13"/>
  <c r="Y1916" i="13"/>
  <c r="X1916" i="13"/>
  <c r="W1916" i="13"/>
  <c r="V1916" i="13"/>
  <c r="U1916" i="13"/>
  <c r="T1916" i="13"/>
  <c r="S1916" i="13"/>
  <c r="R1916" i="13"/>
  <c r="Q1916" i="13"/>
  <c r="P1916" i="13"/>
  <c r="O1916" i="13"/>
  <c r="N1916" i="13"/>
  <c r="M1916" i="13"/>
  <c r="L1916" i="13"/>
  <c r="K1916" i="13"/>
  <c r="J1916" i="13"/>
  <c r="I1916" i="13"/>
  <c r="H1916" i="13"/>
  <c r="AF1915" i="13"/>
  <c r="AE1915" i="13"/>
  <c r="AD1915" i="13"/>
  <c r="AC1915" i="13"/>
  <c r="AB1915" i="13"/>
  <c r="AA1915" i="13"/>
  <c r="Z1915" i="13"/>
  <c r="Y1915" i="13"/>
  <c r="X1915" i="13"/>
  <c r="W1915" i="13"/>
  <c r="V1915" i="13"/>
  <c r="U1915" i="13"/>
  <c r="T1915" i="13"/>
  <c r="S1915" i="13"/>
  <c r="R1915" i="13"/>
  <c r="Q1915" i="13"/>
  <c r="P1915" i="13"/>
  <c r="O1915" i="13"/>
  <c r="N1915" i="13"/>
  <c r="M1915" i="13"/>
  <c r="L1915" i="13"/>
  <c r="K1915" i="13"/>
  <c r="J1915" i="13"/>
  <c r="I1915" i="13"/>
  <c r="H1915" i="13"/>
  <c r="AF1914" i="13"/>
  <c r="AE1914" i="13"/>
  <c r="AD1914" i="13"/>
  <c r="AC1914" i="13"/>
  <c r="AB1914" i="13"/>
  <c r="AA1914" i="13"/>
  <c r="Z1914" i="13"/>
  <c r="Y1914" i="13"/>
  <c r="X1914" i="13"/>
  <c r="W1914" i="13"/>
  <c r="V1914" i="13"/>
  <c r="U1914" i="13"/>
  <c r="T1914" i="13"/>
  <c r="S1914" i="13"/>
  <c r="R1914" i="13"/>
  <c r="Q1914" i="13"/>
  <c r="P1914" i="13"/>
  <c r="O1914" i="13"/>
  <c r="N1914" i="13"/>
  <c r="M1914" i="13"/>
  <c r="L1914" i="13"/>
  <c r="K1914" i="13"/>
  <c r="J1914" i="13"/>
  <c r="I1914" i="13"/>
  <c r="H1914" i="13"/>
  <c r="AF1913" i="13"/>
  <c r="AE1913" i="13"/>
  <c r="AD1913" i="13"/>
  <c r="AC1913" i="13"/>
  <c r="AB1913" i="13"/>
  <c r="AA1913" i="13"/>
  <c r="Z1913" i="13"/>
  <c r="Y1913" i="13"/>
  <c r="X1913" i="13"/>
  <c r="W1913" i="13"/>
  <c r="V1913" i="13"/>
  <c r="U1913" i="13"/>
  <c r="T1913" i="13"/>
  <c r="S1913" i="13"/>
  <c r="R1913" i="13"/>
  <c r="Q1913" i="13"/>
  <c r="P1913" i="13"/>
  <c r="O1913" i="13"/>
  <c r="N1913" i="13"/>
  <c r="M1913" i="13"/>
  <c r="L1913" i="13"/>
  <c r="K1913" i="13"/>
  <c r="J1913" i="13"/>
  <c r="I1913" i="13"/>
  <c r="H1913" i="13"/>
  <c r="AF1912" i="13"/>
  <c r="AE1912" i="13"/>
  <c r="AD1912" i="13"/>
  <c r="AC1912" i="13"/>
  <c r="AB1912" i="13"/>
  <c r="AA1912" i="13"/>
  <c r="Z1912" i="13"/>
  <c r="Y1912" i="13"/>
  <c r="X1912" i="13"/>
  <c r="W1912" i="13"/>
  <c r="V1912" i="13"/>
  <c r="U1912" i="13"/>
  <c r="T1912" i="13"/>
  <c r="S1912" i="13"/>
  <c r="R1912" i="13"/>
  <c r="Q1912" i="13"/>
  <c r="P1912" i="13"/>
  <c r="O1912" i="13"/>
  <c r="N1912" i="13"/>
  <c r="M1912" i="13"/>
  <c r="L1912" i="13"/>
  <c r="K1912" i="13"/>
  <c r="J1912" i="13"/>
  <c r="I1912" i="13"/>
  <c r="H1912" i="13"/>
  <c r="AF1911" i="13"/>
  <c r="AE1911" i="13"/>
  <c r="AD1911" i="13"/>
  <c r="AC1911" i="13"/>
  <c r="AB1911" i="13"/>
  <c r="AA1911" i="13"/>
  <c r="Z1911" i="13"/>
  <c r="Y1911" i="13"/>
  <c r="X1911" i="13"/>
  <c r="W1911" i="13"/>
  <c r="V1911" i="13"/>
  <c r="U1911" i="13"/>
  <c r="T1911" i="13"/>
  <c r="S1911" i="13"/>
  <c r="R1911" i="13"/>
  <c r="Q1911" i="13"/>
  <c r="P1911" i="13"/>
  <c r="O1911" i="13"/>
  <c r="N1911" i="13"/>
  <c r="M1911" i="13"/>
  <c r="L1911" i="13"/>
  <c r="K1911" i="13"/>
  <c r="J1911" i="13"/>
  <c r="I1911" i="13"/>
  <c r="H1911" i="13"/>
  <c r="AF1910" i="13"/>
  <c r="AE1910" i="13"/>
  <c r="AD1910" i="13"/>
  <c r="AC1910" i="13"/>
  <c r="AB1910" i="13"/>
  <c r="AA1910" i="13"/>
  <c r="Z1910" i="13"/>
  <c r="Y1910" i="13"/>
  <c r="X1910" i="13"/>
  <c r="W1910" i="13"/>
  <c r="V1910" i="13"/>
  <c r="U1910" i="13"/>
  <c r="T1910" i="13"/>
  <c r="S1910" i="13"/>
  <c r="R1910" i="13"/>
  <c r="Q1910" i="13"/>
  <c r="P1910" i="13"/>
  <c r="O1910" i="13"/>
  <c r="N1910" i="13"/>
  <c r="M1910" i="13"/>
  <c r="L1910" i="13"/>
  <c r="K1910" i="13"/>
  <c r="J1910" i="13"/>
  <c r="I1910" i="13"/>
  <c r="H1910" i="13"/>
  <c r="E1917" i="13"/>
  <c r="D1917" i="13"/>
  <c r="C1917" i="13"/>
  <c r="E1916" i="13"/>
  <c r="D1916" i="13"/>
  <c r="C1916" i="13"/>
  <c r="E1915" i="13"/>
  <c r="D1915" i="13"/>
  <c r="C1915" i="13"/>
  <c r="E1914" i="13"/>
  <c r="D1914" i="13"/>
  <c r="C1914" i="13"/>
  <c r="E1913" i="13"/>
  <c r="D1913" i="13"/>
  <c r="C1913" i="13"/>
  <c r="E1912" i="13"/>
  <c r="D1912" i="13"/>
  <c r="C1912" i="13"/>
  <c r="E1911" i="13"/>
  <c r="D1911" i="13"/>
  <c r="C1911" i="13"/>
  <c r="E1910" i="13"/>
  <c r="D1910" i="13"/>
  <c r="C1910" i="13"/>
  <c r="B1911" i="13"/>
  <c r="B1912" i="13"/>
  <c r="B1913" i="13"/>
  <c r="B1914" i="13"/>
  <c r="B1915" i="13"/>
  <c r="B1916" i="13"/>
  <c r="B1917" i="13"/>
  <c r="B1910" i="13"/>
  <c r="AF1904" i="13"/>
  <c r="AE1904" i="13"/>
  <c r="AD1904" i="13"/>
  <c r="AC1904" i="13"/>
  <c r="AB1904" i="13"/>
  <c r="AA1904" i="13"/>
  <c r="Z1904" i="13"/>
  <c r="AB71" i="1" s="1"/>
  <c r="Y1904" i="13"/>
  <c r="AA71" i="1" s="1"/>
  <c r="X1904" i="13"/>
  <c r="W1904" i="13"/>
  <c r="V1904" i="13"/>
  <c r="U1904" i="13"/>
  <c r="T1904" i="13"/>
  <c r="S1904" i="13"/>
  <c r="R1904" i="13"/>
  <c r="T71" i="1" s="1"/>
  <c r="Q1904" i="13"/>
  <c r="S71" i="1" s="1"/>
  <c r="P1904" i="13"/>
  <c r="O1904" i="13"/>
  <c r="N1904" i="13"/>
  <c r="M1904" i="13"/>
  <c r="L1904" i="13"/>
  <c r="K1904" i="13"/>
  <c r="J1904" i="13"/>
  <c r="L71" i="1" s="1"/>
  <c r="I1904" i="13"/>
  <c r="K71" i="1" s="1"/>
  <c r="H1904" i="13"/>
  <c r="AF1903" i="13"/>
  <c r="AE1903" i="13"/>
  <c r="AD1903" i="13"/>
  <c r="AC1903" i="13"/>
  <c r="AB1903" i="13"/>
  <c r="AA1903" i="13"/>
  <c r="AC62" i="1" s="1"/>
  <c r="Z1903" i="13"/>
  <c r="AB62" i="1" s="1"/>
  <c r="Y1903" i="13"/>
  <c r="X1903" i="13"/>
  <c r="W1903" i="13"/>
  <c r="V1903" i="13"/>
  <c r="U1903" i="13"/>
  <c r="T1903" i="13"/>
  <c r="S1903" i="13"/>
  <c r="U62" i="1" s="1"/>
  <c r="R1903" i="13"/>
  <c r="T62" i="1" s="1"/>
  <c r="Q1903" i="13"/>
  <c r="P1903" i="13"/>
  <c r="O1903" i="13"/>
  <c r="N1903" i="13"/>
  <c r="M1903" i="13"/>
  <c r="L1903" i="13"/>
  <c r="K1903" i="13"/>
  <c r="M62" i="1" s="1"/>
  <c r="J1903" i="13"/>
  <c r="L62" i="1" s="1"/>
  <c r="I1903" i="13"/>
  <c r="H1903" i="13"/>
  <c r="AF1902" i="13"/>
  <c r="AE1902" i="13"/>
  <c r="AD1902" i="13"/>
  <c r="AC1902" i="13"/>
  <c r="AB1902" i="13"/>
  <c r="AD59" i="1" s="1"/>
  <c r="AA1902" i="13"/>
  <c r="AC59" i="1" s="1"/>
  <c r="Z1902" i="13"/>
  <c r="Y1902" i="13"/>
  <c r="X1902" i="13"/>
  <c r="W1902" i="13"/>
  <c r="V1902" i="13"/>
  <c r="X59" i="1" s="1"/>
  <c r="U1902" i="13"/>
  <c r="T1902" i="13"/>
  <c r="V59" i="1" s="1"/>
  <c r="S1902" i="13"/>
  <c r="U59" i="1" s="1"/>
  <c r="R1902" i="13"/>
  <c r="Q1902" i="13"/>
  <c r="P1902" i="13"/>
  <c r="O1902" i="13"/>
  <c r="N1902" i="13"/>
  <c r="P59" i="1" s="1"/>
  <c r="M1902" i="13"/>
  <c r="L1902" i="13"/>
  <c r="N59" i="1" s="1"/>
  <c r="K1902" i="13"/>
  <c r="M59" i="1" s="1"/>
  <c r="J1902" i="13"/>
  <c r="I1902" i="13"/>
  <c r="H1902" i="13"/>
  <c r="AF1901" i="13"/>
  <c r="AE1901" i="13"/>
  <c r="AG53" i="1" s="1"/>
  <c r="AD1901" i="13"/>
  <c r="AC1901" i="13"/>
  <c r="AE53" i="1" s="1"/>
  <c r="AB1901" i="13"/>
  <c r="AD53" i="1" s="1"/>
  <c r="AA1901" i="13"/>
  <c r="Z1901" i="13"/>
  <c r="Y1901" i="13"/>
  <c r="X1901" i="13"/>
  <c r="W1901" i="13"/>
  <c r="Y53" i="1" s="1"/>
  <c r="V1901" i="13"/>
  <c r="U1901" i="13"/>
  <c r="W53" i="1" s="1"/>
  <c r="T1901" i="13"/>
  <c r="V53" i="1" s="1"/>
  <c r="S1901" i="13"/>
  <c r="R1901" i="13"/>
  <c r="Q1901" i="13"/>
  <c r="P1901" i="13"/>
  <c r="O1901" i="13"/>
  <c r="Q53" i="1" s="1"/>
  <c r="N1901" i="13"/>
  <c r="M1901" i="13"/>
  <c r="O53" i="1" s="1"/>
  <c r="L1901" i="13"/>
  <c r="N53" i="1" s="1"/>
  <c r="K1901" i="13"/>
  <c r="J1901" i="13"/>
  <c r="I1901" i="13"/>
  <c r="H1901" i="13"/>
  <c r="AF1900" i="13"/>
  <c r="AH50" i="1" s="1"/>
  <c r="AE1900" i="13"/>
  <c r="AD1900" i="13"/>
  <c r="AF50" i="1" s="1"/>
  <c r="AC1900" i="13"/>
  <c r="AE50" i="1" s="1"/>
  <c r="AB1900" i="13"/>
  <c r="AA1900" i="13"/>
  <c r="Z1900" i="13"/>
  <c r="Y1900" i="13"/>
  <c r="X1900" i="13"/>
  <c r="Z50" i="1" s="1"/>
  <c r="W1900" i="13"/>
  <c r="V1900" i="13"/>
  <c r="X50" i="1" s="1"/>
  <c r="U1900" i="13"/>
  <c r="W50" i="1" s="1"/>
  <c r="T1900" i="13"/>
  <c r="S1900" i="13"/>
  <c r="R1900" i="13"/>
  <c r="Q1900" i="13"/>
  <c r="P1900" i="13"/>
  <c r="R50" i="1" s="1"/>
  <c r="O1900" i="13"/>
  <c r="N1900" i="13"/>
  <c r="P50" i="1" s="1"/>
  <c r="M1900" i="13"/>
  <c r="O50" i="1" s="1"/>
  <c r="L1900" i="13"/>
  <c r="K1900" i="13"/>
  <c r="J1900" i="13"/>
  <c r="I1900" i="13"/>
  <c r="H1900" i="13"/>
  <c r="J50" i="1" s="1"/>
  <c r="AF1899" i="13"/>
  <c r="AE1899" i="13"/>
  <c r="AG47" i="1" s="1"/>
  <c r="AD1899" i="13"/>
  <c r="AF47" i="1" s="1"/>
  <c r="AC1899" i="13"/>
  <c r="AB1899" i="13"/>
  <c r="AA1899" i="13"/>
  <c r="Z1899" i="13"/>
  <c r="Y1899" i="13"/>
  <c r="AA47" i="1" s="1"/>
  <c r="X1899" i="13"/>
  <c r="W1899" i="13"/>
  <c r="Y47" i="1" s="1"/>
  <c r="V1899" i="13"/>
  <c r="X47" i="1" s="1"/>
  <c r="U1899" i="13"/>
  <c r="T1899" i="13"/>
  <c r="S1899" i="13"/>
  <c r="R1899" i="13"/>
  <c r="Q1899" i="13"/>
  <c r="S47" i="1" s="1"/>
  <c r="P1899" i="13"/>
  <c r="O1899" i="13"/>
  <c r="Q47" i="1" s="1"/>
  <c r="N1899" i="13"/>
  <c r="P47" i="1" s="1"/>
  <c r="M1899" i="13"/>
  <c r="L1899" i="13"/>
  <c r="K1899" i="13"/>
  <c r="J1899" i="13"/>
  <c r="I1899" i="13"/>
  <c r="K47" i="1" s="1"/>
  <c r="H1899" i="13"/>
  <c r="AF1898" i="13"/>
  <c r="AH44" i="1" s="1"/>
  <c r="AE1898" i="13"/>
  <c r="AG44" i="1" s="1"/>
  <c r="AD1898" i="13"/>
  <c r="AC1898" i="13"/>
  <c r="AB1898" i="13"/>
  <c r="AA1898" i="13"/>
  <c r="Z1898" i="13"/>
  <c r="AB44" i="1" s="1"/>
  <c r="Y1898" i="13"/>
  <c r="X1898" i="13"/>
  <c r="Z44" i="1" s="1"/>
  <c r="W1898" i="13"/>
  <c r="Y44" i="1" s="1"/>
  <c r="V1898" i="13"/>
  <c r="U1898" i="13"/>
  <c r="T1898" i="13"/>
  <c r="S1898" i="13"/>
  <c r="R1898" i="13"/>
  <c r="T44" i="1" s="1"/>
  <c r="Q1898" i="13"/>
  <c r="P1898" i="13"/>
  <c r="R44" i="1" s="1"/>
  <c r="O1898" i="13"/>
  <c r="Q44" i="1" s="1"/>
  <c r="N1898" i="13"/>
  <c r="M1898" i="13"/>
  <c r="L1898" i="13"/>
  <c r="K1898" i="13"/>
  <c r="J1898" i="13"/>
  <c r="L44" i="1" s="1"/>
  <c r="I1898" i="13"/>
  <c r="H1898" i="13"/>
  <c r="J44" i="1" s="1"/>
  <c r="AF1897" i="13"/>
  <c r="AH41" i="1" s="1"/>
  <c r="AE1897" i="13"/>
  <c r="AD1897" i="13"/>
  <c r="AC1897" i="13"/>
  <c r="AB1897" i="13"/>
  <c r="AA1897" i="13"/>
  <c r="AC41" i="1" s="1"/>
  <c r="Z1897" i="13"/>
  <c r="Y1897" i="13"/>
  <c r="AA41" i="1" s="1"/>
  <c r="X1897" i="13"/>
  <c r="Z41" i="1" s="1"/>
  <c r="W1897" i="13"/>
  <c r="V1897" i="13"/>
  <c r="U1897" i="13"/>
  <c r="T1897" i="13"/>
  <c r="S1897" i="13"/>
  <c r="U41" i="1" s="1"/>
  <c r="R1897" i="13"/>
  <c r="Q1897" i="13"/>
  <c r="S41" i="1" s="1"/>
  <c r="P1897" i="13"/>
  <c r="R41" i="1" s="1"/>
  <c r="O1897" i="13"/>
  <c r="N1897" i="13"/>
  <c r="M1897" i="13"/>
  <c r="L1897" i="13"/>
  <c r="K1897" i="13"/>
  <c r="M41" i="1" s="1"/>
  <c r="J1897" i="13"/>
  <c r="I1897" i="13"/>
  <c r="K41" i="1" s="1"/>
  <c r="H1897" i="13"/>
  <c r="J41" i="1" s="1"/>
  <c r="E1904" i="13"/>
  <c r="D1904" i="13"/>
  <c r="C1904" i="13"/>
  <c r="E1903" i="13"/>
  <c r="D1903" i="13"/>
  <c r="F62" i="1" s="1"/>
  <c r="C1903" i="13"/>
  <c r="E1902" i="13"/>
  <c r="G59" i="1" s="1"/>
  <c r="D1902" i="13"/>
  <c r="F59" i="1" s="1"/>
  <c r="C1902" i="13"/>
  <c r="E1901" i="13"/>
  <c r="D1901" i="13"/>
  <c r="C1901" i="13"/>
  <c r="E1900" i="13"/>
  <c r="G50" i="1" s="1"/>
  <c r="D1900" i="13"/>
  <c r="C1900" i="13"/>
  <c r="E50" i="1" s="1"/>
  <c r="E1899" i="13"/>
  <c r="G47" i="1" s="1"/>
  <c r="D1899" i="13"/>
  <c r="C1899" i="13"/>
  <c r="E1898" i="13"/>
  <c r="D1898" i="13"/>
  <c r="C1898" i="13"/>
  <c r="E44" i="1" s="1"/>
  <c r="E1897" i="13"/>
  <c r="D1897" i="13"/>
  <c r="F41" i="1" s="1"/>
  <c r="C1897" i="13"/>
  <c r="E41" i="1" s="1"/>
  <c r="B1904" i="13"/>
  <c r="D71" i="1" s="1"/>
  <c r="B1903" i="13"/>
  <c r="D62" i="1" s="1"/>
  <c r="B1902" i="13"/>
  <c r="D59" i="1" s="1"/>
  <c r="B1901" i="13"/>
  <c r="D53" i="1" s="1"/>
  <c r="B1900" i="13"/>
  <c r="D50" i="1" s="1"/>
  <c r="B1899" i="13"/>
  <c r="D47" i="1" s="1"/>
  <c r="B1898" i="13"/>
  <c r="D44" i="1" s="1"/>
  <c r="B1897" i="13"/>
  <c r="D41" i="1" s="1"/>
  <c r="H41" i="1"/>
  <c r="I41" i="1"/>
  <c r="H47" i="1"/>
  <c r="I47" i="1"/>
  <c r="H53" i="1"/>
  <c r="I53" i="1"/>
  <c r="H59" i="1"/>
  <c r="I59" i="1"/>
  <c r="K62" i="1"/>
  <c r="S62" i="1"/>
  <c r="H71" i="1"/>
  <c r="AH71" i="1"/>
  <c r="AG71" i="1"/>
  <c r="AF71" i="1"/>
  <c r="AE71" i="1"/>
  <c r="AD71" i="1"/>
  <c r="AC71" i="1"/>
  <c r="Z71" i="1"/>
  <c r="Y71" i="1"/>
  <c r="X71" i="1"/>
  <c r="W71" i="1"/>
  <c r="V71" i="1"/>
  <c r="U71" i="1"/>
  <c r="R71" i="1"/>
  <c r="Q71" i="1"/>
  <c r="P71" i="1"/>
  <c r="O71" i="1"/>
  <c r="N71" i="1"/>
  <c r="M71" i="1"/>
  <c r="J71" i="1"/>
  <c r="AH62" i="1"/>
  <c r="AG62" i="1"/>
  <c r="AF62" i="1"/>
  <c r="AE62" i="1"/>
  <c r="AD62" i="1"/>
  <c r="AA62" i="1"/>
  <c r="Z62" i="1"/>
  <c r="Y62" i="1"/>
  <c r="X62" i="1"/>
  <c r="W62" i="1"/>
  <c r="V62" i="1"/>
  <c r="R62" i="1"/>
  <c r="Q62" i="1"/>
  <c r="P62" i="1"/>
  <c r="O62" i="1"/>
  <c r="N62" i="1"/>
  <c r="J62" i="1"/>
  <c r="AH59" i="1"/>
  <c r="AG59" i="1"/>
  <c r="AF59" i="1"/>
  <c r="AE59" i="1"/>
  <c r="AB59" i="1"/>
  <c r="AA59" i="1"/>
  <c r="Z59" i="1"/>
  <c r="Y59" i="1"/>
  <c r="W59" i="1"/>
  <c r="T59" i="1"/>
  <c r="S59" i="1"/>
  <c r="R59" i="1"/>
  <c r="Q59" i="1"/>
  <c r="O59" i="1"/>
  <c r="L59" i="1"/>
  <c r="K59" i="1"/>
  <c r="J59" i="1"/>
  <c r="AH53" i="1"/>
  <c r="AF53" i="1"/>
  <c r="AC53" i="1"/>
  <c r="AB53" i="1"/>
  <c r="AA53" i="1"/>
  <c r="Z53" i="1"/>
  <c r="X53" i="1"/>
  <c r="U53" i="1"/>
  <c r="T53" i="1"/>
  <c r="S53" i="1"/>
  <c r="R53" i="1"/>
  <c r="P53" i="1"/>
  <c r="M53" i="1"/>
  <c r="L53" i="1"/>
  <c r="K53" i="1"/>
  <c r="J53" i="1"/>
  <c r="AG50" i="1"/>
  <c r="AD50" i="1"/>
  <c r="AC50" i="1"/>
  <c r="AB50" i="1"/>
  <c r="AA50" i="1"/>
  <c r="Y50" i="1"/>
  <c r="V50" i="1"/>
  <c r="U50" i="1"/>
  <c r="T50" i="1"/>
  <c r="S50" i="1"/>
  <c r="Q50" i="1"/>
  <c r="N50" i="1"/>
  <c r="M50" i="1"/>
  <c r="L50" i="1"/>
  <c r="K50" i="1"/>
  <c r="AH47" i="1"/>
  <c r="AE47" i="1"/>
  <c r="AD47" i="1"/>
  <c r="AC47" i="1"/>
  <c r="AB47" i="1"/>
  <c r="Z47" i="1"/>
  <c r="W47" i="1"/>
  <c r="V47" i="1"/>
  <c r="U47" i="1"/>
  <c r="T47" i="1"/>
  <c r="R47" i="1"/>
  <c r="O47" i="1"/>
  <c r="N47" i="1"/>
  <c r="M47" i="1"/>
  <c r="L47" i="1"/>
  <c r="J47" i="1"/>
  <c r="AF44" i="1"/>
  <c r="AE44" i="1"/>
  <c r="AD44" i="1"/>
  <c r="AC44" i="1"/>
  <c r="AA44" i="1"/>
  <c r="X44" i="1"/>
  <c r="W44" i="1"/>
  <c r="V44" i="1"/>
  <c r="U44" i="1"/>
  <c r="S44" i="1"/>
  <c r="P44" i="1"/>
  <c r="O44" i="1"/>
  <c r="N44" i="1"/>
  <c r="M44" i="1"/>
  <c r="K44" i="1"/>
  <c r="AG41" i="1"/>
  <c r="AF41" i="1"/>
  <c r="AE41" i="1"/>
  <c r="AD41" i="1"/>
  <c r="AB41" i="1"/>
  <c r="Y41" i="1"/>
  <c r="X41" i="1"/>
  <c r="W41" i="1"/>
  <c r="V41" i="1"/>
  <c r="T41" i="1"/>
  <c r="Q41" i="1"/>
  <c r="P41" i="1"/>
  <c r="O41" i="1"/>
  <c r="N41" i="1"/>
  <c r="L41" i="1"/>
  <c r="G71" i="1"/>
  <c r="F71" i="1"/>
  <c r="E71" i="1"/>
  <c r="G62" i="1"/>
  <c r="E62" i="1"/>
  <c r="E59" i="1"/>
  <c r="G53" i="1"/>
  <c r="F53" i="1"/>
  <c r="E53" i="1"/>
  <c r="F50" i="1"/>
  <c r="F47" i="1"/>
  <c r="E47" i="1"/>
  <c r="G44" i="1"/>
  <c r="F44" i="1"/>
  <c r="G41" i="1"/>
  <c r="I62" i="1"/>
  <c r="H50" i="1"/>
  <c r="I50" i="1"/>
  <c r="H44" i="1"/>
  <c r="I44" i="1"/>
  <c r="V212" i="2" l="1"/>
  <c r="N212" i="2"/>
  <c r="AH218" i="2"/>
  <c r="Z218" i="2"/>
  <c r="R218" i="2"/>
  <c r="J218" i="2"/>
  <c r="AG218" i="2"/>
  <c r="Y218" i="2"/>
  <c r="Q218" i="2"/>
  <c r="AI216" i="2"/>
  <c r="AA216" i="2"/>
  <c r="S216" i="2"/>
  <c r="K216" i="2"/>
  <c r="AE214" i="2"/>
  <c r="W214" i="2"/>
  <c r="O214" i="2"/>
  <c r="G214" i="2"/>
  <c r="I218" i="2"/>
  <c r="AC218" i="2"/>
  <c r="U218" i="2"/>
  <c r="M218" i="2"/>
  <c r="AE216" i="2"/>
  <c r="W216" i="2"/>
  <c r="O216" i="2"/>
  <c r="G216" i="2"/>
  <c r="AI214" i="2"/>
  <c r="AA214" i="2"/>
  <c r="S214" i="2"/>
  <c r="K214" i="2"/>
  <c r="AE212" i="2"/>
  <c r="W212" i="2"/>
  <c r="O212" i="2"/>
  <c r="G212" i="2"/>
  <c r="AI212" i="2"/>
  <c r="AA212" i="2"/>
  <c r="S212" i="2"/>
  <c r="K212" i="2"/>
  <c r="F212" i="2"/>
  <c r="AB216" i="2"/>
  <c r="T216" i="2"/>
  <c r="L216" i="2"/>
  <c r="AF214" i="2"/>
  <c r="X214" i="2"/>
  <c r="P214" i="2"/>
  <c r="H214" i="2"/>
  <c r="AB212" i="2"/>
  <c r="T212" i="2"/>
  <c r="L212" i="2"/>
  <c r="P210" i="2"/>
  <c r="AE210" i="2"/>
  <c r="I208" i="2"/>
  <c r="X210" i="2"/>
  <c r="G210" i="2"/>
  <c r="Y208" i="2"/>
  <c r="AA206" i="2"/>
  <c r="M204" i="2"/>
  <c r="AD210" i="2"/>
  <c r="V210" i="2"/>
  <c r="N210" i="2"/>
  <c r="F210" i="2"/>
  <c r="AF208" i="2"/>
  <c r="X208" i="2"/>
  <c r="P208" i="2"/>
  <c r="H208" i="2"/>
  <c r="AH206" i="2"/>
  <c r="Z206" i="2"/>
  <c r="R206" i="2"/>
  <c r="J206" i="2"/>
  <c r="AB204" i="2"/>
  <c r="T204" i="2"/>
  <c r="L204" i="2"/>
  <c r="AF218" i="2"/>
  <c r="X218" i="2"/>
  <c r="P218" i="2"/>
  <c r="H218" i="2"/>
  <c r="AH216" i="2"/>
  <c r="Z216" i="2"/>
  <c r="R216" i="2"/>
  <c r="J216" i="2"/>
  <c r="AD214" i="2"/>
  <c r="V214" i="2"/>
  <c r="N214" i="2"/>
  <c r="F214" i="2"/>
  <c r="AH212" i="2"/>
  <c r="Z212" i="2"/>
  <c r="R212" i="2"/>
  <c r="J212" i="2"/>
  <c r="S206" i="2"/>
  <c r="U204" i="2"/>
  <c r="AC210" i="2"/>
  <c r="U210" i="2"/>
  <c r="M210" i="2"/>
  <c r="AE208" i="2"/>
  <c r="W208" i="2"/>
  <c r="O208" i="2"/>
  <c r="G208" i="2"/>
  <c r="AG206" i="2"/>
  <c r="Y206" i="2"/>
  <c r="Q206" i="2"/>
  <c r="I206" i="2"/>
  <c r="AI204" i="2"/>
  <c r="AA204" i="2"/>
  <c r="S204" i="2"/>
  <c r="K204" i="2"/>
  <c r="AE218" i="2"/>
  <c r="W218" i="2"/>
  <c r="O218" i="2"/>
  <c r="G218" i="2"/>
  <c r="AG216" i="2"/>
  <c r="Y216" i="2"/>
  <c r="Q216" i="2"/>
  <c r="I216" i="2"/>
  <c r="AC214" i="2"/>
  <c r="U214" i="2"/>
  <c r="M214" i="2"/>
  <c r="AG212" i="2"/>
  <c r="Y212" i="2"/>
  <c r="Q212" i="2"/>
  <c r="I212" i="2"/>
  <c r="Q208" i="2"/>
  <c r="AI206" i="2"/>
  <c r="K206" i="2"/>
  <c r="AC204" i="2"/>
  <c r="AB210" i="2"/>
  <c r="T210" i="2"/>
  <c r="L210" i="2"/>
  <c r="AD208" i="2"/>
  <c r="V208" i="2"/>
  <c r="N208" i="2"/>
  <c r="F208" i="2"/>
  <c r="AF206" i="2"/>
  <c r="X206" i="2"/>
  <c r="P206" i="2"/>
  <c r="H206" i="2"/>
  <c r="AH204" i="2"/>
  <c r="Z204" i="2"/>
  <c r="R204" i="2"/>
  <c r="J204" i="2"/>
  <c r="AD218" i="2"/>
  <c r="V218" i="2"/>
  <c r="N218" i="2"/>
  <c r="F218" i="2"/>
  <c r="AF216" i="2"/>
  <c r="X216" i="2"/>
  <c r="P216" i="2"/>
  <c r="H216" i="2"/>
  <c r="AB214" i="2"/>
  <c r="T214" i="2"/>
  <c r="L214" i="2"/>
  <c r="AF212" i="2"/>
  <c r="X212" i="2"/>
  <c r="P212" i="2"/>
  <c r="H212" i="2"/>
  <c r="AG208" i="2"/>
  <c r="AA210" i="2"/>
  <c r="S210" i="2"/>
  <c r="K210" i="2"/>
  <c r="AC208" i="2"/>
  <c r="U208" i="2"/>
  <c r="M208" i="2"/>
  <c r="AE206" i="2"/>
  <c r="W206" i="2"/>
  <c r="O206" i="2"/>
  <c r="G206" i="2"/>
  <c r="AG204" i="2"/>
  <c r="Y204" i="2"/>
  <c r="Q204" i="2"/>
  <c r="I204" i="2"/>
  <c r="H210" i="2"/>
  <c r="O210" i="2"/>
  <c r="AI210" i="2"/>
  <c r="Z210" i="2"/>
  <c r="J210" i="2"/>
  <c r="AB208" i="2"/>
  <c r="T208" i="2"/>
  <c r="L208" i="2"/>
  <c r="AD206" i="2"/>
  <c r="V206" i="2"/>
  <c r="N206" i="2"/>
  <c r="F206" i="2"/>
  <c r="AF204" i="2"/>
  <c r="X204" i="2"/>
  <c r="P204" i="2"/>
  <c r="H204" i="2"/>
  <c r="AB218" i="2"/>
  <c r="T218" i="2"/>
  <c r="L218" i="2"/>
  <c r="AD216" i="2"/>
  <c r="V216" i="2"/>
  <c r="N216" i="2"/>
  <c r="F216" i="2"/>
  <c r="AH214" i="2"/>
  <c r="Z214" i="2"/>
  <c r="R214" i="2"/>
  <c r="J214" i="2"/>
  <c r="AD212" i="2"/>
  <c r="AF210" i="2"/>
  <c r="W210" i="2"/>
  <c r="AH210" i="2"/>
  <c r="R210" i="2"/>
  <c r="AG210" i="2"/>
  <c r="Y210" i="2"/>
  <c r="Q210" i="2"/>
  <c r="I210" i="2"/>
  <c r="AI208" i="2"/>
  <c r="AA208" i="2"/>
  <c r="S208" i="2"/>
  <c r="K208" i="2"/>
  <c r="AC206" i="2"/>
  <c r="U206" i="2"/>
  <c r="M206" i="2"/>
  <c r="AE204" i="2"/>
  <c r="W204" i="2"/>
  <c r="O204" i="2"/>
  <c r="G204" i="2"/>
  <c r="AI218" i="2"/>
  <c r="AA218" i="2"/>
  <c r="S218" i="2"/>
  <c r="K218" i="2"/>
  <c r="AC216" i="2"/>
  <c r="U216" i="2"/>
  <c r="M216" i="2"/>
  <c r="AG214" i="2"/>
  <c r="Y214" i="2"/>
  <c r="Q214" i="2"/>
  <c r="I214" i="2"/>
  <c r="AC212" i="2"/>
  <c r="U212" i="2"/>
  <c r="M212" i="2"/>
  <c r="AH208" i="2"/>
  <c r="Z208" i="2"/>
  <c r="R208" i="2"/>
  <c r="J208" i="2"/>
  <c r="AB206" i="2"/>
  <c r="T206" i="2"/>
  <c r="L206" i="2"/>
  <c r="AD204" i="2"/>
  <c r="V204" i="2"/>
  <c r="N204" i="2"/>
  <c r="F204" i="2"/>
  <c r="O93" i="13"/>
  <c r="E32" i="9" l="1"/>
  <c r="F32" i="9" s="1"/>
  <c r="E54" i="9"/>
  <c r="E50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8" i="9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E35" i="9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C3" i="12"/>
  <c r="D3" i="12"/>
  <c r="E3" i="12"/>
  <c r="F3" i="12"/>
  <c r="B3" i="12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G52" i="9"/>
  <c r="F30" i="9"/>
  <c r="G30" i="9"/>
  <c r="F33" i="9"/>
  <c r="G33" i="9"/>
  <c r="F36" i="9"/>
  <c r="G36" i="9"/>
  <c r="F39" i="9"/>
  <c r="G39" i="9"/>
  <c r="F42" i="9"/>
  <c r="G42" i="9"/>
  <c r="E42" i="9"/>
  <c r="E39" i="9"/>
  <c r="E36" i="9"/>
  <c r="E33" i="9"/>
  <c r="E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F31" i="9" s="1"/>
  <c r="E19" i="9"/>
  <c r="G31" i="9" s="1"/>
  <c r="F19" i="9"/>
  <c r="H31" i="9" s="1"/>
  <c r="G19" i="9"/>
  <c r="I31" i="9" s="1"/>
  <c r="H19" i="9"/>
  <c r="J31" i="9" s="1"/>
  <c r="I19" i="9"/>
  <c r="K31" i="9" s="1"/>
  <c r="J19" i="9"/>
  <c r="L31" i="9" s="1"/>
  <c r="K19" i="9"/>
  <c r="M31" i="9" s="1"/>
  <c r="L19" i="9"/>
  <c r="N31" i="9" s="1"/>
  <c r="M19" i="9"/>
  <c r="O31" i="9" s="1"/>
  <c r="N19" i="9"/>
  <c r="P31" i="9" s="1"/>
  <c r="O19" i="9"/>
  <c r="Q31" i="9" s="1"/>
  <c r="P19" i="9"/>
  <c r="R31" i="9" s="1"/>
  <c r="Q19" i="9"/>
  <c r="S31" i="9" s="1"/>
  <c r="R19" i="9"/>
  <c r="T31" i="9" s="1"/>
  <c r="S19" i="9"/>
  <c r="U31" i="9" s="1"/>
  <c r="T19" i="9"/>
  <c r="V31" i="9" s="1"/>
  <c r="U19" i="9"/>
  <c r="W31" i="9" s="1"/>
  <c r="V19" i="9"/>
  <c r="X31" i="9" s="1"/>
  <c r="W19" i="9"/>
  <c r="Y31" i="9" s="1"/>
  <c r="X19" i="9"/>
  <c r="Z31" i="9" s="1"/>
  <c r="Y19" i="9"/>
  <c r="AA31" i="9" s="1"/>
  <c r="Z19" i="9"/>
  <c r="AB31" i="9" s="1"/>
  <c r="AA19" i="9"/>
  <c r="AC31" i="9" s="1"/>
  <c r="AB19" i="9"/>
  <c r="AD31" i="9" s="1"/>
  <c r="AC19" i="9"/>
  <c r="AE31" i="9" s="1"/>
  <c r="AD19" i="9"/>
  <c r="AF31" i="9" s="1"/>
  <c r="AE19" i="9"/>
  <c r="AG31" i="9" s="1"/>
  <c r="AF19" i="9"/>
  <c r="AH31" i="9" s="1"/>
  <c r="AG19" i="9"/>
  <c r="AI31" i="9" s="1"/>
  <c r="D20" i="9"/>
  <c r="F34" i="9" s="1"/>
  <c r="E20" i="9"/>
  <c r="G34" i="9" s="1"/>
  <c r="F20" i="9"/>
  <c r="H34" i="9" s="1"/>
  <c r="G20" i="9"/>
  <c r="I34" i="9" s="1"/>
  <c r="H20" i="9"/>
  <c r="J34" i="9" s="1"/>
  <c r="I20" i="9"/>
  <c r="K34" i="9" s="1"/>
  <c r="J20" i="9"/>
  <c r="L34" i="9" s="1"/>
  <c r="K20" i="9"/>
  <c r="M34" i="9" s="1"/>
  <c r="L20" i="9"/>
  <c r="N34" i="9" s="1"/>
  <c r="M20" i="9"/>
  <c r="O34" i="9" s="1"/>
  <c r="N20" i="9"/>
  <c r="P34" i="9" s="1"/>
  <c r="O20" i="9"/>
  <c r="Q34" i="9" s="1"/>
  <c r="P20" i="9"/>
  <c r="R34" i="9" s="1"/>
  <c r="Q20" i="9"/>
  <c r="S34" i="9" s="1"/>
  <c r="R20" i="9"/>
  <c r="T34" i="9" s="1"/>
  <c r="S20" i="9"/>
  <c r="U34" i="9" s="1"/>
  <c r="T20" i="9"/>
  <c r="V34" i="9" s="1"/>
  <c r="U20" i="9"/>
  <c r="W34" i="9" s="1"/>
  <c r="V20" i="9"/>
  <c r="X34" i="9" s="1"/>
  <c r="W20" i="9"/>
  <c r="Y34" i="9" s="1"/>
  <c r="X20" i="9"/>
  <c r="Z34" i="9" s="1"/>
  <c r="Y20" i="9"/>
  <c r="AA34" i="9" s="1"/>
  <c r="Z20" i="9"/>
  <c r="AB34" i="9" s="1"/>
  <c r="AA20" i="9"/>
  <c r="AC34" i="9" s="1"/>
  <c r="AB20" i="9"/>
  <c r="AD34" i="9" s="1"/>
  <c r="AC20" i="9"/>
  <c r="AE34" i="9" s="1"/>
  <c r="AD20" i="9"/>
  <c r="AF34" i="9" s="1"/>
  <c r="AE20" i="9"/>
  <c r="AG34" i="9" s="1"/>
  <c r="AF20" i="9"/>
  <c r="AH34" i="9" s="1"/>
  <c r="AG20" i="9"/>
  <c r="AI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D23" i="9"/>
  <c r="F40" i="9" s="1"/>
  <c r="E23" i="9"/>
  <c r="G40" i="9" s="1"/>
  <c r="F23" i="9"/>
  <c r="H40" i="9" s="1"/>
  <c r="G23" i="9"/>
  <c r="I40" i="9" s="1"/>
  <c r="H23" i="9"/>
  <c r="J40" i="9" s="1"/>
  <c r="I23" i="9"/>
  <c r="K40" i="9" s="1"/>
  <c r="J23" i="9"/>
  <c r="L40" i="9" s="1"/>
  <c r="K23" i="9"/>
  <c r="M40" i="9" s="1"/>
  <c r="L23" i="9"/>
  <c r="N40" i="9" s="1"/>
  <c r="M23" i="9"/>
  <c r="O40" i="9" s="1"/>
  <c r="N23" i="9"/>
  <c r="P40" i="9" s="1"/>
  <c r="O23" i="9"/>
  <c r="Q40" i="9" s="1"/>
  <c r="P23" i="9"/>
  <c r="R40" i="9" s="1"/>
  <c r="Q23" i="9"/>
  <c r="S40" i="9" s="1"/>
  <c r="R23" i="9"/>
  <c r="T40" i="9" s="1"/>
  <c r="S23" i="9"/>
  <c r="U40" i="9" s="1"/>
  <c r="T23" i="9"/>
  <c r="V40" i="9" s="1"/>
  <c r="U23" i="9"/>
  <c r="W40" i="9" s="1"/>
  <c r="V23" i="9"/>
  <c r="X40" i="9" s="1"/>
  <c r="W23" i="9"/>
  <c r="Y40" i="9" s="1"/>
  <c r="X23" i="9"/>
  <c r="Z40" i="9" s="1"/>
  <c r="Y23" i="9"/>
  <c r="AA40" i="9" s="1"/>
  <c r="Z23" i="9"/>
  <c r="AB40" i="9" s="1"/>
  <c r="AA23" i="9"/>
  <c r="AC40" i="9" s="1"/>
  <c r="AB23" i="9"/>
  <c r="AD40" i="9" s="1"/>
  <c r="AC23" i="9"/>
  <c r="AE40" i="9" s="1"/>
  <c r="AD23" i="9"/>
  <c r="AF40" i="9" s="1"/>
  <c r="AE23" i="9"/>
  <c r="AG40" i="9" s="1"/>
  <c r="AF23" i="9"/>
  <c r="AH40" i="9" s="1"/>
  <c r="AG23" i="9"/>
  <c r="AI40" i="9" s="1"/>
  <c r="D24" i="9"/>
  <c r="F43" i="9" s="1"/>
  <c r="E24" i="9"/>
  <c r="G43" i="9" s="1"/>
  <c r="F24" i="9"/>
  <c r="H43" i="9" s="1"/>
  <c r="G24" i="9"/>
  <c r="I43" i="9" s="1"/>
  <c r="H24" i="9"/>
  <c r="J43" i="9" s="1"/>
  <c r="I24" i="9"/>
  <c r="K43" i="9" s="1"/>
  <c r="J24" i="9"/>
  <c r="L43" i="9" s="1"/>
  <c r="K24" i="9"/>
  <c r="M43" i="9" s="1"/>
  <c r="L24" i="9"/>
  <c r="N43" i="9" s="1"/>
  <c r="M24" i="9"/>
  <c r="O43" i="9" s="1"/>
  <c r="N24" i="9"/>
  <c r="P43" i="9" s="1"/>
  <c r="O24" i="9"/>
  <c r="Q43" i="9" s="1"/>
  <c r="P24" i="9"/>
  <c r="R43" i="9" s="1"/>
  <c r="Q24" i="9"/>
  <c r="S43" i="9" s="1"/>
  <c r="R24" i="9"/>
  <c r="T43" i="9" s="1"/>
  <c r="S24" i="9"/>
  <c r="U43" i="9" s="1"/>
  <c r="T24" i="9"/>
  <c r="V43" i="9" s="1"/>
  <c r="U24" i="9"/>
  <c r="W43" i="9" s="1"/>
  <c r="V24" i="9"/>
  <c r="X43" i="9" s="1"/>
  <c r="W24" i="9"/>
  <c r="Y43" i="9" s="1"/>
  <c r="X24" i="9"/>
  <c r="Z43" i="9" s="1"/>
  <c r="Y24" i="9"/>
  <c r="AA43" i="9" s="1"/>
  <c r="Z24" i="9"/>
  <c r="AB43" i="9" s="1"/>
  <c r="AA24" i="9"/>
  <c r="AC43" i="9" s="1"/>
  <c r="AB24" i="9"/>
  <c r="AD43" i="9" s="1"/>
  <c r="AC24" i="9"/>
  <c r="AE43" i="9" s="1"/>
  <c r="AD24" i="9"/>
  <c r="AF43" i="9" s="1"/>
  <c r="AE24" i="9"/>
  <c r="AG43" i="9" s="1"/>
  <c r="AF24" i="9"/>
  <c r="AH43" i="9" s="1"/>
  <c r="AG24" i="9"/>
  <c r="AI43" i="9" s="1"/>
  <c r="D25" i="9"/>
  <c r="F46" i="9" s="1"/>
  <c r="F45" i="9" s="1"/>
  <c r="F48" i="9" s="1"/>
  <c r="E25" i="9"/>
  <c r="G46" i="9" s="1"/>
  <c r="G45" i="9" s="1"/>
  <c r="F25" i="9"/>
  <c r="H46" i="9" s="1"/>
  <c r="H45" i="9" s="1"/>
  <c r="G25" i="9"/>
  <c r="I46" i="9" s="1"/>
  <c r="I45" i="9" s="1"/>
  <c r="I48" i="9" s="1"/>
  <c r="H25" i="9"/>
  <c r="J46" i="9" s="1"/>
  <c r="J45" i="9" s="1"/>
  <c r="J48" i="9" s="1"/>
  <c r="I25" i="9"/>
  <c r="K46" i="9" s="1"/>
  <c r="K45" i="9" s="1"/>
  <c r="K48" i="9" s="1"/>
  <c r="J25" i="9"/>
  <c r="L46" i="9" s="1"/>
  <c r="L45" i="9" s="1"/>
  <c r="K25" i="9"/>
  <c r="M46" i="9" s="1"/>
  <c r="M45" i="9" s="1"/>
  <c r="M48" i="9" s="1"/>
  <c r="L25" i="9"/>
  <c r="N46" i="9" s="1"/>
  <c r="N45" i="9" s="1"/>
  <c r="N48" i="9" s="1"/>
  <c r="M25" i="9"/>
  <c r="O46" i="9" s="1"/>
  <c r="O45" i="9" s="1"/>
  <c r="O48" i="9" s="1"/>
  <c r="N25" i="9"/>
  <c r="P46" i="9" s="1"/>
  <c r="P45" i="9" s="1"/>
  <c r="O25" i="9"/>
  <c r="Q46" i="9" s="1"/>
  <c r="Q45" i="9" s="1"/>
  <c r="Q48" i="9" s="1"/>
  <c r="P25" i="9"/>
  <c r="R46" i="9" s="1"/>
  <c r="R45" i="9" s="1"/>
  <c r="R48" i="9" s="1"/>
  <c r="Q25" i="9"/>
  <c r="S46" i="9" s="1"/>
  <c r="S45" i="9" s="1"/>
  <c r="S48" i="9" s="1"/>
  <c r="R25" i="9"/>
  <c r="T46" i="9" s="1"/>
  <c r="T45" i="9" s="1"/>
  <c r="S25" i="9"/>
  <c r="U46" i="9" s="1"/>
  <c r="U45" i="9" s="1"/>
  <c r="U48" i="9" s="1"/>
  <c r="T25" i="9"/>
  <c r="V46" i="9" s="1"/>
  <c r="V45" i="9" s="1"/>
  <c r="V48" i="9" s="1"/>
  <c r="U25" i="9"/>
  <c r="W46" i="9" s="1"/>
  <c r="W45" i="9" s="1"/>
  <c r="W48" i="9" s="1"/>
  <c r="V25" i="9"/>
  <c r="X46" i="9" s="1"/>
  <c r="X45" i="9" s="1"/>
  <c r="W25" i="9"/>
  <c r="Y46" i="9" s="1"/>
  <c r="Y45" i="9" s="1"/>
  <c r="Y48" i="9" s="1"/>
  <c r="X25" i="9"/>
  <c r="Z46" i="9" s="1"/>
  <c r="Z45" i="9" s="1"/>
  <c r="Z48" i="9" s="1"/>
  <c r="Y25" i="9"/>
  <c r="AA46" i="9" s="1"/>
  <c r="AA45" i="9" s="1"/>
  <c r="AA48" i="9" s="1"/>
  <c r="Z25" i="9"/>
  <c r="AB46" i="9" s="1"/>
  <c r="AB45" i="9" s="1"/>
  <c r="AA25" i="9"/>
  <c r="AC46" i="9" s="1"/>
  <c r="AC45" i="9" s="1"/>
  <c r="AC48" i="9" s="1"/>
  <c r="AB25" i="9"/>
  <c r="AD46" i="9" s="1"/>
  <c r="AD45" i="9" s="1"/>
  <c r="AD48" i="9" s="1"/>
  <c r="AC25" i="9"/>
  <c r="AE46" i="9" s="1"/>
  <c r="AE45" i="9" s="1"/>
  <c r="AE48" i="9" s="1"/>
  <c r="AD25" i="9"/>
  <c r="AF46" i="9" s="1"/>
  <c r="AF45" i="9" s="1"/>
  <c r="AE25" i="9"/>
  <c r="AG46" i="9" s="1"/>
  <c r="AG45" i="9" s="1"/>
  <c r="AG48" i="9" s="1"/>
  <c r="AF25" i="9"/>
  <c r="AH46" i="9" s="1"/>
  <c r="AH45" i="9" s="1"/>
  <c r="AH48" i="9" s="1"/>
  <c r="AG25" i="9"/>
  <c r="AI46" i="9" s="1"/>
  <c r="AI45" i="9" s="1"/>
  <c r="AI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E31" i="9" s="1"/>
  <c r="C20" i="9"/>
  <c r="E34" i="9" s="1"/>
  <c r="C21" i="9"/>
  <c r="C22" i="9"/>
  <c r="C23" i="9"/>
  <c r="E40" i="9" s="1"/>
  <c r="C24" i="9"/>
  <c r="E43" i="9" s="1"/>
  <c r="C25" i="9"/>
  <c r="E46" i="9" s="1"/>
  <c r="E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37" i="9" l="1"/>
  <c r="AH49" i="9" s="1"/>
  <c r="Z37" i="9"/>
  <c r="R37" i="9"/>
  <c r="R53" i="9" s="1"/>
  <c r="J37" i="9"/>
  <c r="AI37" i="9"/>
  <c r="AI53" i="9" s="1"/>
  <c r="AA37" i="9"/>
  <c r="S37" i="9"/>
  <c r="S49" i="9" s="1"/>
  <c r="K37" i="9"/>
  <c r="K49" i="9" s="1"/>
  <c r="X48" i="9"/>
  <c r="AF48" i="9"/>
  <c r="G48" i="9"/>
  <c r="P48" i="9"/>
  <c r="H48" i="9"/>
  <c r="AB48" i="9"/>
  <c r="T48" i="9"/>
  <c r="L48" i="9"/>
  <c r="G32" i="9"/>
  <c r="F54" i="9"/>
  <c r="F50" i="9"/>
  <c r="AF52" i="9"/>
  <c r="P52" i="9"/>
  <c r="T52" i="9"/>
  <c r="AB52" i="9"/>
  <c r="L52" i="9"/>
  <c r="Y52" i="9"/>
  <c r="Q52" i="9"/>
  <c r="I52" i="9"/>
  <c r="AC52" i="9"/>
  <c r="U52" i="9"/>
  <c r="M52" i="9"/>
  <c r="X52" i="9"/>
  <c r="AD52" i="9"/>
  <c r="H52" i="9"/>
  <c r="AI52" i="9"/>
  <c r="AA52" i="9"/>
  <c r="S52" i="9"/>
  <c r="K52" i="9"/>
  <c r="AE52" i="9"/>
  <c r="W52" i="9"/>
  <c r="O52" i="9"/>
  <c r="V52" i="9"/>
  <c r="N52" i="9"/>
  <c r="E52" i="9"/>
  <c r="AH52" i="9"/>
  <c r="Z52" i="9"/>
  <c r="R52" i="9"/>
  <c r="J52" i="9"/>
  <c r="AG37" i="9"/>
  <c r="AG49" i="9" s="1"/>
  <c r="Y37" i="9"/>
  <c r="Y49" i="9" s="1"/>
  <c r="Q37" i="9"/>
  <c r="Q49" i="9" s="1"/>
  <c r="I37" i="9"/>
  <c r="I53" i="9" s="1"/>
  <c r="E48" i="9"/>
  <c r="AF37" i="9"/>
  <c r="AF49" i="9" s="1"/>
  <c r="X37" i="9"/>
  <c r="X53" i="9" s="1"/>
  <c r="P37" i="9"/>
  <c r="P49" i="9" s="1"/>
  <c r="H37" i="9"/>
  <c r="H49" i="9" s="1"/>
  <c r="AE37" i="9"/>
  <c r="AE49" i="9" s="1"/>
  <c r="W37" i="9"/>
  <c r="W49" i="9" s="1"/>
  <c r="O37" i="9"/>
  <c r="O49" i="9" s="1"/>
  <c r="G37" i="9"/>
  <c r="G49" i="9" s="1"/>
  <c r="AD37" i="9"/>
  <c r="AD53" i="9" s="1"/>
  <c r="V37" i="9"/>
  <c r="V49" i="9" s="1"/>
  <c r="N37" i="9"/>
  <c r="N49" i="9" s="1"/>
  <c r="F37" i="9"/>
  <c r="F53" i="9" s="1"/>
  <c r="AC37" i="9"/>
  <c r="AC49" i="9" s="1"/>
  <c r="U37" i="9"/>
  <c r="U49" i="9" s="1"/>
  <c r="M37" i="9"/>
  <c r="M49" i="9" s="1"/>
  <c r="G52" i="9"/>
  <c r="E37" i="9"/>
  <c r="E53" i="9" s="1"/>
  <c r="AB37" i="9"/>
  <c r="AB53" i="9" s="1"/>
  <c r="T37" i="9"/>
  <c r="T49" i="9" s="1"/>
  <c r="L37" i="9"/>
  <c r="L53" i="9" s="1"/>
  <c r="Z49" i="9"/>
  <c r="Z53" i="9"/>
  <c r="J49" i="9"/>
  <c r="J53" i="9"/>
  <c r="R49" i="9"/>
  <c r="AI49" i="9"/>
  <c r="AA49" i="9"/>
  <c r="AA53" i="9"/>
  <c r="F52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41" i="11"/>
  <c r="D95" i="11" s="1"/>
  <c r="E41" i="11"/>
  <c r="F41" i="11"/>
  <c r="F61" i="11" s="1"/>
  <c r="G41" i="11"/>
  <c r="H41" i="11"/>
  <c r="H61" i="11" s="1"/>
  <c r="I41" i="11"/>
  <c r="J41" i="11"/>
  <c r="J61" i="11" s="1"/>
  <c r="K41" i="11"/>
  <c r="K61" i="11" s="1"/>
  <c r="L41" i="11"/>
  <c r="M41" i="11"/>
  <c r="N41" i="11"/>
  <c r="O95" i="11" s="1"/>
  <c r="O41" i="11"/>
  <c r="P41" i="11"/>
  <c r="P61" i="11" s="1"/>
  <c r="Q41" i="11"/>
  <c r="Q61" i="11" s="1"/>
  <c r="R41" i="11"/>
  <c r="S41" i="11"/>
  <c r="S61" i="11" s="1"/>
  <c r="T41" i="11"/>
  <c r="U41" i="11"/>
  <c r="V41" i="11"/>
  <c r="V61" i="11" s="1"/>
  <c r="W41" i="11"/>
  <c r="X41" i="11"/>
  <c r="Z95" i="11" s="1"/>
  <c r="Y41" i="11"/>
  <c r="Y61" i="11" s="1"/>
  <c r="Z41" i="11"/>
  <c r="Z61" i="11" s="1"/>
  <c r="AA41" i="11"/>
  <c r="AA61" i="11" s="1"/>
  <c r="AB41" i="11"/>
  <c r="AC41" i="11"/>
  <c r="AD41" i="11"/>
  <c r="AD61" i="11" s="1"/>
  <c r="AE41" i="11"/>
  <c r="AF41" i="11"/>
  <c r="AF61" i="11" s="1"/>
  <c r="AG41" i="11"/>
  <c r="AG61" i="11" s="1"/>
  <c r="AH41" i="11"/>
  <c r="E42" i="11"/>
  <c r="E63" i="11" s="1"/>
  <c r="F42" i="11"/>
  <c r="F63" i="11" s="1"/>
  <c r="G42" i="11"/>
  <c r="H42" i="11"/>
  <c r="H63" i="11" s="1"/>
  <c r="I42" i="11"/>
  <c r="J42" i="11"/>
  <c r="K42" i="11"/>
  <c r="L42" i="11"/>
  <c r="M42" i="11"/>
  <c r="M63" i="11" s="1"/>
  <c r="N42" i="11"/>
  <c r="O96" i="11" s="1"/>
  <c r="O42" i="11"/>
  <c r="P42" i="11"/>
  <c r="P63" i="11" s="1"/>
  <c r="Q42" i="11"/>
  <c r="R42" i="11"/>
  <c r="R63" i="11" s="1"/>
  <c r="S42" i="11"/>
  <c r="S63" i="11" s="1"/>
  <c r="T42" i="11"/>
  <c r="T63" i="11" s="1"/>
  <c r="U42" i="11"/>
  <c r="U63" i="11" s="1"/>
  <c r="V42" i="11"/>
  <c r="V63" i="11" s="1"/>
  <c r="W42" i="11"/>
  <c r="X42" i="11"/>
  <c r="Z96" i="11" s="1"/>
  <c r="Y42" i="11"/>
  <c r="Z42" i="11"/>
  <c r="Z63" i="11" s="1"/>
  <c r="AA42" i="11"/>
  <c r="AA63" i="11" s="1"/>
  <c r="AB42" i="11"/>
  <c r="AB63" i="11" s="1"/>
  <c r="AC42" i="11"/>
  <c r="AC63" i="11" s="1"/>
  <c r="AD42" i="11"/>
  <c r="AD63" i="11" s="1"/>
  <c r="AE42" i="11"/>
  <c r="AF42" i="11"/>
  <c r="AF63" i="11" s="1"/>
  <c r="AG42" i="11"/>
  <c r="AH42" i="11"/>
  <c r="AK96" i="11" s="1"/>
  <c r="E43" i="11"/>
  <c r="E65" i="11" s="1"/>
  <c r="F43" i="11"/>
  <c r="F65" i="11" s="1"/>
  <c r="G43" i="11"/>
  <c r="G65" i="11" s="1"/>
  <c r="H43" i="11"/>
  <c r="H65" i="11" s="1"/>
  <c r="I43" i="11"/>
  <c r="J43" i="11"/>
  <c r="J65" i="11" s="1"/>
  <c r="K43" i="11"/>
  <c r="L43" i="11"/>
  <c r="M43" i="11"/>
  <c r="N43" i="11"/>
  <c r="N65" i="11" s="1"/>
  <c r="O43" i="11"/>
  <c r="O65" i="11" s="1"/>
  <c r="P43" i="11"/>
  <c r="P65" i="11" s="1"/>
  <c r="Q43" i="11"/>
  <c r="R43" i="11"/>
  <c r="R65" i="11" s="1"/>
  <c r="S43" i="11"/>
  <c r="T43" i="11"/>
  <c r="T65" i="11" s="1"/>
  <c r="U43" i="11"/>
  <c r="U65" i="11" s="1"/>
  <c r="V43" i="11"/>
  <c r="V65" i="11" s="1"/>
  <c r="W43" i="11"/>
  <c r="W65" i="11" s="1"/>
  <c r="X43" i="11"/>
  <c r="Z97" i="11" s="1"/>
  <c r="Y43" i="11"/>
  <c r="Z43" i="11"/>
  <c r="Z65" i="11" s="1"/>
  <c r="AA43" i="11"/>
  <c r="AB43" i="11"/>
  <c r="AB65" i="11" s="1"/>
  <c r="AC43" i="11"/>
  <c r="AC65" i="11" s="1"/>
  <c r="AD43" i="11"/>
  <c r="AD65" i="11" s="1"/>
  <c r="AE43" i="11"/>
  <c r="AE65" i="11" s="1"/>
  <c r="AF43" i="11"/>
  <c r="AF65" i="11" s="1"/>
  <c r="AG43" i="11"/>
  <c r="AG65" i="11" s="1"/>
  <c r="AH43" i="11"/>
  <c r="AK97" i="11" s="1"/>
  <c r="E44" i="11"/>
  <c r="F44" i="11"/>
  <c r="F67" i="11" s="1"/>
  <c r="G44" i="11"/>
  <c r="G67" i="11" s="1"/>
  <c r="H44" i="11"/>
  <c r="H67" i="11" s="1"/>
  <c r="I44" i="11"/>
  <c r="I67" i="11" s="1"/>
  <c r="J44" i="11"/>
  <c r="J67" i="11" s="1"/>
  <c r="K44" i="11"/>
  <c r="K67" i="11" s="1"/>
  <c r="L44" i="11"/>
  <c r="L67" i="11" s="1"/>
  <c r="M44" i="11"/>
  <c r="N44" i="11"/>
  <c r="N67" i="11" s="1"/>
  <c r="O44" i="11"/>
  <c r="O67" i="11" s="1"/>
  <c r="P44" i="11"/>
  <c r="P67" i="11" s="1"/>
  <c r="Q44" i="11"/>
  <c r="Q67" i="11" s="1"/>
  <c r="R44" i="11"/>
  <c r="R67" i="11" s="1"/>
  <c r="S44" i="11"/>
  <c r="T44" i="11"/>
  <c r="T67" i="11" s="1"/>
  <c r="U44" i="11"/>
  <c r="V44" i="11"/>
  <c r="V67" i="11" s="1"/>
  <c r="W44" i="11"/>
  <c r="W67" i="11" s="1"/>
  <c r="X44" i="11"/>
  <c r="X67" i="11" s="1"/>
  <c r="Y44" i="11"/>
  <c r="Y67" i="11" s="1"/>
  <c r="Z44" i="11"/>
  <c r="Z67" i="11" s="1"/>
  <c r="AA44" i="11"/>
  <c r="AB44" i="11"/>
  <c r="AB67" i="11" s="1"/>
  <c r="AC44" i="11"/>
  <c r="AD44" i="11"/>
  <c r="AD67" i="11" s="1"/>
  <c r="AE44" i="11"/>
  <c r="AE67" i="11" s="1"/>
  <c r="AF44" i="11"/>
  <c r="AF67" i="11" s="1"/>
  <c r="AG44" i="11"/>
  <c r="AG67" i="11" s="1"/>
  <c r="AH44" i="11"/>
  <c r="AK98" i="11" s="1"/>
  <c r="E45" i="11"/>
  <c r="E69" i="11" s="1"/>
  <c r="F45" i="11"/>
  <c r="F69" i="11" s="1"/>
  <c r="G45" i="11"/>
  <c r="G69" i="11" s="1"/>
  <c r="H45" i="11"/>
  <c r="H69" i="11" s="1"/>
  <c r="I45" i="11"/>
  <c r="I69" i="11" s="1"/>
  <c r="J45" i="11"/>
  <c r="J69" i="11" s="1"/>
  <c r="K45" i="11"/>
  <c r="K69" i="11" s="1"/>
  <c r="L45" i="11"/>
  <c r="L69" i="11" s="1"/>
  <c r="M45" i="11"/>
  <c r="M69" i="11" s="1"/>
  <c r="N45" i="11"/>
  <c r="O99" i="11" s="1"/>
  <c r="O45" i="11"/>
  <c r="P45" i="11"/>
  <c r="P69" i="11" s="1"/>
  <c r="Q45" i="11"/>
  <c r="Q69" i="11" s="1"/>
  <c r="R45" i="11"/>
  <c r="R69" i="11" s="1"/>
  <c r="S45" i="11"/>
  <c r="S69" i="11" s="1"/>
  <c r="T45" i="11"/>
  <c r="T69" i="11" s="1"/>
  <c r="U45" i="11"/>
  <c r="V45" i="11"/>
  <c r="V69" i="11" s="1"/>
  <c r="W45" i="11"/>
  <c r="X45" i="11"/>
  <c r="Z99" i="11" s="1"/>
  <c r="Y45" i="11"/>
  <c r="Y69" i="11" s="1"/>
  <c r="Z45" i="11"/>
  <c r="Z69" i="11" s="1"/>
  <c r="AA45" i="11"/>
  <c r="AA69" i="11" s="1"/>
  <c r="AB45" i="11"/>
  <c r="AB69" i="11" s="1"/>
  <c r="AC45" i="11"/>
  <c r="AC69" i="11" s="1"/>
  <c r="AD45" i="11"/>
  <c r="AD69" i="11" s="1"/>
  <c r="AE45" i="11"/>
  <c r="AF45" i="11"/>
  <c r="AF69" i="11" s="1"/>
  <c r="AG45" i="11"/>
  <c r="AG69" i="11" s="1"/>
  <c r="AH45" i="11"/>
  <c r="AK99" i="11" s="1"/>
  <c r="E46" i="11"/>
  <c r="E71" i="11" s="1"/>
  <c r="F46" i="11"/>
  <c r="F71" i="11" s="1"/>
  <c r="G46" i="11"/>
  <c r="G71" i="11" s="1"/>
  <c r="H46" i="11"/>
  <c r="H71" i="11" s="1"/>
  <c r="I46" i="11"/>
  <c r="I71" i="11" s="1"/>
  <c r="J46" i="11"/>
  <c r="J71" i="11" s="1"/>
  <c r="K46" i="11"/>
  <c r="K71" i="11" s="1"/>
  <c r="L46" i="11"/>
  <c r="L71" i="11" s="1"/>
  <c r="M46" i="11"/>
  <c r="M71" i="11" s="1"/>
  <c r="N46" i="11"/>
  <c r="O100" i="11" s="1"/>
  <c r="O46" i="11"/>
  <c r="O71" i="11" s="1"/>
  <c r="P46" i="11"/>
  <c r="P71" i="11" s="1"/>
  <c r="Q46" i="11"/>
  <c r="R46" i="11"/>
  <c r="R71" i="11" s="1"/>
  <c r="S46" i="11"/>
  <c r="S71" i="11" s="1"/>
  <c r="T46" i="11"/>
  <c r="T71" i="11" s="1"/>
  <c r="U46" i="11"/>
  <c r="U71" i="11" s="1"/>
  <c r="V46" i="11"/>
  <c r="V71" i="11" s="1"/>
  <c r="W46" i="11"/>
  <c r="W71" i="11" s="1"/>
  <c r="X46" i="11"/>
  <c r="Z100" i="11" s="1"/>
  <c r="Y46" i="11"/>
  <c r="Z46" i="11"/>
  <c r="Z71" i="11" s="1"/>
  <c r="AA46" i="11"/>
  <c r="AA71" i="11" s="1"/>
  <c r="AB46" i="11"/>
  <c r="AB71" i="11" s="1"/>
  <c r="AC46" i="11"/>
  <c r="AC71" i="11" s="1"/>
  <c r="AD46" i="11"/>
  <c r="AD71" i="11" s="1"/>
  <c r="AE46" i="11"/>
  <c r="AE71" i="11" s="1"/>
  <c r="AF46" i="11"/>
  <c r="AF71" i="11" s="1"/>
  <c r="AG46" i="11"/>
  <c r="AH46" i="11"/>
  <c r="AK100" i="11" s="1"/>
  <c r="E47" i="11"/>
  <c r="E73" i="11" s="1"/>
  <c r="F47" i="11"/>
  <c r="F73" i="11" s="1"/>
  <c r="G47" i="11"/>
  <c r="G73" i="11" s="1"/>
  <c r="H47" i="11"/>
  <c r="H73" i="11" s="1"/>
  <c r="I47" i="11"/>
  <c r="I73" i="11" s="1"/>
  <c r="J47" i="11"/>
  <c r="J73" i="11" s="1"/>
  <c r="K47" i="11"/>
  <c r="L47" i="11"/>
  <c r="M47" i="11"/>
  <c r="M73" i="11" s="1"/>
  <c r="N47" i="11"/>
  <c r="N73" i="11" s="1"/>
  <c r="O47" i="11"/>
  <c r="O73" i="11" s="1"/>
  <c r="P47" i="11"/>
  <c r="P73" i="11" s="1"/>
  <c r="Q47" i="11"/>
  <c r="Q73" i="11" s="1"/>
  <c r="R47" i="11"/>
  <c r="R73" i="11" s="1"/>
  <c r="S47" i="11"/>
  <c r="S73" i="11" s="1"/>
  <c r="T47" i="11"/>
  <c r="T73" i="11" s="1"/>
  <c r="U47" i="11"/>
  <c r="U73" i="11" s="1"/>
  <c r="V47" i="11"/>
  <c r="V73" i="11" s="1"/>
  <c r="W47" i="11"/>
  <c r="W73" i="11" s="1"/>
  <c r="X47" i="11"/>
  <c r="Z101" i="11" s="1"/>
  <c r="Y47" i="11"/>
  <c r="Y73" i="11" s="1"/>
  <c r="Z47" i="11"/>
  <c r="Z73" i="11" s="1"/>
  <c r="AA47" i="11"/>
  <c r="AB47" i="11"/>
  <c r="AB73" i="11" s="1"/>
  <c r="AC47" i="11"/>
  <c r="AC73" i="11" s="1"/>
  <c r="AD47" i="11"/>
  <c r="AD73" i="11" s="1"/>
  <c r="AE47" i="11"/>
  <c r="AE73" i="11" s="1"/>
  <c r="AF47" i="11"/>
  <c r="AF73" i="11" s="1"/>
  <c r="AG47" i="11"/>
  <c r="AG73" i="11" s="1"/>
  <c r="AH47" i="11"/>
  <c r="AK101" i="11" s="1"/>
  <c r="E48" i="11"/>
  <c r="F48" i="11"/>
  <c r="F75" i="11" s="1"/>
  <c r="G48" i="11"/>
  <c r="G75" i="11" s="1"/>
  <c r="H48" i="11"/>
  <c r="H75" i="11" s="1"/>
  <c r="I48" i="11"/>
  <c r="I75" i="11" s="1"/>
  <c r="J48" i="11"/>
  <c r="J75" i="11" s="1"/>
  <c r="K48" i="11"/>
  <c r="K75" i="11" s="1"/>
  <c r="L48" i="11"/>
  <c r="L75" i="11" s="1"/>
  <c r="M48" i="11"/>
  <c r="M75" i="11" s="1"/>
  <c r="N48" i="11"/>
  <c r="N75" i="11" s="1"/>
  <c r="O48" i="11"/>
  <c r="O75" i="11" s="1"/>
  <c r="P48" i="11"/>
  <c r="P75" i="11" s="1"/>
  <c r="Q48" i="11"/>
  <c r="Q75" i="11" s="1"/>
  <c r="R48" i="11"/>
  <c r="R75" i="11" s="1"/>
  <c r="S48" i="11"/>
  <c r="S75" i="11" s="1"/>
  <c r="T48" i="11"/>
  <c r="T75" i="11" s="1"/>
  <c r="U48" i="11"/>
  <c r="U75" i="11" s="1"/>
  <c r="V48" i="11"/>
  <c r="V75" i="11" s="1"/>
  <c r="W48" i="11"/>
  <c r="W75" i="11" s="1"/>
  <c r="X48" i="11"/>
  <c r="X75" i="11" s="1"/>
  <c r="Y48" i="11"/>
  <c r="Y75" i="11" s="1"/>
  <c r="Z48" i="11"/>
  <c r="Z75" i="11" s="1"/>
  <c r="AA48" i="11"/>
  <c r="AA75" i="11" s="1"/>
  <c r="AB48" i="11"/>
  <c r="AB75" i="11" s="1"/>
  <c r="AC48" i="11"/>
  <c r="AC75" i="11" s="1"/>
  <c r="AD48" i="11"/>
  <c r="AD75" i="11" s="1"/>
  <c r="AE48" i="11"/>
  <c r="AE75" i="11" s="1"/>
  <c r="AF48" i="11"/>
  <c r="AF75" i="11" s="1"/>
  <c r="AG48" i="11"/>
  <c r="AG75" i="11" s="1"/>
  <c r="AH48" i="11"/>
  <c r="AK102" i="11" s="1"/>
  <c r="E49" i="11"/>
  <c r="F49" i="11"/>
  <c r="F77" i="11" s="1"/>
  <c r="G49" i="11"/>
  <c r="H49" i="11"/>
  <c r="H77" i="11" s="1"/>
  <c r="I49" i="11"/>
  <c r="I77" i="11" s="1"/>
  <c r="J49" i="11"/>
  <c r="J77" i="11" s="1"/>
  <c r="K49" i="11"/>
  <c r="K77" i="11" s="1"/>
  <c r="L49" i="11"/>
  <c r="L77" i="11" s="1"/>
  <c r="M49" i="11"/>
  <c r="M77" i="11" s="1"/>
  <c r="N49" i="11"/>
  <c r="O103" i="11" s="1"/>
  <c r="O49" i="11"/>
  <c r="O77" i="11" s="1"/>
  <c r="P49" i="11"/>
  <c r="P77" i="11" s="1"/>
  <c r="Q49" i="11"/>
  <c r="Q77" i="11" s="1"/>
  <c r="R49" i="11"/>
  <c r="R77" i="11" s="1"/>
  <c r="S49" i="11"/>
  <c r="S77" i="11" s="1"/>
  <c r="T49" i="11"/>
  <c r="T77" i="11" s="1"/>
  <c r="U49" i="11"/>
  <c r="U77" i="11" s="1"/>
  <c r="V49" i="11"/>
  <c r="V77" i="11" s="1"/>
  <c r="W49" i="11"/>
  <c r="W77" i="11" s="1"/>
  <c r="X49" i="11"/>
  <c r="Z103" i="11" s="1"/>
  <c r="Y49" i="11"/>
  <c r="Y77" i="11" s="1"/>
  <c r="Z49" i="11"/>
  <c r="Z77" i="11" s="1"/>
  <c r="AA49" i="11"/>
  <c r="AA77" i="11" s="1"/>
  <c r="AB49" i="11"/>
  <c r="AB77" i="11" s="1"/>
  <c r="AC49" i="11"/>
  <c r="AC77" i="11" s="1"/>
  <c r="AD49" i="11"/>
  <c r="AD77" i="11" s="1"/>
  <c r="AE49" i="11"/>
  <c r="AE77" i="11" s="1"/>
  <c r="AF49" i="11"/>
  <c r="AF77" i="11" s="1"/>
  <c r="AG49" i="11"/>
  <c r="AG77" i="11" s="1"/>
  <c r="AH49" i="11"/>
  <c r="AK103" i="11" s="1"/>
  <c r="E50" i="11"/>
  <c r="E79" i="11" s="1"/>
  <c r="F50" i="11"/>
  <c r="F79" i="11" s="1"/>
  <c r="G50" i="11"/>
  <c r="G79" i="11" s="1"/>
  <c r="H50" i="11"/>
  <c r="H79" i="11" s="1"/>
  <c r="I50" i="11"/>
  <c r="I79" i="11" s="1"/>
  <c r="J50" i="11"/>
  <c r="J79" i="11" s="1"/>
  <c r="K50" i="11"/>
  <c r="K79" i="11" s="1"/>
  <c r="L50" i="11"/>
  <c r="L79" i="11" s="1"/>
  <c r="M50" i="11"/>
  <c r="M79" i="11" s="1"/>
  <c r="N50" i="11"/>
  <c r="O104" i="11" s="1"/>
  <c r="O50" i="11"/>
  <c r="O79" i="11" s="1"/>
  <c r="P50" i="11"/>
  <c r="P79" i="11" s="1"/>
  <c r="Q50" i="11"/>
  <c r="Q79" i="11" s="1"/>
  <c r="R50" i="11"/>
  <c r="R79" i="11" s="1"/>
  <c r="S50" i="11"/>
  <c r="S79" i="11" s="1"/>
  <c r="T50" i="11"/>
  <c r="T79" i="11" s="1"/>
  <c r="U50" i="11"/>
  <c r="U79" i="11" s="1"/>
  <c r="V50" i="11"/>
  <c r="V79" i="11" s="1"/>
  <c r="W50" i="11"/>
  <c r="W79" i="11" s="1"/>
  <c r="X50" i="11"/>
  <c r="Z104" i="11" s="1"/>
  <c r="Y50" i="11"/>
  <c r="Y79" i="11" s="1"/>
  <c r="Z50" i="11"/>
  <c r="Z79" i="11" s="1"/>
  <c r="AA50" i="11"/>
  <c r="AA79" i="11" s="1"/>
  <c r="AB50" i="11"/>
  <c r="AB79" i="11" s="1"/>
  <c r="AC50" i="11"/>
  <c r="AC79" i="11" s="1"/>
  <c r="AD50" i="11"/>
  <c r="AD79" i="11" s="1"/>
  <c r="AE50" i="11"/>
  <c r="AF50" i="11"/>
  <c r="AF79" i="11" s="1"/>
  <c r="AG50" i="11"/>
  <c r="AG79" i="11" s="1"/>
  <c r="AH50" i="11"/>
  <c r="AK104" i="11" s="1"/>
  <c r="E51" i="11"/>
  <c r="E81" i="11" s="1"/>
  <c r="F51" i="11"/>
  <c r="F81" i="11" s="1"/>
  <c r="G51" i="11"/>
  <c r="G81" i="11" s="1"/>
  <c r="H51" i="11"/>
  <c r="H81" i="11" s="1"/>
  <c r="I51" i="11"/>
  <c r="I81" i="11" s="1"/>
  <c r="J51" i="11"/>
  <c r="J81" i="11" s="1"/>
  <c r="K51" i="11"/>
  <c r="K81" i="11" s="1"/>
  <c r="L51" i="11"/>
  <c r="L81" i="11" s="1"/>
  <c r="M51" i="11"/>
  <c r="M81" i="11" s="1"/>
  <c r="N51" i="11"/>
  <c r="N81" i="11" s="1"/>
  <c r="O51" i="11"/>
  <c r="O81" i="11" s="1"/>
  <c r="P51" i="11"/>
  <c r="P81" i="11" s="1"/>
  <c r="Q51" i="11"/>
  <c r="Q81" i="11" s="1"/>
  <c r="R51" i="11"/>
  <c r="R81" i="11" s="1"/>
  <c r="S51" i="11"/>
  <c r="S81" i="11" s="1"/>
  <c r="T51" i="11"/>
  <c r="T81" i="11" s="1"/>
  <c r="U51" i="11"/>
  <c r="U81" i="11" s="1"/>
  <c r="V51" i="11"/>
  <c r="V81" i="11" s="1"/>
  <c r="W51" i="11"/>
  <c r="W81" i="11" s="1"/>
  <c r="X51" i="11"/>
  <c r="Z105" i="11" s="1"/>
  <c r="Y51" i="11"/>
  <c r="Y81" i="11" s="1"/>
  <c r="Z51" i="11"/>
  <c r="Z81" i="11" s="1"/>
  <c r="AA51" i="11"/>
  <c r="AA81" i="11" s="1"/>
  <c r="AB51" i="11"/>
  <c r="AB81" i="11" s="1"/>
  <c r="AC51" i="11"/>
  <c r="AC81" i="11" s="1"/>
  <c r="AD51" i="11"/>
  <c r="AD81" i="11" s="1"/>
  <c r="AE51" i="11"/>
  <c r="AE81" i="11" s="1"/>
  <c r="AF51" i="11"/>
  <c r="AF81" i="11" s="1"/>
  <c r="AG51" i="11"/>
  <c r="AG81" i="11" s="1"/>
  <c r="AH51" i="11"/>
  <c r="AK105" i="11" s="1"/>
  <c r="E52" i="11"/>
  <c r="F52" i="11"/>
  <c r="F83" i="11" s="1"/>
  <c r="G52" i="11"/>
  <c r="G83" i="11" s="1"/>
  <c r="H52" i="11"/>
  <c r="H83" i="11" s="1"/>
  <c r="I52" i="11"/>
  <c r="I83" i="11" s="1"/>
  <c r="J52" i="11"/>
  <c r="J83" i="11" s="1"/>
  <c r="K52" i="11"/>
  <c r="K83" i="11" s="1"/>
  <c r="L52" i="11"/>
  <c r="L83" i="11" s="1"/>
  <c r="M52" i="11"/>
  <c r="M83" i="11" s="1"/>
  <c r="N52" i="11"/>
  <c r="N83" i="11" s="1"/>
  <c r="O52" i="11"/>
  <c r="O83" i="11" s="1"/>
  <c r="P52" i="11"/>
  <c r="P83" i="11" s="1"/>
  <c r="Q52" i="11"/>
  <c r="Q83" i="11" s="1"/>
  <c r="R52" i="11"/>
  <c r="R83" i="11" s="1"/>
  <c r="S52" i="11"/>
  <c r="S83" i="11" s="1"/>
  <c r="T52" i="11"/>
  <c r="T83" i="11" s="1"/>
  <c r="U52" i="11"/>
  <c r="U83" i="11" s="1"/>
  <c r="V52" i="11"/>
  <c r="V83" i="11" s="1"/>
  <c r="W52" i="11"/>
  <c r="W83" i="11" s="1"/>
  <c r="X52" i="11"/>
  <c r="X83" i="11" s="1"/>
  <c r="Y52" i="11"/>
  <c r="Y83" i="11" s="1"/>
  <c r="Z52" i="11"/>
  <c r="Z83" i="11" s="1"/>
  <c r="AA52" i="11"/>
  <c r="AA83" i="11" s="1"/>
  <c r="AB52" i="11"/>
  <c r="AB83" i="11" s="1"/>
  <c r="AC52" i="11"/>
  <c r="AC83" i="11" s="1"/>
  <c r="AD52" i="11"/>
  <c r="AD83" i="11" s="1"/>
  <c r="AE52" i="11"/>
  <c r="AE83" i="11" s="1"/>
  <c r="AF52" i="11"/>
  <c r="AF83" i="11" s="1"/>
  <c r="AG52" i="11"/>
  <c r="AG83" i="11" s="1"/>
  <c r="AH52" i="11"/>
  <c r="AK106" i="11" s="1"/>
  <c r="E53" i="11"/>
  <c r="E85" i="11" s="1"/>
  <c r="F53" i="11"/>
  <c r="F85" i="11" s="1"/>
  <c r="G53" i="11"/>
  <c r="G85" i="11" s="1"/>
  <c r="H53" i="11"/>
  <c r="H85" i="11" s="1"/>
  <c r="I53" i="11"/>
  <c r="I85" i="11" s="1"/>
  <c r="J53" i="11"/>
  <c r="J85" i="11" s="1"/>
  <c r="K53" i="11"/>
  <c r="K85" i="11" s="1"/>
  <c r="L53" i="11"/>
  <c r="L85" i="11" s="1"/>
  <c r="M53" i="11"/>
  <c r="M85" i="11" s="1"/>
  <c r="N53" i="11"/>
  <c r="O107" i="11" s="1"/>
  <c r="O53" i="11"/>
  <c r="O85" i="11" s="1"/>
  <c r="P53" i="11"/>
  <c r="P85" i="11" s="1"/>
  <c r="Q53" i="11"/>
  <c r="Q85" i="11" s="1"/>
  <c r="R53" i="11"/>
  <c r="R85" i="11" s="1"/>
  <c r="S53" i="11"/>
  <c r="S85" i="11" s="1"/>
  <c r="T53" i="11"/>
  <c r="T85" i="11" s="1"/>
  <c r="U53" i="11"/>
  <c r="U85" i="11" s="1"/>
  <c r="V53" i="11"/>
  <c r="V85" i="11" s="1"/>
  <c r="W53" i="11"/>
  <c r="W85" i="11" s="1"/>
  <c r="X53" i="11"/>
  <c r="Z107" i="11" s="1"/>
  <c r="Y53" i="11"/>
  <c r="Y85" i="11" s="1"/>
  <c r="Z53" i="11"/>
  <c r="Z85" i="11" s="1"/>
  <c r="AA53" i="11"/>
  <c r="AA85" i="11" s="1"/>
  <c r="AB53" i="11"/>
  <c r="AB85" i="11" s="1"/>
  <c r="AC53" i="11"/>
  <c r="AC85" i="11" s="1"/>
  <c r="AD53" i="11"/>
  <c r="AD85" i="11" s="1"/>
  <c r="AE53" i="11"/>
  <c r="AE85" i="11" s="1"/>
  <c r="AF53" i="11"/>
  <c r="AF85" i="11" s="1"/>
  <c r="AG53" i="11"/>
  <c r="AG85" i="11" s="1"/>
  <c r="AH53" i="11"/>
  <c r="AK107" i="11" s="1"/>
  <c r="E54" i="11"/>
  <c r="E87" i="11" s="1"/>
  <c r="F54" i="11"/>
  <c r="F87" i="11" s="1"/>
  <c r="G54" i="11"/>
  <c r="G87" i="11" s="1"/>
  <c r="H54" i="11"/>
  <c r="H87" i="11" s="1"/>
  <c r="I54" i="11"/>
  <c r="I87" i="11" s="1"/>
  <c r="J54" i="11"/>
  <c r="J87" i="11" s="1"/>
  <c r="K54" i="11"/>
  <c r="K87" i="11" s="1"/>
  <c r="L54" i="11"/>
  <c r="L87" i="11" s="1"/>
  <c r="M54" i="11"/>
  <c r="M87" i="11" s="1"/>
  <c r="N54" i="11"/>
  <c r="O108" i="11" s="1"/>
  <c r="O54" i="11"/>
  <c r="O87" i="11" s="1"/>
  <c r="P54" i="11"/>
  <c r="P87" i="11" s="1"/>
  <c r="Q54" i="11"/>
  <c r="Q87" i="11" s="1"/>
  <c r="R54" i="11"/>
  <c r="R87" i="11" s="1"/>
  <c r="S54" i="11"/>
  <c r="S87" i="11" s="1"/>
  <c r="T54" i="11"/>
  <c r="T87" i="11" s="1"/>
  <c r="U54" i="11"/>
  <c r="U87" i="11" s="1"/>
  <c r="V54" i="11"/>
  <c r="V87" i="11" s="1"/>
  <c r="W54" i="11"/>
  <c r="W87" i="11" s="1"/>
  <c r="X54" i="11"/>
  <c r="Z108" i="11" s="1"/>
  <c r="Y54" i="11"/>
  <c r="Y87" i="11" s="1"/>
  <c r="Z54" i="11"/>
  <c r="Z87" i="11" s="1"/>
  <c r="AA54" i="11"/>
  <c r="AA87" i="11" s="1"/>
  <c r="AB54" i="11"/>
  <c r="AB87" i="11" s="1"/>
  <c r="AC54" i="11"/>
  <c r="AC87" i="11" s="1"/>
  <c r="AD54" i="11"/>
  <c r="AD87" i="11" s="1"/>
  <c r="AE54" i="11"/>
  <c r="AE87" i="11" s="1"/>
  <c r="AF54" i="11"/>
  <c r="AF87" i="11" s="1"/>
  <c r="AG54" i="11"/>
  <c r="AG87" i="11" s="1"/>
  <c r="AH54" i="11"/>
  <c r="AK108" i="11" s="1"/>
  <c r="E55" i="11"/>
  <c r="E89" i="11" s="1"/>
  <c r="F55" i="11"/>
  <c r="F89" i="11" s="1"/>
  <c r="G55" i="11"/>
  <c r="G89" i="11" s="1"/>
  <c r="H55" i="11"/>
  <c r="H89" i="11" s="1"/>
  <c r="I55" i="11"/>
  <c r="I89" i="11" s="1"/>
  <c r="J55" i="11"/>
  <c r="J89" i="11" s="1"/>
  <c r="K55" i="11"/>
  <c r="L55" i="11"/>
  <c r="L89" i="11" s="1"/>
  <c r="M55" i="11"/>
  <c r="M89" i="11" s="1"/>
  <c r="N55" i="11"/>
  <c r="N89" i="11" s="1"/>
  <c r="O55" i="11"/>
  <c r="O89" i="11" s="1"/>
  <c r="P55" i="11"/>
  <c r="P89" i="11" s="1"/>
  <c r="Q55" i="11"/>
  <c r="Q89" i="11" s="1"/>
  <c r="R55" i="11"/>
  <c r="R89" i="11" s="1"/>
  <c r="S55" i="11"/>
  <c r="S89" i="11" s="1"/>
  <c r="T55" i="11"/>
  <c r="T89" i="11" s="1"/>
  <c r="U55" i="11"/>
  <c r="U89" i="11" s="1"/>
  <c r="V55" i="11"/>
  <c r="V89" i="11" s="1"/>
  <c r="W55" i="11"/>
  <c r="W89" i="11" s="1"/>
  <c r="X55" i="11"/>
  <c r="Z109" i="11" s="1"/>
  <c r="Y55" i="11"/>
  <c r="Y89" i="11" s="1"/>
  <c r="Z55" i="11"/>
  <c r="Z89" i="11" s="1"/>
  <c r="AA55" i="11"/>
  <c r="AA89" i="11" s="1"/>
  <c r="AB55" i="11"/>
  <c r="AB89" i="11" s="1"/>
  <c r="AC55" i="11"/>
  <c r="AC89" i="11" s="1"/>
  <c r="AD55" i="11"/>
  <c r="AD89" i="11" s="1"/>
  <c r="AE55" i="11"/>
  <c r="AE89" i="11" s="1"/>
  <c r="AF55" i="11"/>
  <c r="AF89" i="11" s="1"/>
  <c r="AG55" i="11"/>
  <c r="AG89" i="11" s="1"/>
  <c r="AH55" i="11"/>
  <c r="AK109" i="11" s="1"/>
  <c r="E56" i="11"/>
  <c r="E91" i="11" s="1"/>
  <c r="F56" i="11"/>
  <c r="F91" i="11" s="1"/>
  <c r="G56" i="11"/>
  <c r="G91" i="11" s="1"/>
  <c r="H56" i="11"/>
  <c r="H91" i="11" s="1"/>
  <c r="I56" i="11"/>
  <c r="I91" i="11" s="1"/>
  <c r="J56" i="11"/>
  <c r="J91" i="11" s="1"/>
  <c r="K56" i="11"/>
  <c r="K91" i="11" s="1"/>
  <c r="L56" i="11"/>
  <c r="L91" i="11" s="1"/>
  <c r="M56" i="11"/>
  <c r="M91" i="11" s="1"/>
  <c r="N56" i="11"/>
  <c r="N91" i="11" s="1"/>
  <c r="O56" i="11"/>
  <c r="O91" i="11" s="1"/>
  <c r="P56" i="11"/>
  <c r="P91" i="11" s="1"/>
  <c r="Q56" i="11"/>
  <c r="Q91" i="11" s="1"/>
  <c r="R56" i="11"/>
  <c r="R91" i="11" s="1"/>
  <c r="S56" i="11"/>
  <c r="S91" i="11" s="1"/>
  <c r="T56" i="11"/>
  <c r="T91" i="11" s="1"/>
  <c r="U56" i="11"/>
  <c r="U91" i="11" s="1"/>
  <c r="V56" i="11"/>
  <c r="V91" i="11" s="1"/>
  <c r="W56" i="11"/>
  <c r="W91" i="11" s="1"/>
  <c r="X56" i="11"/>
  <c r="X91" i="11" s="1"/>
  <c r="Y56" i="11"/>
  <c r="Y91" i="11" s="1"/>
  <c r="Z56" i="11"/>
  <c r="Z91" i="11" s="1"/>
  <c r="AA56" i="11"/>
  <c r="AA91" i="11" s="1"/>
  <c r="AB56" i="11"/>
  <c r="AB91" i="11" s="1"/>
  <c r="AC56" i="11"/>
  <c r="AC91" i="11" s="1"/>
  <c r="AD56" i="11"/>
  <c r="AD91" i="11" s="1"/>
  <c r="AE56" i="11"/>
  <c r="AE91" i="11" s="1"/>
  <c r="AF56" i="11"/>
  <c r="AF91" i="11" s="1"/>
  <c r="AG56" i="11"/>
  <c r="AG91" i="11" s="1"/>
  <c r="AH56" i="11"/>
  <c r="AK110" i="11" s="1"/>
  <c r="D42" i="11"/>
  <c r="D63" i="11" s="1"/>
  <c r="D43" i="11"/>
  <c r="D65" i="11" s="1"/>
  <c r="D44" i="11"/>
  <c r="D67" i="11" s="1"/>
  <c r="D45" i="11"/>
  <c r="D99" i="11" s="1"/>
  <c r="D46" i="11"/>
  <c r="D71" i="11" s="1"/>
  <c r="D47" i="11"/>
  <c r="D73" i="11" s="1"/>
  <c r="D48" i="11"/>
  <c r="D75" i="11" s="1"/>
  <c r="D49" i="11"/>
  <c r="D103" i="11" s="1"/>
  <c r="D50" i="11"/>
  <c r="D79" i="11" s="1"/>
  <c r="D51" i="11"/>
  <c r="D81" i="11" s="1"/>
  <c r="D52" i="11"/>
  <c r="D83" i="11" s="1"/>
  <c r="D53" i="11"/>
  <c r="D107" i="11" s="1"/>
  <c r="D54" i="11"/>
  <c r="D87" i="11" s="1"/>
  <c r="D55" i="11"/>
  <c r="D89" i="11" s="1"/>
  <c r="D56" i="11"/>
  <c r="D110" i="11" s="1"/>
  <c r="AL110" i="11"/>
  <c r="AA110" i="11"/>
  <c r="P110" i="11"/>
  <c r="E110" i="11"/>
  <c r="AL109" i="11"/>
  <c r="AA109" i="11"/>
  <c r="P109" i="11"/>
  <c r="E109" i="11"/>
  <c r="AL108" i="11"/>
  <c r="AA108" i="11"/>
  <c r="P108" i="11"/>
  <c r="E108" i="11"/>
  <c r="AL107" i="11"/>
  <c r="AA107" i="11"/>
  <c r="P107" i="11"/>
  <c r="E107" i="11"/>
  <c r="AL106" i="11"/>
  <c r="AA106" i="11"/>
  <c r="P106" i="11"/>
  <c r="E106" i="11"/>
  <c r="AL105" i="11"/>
  <c r="AA105" i="11"/>
  <c r="P105" i="11"/>
  <c r="E105" i="11"/>
  <c r="AL104" i="11"/>
  <c r="AA104" i="11"/>
  <c r="P104" i="11"/>
  <c r="E104" i="11"/>
  <c r="AL103" i="11"/>
  <c r="AA103" i="11"/>
  <c r="P103" i="11"/>
  <c r="E103" i="11"/>
  <c r="AL102" i="11"/>
  <c r="AA102" i="11"/>
  <c r="P102" i="11"/>
  <c r="E102" i="11"/>
  <c r="AL101" i="11"/>
  <c r="AA101" i="11"/>
  <c r="P101" i="11"/>
  <c r="E101" i="11"/>
  <c r="AL100" i="11"/>
  <c r="AA100" i="11"/>
  <c r="P100" i="11"/>
  <c r="E100" i="11"/>
  <c r="AL99" i="11"/>
  <c r="AA99" i="11"/>
  <c r="P99" i="11"/>
  <c r="E99" i="11"/>
  <c r="AL98" i="11"/>
  <c r="AA98" i="11"/>
  <c r="P98" i="11"/>
  <c r="E98" i="11"/>
  <c r="AL97" i="11"/>
  <c r="AA97" i="11"/>
  <c r="P97" i="11"/>
  <c r="E97" i="11"/>
  <c r="AL96" i="11"/>
  <c r="AA96" i="11"/>
  <c r="P96" i="11"/>
  <c r="E96" i="11"/>
  <c r="AL95" i="11"/>
  <c r="AA95" i="11"/>
  <c r="P95" i="11"/>
  <c r="E95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K89" i="11"/>
  <c r="E83" i="11"/>
  <c r="AE79" i="11"/>
  <c r="G77" i="11"/>
  <c r="E77" i="11"/>
  <c r="E75" i="11"/>
  <c r="AA73" i="11"/>
  <c r="L73" i="11"/>
  <c r="K73" i="11"/>
  <c r="AG71" i="11"/>
  <c r="Y71" i="11"/>
  <c r="Q71" i="11"/>
  <c r="AE69" i="11"/>
  <c r="W69" i="11"/>
  <c r="U69" i="11"/>
  <c r="O69" i="11"/>
  <c r="AC67" i="11"/>
  <c r="AA67" i="11"/>
  <c r="U67" i="11"/>
  <c r="S67" i="11"/>
  <c r="M67" i="11"/>
  <c r="E67" i="11"/>
  <c r="AA65" i="11"/>
  <c r="Y65" i="11"/>
  <c r="S65" i="11"/>
  <c r="Q65" i="11"/>
  <c r="M65" i="11"/>
  <c r="L65" i="11"/>
  <c r="K65" i="11"/>
  <c r="I65" i="11"/>
  <c r="AG63" i="11"/>
  <c r="AE63" i="11"/>
  <c r="Y63" i="11"/>
  <c r="W63" i="11"/>
  <c r="Q63" i="11"/>
  <c r="O63" i="11"/>
  <c r="L63" i="11"/>
  <c r="K63" i="11"/>
  <c r="J63" i="11"/>
  <c r="I63" i="11"/>
  <c r="G63" i="11"/>
  <c r="AK95" i="11"/>
  <c r="AE61" i="11"/>
  <c r="AC61" i="11"/>
  <c r="AB61" i="11"/>
  <c r="W61" i="11"/>
  <c r="U61" i="11"/>
  <c r="T61" i="11"/>
  <c r="R61" i="11"/>
  <c r="O61" i="11"/>
  <c r="M61" i="11"/>
  <c r="L61" i="11"/>
  <c r="I61" i="11"/>
  <c r="G61" i="11"/>
  <c r="E61" i="11"/>
  <c r="AK96" i="6"/>
  <c r="AK95" i="6"/>
  <c r="AK94" i="6"/>
  <c r="AK93" i="6"/>
  <c r="AK92" i="6"/>
  <c r="AK91" i="6"/>
  <c r="AK90" i="6"/>
  <c r="AK89" i="6"/>
  <c r="AK88" i="6"/>
  <c r="AK87" i="6"/>
  <c r="AK86" i="6"/>
  <c r="AK85" i="6"/>
  <c r="AK84" i="6"/>
  <c r="AK83" i="6"/>
  <c r="AK82" i="6"/>
  <c r="AK81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F385" i="4"/>
  <c r="F382" i="4"/>
  <c r="F379" i="4"/>
  <c r="F376" i="4"/>
  <c r="F373" i="4"/>
  <c r="F370" i="4"/>
  <c r="AI389" i="4" l="1"/>
  <c r="AH389" i="4"/>
  <c r="R389" i="4"/>
  <c r="AG389" i="4"/>
  <c r="Y389" i="4"/>
  <c r="Q389" i="4"/>
  <c r="I389" i="4"/>
  <c r="K389" i="4"/>
  <c r="Z389" i="4"/>
  <c r="J389" i="4"/>
  <c r="AF389" i="4"/>
  <c r="X389" i="4"/>
  <c r="P389" i="4"/>
  <c r="H389" i="4"/>
  <c r="S389" i="4"/>
  <c r="AE389" i="4"/>
  <c r="G389" i="4"/>
  <c r="F389" i="4"/>
  <c r="AD389" i="4"/>
  <c r="V389" i="4"/>
  <c r="N389" i="4"/>
  <c r="W389" i="4"/>
  <c r="AC389" i="4"/>
  <c r="U389" i="4"/>
  <c r="M389" i="4"/>
  <c r="AA389" i="4"/>
  <c r="O389" i="4"/>
  <c r="AJ389" i="4"/>
  <c r="AB389" i="4"/>
  <c r="T389" i="4"/>
  <c r="L389" i="4"/>
  <c r="AH53" i="9"/>
  <c r="K53" i="9"/>
  <c r="S53" i="9"/>
  <c r="E276" i="5"/>
  <c r="F235" i="5"/>
  <c r="G235" i="5"/>
  <c r="AF53" i="9"/>
  <c r="E49" i="9"/>
  <c r="AD49" i="9"/>
  <c r="H32" i="9"/>
  <c r="G54" i="9"/>
  <c r="G50" i="9"/>
  <c r="F49" i="9"/>
  <c r="I49" i="9"/>
  <c r="M53" i="9"/>
  <c r="G53" i="9"/>
  <c r="L49" i="9"/>
  <c r="T53" i="9"/>
  <c r="H53" i="9"/>
  <c r="N53" i="9"/>
  <c r="AG53" i="9"/>
  <c r="P53" i="9"/>
  <c r="Y53" i="9"/>
  <c r="AE53" i="9"/>
  <c r="AB49" i="9"/>
  <c r="AC53" i="9"/>
  <c r="U53" i="9"/>
  <c r="O53" i="9"/>
  <c r="W53" i="9"/>
  <c r="Q53" i="9"/>
  <c r="X49" i="9"/>
  <c r="V53" i="9"/>
  <c r="Y81" i="6"/>
  <c r="Y85" i="6"/>
  <c r="AJ90" i="6"/>
  <c r="O92" i="6"/>
  <c r="AJ86" i="6"/>
  <c r="O89" i="6"/>
  <c r="O88" i="6"/>
  <c r="AJ94" i="6"/>
  <c r="O84" i="6"/>
  <c r="Y86" i="6"/>
  <c r="AJ82" i="6"/>
  <c r="Y93" i="6"/>
  <c r="Y82" i="6"/>
  <c r="O81" i="6"/>
  <c r="Y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D322" i="5" s="1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D316" i="5" s="1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AG325" i="5" s="1"/>
  <c r="Y231" i="5"/>
  <c r="Y325" i="5" s="1"/>
  <c r="Q231" i="5"/>
  <c r="Q325" i="5" s="1"/>
  <c r="I231" i="5"/>
  <c r="I325" i="5" s="1"/>
  <c r="AC229" i="5"/>
  <c r="AC322" i="5" s="1"/>
  <c r="U229" i="5"/>
  <c r="U322" i="5" s="1"/>
  <c r="M229" i="5"/>
  <c r="E229" i="5"/>
  <c r="AG227" i="5"/>
  <c r="AG319" i="5" s="1"/>
  <c r="Y227" i="5"/>
  <c r="Y319" i="5" s="1"/>
  <c r="Q227" i="5"/>
  <c r="Q319" i="5" s="1"/>
  <c r="I227" i="5"/>
  <c r="I319" i="5" s="1"/>
  <c r="AC225" i="5"/>
  <c r="AC316" i="5" s="1"/>
  <c r="U225" i="5"/>
  <c r="U316" i="5" s="1"/>
  <c r="M225" i="5"/>
  <c r="E225" i="5"/>
  <c r="AG223" i="5"/>
  <c r="Y223" i="5"/>
  <c r="Y313" i="5" s="1"/>
  <c r="Q223" i="5"/>
  <c r="Q313" i="5" s="1"/>
  <c r="I223" i="5"/>
  <c r="I313" i="5" s="1"/>
  <c r="AC221" i="5"/>
  <c r="AC310" i="5" s="1"/>
  <c r="U221" i="5"/>
  <c r="M221" i="5"/>
  <c r="M310" i="5" s="1"/>
  <c r="E221" i="5"/>
  <c r="AG219" i="5"/>
  <c r="Y219" i="5"/>
  <c r="Y307" i="5" s="1"/>
  <c r="Q219" i="5"/>
  <c r="Q307" i="5" s="1"/>
  <c r="I219" i="5"/>
  <c r="I307" i="5" s="1"/>
  <c r="AC217" i="5"/>
  <c r="AC304" i="5" s="1"/>
  <c r="U217" i="5"/>
  <c r="M217" i="5"/>
  <c r="M304" i="5" s="1"/>
  <c r="E217" i="5"/>
  <c r="AG215" i="5"/>
  <c r="Y215" i="5"/>
  <c r="Y301" i="5" s="1"/>
  <c r="Q215" i="5"/>
  <c r="Q301" i="5" s="1"/>
  <c r="O95" i="6"/>
  <c r="O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P325" i="5" s="1"/>
  <c r="H231" i="5"/>
  <c r="H325" i="5" s="1"/>
  <c r="AB229" i="5"/>
  <c r="AB322" i="5" s="1"/>
  <c r="T229" i="5"/>
  <c r="T322" i="5" s="1"/>
  <c r="L229" i="5"/>
  <c r="L322" i="5" s="1"/>
  <c r="AF227" i="5"/>
  <c r="AF319" i="5" s="1"/>
  <c r="X227" i="5"/>
  <c r="P227" i="5"/>
  <c r="H227" i="5"/>
  <c r="H319" i="5" s="1"/>
  <c r="AB225" i="5"/>
  <c r="AB316" i="5" s="1"/>
  <c r="T225" i="5"/>
  <c r="T316" i="5" s="1"/>
  <c r="L225" i="5"/>
  <c r="L316" i="5" s="1"/>
  <c r="AF223" i="5"/>
  <c r="AF313" i="5" s="1"/>
  <c r="X223" i="5"/>
  <c r="X313" i="5" s="1"/>
  <c r="P223" i="5"/>
  <c r="P313" i="5" s="1"/>
  <c r="H223" i="5"/>
  <c r="H313" i="5" s="1"/>
  <c r="AB221" i="5"/>
  <c r="AB310" i="5" s="1"/>
  <c r="T221" i="5"/>
  <c r="T310" i="5" s="1"/>
  <c r="L221" i="5"/>
  <c r="L310" i="5" s="1"/>
  <c r="AF219" i="5"/>
  <c r="AF307" i="5" s="1"/>
  <c r="X219" i="5"/>
  <c r="X307" i="5" s="1"/>
  <c r="P219" i="5"/>
  <c r="P307" i="5" s="1"/>
  <c r="H219" i="5"/>
  <c r="H307" i="5" s="1"/>
  <c r="AB217" i="5"/>
  <c r="AB304" i="5" s="1"/>
  <c r="T217" i="5"/>
  <c r="T304" i="5" s="1"/>
  <c r="L217" i="5"/>
  <c r="L304" i="5" s="1"/>
  <c r="AF215" i="5"/>
  <c r="AF301" i="5" s="1"/>
  <c r="O94" i="6"/>
  <c r="O86" i="6"/>
  <c r="Y83" i="6"/>
  <c r="Y87" i="6"/>
  <c r="Y91" i="6"/>
  <c r="Y95" i="6"/>
  <c r="AJ83" i="6"/>
  <c r="AJ87" i="6"/>
  <c r="AJ91" i="6"/>
  <c r="AJ95" i="6"/>
  <c r="W260" i="5"/>
  <c r="O260" i="5"/>
  <c r="G260" i="5"/>
  <c r="AA258" i="5"/>
  <c r="S258" i="5"/>
  <c r="K258" i="5"/>
  <c r="AE256" i="5"/>
  <c r="W256" i="5"/>
  <c r="O256" i="5"/>
  <c r="G256" i="5"/>
  <c r="AE231" i="5"/>
  <c r="AE325" i="5" s="1"/>
  <c r="W231" i="5"/>
  <c r="W325" i="5" s="1"/>
  <c r="O231" i="5"/>
  <c r="O325" i="5" s="1"/>
  <c r="G231" i="5"/>
  <c r="G325" i="5" s="1"/>
  <c r="AA229" i="5"/>
  <c r="AA322" i="5" s="1"/>
  <c r="S229" i="5"/>
  <c r="K229" i="5"/>
  <c r="AE227" i="5"/>
  <c r="AE319" i="5" s="1"/>
  <c r="W227" i="5"/>
  <c r="W319" i="5" s="1"/>
  <c r="O227" i="5"/>
  <c r="O319" i="5" s="1"/>
  <c r="G227" i="5"/>
  <c r="G319" i="5" s="1"/>
  <c r="AA225" i="5"/>
  <c r="AA316" i="5" s="1"/>
  <c r="S225" i="5"/>
  <c r="S316" i="5" s="1"/>
  <c r="K225" i="5"/>
  <c r="AE223" i="5"/>
  <c r="W223" i="5"/>
  <c r="W313" i="5" s="1"/>
  <c r="O223" i="5"/>
  <c r="O313" i="5" s="1"/>
  <c r="G223" i="5"/>
  <c r="G313" i="5" s="1"/>
  <c r="AA221" i="5"/>
  <c r="AA310" i="5" s="1"/>
  <c r="S221" i="5"/>
  <c r="S310" i="5" s="1"/>
  <c r="K221" i="5"/>
  <c r="K310" i="5" s="1"/>
  <c r="AE219" i="5"/>
  <c r="W219" i="5"/>
  <c r="W307" i="5" s="1"/>
  <c r="O219" i="5"/>
  <c r="O307" i="5" s="1"/>
  <c r="G219" i="5"/>
  <c r="G307" i="5" s="1"/>
  <c r="AA217" i="5"/>
  <c r="AA304" i="5" s="1"/>
  <c r="S217" i="5"/>
  <c r="S304" i="5" s="1"/>
  <c r="K217" i="5"/>
  <c r="K304" i="5" s="1"/>
  <c r="AA215" i="5"/>
  <c r="S215" i="5"/>
  <c r="K215" i="5"/>
  <c r="I215" i="5"/>
  <c r="I301" i="5" s="1"/>
  <c r="AE215" i="5"/>
  <c r="AE301" i="5" s="1"/>
  <c r="W215" i="5"/>
  <c r="W301" i="5" s="1"/>
  <c r="O215" i="5"/>
  <c r="G215" i="5"/>
  <c r="G301" i="5" s="1"/>
  <c r="O93" i="6"/>
  <c r="O85" i="6"/>
  <c r="F260" i="5"/>
  <c r="AH258" i="5"/>
  <c r="Z258" i="5"/>
  <c r="R258" i="5"/>
  <c r="J258" i="5"/>
  <c r="AD256" i="5"/>
  <c r="V256" i="5"/>
  <c r="N256" i="5"/>
  <c r="F256" i="5"/>
  <c r="AD231" i="5"/>
  <c r="AD325" i="5" s="1"/>
  <c r="V231" i="5"/>
  <c r="V325" i="5" s="1"/>
  <c r="N231" i="5"/>
  <c r="N325" i="5" s="1"/>
  <c r="F231" i="5"/>
  <c r="F325" i="5" s="1"/>
  <c r="AH229" i="5"/>
  <c r="Z229" i="5"/>
  <c r="R229" i="5"/>
  <c r="R322" i="5" s="1"/>
  <c r="J229" i="5"/>
  <c r="J322" i="5" s="1"/>
  <c r="AD227" i="5"/>
  <c r="AD319" i="5" s="1"/>
  <c r="V227" i="5"/>
  <c r="V319" i="5" s="1"/>
  <c r="N227" i="5"/>
  <c r="N319" i="5" s="1"/>
  <c r="F227" i="5"/>
  <c r="F319" i="5" s="1"/>
  <c r="AH225" i="5"/>
  <c r="AH316" i="5" s="1"/>
  <c r="Z225" i="5"/>
  <c r="Z316" i="5" s="1"/>
  <c r="R225" i="5"/>
  <c r="J225" i="5"/>
  <c r="AD223" i="5"/>
  <c r="AD313" i="5" s="1"/>
  <c r="V223" i="5"/>
  <c r="V313" i="5" s="1"/>
  <c r="N223" i="5"/>
  <c r="N313" i="5" s="1"/>
  <c r="F223" i="5"/>
  <c r="F313" i="5" s="1"/>
  <c r="AH221" i="5"/>
  <c r="AH310" i="5" s="1"/>
  <c r="Z221" i="5"/>
  <c r="Z310" i="5" s="1"/>
  <c r="R221" i="5"/>
  <c r="J221" i="5"/>
  <c r="AD219" i="5"/>
  <c r="AD307" i="5" s="1"/>
  <c r="V219" i="5"/>
  <c r="V307" i="5" s="1"/>
  <c r="N219" i="5"/>
  <c r="N307" i="5" s="1"/>
  <c r="F219" i="5"/>
  <c r="AH217" i="5"/>
  <c r="AH304" i="5" s="1"/>
  <c r="Z217" i="5"/>
  <c r="R217" i="5"/>
  <c r="J217" i="5"/>
  <c r="X215" i="5"/>
  <c r="X301" i="5" s="1"/>
  <c r="P215" i="5"/>
  <c r="P301" i="5" s="1"/>
  <c r="H215" i="5"/>
  <c r="H301" i="5" s="1"/>
  <c r="Y84" i="6"/>
  <c r="Y88" i="6"/>
  <c r="Y92" i="6"/>
  <c r="Y96" i="6"/>
  <c r="AJ84" i="6"/>
  <c r="AJ88" i="6"/>
  <c r="AJ92" i="6"/>
  <c r="AJ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U325" i="5" s="1"/>
  <c r="M231" i="5"/>
  <c r="M325" i="5" s="1"/>
  <c r="E231" i="5"/>
  <c r="E325" i="5" s="1"/>
  <c r="AG229" i="5"/>
  <c r="AG322" i="5" s="1"/>
  <c r="Y229" i="5"/>
  <c r="Y322" i="5" s="1"/>
  <c r="Q229" i="5"/>
  <c r="Q322" i="5" s="1"/>
  <c r="I229" i="5"/>
  <c r="AC227" i="5"/>
  <c r="AC319" i="5" s="1"/>
  <c r="U227" i="5"/>
  <c r="U319" i="5" s="1"/>
  <c r="M227" i="5"/>
  <c r="M319" i="5" s="1"/>
  <c r="E227" i="5"/>
  <c r="E319" i="5" s="1"/>
  <c r="AG225" i="5"/>
  <c r="AG316" i="5" s="1"/>
  <c r="Y225" i="5"/>
  <c r="Y316" i="5" s="1"/>
  <c r="Q225" i="5"/>
  <c r="I225" i="5"/>
  <c r="AC223" i="5"/>
  <c r="U223" i="5"/>
  <c r="U313" i="5" s="1"/>
  <c r="M223" i="5"/>
  <c r="E223" i="5"/>
  <c r="E313" i="5" s="1"/>
  <c r="AG221" i="5"/>
  <c r="Y221" i="5"/>
  <c r="Q221" i="5"/>
  <c r="I221" i="5"/>
  <c r="AC219" i="5"/>
  <c r="U219" i="5"/>
  <c r="U307" i="5" s="1"/>
  <c r="M219" i="5"/>
  <c r="E219" i="5"/>
  <c r="E307" i="5" s="1"/>
  <c r="AG217" i="5"/>
  <c r="Y217" i="5"/>
  <c r="Q217" i="5"/>
  <c r="I217" i="5"/>
  <c r="AC215" i="5"/>
  <c r="U215" i="5"/>
  <c r="U301" i="5" s="1"/>
  <c r="M215" i="5"/>
  <c r="E215" i="5"/>
  <c r="E301" i="5" s="1"/>
  <c r="O91" i="6"/>
  <c r="O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AB325" i="5" s="1"/>
  <c r="T231" i="5"/>
  <c r="T325" i="5" s="1"/>
  <c r="L231" i="5"/>
  <c r="L325" i="5" s="1"/>
  <c r="AF229" i="5"/>
  <c r="AF322" i="5" s="1"/>
  <c r="X229" i="5"/>
  <c r="X322" i="5" s="1"/>
  <c r="P229" i="5"/>
  <c r="P322" i="5" s="1"/>
  <c r="H229" i="5"/>
  <c r="AB227" i="5"/>
  <c r="T227" i="5"/>
  <c r="T319" i="5" s="1"/>
  <c r="L227" i="5"/>
  <c r="L319" i="5" s="1"/>
  <c r="AF225" i="5"/>
  <c r="AF316" i="5" s="1"/>
  <c r="X225" i="5"/>
  <c r="P225" i="5"/>
  <c r="P316" i="5" s="1"/>
  <c r="H225" i="5"/>
  <c r="AB223" i="5"/>
  <c r="T223" i="5"/>
  <c r="L223" i="5"/>
  <c r="AF221" i="5"/>
  <c r="X221" i="5"/>
  <c r="P221" i="5"/>
  <c r="H221" i="5"/>
  <c r="H310" i="5" s="1"/>
  <c r="AB219" i="5"/>
  <c r="T219" i="5"/>
  <c r="L219" i="5"/>
  <c r="AF217" i="5"/>
  <c r="X217" i="5"/>
  <c r="P217" i="5"/>
  <c r="H217" i="5"/>
  <c r="AD215" i="5"/>
  <c r="AD301" i="5" s="1"/>
  <c r="V215" i="5"/>
  <c r="V301" i="5" s="1"/>
  <c r="N215" i="5"/>
  <c r="N301" i="5" s="1"/>
  <c r="F215" i="5"/>
  <c r="F301" i="5" s="1"/>
  <c r="AB215" i="5"/>
  <c r="AB301" i="5" s="1"/>
  <c r="T215" i="5"/>
  <c r="L215" i="5"/>
  <c r="O90" i="6"/>
  <c r="O82" i="6"/>
  <c r="AJ85" i="6"/>
  <c r="AJ89" i="6"/>
  <c r="AJ93" i="6"/>
  <c r="AJ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AA325" i="5" s="1"/>
  <c r="S231" i="5"/>
  <c r="K231" i="5"/>
  <c r="K325" i="5" s="1"/>
  <c r="AE229" i="5"/>
  <c r="AE322" i="5" s="1"/>
  <c r="W229" i="5"/>
  <c r="W322" i="5" s="1"/>
  <c r="O229" i="5"/>
  <c r="O322" i="5" s="1"/>
  <c r="G229" i="5"/>
  <c r="G322" i="5" s="1"/>
  <c r="AA227" i="5"/>
  <c r="AA319" i="5" s="1"/>
  <c r="S227" i="5"/>
  <c r="S319" i="5" s="1"/>
  <c r="K227" i="5"/>
  <c r="AE225" i="5"/>
  <c r="AE316" i="5" s="1"/>
  <c r="W225" i="5"/>
  <c r="O225" i="5"/>
  <c r="G225" i="5"/>
  <c r="AA223" i="5"/>
  <c r="S223" i="5"/>
  <c r="S313" i="5" s="1"/>
  <c r="K223" i="5"/>
  <c r="AE221" i="5"/>
  <c r="W221" i="5"/>
  <c r="O221" i="5"/>
  <c r="G221" i="5"/>
  <c r="AA219" i="5"/>
  <c r="S219" i="5"/>
  <c r="K219" i="5"/>
  <c r="K307" i="5" s="1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AH325" i="5" s="1"/>
  <c r="Z231" i="5"/>
  <c r="Z325" i="5" s="1"/>
  <c r="R231" i="5"/>
  <c r="R325" i="5" s="1"/>
  <c r="J231" i="5"/>
  <c r="J325" i="5" s="1"/>
  <c r="AD229" i="5"/>
  <c r="V229" i="5"/>
  <c r="V322" i="5" s="1"/>
  <c r="N229" i="5"/>
  <c r="N322" i="5" s="1"/>
  <c r="F229" i="5"/>
  <c r="F322" i="5" s="1"/>
  <c r="AH227" i="5"/>
  <c r="AH319" i="5" s="1"/>
  <c r="Z227" i="5"/>
  <c r="Z319" i="5" s="1"/>
  <c r="R227" i="5"/>
  <c r="R319" i="5" s="1"/>
  <c r="J227" i="5"/>
  <c r="J319" i="5" s="1"/>
  <c r="AD225" i="5"/>
  <c r="V225" i="5"/>
  <c r="V316" i="5" s="1"/>
  <c r="N225" i="5"/>
  <c r="N316" i="5" s="1"/>
  <c r="F225" i="5"/>
  <c r="F316" i="5" s="1"/>
  <c r="AH223" i="5"/>
  <c r="AH313" i="5" s="1"/>
  <c r="Z223" i="5"/>
  <c r="Z313" i="5" s="1"/>
  <c r="R223" i="5"/>
  <c r="J223" i="5"/>
  <c r="AD221" i="5"/>
  <c r="V221" i="5"/>
  <c r="N221" i="5"/>
  <c r="N310" i="5" s="1"/>
  <c r="F221" i="5"/>
  <c r="AH219" i="5"/>
  <c r="Z219" i="5"/>
  <c r="R219" i="5"/>
  <c r="J219" i="5"/>
  <c r="AD217" i="5"/>
  <c r="V217" i="5"/>
  <c r="N217" i="5"/>
  <c r="N304" i="5" s="1"/>
  <c r="F217" i="5"/>
  <c r="AH215" i="5"/>
  <c r="Z215" i="5"/>
  <c r="R215" i="5"/>
  <c r="J215" i="5"/>
  <c r="O96" i="6"/>
  <c r="Y90" i="6"/>
  <c r="Y94" i="6"/>
  <c r="AH91" i="11"/>
  <c r="N85" i="11"/>
  <c r="AH89" i="11"/>
  <c r="D91" i="11"/>
  <c r="X87" i="11"/>
  <c r="D61" i="11"/>
  <c r="N63" i="11"/>
  <c r="X65" i="11"/>
  <c r="AH67" i="11"/>
  <c r="D69" i="11"/>
  <c r="N71" i="11"/>
  <c r="X73" i="11"/>
  <c r="AH75" i="11"/>
  <c r="D77" i="11"/>
  <c r="N79" i="11"/>
  <c r="X81" i="11"/>
  <c r="AH83" i="11"/>
  <c r="D85" i="11"/>
  <c r="N87" i="11"/>
  <c r="X89" i="11"/>
  <c r="D96" i="11"/>
  <c r="D97" i="11"/>
  <c r="D98" i="11"/>
  <c r="D100" i="11"/>
  <c r="D101" i="11"/>
  <c r="D102" i="11"/>
  <c r="D104" i="11"/>
  <c r="D105" i="11"/>
  <c r="D106" i="11"/>
  <c r="D108" i="11"/>
  <c r="D109" i="11"/>
  <c r="N61" i="11"/>
  <c r="X63" i="11"/>
  <c r="AH65" i="11"/>
  <c r="N69" i="11"/>
  <c r="X71" i="11"/>
  <c r="AH73" i="11"/>
  <c r="N77" i="11"/>
  <c r="X79" i="11"/>
  <c r="AH81" i="11"/>
  <c r="O97" i="11"/>
  <c r="O98" i="11"/>
  <c r="O101" i="11"/>
  <c r="O102" i="11"/>
  <c r="O105" i="11"/>
  <c r="O106" i="11"/>
  <c r="O109" i="11"/>
  <c r="O110" i="11"/>
  <c r="X61" i="11"/>
  <c r="AH63" i="11"/>
  <c r="X69" i="11"/>
  <c r="AH71" i="11"/>
  <c r="X77" i="11"/>
  <c r="AH79" i="11"/>
  <c r="X85" i="11"/>
  <c r="AH87" i="11"/>
  <c r="Z98" i="11"/>
  <c r="Z102" i="11"/>
  <c r="Z106" i="11"/>
  <c r="Z110" i="11"/>
  <c r="AH61" i="11"/>
  <c r="AH69" i="11"/>
  <c r="AH77" i="11"/>
  <c r="AH85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AD310" i="5" l="1"/>
  <c r="AD304" i="5"/>
  <c r="AA307" i="5"/>
  <c r="G316" i="5"/>
  <c r="P304" i="5"/>
  <c r="X310" i="5"/>
  <c r="W304" i="5"/>
  <c r="AE310" i="5"/>
  <c r="T307" i="5"/>
  <c r="AB313" i="5"/>
  <c r="AC301" i="5"/>
  <c r="AC307" i="5"/>
  <c r="Y304" i="5"/>
  <c r="Y310" i="5"/>
  <c r="P319" i="5"/>
  <c r="X325" i="5"/>
  <c r="AD316" i="5"/>
  <c r="AD322" i="5"/>
  <c r="AB319" i="5"/>
  <c r="D310" i="5"/>
  <c r="K319" i="5"/>
  <c r="S325" i="5"/>
  <c r="J310" i="5"/>
  <c r="J316" i="5"/>
  <c r="AE313" i="5"/>
  <c r="K322" i="5"/>
  <c r="I316" i="5"/>
  <c r="I322" i="5"/>
  <c r="AG301" i="5"/>
  <c r="AG307" i="5"/>
  <c r="AG313" i="5"/>
  <c r="Z322" i="5"/>
  <c r="E316" i="5"/>
  <c r="E322" i="5"/>
  <c r="D319" i="5"/>
  <c r="G304" i="5"/>
  <c r="O310" i="5"/>
  <c r="W316" i="5"/>
  <c r="AF304" i="5"/>
  <c r="L313" i="5"/>
  <c r="AC313" i="5"/>
  <c r="J304" i="5"/>
  <c r="J301" i="5"/>
  <c r="I304" i="5"/>
  <c r="I310" i="5"/>
  <c r="R304" i="5"/>
  <c r="J313" i="5"/>
  <c r="J307" i="5"/>
  <c r="O304" i="5"/>
  <c r="W310" i="5"/>
  <c r="L307" i="5"/>
  <c r="T313" i="5"/>
  <c r="X319" i="5"/>
  <c r="AF325" i="5"/>
  <c r="D307" i="5"/>
  <c r="H322" i="5"/>
  <c r="AC325" i="5"/>
  <c r="R310" i="5"/>
  <c r="R316" i="5"/>
  <c r="AE307" i="5"/>
  <c r="K316" i="5"/>
  <c r="S322" i="5"/>
  <c r="Z307" i="5"/>
  <c r="Q304" i="5"/>
  <c r="Q310" i="5"/>
  <c r="Q316" i="5"/>
  <c r="Z304" i="5"/>
  <c r="E304" i="5"/>
  <c r="E310" i="5"/>
  <c r="Z301" i="5"/>
  <c r="AH322" i="5"/>
  <c r="M316" i="5"/>
  <c r="M322" i="5"/>
  <c r="AE304" i="5"/>
  <c r="K313" i="5"/>
  <c r="AB307" i="5"/>
  <c r="H316" i="5"/>
  <c r="F310" i="5"/>
  <c r="AG304" i="5"/>
  <c r="AG310" i="5"/>
  <c r="F307" i="5"/>
  <c r="O301" i="5"/>
  <c r="U304" i="5"/>
  <c r="U310" i="5"/>
  <c r="F304" i="5"/>
  <c r="G310" i="5"/>
  <c r="O316" i="5"/>
  <c r="T301" i="5"/>
  <c r="X304" i="5"/>
  <c r="AF310" i="5"/>
  <c r="V304" i="5"/>
  <c r="V310" i="5"/>
  <c r="M301" i="5"/>
  <c r="M307" i="5"/>
  <c r="M313" i="5"/>
  <c r="D325" i="5"/>
  <c r="K301" i="5"/>
  <c r="D301" i="5"/>
  <c r="R301" i="5"/>
  <c r="R307" i="5"/>
  <c r="R313" i="5"/>
  <c r="S301" i="5"/>
  <c r="D304" i="5"/>
  <c r="AA301" i="5"/>
  <c r="AH301" i="5"/>
  <c r="AH307" i="5"/>
  <c r="S307" i="5"/>
  <c r="AA313" i="5"/>
  <c r="H304" i="5"/>
  <c r="P310" i="5"/>
  <c r="X316" i="5"/>
  <c r="L301" i="5"/>
  <c r="D313" i="5"/>
  <c r="I32" i="9"/>
  <c r="H54" i="9"/>
  <c r="H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F585" i="4"/>
  <c r="F586" i="4"/>
  <c r="F587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J32" i="9" l="1"/>
  <c r="I54" i="9"/>
  <c r="I50" i="9"/>
  <c r="AD188" i="4"/>
  <c r="AE188" i="4"/>
  <c r="AF188" i="4"/>
  <c r="AG188" i="4"/>
  <c r="AH188" i="4"/>
  <c r="AI188" i="4"/>
  <c r="AJ188" i="4"/>
  <c r="AD189" i="4"/>
  <c r="AD411" i="4" s="1"/>
  <c r="AE189" i="4"/>
  <c r="AE411" i="4" s="1"/>
  <c r="AF189" i="4"/>
  <c r="AF411" i="4" s="1"/>
  <c r="AG189" i="4"/>
  <c r="AG411" i="4" s="1"/>
  <c r="AH189" i="4"/>
  <c r="AH411" i="4" s="1"/>
  <c r="AI189" i="4"/>
  <c r="AI411" i="4" s="1"/>
  <c r="AJ189" i="4"/>
  <c r="AJ411" i="4" s="1"/>
  <c r="AD190" i="4"/>
  <c r="AD412" i="4" s="1"/>
  <c r="AE190" i="4"/>
  <c r="AE412" i="4" s="1"/>
  <c r="AF190" i="4"/>
  <c r="AF412" i="4" s="1"/>
  <c r="AG190" i="4"/>
  <c r="AG412" i="4" s="1"/>
  <c r="AH190" i="4"/>
  <c r="AH412" i="4" s="1"/>
  <c r="AI190" i="4"/>
  <c r="AI412" i="4" s="1"/>
  <c r="AJ190" i="4"/>
  <c r="AJ412" i="4" s="1"/>
  <c r="AD191" i="4"/>
  <c r="AD413" i="4" s="1"/>
  <c r="AE191" i="4"/>
  <c r="AE413" i="4" s="1"/>
  <c r="AF191" i="4"/>
  <c r="AF413" i="4" s="1"/>
  <c r="AG191" i="4"/>
  <c r="AG413" i="4" s="1"/>
  <c r="AH191" i="4"/>
  <c r="AH413" i="4" s="1"/>
  <c r="AI191" i="4"/>
  <c r="AI413" i="4" s="1"/>
  <c r="AJ191" i="4"/>
  <c r="AJ413" i="4" s="1"/>
  <c r="AD192" i="4"/>
  <c r="AD414" i="4" s="1"/>
  <c r="AE192" i="4"/>
  <c r="AE414" i="4" s="1"/>
  <c r="AF192" i="4"/>
  <c r="AF414" i="4" s="1"/>
  <c r="AG192" i="4"/>
  <c r="AG414" i="4" s="1"/>
  <c r="AH192" i="4"/>
  <c r="AH414" i="4" s="1"/>
  <c r="AI192" i="4"/>
  <c r="AI414" i="4" s="1"/>
  <c r="AJ192" i="4"/>
  <c r="AJ414" i="4" s="1"/>
  <c r="AD193" i="4"/>
  <c r="AD415" i="4" s="1"/>
  <c r="AE193" i="4"/>
  <c r="AE415" i="4" s="1"/>
  <c r="AF193" i="4"/>
  <c r="AF415" i="4" s="1"/>
  <c r="AG193" i="4"/>
  <c r="AG415" i="4" s="1"/>
  <c r="AH193" i="4"/>
  <c r="AH415" i="4" s="1"/>
  <c r="AI193" i="4"/>
  <c r="AI415" i="4" s="1"/>
  <c r="AJ193" i="4"/>
  <c r="AJ415" i="4" s="1"/>
  <c r="AD194" i="4"/>
  <c r="AD416" i="4" s="1"/>
  <c r="AE194" i="4"/>
  <c r="AE416" i="4" s="1"/>
  <c r="AF194" i="4"/>
  <c r="AF416" i="4" s="1"/>
  <c r="AG194" i="4"/>
  <c r="AG416" i="4" s="1"/>
  <c r="AH194" i="4"/>
  <c r="AH416" i="4" s="1"/>
  <c r="AI194" i="4"/>
  <c r="AI416" i="4" s="1"/>
  <c r="AJ194" i="4"/>
  <c r="AJ416" i="4" s="1"/>
  <c r="AD195" i="4"/>
  <c r="AD417" i="4" s="1"/>
  <c r="AE195" i="4"/>
  <c r="AE417" i="4" s="1"/>
  <c r="AF195" i="4"/>
  <c r="AF417" i="4" s="1"/>
  <c r="AG195" i="4"/>
  <c r="AG417" i="4" s="1"/>
  <c r="AH195" i="4"/>
  <c r="AH417" i="4" s="1"/>
  <c r="AI195" i="4"/>
  <c r="AI417" i="4" s="1"/>
  <c r="AJ195" i="4"/>
  <c r="AJ417" i="4" s="1"/>
  <c r="AD196" i="4"/>
  <c r="AD418" i="4" s="1"/>
  <c r="AE196" i="4"/>
  <c r="AE418" i="4" s="1"/>
  <c r="AF196" i="4"/>
  <c r="AF418" i="4" s="1"/>
  <c r="AG196" i="4"/>
  <c r="AG418" i="4" s="1"/>
  <c r="AH196" i="4"/>
  <c r="AH418" i="4" s="1"/>
  <c r="AI196" i="4"/>
  <c r="AI418" i="4" s="1"/>
  <c r="AJ196" i="4"/>
  <c r="AJ418" i="4" s="1"/>
  <c r="AD197" i="4"/>
  <c r="AD419" i="4" s="1"/>
  <c r="AE197" i="4"/>
  <c r="AE419" i="4" s="1"/>
  <c r="AF197" i="4"/>
  <c r="AF419" i="4" s="1"/>
  <c r="AG197" i="4"/>
  <c r="AG419" i="4" s="1"/>
  <c r="AH197" i="4"/>
  <c r="AH419" i="4" s="1"/>
  <c r="AI197" i="4"/>
  <c r="AI419" i="4" s="1"/>
  <c r="AJ197" i="4"/>
  <c r="AJ419" i="4" s="1"/>
  <c r="AD198" i="4"/>
  <c r="AD420" i="4" s="1"/>
  <c r="AE198" i="4"/>
  <c r="AE420" i="4" s="1"/>
  <c r="AF198" i="4"/>
  <c r="AF420" i="4" s="1"/>
  <c r="AG198" i="4"/>
  <c r="AG420" i="4" s="1"/>
  <c r="AH198" i="4"/>
  <c r="AH420" i="4" s="1"/>
  <c r="AI198" i="4"/>
  <c r="AI420" i="4" s="1"/>
  <c r="AJ198" i="4"/>
  <c r="AJ420" i="4" s="1"/>
  <c r="AD199" i="4"/>
  <c r="AD421" i="4" s="1"/>
  <c r="AE199" i="4"/>
  <c r="AE421" i="4" s="1"/>
  <c r="AF199" i="4"/>
  <c r="AF421" i="4" s="1"/>
  <c r="AG199" i="4"/>
  <c r="AG421" i="4" s="1"/>
  <c r="AH199" i="4"/>
  <c r="AH421" i="4" s="1"/>
  <c r="AI199" i="4"/>
  <c r="AI421" i="4" s="1"/>
  <c r="AJ199" i="4"/>
  <c r="AJ421" i="4" s="1"/>
  <c r="AD200" i="4"/>
  <c r="AD422" i="4" s="1"/>
  <c r="AE200" i="4"/>
  <c r="AE422" i="4" s="1"/>
  <c r="AF200" i="4"/>
  <c r="AF422" i="4" s="1"/>
  <c r="AG200" i="4"/>
  <c r="AG422" i="4" s="1"/>
  <c r="AH200" i="4"/>
  <c r="AH422" i="4" s="1"/>
  <c r="AI200" i="4"/>
  <c r="AI422" i="4" s="1"/>
  <c r="AJ200" i="4"/>
  <c r="AJ422" i="4" s="1"/>
  <c r="AD201" i="4"/>
  <c r="AD423" i="4" s="1"/>
  <c r="AE201" i="4"/>
  <c r="AE423" i="4" s="1"/>
  <c r="AF201" i="4"/>
  <c r="AF423" i="4" s="1"/>
  <c r="AG201" i="4"/>
  <c r="AG423" i="4" s="1"/>
  <c r="AH201" i="4"/>
  <c r="AH423" i="4" s="1"/>
  <c r="AI201" i="4"/>
  <c r="AI423" i="4" s="1"/>
  <c r="AJ201" i="4"/>
  <c r="AJ423" i="4" s="1"/>
  <c r="AD202" i="4"/>
  <c r="AD424" i="4" s="1"/>
  <c r="AE202" i="4"/>
  <c r="AE424" i="4" s="1"/>
  <c r="AF202" i="4"/>
  <c r="AF424" i="4" s="1"/>
  <c r="AG202" i="4"/>
  <c r="AG424" i="4" s="1"/>
  <c r="AH202" i="4"/>
  <c r="AH424" i="4" s="1"/>
  <c r="AI202" i="4"/>
  <c r="AI424" i="4" s="1"/>
  <c r="AJ202" i="4"/>
  <c r="AJ424" i="4" s="1"/>
  <c r="AD203" i="4"/>
  <c r="AD425" i="4" s="1"/>
  <c r="AE203" i="4"/>
  <c r="AE425" i="4" s="1"/>
  <c r="AF203" i="4"/>
  <c r="AF425" i="4" s="1"/>
  <c r="AG203" i="4"/>
  <c r="AG425" i="4" s="1"/>
  <c r="AH203" i="4"/>
  <c r="AH425" i="4" s="1"/>
  <c r="AI203" i="4"/>
  <c r="AI425" i="4" s="1"/>
  <c r="AJ203" i="4"/>
  <c r="AJ425" i="4" s="1"/>
  <c r="AD204" i="4"/>
  <c r="AD426" i="4" s="1"/>
  <c r="AE204" i="4"/>
  <c r="AE426" i="4" s="1"/>
  <c r="AF204" i="4"/>
  <c r="AF426" i="4" s="1"/>
  <c r="AG204" i="4"/>
  <c r="AG426" i="4" s="1"/>
  <c r="AH204" i="4"/>
  <c r="AH426" i="4" s="1"/>
  <c r="AI204" i="4"/>
  <c r="AI426" i="4" s="1"/>
  <c r="AJ204" i="4"/>
  <c r="AJ426" i="4" s="1"/>
  <c r="AD205" i="4"/>
  <c r="AD427" i="4" s="1"/>
  <c r="AE205" i="4"/>
  <c r="AE427" i="4" s="1"/>
  <c r="AF205" i="4"/>
  <c r="AF427" i="4" s="1"/>
  <c r="AG205" i="4"/>
  <c r="AG427" i="4" s="1"/>
  <c r="AH205" i="4"/>
  <c r="AH427" i="4" s="1"/>
  <c r="AI205" i="4"/>
  <c r="AI427" i="4" s="1"/>
  <c r="AJ205" i="4"/>
  <c r="AJ427" i="4" s="1"/>
  <c r="AD206" i="4"/>
  <c r="AD428" i="4" s="1"/>
  <c r="AE206" i="4"/>
  <c r="AE428" i="4" s="1"/>
  <c r="AF206" i="4"/>
  <c r="AF428" i="4" s="1"/>
  <c r="AG206" i="4"/>
  <c r="AG428" i="4" s="1"/>
  <c r="AH206" i="4"/>
  <c r="AH428" i="4" s="1"/>
  <c r="AI206" i="4"/>
  <c r="AI428" i="4" s="1"/>
  <c r="AJ206" i="4"/>
  <c r="AJ428" i="4" s="1"/>
  <c r="AD207" i="4"/>
  <c r="AD429" i="4" s="1"/>
  <c r="AE207" i="4"/>
  <c r="AE429" i="4" s="1"/>
  <c r="AF207" i="4"/>
  <c r="AF429" i="4" s="1"/>
  <c r="AG207" i="4"/>
  <c r="AG429" i="4" s="1"/>
  <c r="AH207" i="4"/>
  <c r="AH429" i="4" s="1"/>
  <c r="AI207" i="4"/>
  <c r="AI429" i="4" s="1"/>
  <c r="AJ207" i="4"/>
  <c r="AJ429" i="4" s="1"/>
  <c r="AD208" i="4"/>
  <c r="AD430" i="4" s="1"/>
  <c r="AE208" i="4"/>
  <c r="AE430" i="4" s="1"/>
  <c r="AF208" i="4"/>
  <c r="AF430" i="4" s="1"/>
  <c r="AG208" i="4"/>
  <c r="AG430" i="4" s="1"/>
  <c r="AH208" i="4"/>
  <c r="AH430" i="4" s="1"/>
  <c r="AI208" i="4"/>
  <c r="AI430" i="4" s="1"/>
  <c r="AJ208" i="4"/>
  <c r="AJ430" i="4" s="1"/>
  <c r="AD209" i="4"/>
  <c r="AD431" i="4" s="1"/>
  <c r="AE209" i="4"/>
  <c r="AE431" i="4" s="1"/>
  <c r="AF209" i="4"/>
  <c r="AF431" i="4" s="1"/>
  <c r="AG209" i="4"/>
  <c r="AG431" i="4" s="1"/>
  <c r="AH209" i="4"/>
  <c r="AH431" i="4" s="1"/>
  <c r="AI209" i="4"/>
  <c r="AI431" i="4" s="1"/>
  <c r="AJ209" i="4"/>
  <c r="AJ431" i="4" s="1"/>
  <c r="AD210" i="4"/>
  <c r="AD432" i="4" s="1"/>
  <c r="AE210" i="4"/>
  <c r="AE432" i="4" s="1"/>
  <c r="AF210" i="4"/>
  <c r="AF432" i="4" s="1"/>
  <c r="AG210" i="4"/>
  <c r="AG432" i="4" s="1"/>
  <c r="AH210" i="4"/>
  <c r="AH432" i="4" s="1"/>
  <c r="AI210" i="4"/>
  <c r="AI432" i="4" s="1"/>
  <c r="AJ210" i="4"/>
  <c r="AJ432" i="4" s="1"/>
  <c r="AD211" i="4"/>
  <c r="AD433" i="4" s="1"/>
  <c r="AE211" i="4"/>
  <c r="AE433" i="4" s="1"/>
  <c r="AF211" i="4"/>
  <c r="AF433" i="4" s="1"/>
  <c r="AG211" i="4"/>
  <c r="AG433" i="4" s="1"/>
  <c r="AH211" i="4"/>
  <c r="AH433" i="4" s="1"/>
  <c r="AI211" i="4"/>
  <c r="AI433" i="4" s="1"/>
  <c r="AJ211" i="4"/>
  <c r="AJ433" i="4" s="1"/>
  <c r="AD212" i="4"/>
  <c r="AD434" i="4" s="1"/>
  <c r="AE212" i="4"/>
  <c r="AE434" i="4" s="1"/>
  <c r="AF212" i="4"/>
  <c r="AF434" i="4" s="1"/>
  <c r="AG212" i="4"/>
  <c r="AG434" i="4" s="1"/>
  <c r="AH212" i="4"/>
  <c r="AH434" i="4" s="1"/>
  <c r="AI212" i="4"/>
  <c r="AI434" i="4" s="1"/>
  <c r="AJ212" i="4"/>
  <c r="AJ434" i="4" s="1"/>
  <c r="AD213" i="4"/>
  <c r="AE213" i="4"/>
  <c r="AF213" i="4"/>
  <c r="AG213" i="4"/>
  <c r="AH213" i="4"/>
  <c r="AI213" i="4"/>
  <c r="AJ213" i="4"/>
  <c r="AD214" i="4"/>
  <c r="AD436" i="4" s="1"/>
  <c r="AE214" i="4"/>
  <c r="AE436" i="4" s="1"/>
  <c r="AF214" i="4"/>
  <c r="AF436" i="4" s="1"/>
  <c r="AG214" i="4"/>
  <c r="AG436" i="4" s="1"/>
  <c r="AH214" i="4"/>
  <c r="AH436" i="4" s="1"/>
  <c r="AI214" i="4"/>
  <c r="AI436" i="4" s="1"/>
  <c r="AJ214" i="4"/>
  <c r="AJ436" i="4" s="1"/>
  <c r="AD215" i="4"/>
  <c r="AD437" i="4" s="1"/>
  <c r="AE215" i="4"/>
  <c r="AE437" i="4" s="1"/>
  <c r="AF215" i="4"/>
  <c r="AF437" i="4" s="1"/>
  <c r="AG215" i="4"/>
  <c r="AG437" i="4" s="1"/>
  <c r="AH215" i="4"/>
  <c r="AH437" i="4" s="1"/>
  <c r="AI215" i="4"/>
  <c r="AI437" i="4" s="1"/>
  <c r="AJ215" i="4"/>
  <c r="AJ437" i="4" s="1"/>
  <c r="AD216" i="4"/>
  <c r="AD438" i="4" s="1"/>
  <c r="AE216" i="4"/>
  <c r="AE438" i="4" s="1"/>
  <c r="AF216" i="4"/>
  <c r="AF438" i="4" s="1"/>
  <c r="AG216" i="4"/>
  <c r="AG438" i="4" s="1"/>
  <c r="AH216" i="4"/>
  <c r="AH438" i="4" s="1"/>
  <c r="AI216" i="4"/>
  <c r="AI438" i="4" s="1"/>
  <c r="AJ216" i="4"/>
  <c r="AJ438" i="4" s="1"/>
  <c r="AD217" i="4"/>
  <c r="AD439" i="4" s="1"/>
  <c r="AE217" i="4"/>
  <c r="AE439" i="4" s="1"/>
  <c r="AF217" i="4"/>
  <c r="AF439" i="4" s="1"/>
  <c r="AG217" i="4"/>
  <c r="AG439" i="4" s="1"/>
  <c r="AH217" i="4"/>
  <c r="AH439" i="4" s="1"/>
  <c r="AI217" i="4"/>
  <c r="AI439" i="4" s="1"/>
  <c r="AJ217" i="4"/>
  <c r="AJ439" i="4" s="1"/>
  <c r="AD218" i="4"/>
  <c r="AD440" i="4" s="1"/>
  <c r="AE218" i="4"/>
  <c r="AE440" i="4" s="1"/>
  <c r="AF218" i="4"/>
  <c r="AF440" i="4" s="1"/>
  <c r="AG218" i="4"/>
  <c r="AG440" i="4" s="1"/>
  <c r="AH218" i="4"/>
  <c r="AH440" i="4" s="1"/>
  <c r="AI218" i="4"/>
  <c r="AI440" i="4" s="1"/>
  <c r="AJ218" i="4"/>
  <c r="AJ440" i="4" s="1"/>
  <c r="AD219" i="4"/>
  <c r="AD441" i="4" s="1"/>
  <c r="AE219" i="4"/>
  <c r="AE441" i="4" s="1"/>
  <c r="AF219" i="4"/>
  <c r="AF441" i="4" s="1"/>
  <c r="AG219" i="4"/>
  <c r="AG441" i="4" s="1"/>
  <c r="AH219" i="4"/>
  <c r="AH441" i="4" s="1"/>
  <c r="AI219" i="4"/>
  <c r="AI441" i="4" s="1"/>
  <c r="AJ219" i="4"/>
  <c r="AJ441" i="4" s="1"/>
  <c r="AD220" i="4"/>
  <c r="AD442" i="4" s="1"/>
  <c r="AE220" i="4"/>
  <c r="AE442" i="4" s="1"/>
  <c r="AF220" i="4"/>
  <c r="AF442" i="4" s="1"/>
  <c r="AG220" i="4"/>
  <c r="AG442" i="4" s="1"/>
  <c r="AH220" i="4"/>
  <c r="AH442" i="4" s="1"/>
  <c r="AI220" i="4"/>
  <c r="AI442" i="4" s="1"/>
  <c r="AJ220" i="4"/>
  <c r="AJ442" i="4" s="1"/>
  <c r="AD221" i="4"/>
  <c r="AD443" i="4" s="1"/>
  <c r="AE221" i="4"/>
  <c r="AE443" i="4" s="1"/>
  <c r="AF221" i="4"/>
  <c r="AF443" i="4" s="1"/>
  <c r="AG221" i="4"/>
  <c r="AG443" i="4" s="1"/>
  <c r="AH221" i="4"/>
  <c r="AH443" i="4" s="1"/>
  <c r="AI221" i="4"/>
  <c r="AI443" i="4" s="1"/>
  <c r="AJ221" i="4"/>
  <c r="AJ443" i="4" s="1"/>
  <c r="AD222" i="4"/>
  <c r="AD444" i="4" s="1"/>
  <c r="AE222" i="4"/>
  <c r="AE444" i="4" s="1"/>
  <c r="AF222" i="4"/>
  <c r="AF444" i="4" s="1"/>
  <c r="AG222" i="4"/>
  <c r="AG444" i="4" s="1"/>
  <c r="AH222" i="4"/>
  <c r="AH444" i="4" s="1"/>
  <c r="AI222" i="4"/>
  <c r="AI444" i="4" s="1"/>
  <c r="AJ222" i="4"/>
  <c r="AJ444" i="4" s="1"/>
  <c r="AD223" i="4"/>
  <c r="AD445" i="4" s="1"/>
  <c r="AE223" i="4"/>
  <c r="AE445" i="4" s="1"/>
  <c r="AF223" i="4"/>
  <c r="AF445" i="4" s="1"/>
  <c r="AG223" i="4"/>
  <c r="AG445" i="4" s="1"/>
  <c r="AH223" i="4"/>
  <c r="AH445" i="4" s="1"/>
  <c r="AI223" i="4"/>
  <c r="AI445" i="4" s="1"/>
  <c r="AJ223" i="4"/>
  <c r="AJ445" i="4" s="1"/>
  <c r="AD224" i="4"/>
  <c r="AD446" i="4" s="1"/>
  <c r="AE224" i="4"/>
  <c r="AE446" i="4" s="1"/>
  <c r="AF224" i="4"/>
  <c r="AF446" i="4" s="1"/>
  <c r="AG224" i="4"/>
  <c r="AG446" i="4" s="1"/>
  <c r="AH224" i="4"/>
  <c r="AH446" i="4" s="1"/>
  <c r="AI224" i="4"/>
  <c r="AI446" i="4" s="1"/>
  <c r="AJ224" i="4"/>
  <c r="AJ446" i="4" s="1"/>
  <c r="AD225" i="4"/>
  <c r="AD447" i="4" s="1"/>
  <c r="AE225" i="4"/>
  <c r="AE447" i="4" s="1"/>
  <c r="AF225" i="4"/>
  <c r="AF447" i="4" s="1"/>
  <c r="AG225" i="4"/>
  <c r="AG447" i="4" s="1"/>
  <c r="AH225" i="4"/>
  <c r="AH447" i="4" s="1"/>
  <c r="AI225" i="4"/>
  <c r="AI447" i="4" s="1"/>
  <c r="AJ225" i="4"/>
  <c r="AJ447" i="4" s="1"/>
  <c r="AD226" i="4"/>
  <c r="AD448" i="4" s="1"/>
  <c r="AE226" i="4"/>
  <c r="AE448" i="4" s="1"/>
  <c r="AF226" i="4"/>
  <c r="AF448" i="4" s="1"/>
  <c r="AG226" i="4"/>
  <c r="AG448" i="4" s="1"/>
  <c r="AH226" i="4"/>
  <c r="AH448" i="4" s="1"/>
  <c r="AI226" i="4"/>
  <c r="AI448" i="4" s="1"/>
  <c r="AJ226" i="4"/>
  <c r="AJ448" i="4" s="1"/>
  <c r="AD227" i="4"/>
  <c r="AD449" i="4" s="1"/>
  <c r="AE227" i="4"/>
  <c r="AE449" i="4" s="1"/>
  <c r="AF227" i="4"/>
  <c r="AF449" i="4" s="1"/>
  <c r="AG227" i="4"/>
  <c r="AG449" i="4" s="1"/>
  <c r="AH227" i="4"/>
  <c r="AH449" i="4" s="1"/>
  <c r="AI227" i="4"/>
  <c r="AI449" i="4" s="1"/>
  <c r="AJ227" i="4"/>
  <c r="AJ449" i="4" s="1"/>
  <c r="AD228" i="4"/>
  <c r="AD450" i="4" s="1"/>
  <c r="AE228" i="4"/>
  <c r="AE450" i="4" s="1"/>
  <c r="AF228" i="4"/>
  <c r="AF450" i="4" s="1"/>
  <c r="AG228" i="4"/>
  <c r="AG450" i="4" s="1"/>
  <c r="AH228" i="4"/>
  <c r="AH450" i="4" s="1"/>
  <c r="AI228" i="4"/>
  <c r="AI450" i="4" s="1"/>
  <c r="AJ228" i="4"/>
  <c r="AJ450" i="4" s="1"/>
  <c r="AD229" i="4"/>
  <c r="AD451" i="4" s="1"/>
  <c r="AE229" i="4"/>
  <c r="AE451" i="4" s="1"/>
  <c r="AF229" i="4"/>
  <c r="AF451" i="4" s="1"/>
  <c r="AG229" i="4"/>
  <c r="AG451" i="4" s="1"/>
  <c r="AH229" i="4"/>
  <c r="AH451" i="4" s="1"/>
  <c r="AI229" i="4"/>
  <c r="AI451" i="4" s="1"/>
  <c r="AJ229" i="4"/>
  <c r="AJ451" i="4" s="1"/>
  <c r="AD230" i="4"/>
  <c r="AD452" i="4" s="1"/>
  <c r="AE230" i="4"/>
  <c r="AE452" i="4" s="1"/>
  <c r="AF230" i="4"/>
  <c r="AF452" i="4" s="1"/>
  <c r="AG230" i="4"/>
  <c r="AG452" i="4" s="1"/>
  <c r="AH230" i="4"/>
  <c r="AH452" i="4" s="1"/>
  <c r="AI230" i="4"/>
  <c r="AI452" i="4" s="1"/>
  <c r="AJ230" i="4"/>
  <c r="AJ452" i="4" s="1"/>
  <c r="AD231" i="4"/>
  <c r="AD453" i="4" s="1"/>
  <c r="AE231" i="4"/>
  <c r="AE453" i="4" s="1"/>
  <c r="AF231" i="4"/>
  <c r="AF453" i="4" s="1"/>
  <c r="AG231" i="4"/>
  <c r="AG453" i="4" s="1"/>
  <c r="AH231" i="4"/>
  <c r="AH453" i="4" s="1"/>
  <c r="AI231" i="4"/>
  <c r="AI453" i="4" s="1"/>
  <c r="AJ231" i="4"/>
  <c r="AJ453" i="4" s="1"/>
  <c r="AD232" i="4"/>
  <c r="AD454" i="4" s="1"/>
  <c r="AE232" i="4"/>
  <c r="AE454" i="4" s="1"/>
  <c r="AF232" i="4"/>
  <c r="AF454" i="4" s="1"/>
  <c r="AG232" i="4"/>
  <c r="AG454" i="4" s="1"/>
  <c r="AH232" i="4"/>
  <c r="AH454" i="4" s="1"/>
  <c r="AI232" i="4"/>
  <c r="AI454" i="4" s="1"/>
  <c r="AJ232" i="4"/>
  <c r="AJ454" i="4" s="1"/>
  <c r="AD233" i="4"/>
  <c r="AD455" i="4" s="1"/>
  <c r="AE233" i="4"/>
  <c r="AE455" i="4" s="1"/>
  <c r="AF233" i="4"/>
  <c r="AF455" i="4" s="1"/>
  <c r="AG233" i="4"/>
  <c r="AG455" i="4" s="1"/>
  <c r="AH233" i="4"/>
  <c r="AH455" i="4" s="1"/>
  <c r="AI233" i="4"/>
  <c r="AI455" i="4" s="1"/>
  <c r="AJ233" i="4"/>
  <c r="AJ455" i="4" s="1"/>
  <c r="AD234" i="4"/>
  <c r="AD456" i="4" s="1"/>
  <c r="AE234" i="4"/>
  <c r="AE456" i="4" s="1"/>
  <c r="AF234" i="4"/>
  <c r="AF456" i="4" s="1"/>
  <c r="AG234" i="4"/>
  <c r="AG456" i="4" s="1"/>
  <c r="AH234" i="4"/>
  <c r="AH456" i="4" s="1"/>
  <c r="AI234" i="4"/>
  <c r="AI456" i="4" s="1"/>
  <c r="AJ234" i="4"/>
  <c r="AJ456" i="4" s="1"/>
  <c r="AD235" i="4"/>
  <c r="AD457" i="4" s="1"/>
  <c r="AE235" i="4"/>
  <c r="AE457" i="4" s="1"/>
  <c r="AF235" i="4"/>
  <c r="AF457" i="4" s="1"/>
  <c r="AG235" i="4"/>
  <c r="AG457" i="4" s="1"/>
  <c r="AH235" i="4"/>
  <c r="AH457" i="4" s="1"/>
  <c r="AI235" i="4"/>
  <c r="AI457" i="4" s="1"/>
  <c r="AJ235" i="4"/>
  <c r="AJ457" i="4" s="1"/>
  <c r="AD236" i="4"/>
  <c r="AD458" i="4" s="1"/>
  <c r="AE236" i="4"/>
  <c r="AE458" i="4" s="1"/>
  <c r="AF236" i="4"/>
  <c r="AF458" i="4" s="1"/>
  <c r="AG236" i="4"/>
  <c r="AG458" i="4" s="1"/>
  <c r="AH236" i="4"/>
  <c r="AH458" i="4" s="1"/>
  <c r="AI236" i="4"/>
  <c r="AI458" i="4" s="1"/>
  <c r="AJ236" i="4"/>
  <c r="AJ458" i="4" s="1"/>
  <c r="AD237" i="4"/>
  <c r="AD459" i="4" s="1"/>
  <c r="AE237" i="4"/>
  <c r="AE459" i="4" s="1"/>
  <c r="AF237" i="4"/>
  <c r="AF459" i="4" s="1"/>
  <c r="AG237" i="4"/>
  <c r="AG459" i="4" s="1"/>
  <c r="AH237" i="4"/>
  <c r="AH459" i="4" s="1"/>
  <c r="AI237" i="4"/>
  <c r="AI459" i="4" s="1"/>
  <c r="AJ237" i="4"/>
  <c r="AJ459" i="4" s="1"/>
  <c r="AD238" i="4"/>
  <c r="AE238" i="4"/>
  <c r="AF238" i="4"/>
  <c r="AG238" i="4"/>
  <c r="AH238" i="4"/>
  <c r="AI238" i="4"/>
  <c r="AJ238" i="4"/>
  <c r="AD239" i="4"/>
  <c r="AD461" i="4" s="1"/>
  <c r="AE239" i="4"/>
  <c r="AE461" i="4" s="1"/>
  <c r="AF239" i="4"/>
  <c r="AF461" i="4" s="1"/>
  <c r="AG239" i="4"/>
  <c r="AG461" i="4" s="1"/>
  <c r="AH239" i="4"/>
  <c r="AH461" i="4" s="1"/>
  <c r="AI239" i="4"/>
  <c r="AI461" i="4" s="1"/>
  <c r="AJ239" i="4"/>
  <c r="AJ461" i="4" s="1"/>
  <c r="AD240" i="4"/>
  <c r="AD462" i="4" s="1"/>
  <c r="AE240" i="4"/>
  <c r="AE462" i="4" s="1"/>
  <c r="AF240" i="4"/>
  <c r="AF462" i="4" s="1"/>
  <c r="AG240" i="4"/>
  <c r="AG462" i="4" s="1"/>
  <c r="AH240" i="4"/>
  <c r="AH462" i="4" s="1"/>
  <c r="AI240" i="4"/>
  <c r="AI462" i="4" s="1"/>
  <c r="AJ240" i="4"/>
  <c r="AJ462" i="4" s="1"/>
  <c r="AD241" i="4"/>
  <c r="AD463" i="4" s="1"/>
  <c r="AE241" i="4"/>
  <c r="AE463" i="4" s="1"/>
  <c r="AF241" i="4"/>
  <c r="AF463" i="4" s="1"/>
  <c r="AG241" i="4"/>
  <c r="AG463" i="4" s="1"/>
  <c r="AH241" i="4"/>
  <c r="AH463" i="4" s="1"/>
  <c r="AI241" i="4"/>
  <c r="AI463" i="4" s="1"/>
  <c r="AJ241" i="4"/>
  <c r="AJ463" i="4" s="1"/>
  <c r="AD242" i="4"/>
  <c r="AD464" i="4" s="1"/>
  <c r="AE242" i="4"/>
  <c r="AE464" i="4" s="1"/>
  <c r="AF242" i="4"/>
  <c r="AF464" i="4" s="1"/>
  <c r="AG242" i="4"/>
  <c r="AG464" i="4" s="1"/>
  <c r="AH242" i="4"/>
  <c r="AH464" i="4" s="1"/>
  <c r="AI242" i="4"/>
  <c r="AI464" i="4" s="1"/>
  <c r="AJ242" i="4"/>
  <c r="AJ464" i="4" s="1"/>
  <c r="AD243" i="4"/>
  <c r="AD465" i="4" s="1"/>
  <c r="AE243" i="4"/>
  <c r="AE465" i="4" s="1"/>
  <c r="AF243" i="4"/>
  <c r="AF465" i="4" s="1"/>
  <c r="AG243" i="4"/>
  <c r="AG465" i="4" s="1"/>
  <c r="AH243" i="4"/>
  <c r="AH465" i="4" s="1"/>
  <c r="AI243" i="4"/>
  <c r="AI465" i="4" s="1"/>
  <c r="AJ243" i="4"/>
  <c r="AJ465" i="4" s="1"/>
  <c r="AD244" i="4"/>
  <c r="AD466" i="4" s="1"/>
  <c r="AE244" i="4"/>
  <c r="AE466" i="4" s="1"/>
  <c r="AF244" i="4"/>
  <c r="AF466" i="4" s="1"/>
  <c r="AG244" i="4"/>
  <c r="AG466" i="4" s="1"/>
  <c r="AH244" i="4"/>
  <c r="AH466" i="4" s="1"/>
  <c r="AI244" i="4"/>
  <c r="AI466" i="4" s="1"/>
  <c r="AJ244" i="4"/>
  <c r="AJ466" i="4" s="1"/>
  <c r="AD245" i="4"/>
  <c r="AD467" i="4" s="1"/>
  <c r="AE245" i="4"/>
  <c r="AE467" i="4" s="1"/>
  <c r="AF245" i="4"/>
  <c r="AF467" i="4" s="1"/>
  <c r="AG245" i="4"/>
  <c r="AG467" i="4" s="1"/>
  <c r="AH245" i="4"/>
  <c r="AH467" i="4" s="1"/>
  <c r="AI245" i="4"/>
  <c r="AI467" i="4" s="1"/>
  <c r="AJ245" i="4"/>
  <c r="AJ467" i="4" s="1"/>
  <c r="AD246" i="4"/>
  <c r="AD468" i="4" s="1"/>
  <c r="AE246" i="4"/>
  <c r="AE468" i="4" s="1"/>
  <c r="AF246" i="4"/>
  <c r="AF468" i="4" s="1"/>
  <c r="AG246" i="4"/>
  <c r="AG468" i="4" s="1"/>
  <c r="AH246" i="4"/>
  <c r="AH468" i="4" s="1"/>
  <c r="AI246" i="4"/>
  <c r="AI468" i="4" s="1"/>
  <c r="AJ246" i="4"/>
  <c r="AJ468" i="4" s="1"/>
  <c r="AD247" i="4"/>
  <c r="AD469" i="4" s="1"/>
  <c r="AE247" i="4"/>
  <c r="AE469" i="4" s="1"/>
  <c r="AF247" i="4"/>
  <c r="AF469" i="4" s="1"/>
  <c r="AG247" i="4"/>
  <c r="AG469" i="4" s="1"/>
  <c r="AH247" i="4"/>
  <c r="AH469" i="4" s="1"/>
  <c r="AI247" i="4"/>
  <c r="AI469" i="4" s="1"/>
  <c r="AJ247" i="4"/>
  <c r="AJ469" i="4" s="1"/>
  <c r="AD248" i="4"/>
  <c r="AD470" i="4" s="1"/>
  <c r="AE248" i="4"/>
  <c r="AE470" i="4" s="1"/>
  <c r="AF248" i="4"/>
  <c r="AF470" i="4" s="1"/>
  <c r="AG248" i="4"/>
  <c r="AG470" i="4" s="1"/>
  <c r="AH248" i="4"/>
  <c r="AH470" i="4" s="1"/>
  <c r="AI248" i="4"/>
  <c r="AI470" i="4" s="1"/>
  <c r="AJ248" i="4"/>
  <c r="AJ470" i="4" s="1"/>
  <c r="AD249" i="4"/>
  <c r="AD471" i="4" s="1"/>
  <c r="AE249" i="4"/>
  <c r="AE471" i="4" s="1"/>
  <c r="AF249" i="4"/>
  <c r="AF471" i="4" s="1"/>
  <c r="AG249" i="4"/>
  <c r="AG471" i="4" s="1"/>
  <c r="AH249" i="4"/>
  <c r="AH471" i="4" s="1"/>
  <c r="AI249" i="4"/>
  <c r="AI471" i="4" s="1"/>
  <c r="AJ249" i="4"/>
  <c r="AJ471" i="4" s="1"/>
  <c r="AD250" i="4"/>
  <c r="AD472" i="4" s="1"/>
  <c r="AE250" i="4"/>
  <c r="AE472" i="4" s="1"/>
  <c r="AF250" i="4"/>
  <c r="AF472" i="4" s="1"/>
  <c r="AG250" i="4"/>
  <c r="AG472" i="4" s="1"/>
  <c r="AH250" i="4"/>
  <c r="AH472" i="4" s="1"/>
  <c r="AI250" i="4"/>
  <c r="AI472" i="4" s="1"/>
  <c r="AJ250" i="4"/>
  <c r="AJ472" i="4" s="1"/>
  <c r="AD251" i="4"/>
  <c r="AD473" i="4" s="1"/>
  <c r="AE251" i="4"/>
  <c r="AE473" i="4" s="1"/>
  <c r="AF251" i="4"/>
  <c r="AF473" i="4" s="1"/>
  <c r="AG251" i="4"/>
  <c r="AG473" i="4" s="1"/>
  <c r="AH251" i="4"/>
  <c r="AH473" i="4" s="1"/>
  <c r="AI251" i="4"/>
  <c r="AI473" i="4" s="1"/>
  <c r="AJ251" i="4"/>
  <c r="AJ473" i="4" s="1"/>
  <c r="AD252" i="4"/>
  <c r="AD474" i="4" s="1"/>
  <c r="AE252" i="4"/>
  <c r="AE474" i="4" s="1"/>
  <c r="AF252" i="4"/>
  <c r="AF474" i="4" s="1"/>
  <c r="AG252" i="4"/>
  <c r="AG474" i="4" s="1"/>
  <c r="AH252" i="4"/>
  <c r="AH474" i="4" s="1"/>
  <c r="AI252" i="4"/>
  <c r="AI474" i="4" s="1"/>
  <c r="AJ252" i="4"/>
  <c r="AJ474" i="4" s="1"/>
  <c r="AD253" i="4"/>
  <c r="AD475" i="4" s="1"/>
  <c r="AE253" i="4"/>
  <c r="AE475" i="4" s="1"/>
  <c r="AF253" i="4"/>
  <c r="AF475" i="4" s="1"/>
  <c r="AG253" i="4"/>
  <c r="AG475" i="4" s="1"/>
  <c r="AH253" i="4"/>
  <c r="AH475" i="4" s="1"/>
  <c r="AI253" i="4"/>
  <c r="AI475" i="4" s="1"/>
  <c r="AJ253" i="4"/>
  <c r="AJ475" i="4" s="1"/>
  <c r="AD254" i="4"/>
  <c r="AD476" i="4" s="1"/>
  <c r="AE254" i="4"/>
  <c r="AE476" i="4" s="1"/>
  <c r="AF254" i="4"/>
  <c r="AF476" i="4" s="1"/>
  <c r="AG254" i="4"/>
  <c r="AG476" i="4" s="1"/>
  <c r="AH254" i="4"/>
  <c r="AH476" i="4" s="1"/>
  <c r="AI254" i="4"/>
  <c r="AI476" i="4" s="1"/>
  <c r="AJ254" i="4"/>
  <c r="AJ476" i="4" s="1"/>
  <c r="AD255" i="4"/>
  <c r="AD477" i="4" s="1"/>
  <c r="AE255" i="4"/>
  <c r="AE477" i="4" s="1"/>
  <c r="AF255" i="4"/>
  <c r="AF477" i="4" s="1"/>
  <c r="AG255" i="4"/>
  <c r="AG477" i="4" s="1"/>
  <c r="AH255" i="4"/>
  <c r="AH477" i="4" s="1"/>
  <c r="AI255" i="4"/>
  <c r="AI477" i="4" s="1"/>
  <c r="AJ255" i="4"/>
  <c r="AJ477" i="4" s="1"/>
  <c r="AD256" i="4"/>
  <c r="AD478" i="4" s="1"/>
  <c r="AE256" i="4"/>
  <c r="AE478" i="4" s="1"/>
  <c r="AF256" i="4"/>
  <c r="AF478" i="4" s="1"/>
  <c r="AG256" i="4"/>
  <c r="AG478" i="4" s="1"/>
  <c r="AH256" i="4"/>
  <c r="AH478" i="4" s="1"/>
  <c r="AI256" i="4"/>
  <c r="AI478" i="4" s="1"/>
  <c r="AJ256" i="4"/>
  <c r="AJ478" i="4" s="1"/>
  <c r="AD257" i="4"/>
  <c r="AD479" i="4" s="1"/>
  <c r="AE257" i="4"/>
  <c r="AE479" i="4" s="1"/>
  <c r="AF257" i="4"/>
  <c r="AF479" i="4" s="1"/>
  <c r="AG257" i="4"/>
  <c r="AG479" i="4" s="1"/>
  <c r="AH257" i="4"/>
  <c r="AH479" i="4" s="1"/>
  <c r="AI257" i="4"/>
  <c r="AI479" i="4" s="1"/>
  <c r="AJ257" i="4"/>
  <c r="AJ479" i="4" s="1"/>
  <c r="AD258" i="4"/>
  <c r="AD480" i="4" s="1"/>
  <c r="AE258" i="4"/>
  <c r="AE480" i="4" s="1"/>
  <c r="AF258" i="4"/>
  <c r="AF480" i="4" s="1"/>
  <c r="AG258" i="4"/>
  <c r="AG480" i="4" s="1"/>
  <c r="AH258" i="4"/>
  <c r="AH480" i="4" s="1"/>
  <c r="AI258" i="4"/>
  <c r="AI480" i="4" s="1"/>
  <c r="AJ258" i="4"/>
  <c r="AJ480" i="4" s="1"/>
  <c r="AD259" i="4"/>
  <c r="AD481" i="4" s="1"/>
  <c r="AE259" i="4"/>
  <c r="AE481" i="4" s="1"/>
  <c r="AF259" i="4"/>
  <c r="AF481" i="4" s="1"/>
  <c r="AG259" i="4"/>
  <c r="AG481" i="4" s="1"/>
  <c r="AH259" i="4"/>
  <c r="AH481" i="4" s="1"/>
  <c r="AI259" i="4"/>
  <c r="AI481" i="4" s="1"/>
  <c r="AJ259" i="4"/>
  <c r="AJ481" i="4" s="1"/>
  <c r="AD260" i="4"/>
  <c r="AD482" i="4" s="1"/>
  <c r="AE260" i="4"/>
  <c r="AE482" i="4" s="1"/>
  <c r="AF260" i="4"/>
  <c r="AF482" i="4" s="1"/>
  <c r="AG260" i="4"/>
  <c r="AG482" i="4" s="1"/>
  <c r="AH260" i="4"/>
  <c r="AH482" i="4" s="1"/>
  <c r="AI260" i="4"/>
  <c r="AI482" i="4" s="1"/>
  <c r="AJ260" i="4"/>
  <c r="AJ482" i="4" s="1"/>
  <c r="AD261" i="4"/>
  <c r="AD483" i="4" s="1"/>
  <c r="AE261" i="4"/>
  <c r="AE483" i="4" s="1"/>
  <c r="AF261" i="4"/>
  <c r="AF483" i="4" s="1"/>
  <c r="AG261" i="4"/>
  <c r="AG483" i="4" s="1"/>
  <c r="AH261" i="4"/>
  <c r="AH483" i="4" s="1"/>
  <c r="AI261" i="4"/>
  <c r="AI483" i="4" s="1"/>
  <c r="AJ261" i="4"/>
  <c r="AJ483" i="4" s="1"/>
  <c r="AD262" i="4"/>
  <c r="AD484" i="4" s="1"/>
  <c r="AE262" i="4"/>
  <c r="AE484" i="4" s="1"/>
  <c r="AF262" i="4"/>
  <c r="AF484" i="4" s="1"/>
  <c r="AG262" i="4"/>
  <c r="AG484" i="4" s="1"/>
  <c r="AH262" i="4"/>
  <c r="AH484" i="4" s="1"/>
  <c r="AI262" i="4"/>
  <c r="AI484" i="4" s="1"/>
  <c r="AJ262" i="4"/>
  <c r="AJ484" i="4" s="1"/>
  <c r="AD263" i="4"/>
  <c r="AE263" i="4"/>
  <c r="AF263" i="4"/>
  <c r="AG263" i="4"/>
  <c r="AH263" i="4"/>
  <c r="AI263" i="4"/>
  <c r="AJ263" i="4"/>
  <c r="AD264" i="4"/>
  <c r="AD486" i="4" s="1"/>
  <c r="AE264" i="4"/>
  <c r="AE486" i="4" s="1"/>
  <c r="AF264" i="4"/>
  <c r="AF486" i="4" s="1"/>
  <c r="AG264" i="4"/>
  <c r="AG486" i="4" s="1"/>
  <c r="AH264" i="4"/>
  <c r="AH486" i="4" s="1"/>
  <c r="AI264" i="4"/>
  <c r="AI486" i="4" s="1"/>
  <c r="AJ264" i="4"/>
  <c r="AJ486" i="4" s="1"/>
  <c r="AD265" i="4"/>
  <c r="AD487" i="4" s="1"/>
  <c r="AE265" i="4"/>
  <c r="AE487" i="4" s="1"/>
  <c r="AF265" i="4"/>
  <c r="AF487" i="4" s="1"/>
  <c r="AG265" i="4"/>
  <c r="AG487" i="4" s="1"/>
  <c r="AH265" i="4"/>
  <c r="AH487" i="4" s="1"/>
  <c r="AI265" i="4"/>
  <c r="AI487" i="4" s="1"/>
  <c r="AJ265" i="4"/>
  <c r="AJ487" i="4" s="1"/>
  <c r="AD266" i="4"/>
  <c r="AD488" i="4" s="1"/>
  <c r="AE266" i="4"/>
  <c r="AE488" i="4" s="1"/>
  <c r="AF266" i="4"/>
  <c r="AF488" i="4" s="1"/>
  <c r="AG266" i="4"/>
  <c r="AG488" i="4" s="1"/>
  <c r="AH266" i="4"/>
  <c r="AH488" i="4" s="1"/>
  <c r="AI266" i="4"/>
  <c r="AI488" i="4" s="1"/>
  <c r="AJ266" i="4"/>
  <c r="AJ488" i="4" s="1"/>
  <c r="AD267" i="4"/>
  <c r="AD489" i="4" s="1"/>
  <c r="AE267" i="4"/>
  <c r="AE489" i="4" s="1"/>
  <c r="AF267" i="4"/>
  <c r="AF489" i="4" s="1"/>
  <c r="AG267" i="4"/>
  <c r="AG489" i="4" s="1"/>
  <c r="AH267" i="4"/>
  <c r="AH489" i="4" s="1"/>
  <c r="AI267" i="4"/>
  <c r="AI489" i="4" s="1"/>
  <c r="AJ267" i="4"/>
  <c r="AJ489" i="4" s="1"/>
  <c r="AD268" i="4"/>
  <c r="AD490" i="4" s="1"/>
  <c r="AE268" i="4"/>
  <c r="AE490" i="4" s="1"/>
  <c r="AF268" i="4"/>
  <c r="AF490" i="4" s="1"/>
  <c r="AG268" i="4"/>
  <c r="AG490" i="4" s="1"/>
  <c r="AH268" i="4"/>
  <c r="AH490" i="4" s="1"/>
  <c r="AI268" i="4"/>
  <c r="AI490" i="4" s="1"/>
  <c r="AJ268" i="4"/>
  <c r="AJ490" i="4" s="1"/>
  <c r="AD269" i="4"/>
  <c r="AD491" i="4" s="1"/>
  <c r="AE269" i="4"/>
  <c r="AE491" i="4" s="1"/>
  <c r="AF269" i="4"/>
  <c r="AF491" i="4" s="1"/>
  <c r="AG269" i="4"/>
  <c r="AG491" i="4" s="1"/>
  <c r="AH269" i="4"/>
  <c r="AH491" i="4" s="1"/>
  <c r="AI269" i="4"/>
  <c r="AI491" i="4" s="1"/>
  <c r="AJ269" i="4"/>
  <c r="AJ491" i="4" s="1"/>
  <c r="AD270" i="4"/>
  <c r="AD492" i="4" s="1"/>
  <c r="AE270" i="4"/>
  <c r="AE492" i="4" s="1"/>
  <c r="AF270" i="4"/>
  <c r="AF492" i="4" s="1"/>
  <c r="AG270" i="4"/>
  <c r="AG492" i="4" s="1"/>
  <c r="AH270" i="4"/>
  <c r="AH492" i="4" s="1"/>
  <c r="AI270" i="4"/>
  <c r="AI492" i="4" s="1"/>
  <c r="AJ270" i="4"/>
  <c r="AJ492" i="4" s="1"/>
  <c r="AD271" i="4"/>
  <c r="AD493" i="4" s="1"/>
  <c r="AE271" i="4"/>
  <c r="AE493" i="4" s="1"/>
  <c r="AF271" i="4"/>
  <c r="AF493" i="4" s="1"/>
  <c r="AG271" i="4"/>
  <c r="AG493" i="4" s="1"/>
  <c r="AH271" i="4"/>
  <c r="AH493" i="4" s="1"/>
  <c r="AI271" i="4"/>
  <c r="AI493" i="4" s="1"/>
  <c r="AJ271" i="4"/>
  <c r="AJ493" i="4" s="1"/>
  <c r="AD272" i="4"/>
  <c r="AD494" i="4" s="1"/>
  <c r="AE272" i="4"/>
  <c r="AE494" i="4" s="1"/>
  <c r="AF272" i="4"/>
  <c r="AF494" i="4" s="1"/>
  <c r="AG272" i="4"/>
  <c r="AG494" i="4" s="1"/>
  <c r="AH272" i="4"/>
  <c r="AH494" i="4" s="1"/>
  <c r="AI272" i="4"/>
  <c r="AI494" i="4" s="1"/>
  <c r="AJ272" i="4"/>
  <c r="AJ494" i="4" s="1"/>
  <c r="AD273" i="4"/>
  <c r="AD495" i="4" s="1"/>
  <c r="AE273" i="4"/>
  <c r="AE495" i="4" s="1"/>
  <c r="AF273" i="4"/>
  <c r="AF495" i="4" s="1"/>
  <c r="AG273" i="4"/>
  <c r="AG495" i="4" s="1"/>
  <c r="AH273" i="4"/>
  <c r="AH495" i="4" s="1"/>
  <c r="AI273" i="4"/>
  <c r="AI495" i="4" s="1"/>
  <c r="AJ273" i="4"/>
  <c r="AJ495" i="4" s="1"/>
  <c r="AD274" i="4"/>
  <c r="AD496" i="4" s="1"/>
  <c r="AE274" i="4"/>
  <c r="AE496" i="4" s="1"/>
  <c r="AF274" i="4"/>
  <c r="AF496" i="4" s="1"/>
  <c r="AG274" i="4"/>
  <c r="AG496" i="4" s="1"/>
  <c r="AH274" i="4"/>
  <c r="AH496" i="4" s="1"/>
  <c r="AI274" i="4"/>
  <c r="AI496" i="4" s="1"/>
  <c r="AJ274" i="4"/>
  <c r="AJ496" i="4" s="1"/>
  <c r="AD275" i="4"/>
  <c r="AD497" i="4" s="1"/>
  <c r="AE275" i="4"/>
  <c r="AE497" i="4" s="1"/>
  <c r="AF275" i="4"/>
  <c r="AF497" i="4" s="1"/>
  <c r="AG275" i="4"/>
  <c r="AG497" i="4" s="1"/>
  <c r="AH275" i="4"/>
  <c r="AH497" i="4" s="1"/>
  <c r="AI275" i="4"/>
  <c r="AI497" i="4" s="1"/>
  <c r="AJ275" i="4"/>
  <c r="AJ497" i="4" s="1"/>
  <c r="AD276" i="4"/>
  <c r="AD498" i="4" s="1"/>
  <c r="AE276" i="4"/>
  <c r="AE498" i="4" s="1"/>
  <c r="AF276" i="4"/>
  <c r="AF498" i="4" s="1"/>
  <c r="AG276" i="4"/>
  <c r="AG498" i="4" s="1"/>
  <c r="AH276" i="4"/>
  <c r="AH498" i="4" s="1"/>
  <c r="AI276" i="4"/>
  <c r="AI498" i="4" s="1"/>
  <c r="AJ276" i="4"/>
  <c r="AJ498" i="4" s="1"/>
  <c r="AD277" i="4"/>
  <c r="AD499" i="4" s="1"/>
  <c r="AE277" i="4"/>
  <c r="AE499" i="4" s="1"/>
  <c r="AF277" i="4"/>
  <c r="AF499" i="4" s="1"/>
  <c r="AG277" i="4"/>
  <c r="AG499" i="4" s="1"/>
  <c r="AH277" i="4"/>
  <c r="AH499" i="4" s="1"/>
  <c r="AI277" i="4"/>
  <c r="AI499" i="4" s="1"/>
  <c r="AJ277" i="4"/>
  <c r="AJ499" i="4" s="1"/>
  <c r="AD278" i="4"/>
  <c r="AD500" i="4" s="1"/>
  <c r="AE278" i="4"/>
  <c r="AE500" i="4" s="1"/>
  <c r="AF278" i="4"/>
  <c r="AF500" i="4" s="1"/>
  <c r="AG278" i="4"/>
  <c r="AG500" i="4" s="1"/>
  <c r="AH278" i="4"/>
  <c r="AH500" i="4" s="1"/>
  <c r="AI278" i="4"/>
  <c r="AI500" i="4" s="1"/>
  <c r="AJ278" i="4"/>
  <c r="AJ500" i="4" s="1"/>
  <c r="AD279" i="4"/>
  <c r="AD501" i="4" s="1"/>
  <c r="AE279" i="4"/>
  <c r="AE501" i="4" s="1"/>
  <c r="AF279" i="4"/>
  <c r="AF501" i="4" s="1"/>
  <c r="AG279" i="4"/>
  <c r="AG501" i="4" s="1"/>
  <c r="AH279" i="4"/>
  <c r="AH501" i="4" s="1"/>
  <c r="AI279" i="4"/>
  <c r="AI501" i="4" s="1"/>
  <c r="AJ279" i="4"/>
  <c r="AJ501" i="4" s="1"/>
  <c r="AD280" i="4"/>
  <c r="AD502" i="4" s="1"/>
  <c r="AE280" i="4"/>
  <c r="AE502" i="4" s="1"/>
  <c r="AF280" i="4"/>
  <c r="AF502" i="4" s="1"/>
  <c r="AG280" i="4"/>
  <c r="AG502" i="4" s="1"/>
  <c r="AH280" i="4"/>
  <c r="AH502" i="4" s="1"/>
  <c r="AI280" i="4"/>
  <c r="AI502" i="4" s="1"/>
  <c r="AJ280" i="4"/>
  <c r="AJ502" i="4" s="1"/>
  <c r="AD281" i="4"/>
  <c r="AD503" i="4" s="1"/>
  <c r="AE281" i="4"/>
  <c r="AE503" i="4" s="1"/>
  <c r="AF281" i="4"/>
  <c r="AF503" i="4" s="1"/>
  <c r="AG281" i="4"/>
  <c r="AG503" i="4" s="1"/>
  <c r="AH281" i="4"/>
  <c r="AH503" i="4" s="1"/>
  <c r="AI281" i="4"/>
  <c r="AI503" i="4" s="1"/>
  <c r="AJ281" i="4"/>
  <c r="AJ503" i="4" s="1"/>
  <c r="AD282" i="4"/>
  <c r="AD504" i="4" s="1"/>
  <c r="AE282" i="4"/>
  <c r="AE504" i="4" s="1"/>
  <c r="AF282" i="4"/>
  <c r="AF504" i="4" s="1"/>
  <c r="AG282" i="4"/>
  <c r="AG504" i="4" s="1"/>
  <c r="AH282" i="4"/>
  <c r="AH504" i="4" s="1"/>
  <c r="AI282" i="4"/>
  <c r="AI504" i="4" s="1"/>
  <c r="AJ282" i="4"/>
  <c r="AJ504" i="4" s="1"/>
  <c r="AD283" i="4"/>
  <c r="AD505" i="4" s="1"/>
  <c r="AE283" i="4"/>
  <c r="AE505" i="4" s="1"/>
  <c r="AF283" i="4"/>
  <c r="AF505" i="4" s="1"/>
  <c r="AG283" i="4"/>
  <c r="AG505" i="4" s="1"/>
  <c r="AH283" i="4"/>
  <c r="AH505" i="4" s="1"/>
  <c r="AI283" i="4"/>
  <c r="AI505" i="4" s="1"/>
  <c r="AJ283" i="4"/>
  <c r="AJ505" i="4" s="1"/>
  <c r="AD284" i="4"/>
  <c r="AD506" i="4" s="1"/>
  <c r="AE284" i="4"/>
  <c r="AE506" i="4" s="1"/>
  <c r="AF284" i="4"/>
  <c r="AF506" i="4" s="1"/>
  <c r="AG284" i="4"/>
  <c r="AG506" i="4" s="1"/>
  <c r="AH284" i="4"/>
  <c r="AH506" i="4" s="1"/>
  <c r="AI284" i="4"/>
  <c r="AI506" i="4" s="1"/>
  <c r="AJ284" i="4"/>
  <c r="AJ506" i="4" s="1"/>
  <c r="AD285" i="4"/>
  <c r="AD507" i="4" s="1"/>
  <c r="AE285" i="4"/>
  <c r="AE507" i="4" s="1"/>
  <c r="AF285" i="4"/>
  <c r="AF507" i="4" s="1"/>
  <c r="AG285" i="4"/>
  <c r="AG507" i="4" s="1"/>
  <c r="AH285" i="4"/>
  <c r="AH507" i="4" s="1"/>
  <c r="AI285" i="4"/>
  <c r="AI507" i="4" s="1"/>
  <c r="AJ285" i="4"/>
  <c r="AJ507" i="4" s="1"/>
  <c r="AD286" i="4"/>
  <c r="AD508" i="4" s="1"/>
  <c r="AE286" i="4"/>
  <c r="AE508" i="4" s="1"/>
  <c r="AF286" i="4"/>
  <c r="AF508" i="4" s="1"/>
  <c r="AG286" i="4"/>
  <c r="AG508" i="4" s="1"/>
  <c r="AH286" i="4"/>
  <c r="AH508" i="4" s="1"/>
  <c r="AI286" i="4"/>
  <c r="AI508" i="4" s="1"/>
  <c r="AJ286" i="4"/>
  <c r="AJ508" i="4" s="1"/>
  <c r="AD287" i="4"/>
  <c r="AD509" i="4" s="1"/>
  <c r="AE287" i="4"/>
  <c r="AE509" i="4" s="1"/>
  <c r="AF287" i="4"/>
  <c r="AF509" i="4" s="1"/>
  <c r="AG287" i="4"/>
  <c r="AG509" i="4" s="1"/>
  <c r="AH287" i="4"/>
  <c r="AH509" i="4" s="1"/>
  <c r="AI287" i="4"/>
  <c r="AI509" i="4" s="1"/>
  <c r="AJ287" i="4"/>
  <c r="AJ509" i="4" s="1"/>
  <c r="AD288" i="4"/>
  <c r="AE288" i="4"/>
  <c r="AF288" i="4"/>
  <c r="AG288" i="4"/>
  <c r="AH288" i="4"/>
  <c r="AI288" i="4"/>
  <c r="AJ288" i="4"/>
  <c r="AD289" i="4"/>
  <c r="AD511" i="4" s="1"/>
  <c r="AE289" i="4"/>
  <c r="AE511" i="4" s="1"/>
  <c r="AF289" i="4"/>
  <c r="AF511" i="4" s="1"/>
  <c r="AG289" i="4"/>
  <c r="AG511" i="4" s="1"/>
  <c r="AH289" i="4"/>
  <c r="AH511" i="4" s="1"/>
  <c r="AI289" i="4"/>
  <c r="AI511" i="4" s="1"/>
  <c r="AJ289" i="4"/>
  <c r="AJ511" i="4" s="1"/>
  <c r="AD290" i="4"/>
  <c r="AD512" i="4" s="1"/>
  <c r="AE290" i="4"/>
  <c r="AE512" i="4" s="1"/>
  <c r="AF290" i="4"/>
  <c r="AF512" i="4" s="1"/>
  <c r="AG290" i="4"/>
  <c r="AG512" i="4" s="1"/>
  <c r="AH290" i="4"/>
  <c r="AH512" i="4" s="1"/>
  <c r="AI290" i="4"/>
  <c r="AI512" i="4" s="1"/>
  <c r="AJ290" i="4"/>
  <c r="AJ512" i="4" s="1"/>
  <c r="AD291" i="4"/>
  <c r="AD513" i="4" s="1"/>
  <c r="AE291" i="4"/>
  <c r="AE513" i="4" s="1"/>
  <c r="AF291" i="4"/>
  <c r="AF513" i="4" s="1"/>
  <c r="AG291" i="4"/>
  <c r="AG513" i="4" s="1"/>
  <c r="AH291" i="4"/>
  <c r="AH513" i="4" s="1"/>
  <c r="AI291" i="4"/>
  <c r="AI513" i="4" s="1"/>
  <c r="AJ291" i="4"/>
  <c r="AJ513" i="4" s="1"/>
  <c r="AD292" i="4"/>
  <c r="AD514" i="4" s="1"/>
  <c r="AE292" i="4"/>
  <c r="AE514" i="4" s="1"/>
  <c r="AF292" i="4"/>
  <c r="AF514" i="4" s="1"/>
  <c r="AG292" i="4"/>
  <c r="AG514" i="4" s="1"/>
  <c r="AH292" i="4"/>
  <c r="AH514" i="4" s="1"/>
  <c r="AI292" i="4"/>
  <c r="AI514" i="4" s="1"/>
  <c r="AJ292" i="4"/>
  <c r="AJ514" i="4" s="1"/>
  <c r="AD293" i="4"/>
  <c r="AD515" i="4" s="1"/>
  <c r="AE293" i="4"/>
  <c r="AE515" i="4" s="1"/>
  <c r="AF293" i="4"/>
  <c r="AF515" i="4" s="1"/>
  <c r="AG293" i="4"/>
  <c r="AG515" i="4" s="1"/>
  <c r="AH293" i="4"/>
  <c r="AH515" i="4" s="1"/>
  <c r="AI293" i="4"/>
  <c r="AI515" i="4" s="1"/>
  <c r="AJ293" i="4"/>
  <c r="AJ515" i="4" s="1"/>
  <c r="AD294" i="4"/>
  <c r="AD516" i="4" s="1"/>
  <c r="AE294" i="4"/>
  <c r="AE516" i="4" s="1"/>
  <c r="AF294" i="4"/>
  <c r="AF516" i="4" s="1"/>
  <c r="AG294" i="4"/>
  <c r="AG516" i="4" s="1"/>
  <c r="AH294" i="4"/>
  <c r="AH516" i="4" s="1"/>
  <c r="AI294" i="4"/>
  <c r="AI516" i="4" s="1"/>
  <c r="AJ294" i="4"/>
  <c r="AJ516" i="4" s="1"/>
  <c r="AD295" i="4"/>
  <c r="AD517" i="4" s="1"/>
  <c r="AE295" i="4"/>
  <c r="AE517" i="4" s="1"/>
  <c r="AF295" i="4"/>
  <c r="AF517" i="4" s="1"/>
  <c r="AG295" i="4"/>
  <c r="AG517" i="4" s="1"/>
  <c r="AH295" i="4"/>
  <c r="AH517" i="4" s="1"/>
  <c r="AI295" i="4"/>
  <c r="AI517" i="4" s="1"/>
  <c r="AJ295" i="4"/>
  <c r="AJ517" i="4" s="1"/>
  <c r="AD296" i="4"/>
  <c r="AD518" i="4" s="1"/>
  <c r="AE296" i="4"/>
  <c r="AE518" i="4" s="1"/>
  <c r="AF296" i="4"/>
  <c r="AF518" i="4" s="1"/>
  <c r="AG296" i="4"/>
  <c r="AG518" i="4" s="1"/>
  <c r="AH296" i="4"/>
  <c r="AH518" i="4" s="1"/>
  <c r="AI296" i="4"/>
  <c r="AI518" i="4" s="1"/>
  <c r="AJ296" i="4"/>
  <c r="AJ518" i="4" s="1"/>
  <c r="AD297" i="4"/>
  <c r="AD519" i="4" s="1"/>
  <c r="AE297" i="4"/>
  <c r="AE519" i="4" s="1"/>
  <c r="AF297" i="4"/>
  <c r="AF519" i="4" s="1"/>
  <c r="AG297" i="4"/>
  <c r="AG519" i="4" s="1"/>
  <c r="AH297" i="4"/>
  <c r="AH519" i="4" s="1"/>
  <c r="AI297" i="4"/>
  <c r="AI519" i="4" s="1"/>
  <c r="AJ297" i="4"/>
  <c r="AJ519" i="4" s="1"/>
  <c r="AD298" i="4"/>
  <c r="AD520" i="4" s="1"/>
  <c r="AE298" i="4"/>
  <c r="AE520" i="4" s="1"/>
  <c r="AF298" i="4"/>
  <c r="AF520" i="4" s="1"/>
  <c r="AG298" i="4"/>
  <c r="AG520" i="4" s="1"/>
  <c r="AH298" i="4"/>
  <c r="AH520" i="4" s="1"/>
  <c r="AI298" i="4"/>
  <c r="AI520" i="4" s="1"/>
  <c r="AJ298" i="4"/>
  <c r="AJ520" i="4" s="1"/>
  <c r="AD299" i="4"/>
  <c r="AD521" i="4" s="1"/>
  <c r="AE299" i="4"/>
  <c r="AE521" i="4" s="1"/>
  <c r="AF299" i="4"/>
  <c r="AF521" i="4" s="1"/>
  <c r="AG299" i="4"/>
  <c r="AG521" i="4" s="1"/>
  <c r="AH299" i="4"/>
  <c r="AH521" i="4" s="1"/>
  <c r="AI299" i="4"/>
  <c r="AI521" i="4" s="1"/>
  <c r="AJ299" i="4"/>
  <c r="AJ521" i="4" s="1"/>
  <c r="AD300" i="4"/>
  <c r="AD522" i="4" s="1"/>
  <c r="AE300" i="4"/>
  <c r="AE522" i="4" s="1"/>
  <c r="AF300" i="4"/>
  <c r="AF522" i="4" s="1"/>
  <c r="AG300" i="4"/>
  <c r="AG522" i="4" s="1"/>
  <c r="AH300" i="4"/>
  <c r="AH522" i="4" s="1"/>
  <c r="AI300" i="4"/>
  <c r="AI522" i="4" s="1"/>
  <c r="AJ300" i="4"/>
  <c r="AJ522" i="4" s="1"/>
  <c r="AD301" i="4"/>
  <c r="AD523" i="4" s="1"/>
  <c r="AE301" i="4"/>
  <c r="AE523" i="4" s="1"/>
  <c r="AF301" i="4"/>
  <c r="AF523" i="4" s="1"/>
  <c r="AG301" i="4"/>
  <c r="AG523" i="4" s="1"/>
  <c r="AH301" i="4"/>
  <c r="AH523" i="4" s="1"/>
  <c r="AI301" i="4"/>
  <c r="AI523" i="4" s="1"/>
  <c r="AJ301" i="4"/>
  <c r="AJ523" i="4" s="1"/>
  <c r="AD302" i="4"/>
  <c r="AD524" i="4" s="1"/>
  <c r="AE302" i="4"/>
  <c r="AE524" i="4" s="1"/>
  <c r="AF302" i="4"/>
  <c r="AF524" i="4" s="1"/>
  <c r="AG302" i="4"/>
  <c r="AG524" i="4" s="1"/>
  <c r="AH302" i="4"/>
  <c r="AH524" i="4" s="1"/>
  <c r="AI302" i="4"/>
  <c r="AI524" i="4" s="1"/>
  <c r="AJ302" i="4"/>
  <c r="AJ524" i="4" s="1"/>
  <c r="AD303" i="4"/>
  <c r="AD525" i="4" s="1"/>
  <c r="AE303" i="4"/>
  <c r="AE525" i="4" s="1"/>
  <c r="AF303" i="4"/>
  <c r="AF525" i="4" s="1"/>
  <c r="AG303" i="4"/>
  <c r="AG525" i="4" s="1"/>
  <c r="AH303" i="4"/>
  <c r="AH525" i="4" s="1"/>
  <c r="AI303" i="4"/>
  <c r="AI525" i="4" s="1"/>
  <c r="AJ303" i="4"/>
  <c r="AJ525" i="4" s="1"/>
  <c r="AD304" i="4"/>
  <c r="AD526" i="4" s="1"/>
  <c r="AE304" i="4"/>
  <c r="AE526" i="4" s="1"/>
  <c r="AF304" i="4"/>
  <c r="AF526" i="4" s="1"/>
  <c r="AG304" i="4"/>
  <c r="AG526" i="4" s="1"/>
  <c r="AH304" i="4"/>
  <c r="AH526" i="4" s="1"/>
  <c r="AI304" i="4"/>
  <c r="AI526" i="4" s="1"/>
  <c r="AJ304" i="4"/>
  <c r="AJ526" i="4" s="1"/>
  <c r="AD305" i="4"/>
  <c r="AD527" i="4" s="1"/>
  <c r="AE305" i="4"/>
  <c r="AE527" i="4" s="1"/>
  <c r="AF305" i="4"/>
  <c r="AF527" i="4" s="1"/>
  <c r="AG305" i="4"/>
  <c r="AG527" i="4" s="1"/>
  <c r="AH305" i="4"/>
  <c r="AH527" i="4" s="1"/>
  <c r="AI305" i="4"/>
  <c r="AI527" i="4" s="1"/>
  <c r="AJ305" i="4"/>
  <c r="AJ527" i="4" s="1"/>
  <c r="AD306" i="4"/>
  <c r="AD528" i="4" s="1"/>
  <c r="AE306" i="4"/>
  <c r="AE528" i="4" s="1"/>
  <c r="AF306" i="4"/>
  <c r="AF528" i="4" s="1"/>
  <c r="AG306" i="4"/>
  <c r="AG528" i="4" s="1"/>
  <c r="AH306" i="4"/>
  <c r="AH528" i="4" s="1"/>
  <c r="AI306" i="4"/>
  <c r="AI528" i="4" s="1"/>
  <c r="AJ306" i="4"/>
  <c r="AJ528" i="4" s="1"/>
  <c r="AD307" i="4"/>
  <c r="AD529" i="4" s="1"/>
  <c r="AE307" i="4"/>
  <c r="AE529" i="4" s="1"/>
  <c r="AF307" i="4"/>
  <c r="AF529" i="4" s="1"/>
  <c r="AG307" i="4"/>
  <c r="AG529" i="4" s="1"/>
  <c r="AH307" i="4"/>
  <c r="AH529" i="4" s="1"/>
  <c r="AI307" i="4"/>
  <c r="AI529" i="4" s="1"/>
  <c r="AJ307" i="4"/>
  <c r="AJ529" i="4" s="1"/>
  <c r="AD308" i="4"/>
  <c r="AD530" i="4" s="1"/>
  <c r="AE308" i="4"/>
  <c r="AE530" i="4" s="1"/>
  <c r="AF308" i="4"/>
  <c r="AF530" i="4" s="1"/>
  <c r="AG308" i="4"/>
  <c r="AG530" i="4" s="1"/>
  <c r="AH308" i="4"/>
  <c r="AH530" i="4" s="1"/>
  <c r="AI308" i="4"/>
  <c r="AI530" i="4" s="1"/>
  <c r="AJ308" i="4"/>
  <c r="AJ530" i="4" s="1"/>
  <c r="AD309" i="4"/>
  <c r="AD531" i="4" s="1"/>
  <c r="AE309" i="4"/>
  <c r="AE531" i="4" s="1"/>
  <c r="AF309" i="4"/>
  <c r="AF531" i="4" s="1"/>
  <c r="AG309" i="4"/>
  <c r="AG531" i="4" s="1"/>
  <c r="AH309" i="4"/>
  <c r="AH531" i="4" s="1"/>
  <c r="AI309" i="4"/>
  <c r="AI531" i="4" s="1"/>
  <c r="AJ309" i="4"/>
  <c r="AJ531" i="4" s="1"/>
  <c r="AD310" i="4"/>
  <c r="AD532" i="4" s="1"/>
  <c r="AE310" i="4"/>
  <c r="AE532" i="4" s="1"/>
  <c r="AF310" i="4"/>
  <c r="AF532" i="4" s="1"/>
  <c r="AG310" i="4"/>
  <c r="AG532" i="4" s="1"/>
  <c r="AH310" i="4"/>
  <c r="AH532" i="4" s="1"/>
  <c r="AI310" i="4"/>
  <c r="AI532" i="4" s="1"/>
  <c r="AJ310" i="4"/>
  <c r="AJ532" i="4" s="1"/>
  <c r="AD311" i="4"/>
  <c r="AD533" i="4" s="1"/>
  <c r="AE311" i="4"/>
  <c r="AE533" i="4" s="1"/>
  <c r="AF311" i="4"/>
  <c r="AF533" i="4" s="1"/>
  <c r="AG311" i="4"/>
  <c r="AG533" i="4" s="1"/>
  <c r="AH311" i="4"/>
  <c r="AH533" i="4" s="1"/>
  <c r="AI311" i="4"/>
  <c r="AI533" i="4" s="1"/>
  <c r="AJ311" i="4"/>
  <c r="AJ533" i="4" s="1"/>
  <c r="AD312" i="4"/>
  <c r="AD534" i="4" s="1"/>
  <c r="AE312" i="4"/>
  <c r="AE534" i="4" s="1"/>
  <c r="AF312" i="4"/>
  <c r="AF534" i="4" s="1"/>
  <c r="AG312" i="4"/>
  <c r="AG534" i="4" s="1"/>
  <c r="AH312" i="4"/>
  <c r="AH534" i="4" s="1"/>
  <c r="AI312" i="4"/>
  <c r="AI534" i="4" s="1"/>
  <c r="AJ312" i="4"/>
  <c r="AJ534" i="4" s="1"/>
  <c r="AD313" i="4"/>
  <c r="AE313" i="4"/>
  <c r="AF313" i="4"/>
  <c r="AG313" i="4"/>
  <c r="AH313" i="4"/>
  <c r="AI313" i="4"/>
  <c r="AJ313" i="4"/>
  <c r="AD314" i="4"/>
  <c r="AD536" i="4" s="1"/>
  <c r="AE314" i="4"/>
  <c r="AE536" i="4" s="1"/>
  <c r="AF314" i="4"/>
  <c r="AF536" i="4" s="1"/>
  <c r="AG314" i="4"/>
  <c r="AG536" i="4" s="1"/>
  <c r="AH314" i="4"/>
  <c r="AH536" i="4" s="1"/>
  <c r="AI314" i="4"/>
  <c r="AI536" i="4" s="1"/>
  <c r="AJ314" i="4"/>
  <c r="AJ536" i="4" s="1"/>
  <c r="AD315" i="4"/>
  <c r="AD537" i="4" s="1"/>
  <c r="AE315" i="4"/>
  <c r="AE537" i="4" s="1"/>
  <c r="AF315" i="4"/>
  <c r="AF537" i="4" s="1"/>
  <c r="AG315" i="4"/>
  <c r="AG537" i="4" s="1"/>
  <c r="AH315" i="4"/>
  <c r="AH537" i="4" s="1"/>
  <c r="AI315" i="4"/>
  <c r="AI537" i="4" s="1"/>
  <c r="AJ315" i="4"/>
  <c r="AJ537" i="4" s="1"/>
  <c r="AD316" i="4"/>
  <c r="AD538" i="4" s="1"/>
  <c r="AE316" i="4"/>
  <c r="AE538" i="4" s="1"/>
  <c r="AF316" i="4"/>
  <c r="AF538" i="4" s="1"/>
  <c r="AG316" i="4"/>
  <c r="AG538" i="4" s="1"/>
  <c r="AH316" i="4"/>
  <c r="AH538" i="4" s="1"/>
  <c r="AI316" i="4"/>
  <c r="AI538" i="4" s="1"/>
  <c r="AJ316" i="4"/>
  <c r="AJ538" i="4" s="1"/>
  <c r="AD317" i="4"/>
  <c r="AD539" i="4" s="1"/>
  <c r="AE317" i="4"/>
  <c r="AE539" i="4" s="1"/>
  <c r="AF317" i="4"/>
  <c r="AF539" i="4" s="1"/>
  <c r="AG317" i="4"/>
  <c r="AG539" i="4" s="1"/>
  <c r="AH317" i="4"/>
  <c r="AH539" i="4" s="1"/>
  <c r="AI317" i="4"/>
  <c r="AI539" i="4" s="1"/>
  <c r="AJ317" i="4"/>
  <c r="AJ539" i="4" s="1"/>
  <c r="AD318" i="4"/>
  <c r="AD540" i="4" s="1"/>
  <c r="AE318" i="4"/>
  <c r="AE540" i="4" s="1"/>
  <c r="AF318" i="4"/>
  <c r="AF540" i="4" s="1"/>
  <c r="AG318" i="4"/>
  <c r="AG540" i="4" s="1"/>
  <c r="AH318" i="4"/>
  <c r="AH540" i="4" s="1"/>
  <c r="AI318" i="4"/>
  <c r="AI540" i="4" s="1"/>
  <c r="AJ318" i="4"/>
  <c r="AJ540" i="4" s="1"/>
  <c r="AD319" i="4"/>
  <c r="AD541" i="4" s="1"/>
  <c r="AE319" i="4"/>
  <c r="AE541" i="4" s="1"/>
  <c r="AF319" i="4"/>
  <c r="AF541" i="4" s="1"/>
  <c r="AG319" i="4"/>
  <c r="AG541" i="4" s="1"/>
  <c r="AH319" i="4"/>
  <c r="AH541" i="4" s="1"/>
  <c r="AI319" i="4"/>
  <c r="AI541" i="4" s="1"/>
  <c r="AJ319" i="4"/>
  <c r="AJ541" i="4" s="1"/>
  <c r="AD320" i="4"/>
  <c r="AD542" i="4" s="1"/>
  <c r="AE320" i="4"/>
  <c r="AE542" i="4" s="1"/>
  <c r="AF320" i="4"/>
  <c r="AF542" i="4" s="1"/>
  <c r="AG320" i="4"/>
  <c r="AG542" i="4" s="1"/>
  <c r="AH320" i="4"/>
  <c r="AH542" i="4" s="1"/>
  <c r="AI320" i="4"/>
  <c r="AI542" i="4" s="1"/>
  <c r="AJ320" i="4"/>
  <c r="AJ542" i="4" s="1"/>
  <c r="AD321" i="4"/>
  <c r="AD543" i="4" s="1"/>
  <c r="AE321" i="4"/>
  <c r="AE543" i="4" s="1"/>
  <c r="AF321" i="4"/>
  <c r="AF543" i="4" s="1"/>
  <c r="AG321" i="4"/>
  <c r="AG543" i="4" s="1"/>
  <c r="AH321" i="4"/>
  <c r="AH543" i="4" s="1"/>
  <c r="AI321" i="4"/>
  <c r="AI543" i="4" s="1"/>
  <c r="AJ321" i="4"/>
  <c r="AJ543" i="4" s="1"/>
  <c r="AD322" i="4"/>
  <c r="AD544" i="4" s="1"/>
  <c r="AE322" i="4"/>
  <c r="AE544" i="4" s="1"/>
  <c r="AF322" i="4"/>
  <c r="AF544" i="4" s="1"/>
  <c r="AG322" i="4"/>
  <c r="AG544" i="4" s="1"/>
  <c r="AH322" i="4"/>
  <c r="AH544" i="4" s="1"/>
  <c r="AI322" i="4"/>
  <c r="AI544" i="4" s="1"/>
  <c r="AJ322" i="4"/>
  <c r="AJ544" i="4" s="1"/>
  <c r="AD323" i="4"/>
  <c r="AD545" i="4" s="1"/>
  <c r="AE323" i="4"/>
  <c r="AE545" i="4" s="1"/>
  <c r="AF323" i="4"/>
  <c r="AF545" i="4" s="1"/>
  <c r="AG323" i="4"/>
  <c r="AG545" i="4" s="1"/>
  <c r="AH323" i="4"/>
  <c r="AH545" i="4" s="1"/>
  <c r="AI323" i="4"/>
  <c r="AI545" i="4" s="1"/>
  <c r="AJ323" i="4"/>
  <c r="AJ545" i="4" s="1"/>
  <c r="AD324" i="4"/>
  <c r="AD546" i="4" s="1"/>
  <c r="AE324" i="4"/>
  <c r="AE546" i="4" s="1"/>
  <c r="AF324" i="4"/>
  <c r="AF546" i="4" s="1"/>
  <c r="AG324" i="4"/>
  <c r="AG546" i="4" s="1"/>
  <c r="AH324" i="4"/>
  <c r="AH546" i="4" s="1"/>
  <c r="AI324" i="4"/>
  <c r="AI546" i="4" s="1"/>
  <c r="AJ324" i="4"/>
  <c r="AJ546" i="4" s="1"/>
  <c r="AD325" i="4"/>
  <c r="AD547" i="4" s="1"/>
  <c r="AE325" i="4"/>
  <c r="AE547" i="4" s="1"/>
  <c r="AF325" i="4"/>
  <c r="AF547" i="4" s="1"/>
  <c r="AG325" i="4"/>
  <c r="AG547" i="4" s="1"/>
  <c r="AH325" i="4"/>
  <c r="AH547" i="4" s="1"/>
  <c r="AI325" i="4"/>
  <c r="AI547" i="4" s="1"/>
  <c r="AJ325" i="4"/>
  <c r="AJ547" i="4" s="1"/>
  <c r="AD326" i="4"/>
  <c r="AD548" i="4" s="1"/>
  <c r="AE326" i="4"/>
  <c r="AE548" i="4" s="1"/>
  <c r="AF326" i="4"/>
  <c r="AF548" i="4" s="1"/>
  <c r="AG326" i="4"/>
  <c r="AG548" i="4" s="1"/>
  <c r="AH326" i="4"/>
  <c r="AH548" i="4" s="1"/>
  <c r="AI326" i="4"/>
  <c r="AI548" i="4" s="1"/>
  <c r="AJ326" i="4"/>
  <c r="AJ548" i="4" s="1"/>
  <c r="AD327" i="4"/>
  <c r="AD549" i="4" s="1"/>
  <c r="AE327" i="4"/>
  <c r="AE549" i="4" s="1"/>
  <c r="AF327" i="4"/>
  <c r="AF549" i="4" s="1"/>
  <c r="AG327" i="4"/>
  <c r="AG549" i="4" s="1"/>
  <c r="AH327" i="4"/>
  <c r="AH549" i="4" s="1"/>
  <c r="AI327" i="4"/>
  <c r="AI549" i="4" s="1"/>
  <c r="AJ327" i="4"/>
  <c r="AJ549" i="4" s="1"/>
  <c r="AD328" i="4"/>
  <c r="AD550" i="4" s="1"/>
  <c r="AE328" i="4"/>
  <c r="AE550" i="4" s="1"/>
  <c r="AF328" i="4"/>
  <c r="AF550" i="4" s="1"/>
  <c r="AG328" i="4"/>
  <c r="AG550" i="4" s="1"/>
  <c r="AH328" i="4"/>
  <c r="AH550" i="4" s="1"/>
  <c r="AI328" i="4"/>
  <c r="AI550" i="4" s="1"/>
  <c r="AJ328" i="4"/>
  <c r="AJ550" i="4" s="1"/>
  <c r="AD329" i="4"/>
  <c r="AD551" i="4" s="1"/>
  <c r="AE329" i="4"/>
  <c r="AE551" i="4" s="1"/>
  <c r="AF329" i="4"/>
  <c r="AF551" i="4" s="1"/>
  <c r="AG329" i="4"/>
  <c r="AG551" i="4" s="1"/>
  <c r="AH329" i="4"/>
  <c r="AH551" i="4" s="1"/>
  <c r="AI329" i="4"/>
  <c r="AI551" i="4" s="1"/>
  <c r="AJ329" i="4"/>
  <c r="AJ551" i="4" s="1"/>
  <c r="AD330" i="4"/>
  <c r="AD552" i="4" s="1"/>
  <c r="AE330" i="4"/>
  <c r="AE552" i="4" s="1"/>
  <c r="AF330" i="4"/>
  <c r="AF552" i="4" s="1"/>
  <c r="AG330" i="4"/>
  <c r="AG552" i="4" s="1"/>
  <c r="AH330" i="4"/>
  <c r="AH552" i="4" s="1"/>
  <c r="AI330" i="4"/>
  <c r="AI552" i="4" s="1"/>
  <c r="AJ330" i="4"/>
  <c r="AJ552" i="4" s="1"/>
  <c r="AD331" i="4"/>
  <c r="AD553" i="4" s="1"/>
  <c r="AE331" i="4"/>
  <c r="AE553" i="4" s="1"/>
  <c r="AF331" i="4"/>
  <c r="AF553" i="4" s="1"/>
  <c r="AG331" i="4"/>
  <c r="AG553" i="4" s="1"/>
  <c r="AH331" i="4"/>
  <c r="AH553" i="4" s="1"/>
  <c r="AI331" i="4"/>
  <c r="AI553" i="4" s="1"/>
  <c r="AJ331" i="4"/>
  <c r="AJ553" i="4" s="1"/>
  <c r="AD332" i="4"/>
  <c r="AD554" i="4" s="1"/>
  <c r="AE332" i="4"/>
  <c r="AE554" i="4" s="1"/>
  <c r="AF332" i="4"/>
  <c r="AF554" i="4" s="1"/>
  <c r="AG332" i="4"/>
  <c r="AG554" i="4" s="1"/>
  <c r="AH332" i="4"/>
  <c r="AH554" i="4" s="1"/>
  <c r="AI332" i="4"/>
  <c r="AI554" i="4" s="1"/>
  <c r="AJ332" i="4"/>
  <c r="AJ554" i="4" s="1"/>
  <c r="AD333" i="4"/>
  <c r="AD555" i="4" s="1"/>
  <c r="AE333" i="4"/>
  <c r="AE555" i="4" s="1"/>
  <c r="AF333" i="4"/>
  <c r="AF555" i="4" s="1"/>
  <c r="AG333" i="4"/>
  <c r="AG555" i="4" s="1"/>
  <c r="AH333" i="4"/>
  <c r="AH555" i="4" s="1"/>
  <c r="AI333" i="4"/>
  <c r="AI555" i="4" s="1"/>
  <c r="AJ333" i="4"/>
  <c r="AJ555" i="4" s="1"/>
  <c r="AD334" i="4"/>
  <c r="AD556" i="4" s="1"/>
  <c r="AE334" i="4"/>
  <c r="AE556" i="4" s="1"/>
  <c r="AF334" i="4"/>
  <c r="AF556" i="4" s="1"/>
  <c r="AG334" i="4"/>
  <c r="AG556" i="4" s="1"/>
  <c r="AH334" i="4"/>
  <c r="AH556" i="4" s="1"/>
  <c r="AI334" i="4"/>
  <c r="AI556" i="4" s="1"/>
  <c r="AJ334" i="4"/>
  <c r="AJ556" i="4" s="1"/>
  <c r="AD335" i="4"/>
  <c r="AD557" i="4" s="1"/>
  <c r="AE335" i="4"/>
  <c r="AE557" i="4" s="1"/>
  <c r="AF335" i="4"/>
  <c r="AF557" i="4" s="1"/>
  <c r="AG335" i="4"/>
  <c r="AG557" i="4" s="1"/>
  <c r="AH335" i="4"/>
  <c r="AH557" i="4" s="1"/>
  <c r="AI335" i="4"/>
  <c r="AI557" i="4" s="1"/>
  <c r="AJ335" i="4"/>
  <c r="AJ557" i="4" s="1"/>
  <c r="AD336" i="4"/>
  <c r="AD558" i="4" s="1"/>
  <c r="AE336" i="4"/>
  <c r="AE558" i="4" s="1"/>
  <c r="AF336" i="4"/>
  <c r="AF558" i="4" s="1"/>
  <c r="AG336" i="4"/>
  <c r="AG558" i="4" s="1"/>
  <c r="AH336" i="4"/>
  <c r="AH558" i="4" s="1"/>
  <c r="AI336" i="4"/>
  <c r="AI558" i="4" s="1"/>
  <c r="AJ336" i="4"/>
  <c r="AJ558" i="4" s="1"/>
  <c r="AD337" i="4"/>
  <c r="AD559" i="4" s="1"/>
  <c r="AE337" i="4"/>
  <c r="AE559" i="4" s="1"/>
  <c r="AF337" i="4"/>
  <c r="AF559" i="4" s="1"/>
  <c r="AG337" i="4"/>
  <c r="AG559" i="4" s="1"/>
  <c r="AH337" i="4"/>
  <c r="AH559" i="4" s="1"/>
  <c r="AI337" i="4"/>
  <c r="AI559" i="4" s="1"/>
  <c r="AJ337" i="4"/>
  <c r="AJ559" i="4" s="1"/>
  <c r="AD338" i="4"/>
  <c r="AE338" i="4"/>
  <c r="AF338" i="4"/>
  <c r="AG338" i="4"/>
  <c r="AH338" i="4"/>
  <c r="AI338" i="4"/>
  <c r="AJ338" i="4"/>
  <c r="AD339" i="4"/>
  <c r="AD561" i="4" s="1"/>
  <c r="AE339" i="4"/>
  <c r="AE561" i="4" s="1"/>
  <c r="AF339" i="4"/>
  <c r="AF561" i="4" s="1"/>
  <c r="AG339" i="4"/>
  <c r="AG561" i="4" s="1"/>
  <c r="AH339" i="4"/>
  <c r="AH561" i="4" s="1"/>
  <c r="AI339" i="4"/>
  <c r="AI561" i="4" s="1"/>
  <c r="AJ339" i="4"/>
  <c r="AJ561" i="4" s="1"/>
  <c r="AD340" i="4"/>
  <c r="AD562" i="4" s="1"/>
  <c r="AE340" i="4"/>
  <c r="AE562" i="4" s="1"/>
  <c r="AF340" i="4"/>
  <c r="AF562" i="4" s="1"/>
  <c r="AG340" i="4"/>
  <c r="AG562" i="4" s="1"/>
  <c r="AH340" i="4"/>
  <c r="AH562" i="4" s="1"/>
  <c r="AI340" i="4"/>
  <c r="AI562" i="4" s="1"/>
  <c r="AJ340" i="4"/>
  <c r="AJ562" i="4" s="1"/>
  <c r="AD341" i="4"/>
  <c r="AD563" i="4" s="1"/>
  <c r="AE341" i="4"/>
  <c r="AE563" i="4" s="1"/>
  <c r="AF341" i="4"/>
  <c r="AF563" i="4" s="1"/>
  <c r="AG341" i="4"/>
  <c r="AG563" i="4" s="1"/>
  <c r="AH341" i="4"/>
  <c r="AH563" i="4" s="1"/>
  <c r="AI341" i="4"/>
  <c r="AI563" i="4" s="1"/>
  <c r="AJ341" i="4"/>
  <c r="AJ563" i="4" s="1"/>
  <c r="AD342" i="4"/>
  <c r="AD564" i="4" s="1"/>
  <c r="AE342" i="4"/>
  <c r="AE564" i="4" s="1"/>
  <c r="AF342" i="4"/>
  <c r="AF564" i="4" s="1"/>
  <c r="AG342" i="4"/>
  <c r="AG564" i="4" s="1"/>
  <c r="AH342" i="4"/>
  <c r="AH564" i="4" s="1"/>
  <c r="AI342" i="4"/>
  <c r="AI564" i="4" s="1"/>
  <c r="AJ342" i="4"/>
  <c r="AJ564" i="4" s="1"/>
  <c r="AD343" i="4"/>
  <c r="AD565" i="4" s="1"/>
  <c r="AE343" i="4"/>
  <c r="AE565" i="4" s="1"/>
  <c r="AF343" i="4"/>
  <c r="AF565" i="4" s="1"/>
  <c r="AG343" i="4"/>
  <c r="AG565" i="4" s="1"/>
  <c r="AH343" i="4"/>
  <c r="AH565" i="4" s="1"/>
  <c r="AI343" i="4"/>
  <c r="AI565" i="4" s="1"/>
  <c r="AJ343" i="4"/>
  <c r="AJ565" i="4" s="1"/>
  <c r="AD344" i="4"/>
  <c r="AD566" i="4" s="1"/>
  <c r="AE344" i="4"/>
  <c r="AE566" i="4" s="1"/>
  <c r="AF344" i="4"/>
  <c r="AF566" i="4" s="1"/>
  <c r="AG344" i="4"/>
  <c r="AG566" i="4" s="1"/>
  <c r="AH344" i="4"/>
  <c r="AH566" i="4" s="1"/>
  <c r="AI344" i="4"/>
  <c r="AI566" i="4" s="1"/>
  <c r="AJ344" i="4"/>
  <c r="AJ566" i="4" s="1"/>
  <c r="AD345" i="4"/>
  <c r="AD567" i="4" s="1"/>
  <c r="AE345" i="4"/>
  <c r="AE567" i="4" s="1"/>
  <c r="AF345" i="4"/>
  <c r="AF567" i="4" s="1"/>
  <c r="AG345" i="4"/>
  <c r="AG567" i="4" s="1"/>
  <c r="AH345" i="4"/>
  <c r="AH567" i="4" s="1"/>
  <c r="AI345" i="4"/>
  <c r="AI567" i="4" s="1"/>
  <c r="AJ345" i="4"/>
  <c r="AJ567" i="4" s="1"/>
  <c r="AD346" i="4"/>
  <c r="AD568" i="4" s="1"/>
  <c r="AE346" i="4"/>
  <c r="AE568" i="4" s="1"/>
  <c r="AF346" i="4"/>
  <c r="AF568" i="4" s="1"/>
  <c r="AG346" i="4"/>
  <c r="AG568" i="4" s="1"/>
  <c r="AH346" i="4"/>
  <c r="AH568" i="4" s="1"/>
  <c r="AI346" i="4"/>
  <c r="AI568" i="4" s="1"/>
  <c r="AJ346" i="4"/>
  <c r="AJ568" i="4" s="1"/>
  <c r="AD347" i="4"/>
  <c r="AD569" i="4" s="1"/>
  <c r="AE347" i="4"/>
  <c r="AE569" i="4" s="1"/>
  <c r="AF347" i="4"/>
  <c r="AF569" i="4" s="1"/>
  <c r="AG347" i="4"/>
  <c r="AG569" i="4" s="1"/>
  <c r="AH347" i="4"/>
  <c r="AH569" i="4" s="1"/>
  <c r="AI347" i="4"/>
  <c r="AI569" i="4" s="1"/>
  <c r="AJ347" i="4"/>
  <c r="AJ569" i="4" s="1"/>
  <c r="AD348" i="4"/>
  <c r="AD570" i="4" s="1"/>
  <c r="AE348" i="4"/>
  <c r="AE570" i="4" s="1"/>
  <c r="AF348" i="4"/>
  <c r="AF570" i="4" s="1"/>
  <c r="AG348" i="4"/>
  <c r="AG570" i="4" s="1"/>
  <c r="AH348" i="4"/>
  <c r="AH570" i="4" s="1"/>
  <c r="AI348" i="4"/>
  <c r="AI570" i="4" s="1"/>
  <c r="AJ348" i="4"/>
  <c r="AJ570" i="4" s="1"/>
  <c r="AD349" i="4"/>
  <c r="AD571" i="4" s="1"/>
  <c r="AE349" i="4"/>
  <c r="AE571" i="4" s="1"/>
  <c r="AF349" i="4"/>
  <c r="AF571" i="4" s="1"/>
  <c r="AG349" i="4"/>
  <c r="AG571" i="4" s="1"/>
  <c r="AH349" i="4"/>
  <c r="AH571" i="4" s="1"/>
  <c r="AI349" i="4"/>
  <c r="AI571" i="4" s="1"/>
  <c r="AJ349" i="4"/>
  <c r="AJ571" i="4" s="1"/>
  <c r="AD350" i="4"/>
  <c r="AD572" i="4" s="1"/>
  <c r="AE350" i="4"/>
  <c r="AE572" i="4" s="1"/>
  <c r="AF350" i="4"/>
  <c r="AF572" i="4" s="1"/>
  <c r="AG350" i="4"/>
  <c r="AG572" i="4" s="1"/>
  <c r="AH350" i="4"/>
  <c r="AH572" i="4" s="1"/>
  <c r="AI350" i="4"/>
  <c r="AI572" i="4" s="1"/>
  <c r="AJ350" i="4"/>
  <c r="AJ572" i="4" s="1"/>
  <c r="AD351" i="4"/>
  <c r="AD573" i="4" s="1"/>
  <c r="AE351" i="4"/>
  <c r="AE573" i="4" s="1"/>
  <c r="AF351" i="4"/>
  <c r="AF573" i="4" s="1"/>
  <c r="AG351" i="4"/>
  <c r="AG573" i="4" s="1"/>
  <c r="AH351" i="4"/>
  <c r="AH573" i="4" s="1"/>
  <c r="AI351" i="4"/>
  <c r="AI573" i="4" s="1"/>
  <c r="AJ351" i="4"/>
  <c r="AJ573" i="4" s="1"/>
  <c r="AD352" i="4"/>
  <c r="AD574" i="4" s="1"/>
  <c r="AE352" i="4"/>
  <c r="AE574" i="4" s="1"/>
  <c r="AF352" i="4"/>
  <c r="AF574" i="4" s="1"/>
  <c r="AG352" i="4"/>
  <c r="AG574" i="4" s="1"/>
  <c r="AH352" i="4"/>
  <c r="AH574" i="4" s="1"/>
  <c r="AI352" i="4"/>
  <c r="AI574" i="4" s="1"/>
  <c r="AJ352" i="4"/>
  <c r="AJ574" i="4" s="1"/>
  <c r="AD353" i="4"/>
  <c r="AD575" i="4" s="1"/>
  <c r="AE353" i="4"/>
  <c r="AE575" i="4" s="1"/>
  <c r="AF353" i="4"/>
  <c r="AF575" i="4" s="1"/>
  <c r="AG353" i="4"/>
  <c r="AG575" i="4" s="1"/>
  <c r="AH353" i="4"/>
  <c r="AH575" i="4" s="1"/>
  <c r="AI353" i="4"/>
  <c r="AI575" i="4" s="1"/>
  <c r="AJ353" i="4"/>
  <c r="AJ575" i="4" s="1"/>
  <c r="AD354" i="4"/>
  <c r="AD576" i="4" s="1"/>
  <c r="AE354" i="4"/>
  <c r="AE576" i="4" s="1"/>
  <c r="AF354" i="4"/>
  <c r="AF576" i="4" s="1"/>
  <c r="AG354" i="4"/>
  <c r="AG576" i="4" s="1"/>
  <c r="AH354" i="4"/>
  <c r="AH576" i="4" s="1"/>
  <c r="AI354" i="4"/>
  <c r="AI576" i="4" s="1"/>
  <c r="AJ354" i="4"/>
  <c r="AJ576" i="4" s="1"/>
  <c r="AD355" i="4"/>
  <c r="AD577" i="4" s="1"/>
  <c r="AE355" i="4"/>
  <c r="AE577" i="4" s="1"/>
  <c r="AF355" i="4"/>
  <c r="AF577" i="4" s="1"/>
  <c r="AG355" i="4"/>
  <c r="AG577" i="4" s="1"/>
  <c r="AH355" i="4"/>
  <c r="AH577" i="4" s="1"/>
  <c r="AI355" i="4"/>
  <c r="AI577" i="4" s="1"/>
  <c r="AJ355" i="4"/>
  <c r="AJ577" i="4" s="1"/>
  <c r="AD356" i="4"/>
  <c r="AD578" i="4" s="1"/>
  <c r="AE356" i="4"/>
  <c r="AE578" i="4" s="1"/>
  <c r="AF356" i="4"/>
  <c r="AF578" i="4" s="1"/>
  <c r="AG356" i="4"/>
  <c r="AG578" i="4" s="1"/>
  <c r="AH356" i="4"/>
  <c r="AH578" i="4" s="1"/>
  <c r="AI356" i="4"/>
  <c r="AI578" i="4" s="1"/>
  <c r="AJ356" i="4"/>
  <c r="AJ578" i="4" s="1"/>
  <c r="AD357" i="4"/>
  <c r="AD579" i="4" s="1"/>
  <c r="AE357" i="4"/>
  <c r="AE579" i="4" s="1"/>
  <c r="AF357" i="4"/>
  <c r="AF579" i="4" s="1"/>
  <c r="AG357" i="4"/>
  <c r="AG579" i="4" s="1"/>
  <c r="AH357" i="4"/>
  <c r="AH579" i="4" s="1"/>
  <c r="AI357" i="4"/>
  <c r="AI579" i="4" s="1"/>
  <c r="AJ357" i="4"/>
  <c r="AJ579" i="4" s="1"/>
  <c r="AD358" i="4"/>
  <c r="AD580" i="4" s="1"/>
  <c r="AE358" i="4"/>
  <c r="AE580" i="4" s="1"/>
  <c r="AF358" i="4"/>
  <c r="AF580" i="4" s="1"/>
  <c r="AG358" i="4"/>
  <c r="AG580" i="4" s="1"/>
  <c r="AH358" i="4"/>
  <c r="AH580" i="4" s="1"/>
  <c r="AI358" i="4"/>
  <c r="AI580" i="4" s="1"/>
  <c r="AJ358" i="4"/>
  <c r="AJ580" i="4" s="1"/>
  <c r="AD359" i="4"/>
  <c r="AD581" i="4" s="1"/>
  <c r="AE359" i="4"/>
  <c r="AE581" i="4" s="1"/>
  <c r="AF359" i="4"/>
  <c r="AF581" i="4" s="1"/>
  <c r="AG359" i="4"/>
  <c r="AG581" i="4" s="1"/>
  <c r="AH359" i="4"/>
  <c r="AH581" i="4" s="1"/>
  <c r="AI359" i="4"/>
  <c r="AI581" i="4" s="1"/>
  <c r="AJ359" i="4"/>
  <c r="AJ581" i="4" s="1"/>
  <c r="AD360" i="4"/>
  <c r="AD582" i="4" s="1"/>
  <c r="AE360" i="4"/>
  <c r="AE582" i="4" s="1"/>
  <c r="AF360" i="4"/>
  <c r="AF582" i="4" s="1"/>
  <c r="AG360" i="4"/>
  <c r="AG582" i="4" s="1"/>
  <c r="AH360" i="4"/>
  <c r="AH582" i="4" s="1"/>
  <c r="AI360" i="4"/>
  <c r="AI582" i="4" s="1"/>
  <c r="AJ360" i="4"/>
  <c r="AJ582" i="4" s="1"/>
  <c r="AD361" i="4"/>
  <c r="AD583" i="4" s="1"/>
  <c r="AE361" i="4"/>
  <c r="AE583" i="4" s="1"/>
  <c r="AF361" i="4"/>
  <c r="AF583" i="4" s="1"/>
  <c r="AG361" i="4"/>
  <c r="AG583" i="4" s="1"/>
  <c r="AH361" i="4"/>
  <c r="AH583" i="4" s="1"/>
  <c r="AI361" i="4"/>
  <c r="AI583" i="4" s="1"/>
  <c r="AJ361" i="4"/>
  <c r="AJ583" i="4" s="1"/>
  <c r="AD362" i="4"/>
  <c r="AD584" i="4" s="1"/>
  <c r="AE362" i="4"/>
  <c r="AE584" i="4" s="1"/>
  <c r="AF362" i="4"/>
  <c r="AF584" i="4" s="1"/>
  <c r="AG362" i="4"/>
  <c r="AG584" i="4" s="1"/>
  <c r="AH362" i="4"/>
  <c r="AH584" i="4" s="1"/>
  <c r="AI362" i="4"/>
  <c r="AI584" i="4" s="1"/>
  <c r="AJ362" i="4"/>
  <c r="AJ58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11" i="4" s="1"/>
  <c r="H189" i="4"/>
  <c r="H411" i="4" s="1"/>
  <c r="I189" i="4"/>
  <c r="I411" i="4" s="1"/>
  <c r="J189" i="4"/>
  <c r="J411" i="4" s="1"/>
  <c r="K189" i="4"/>
  <c r="K411" i="4" s="1"/>
  <c r="L189" i="4"/>
  <c r="L411" i="4" s="1"/>
  <c r="M189" i="4"/>
  <c r="M411" i="4" s="1"/>
  <c r="N189" i="4"/>
  <c r="N411" i="4" s="1"/>
  <c r="O189" i="4"/>
  <c r="O411" i="4" s="1"/>
  <c r="P189" i="4"/>
  <c r="P411" i="4" s="1"/>
  <c r="Q189" i="4"/>
  <c r="Q411" i="4" s="1"/>
  <c r="R189" i="4"/>
  <c r="R411" i="4" s="1"/>
  <c r="S189" i="4"/>
  <c r="S411" i="4" s="1"/>
  <c r="T189" i="4"/>
  <c r="T411" i="4" s="1"/>
  <c r="U189" i="4"/>
  <c r="U411" i="4" s="1"/>
  <c r="V189" i="4"/>
  <c r="V411" i="4" s="1"/>
  <c r="W189" i="4"/>
  <c r="W411" i="4" s="1"/>
  <c r="X189" i="4"/>
  <c r="X411" i="4" s="1"/>
  <c r="Y189" i="4"/>
  <c r="Y411" i="4" s="1"/>
  <c r="Z189" i="4"/>
  <c r="Z411" i="4" s="1"/>
  <c r="AA189" i="4"/>
  <c r="AA411" i="4" s="1"/>
  <c r="AB189" i="4"/>
  <c r="AB411" i="4" s="1"/>
  <c r="AC189" i="4"/>
  <c r="AC411" i="4" s="1"/>
  <c r="G190" i="4"/>
  <c r="G412" i="4" s="1"/>
  <c r="H190" i="4"/>
  <c r="H412" i="4" s="1"/>
  <c r="I190" i="4"/>
  <c r="I412" i="4" s="1"/>
  <c r="J190" i="4"/>
  <c r="J412" i="4" s="1"/>
  <c r="K190" i="4"/>
  <c r="K412" i="4" s="1"/>
  <c r="L190" i="4"/>
  <c r="L412" i="4" s="1"/>
  <c r="M190" i="4"/>
  <c r="M412" i="4" s="1"/>
  <c r="N190" i="4"/>
  <c r="N412" i="4" s="1"/>
  <c r="O190" i="4"/>
  <c r="O412" i="4" s="1"/>
  <c r="P190" i="4"/>
  <c r="P412" i="4" s="1"/>
  <c r="Q190" i="4"/>
  <c r="Q412" i="4" s="1"/>
  <c r="R190" i="4"/>
  <c r="R412" i="4" s="1"/>
  <c r="S190" i="4"/>
  <c r="S412" i="4" s="1"/>
  <c r="T190" i="4"/>
  <c r="T412" i="4" s="1"/>
  <c r="U190" i="4"/>
  <c r="U412" i="4" s="1"/>
  <c r="V190" i="4"/>
  <c r="V412" i="4" s="1"/>
  <c r="W190" i="4"/>
  <c r="W412" i="4" s="1"/>
  <c r="X190" i="4"/>
  <c r="X412" i="4" s="1"/>
  <c r="Y190" i="4"/>
  <c r="Y412" i="4" s="1"/>
  <c r="Z190" i="4"/>
  <c r="Z412" i="4" s="1"/>
  <c r="AA190" i="4"/>
  <c r="AA412" i="4" s="1"/>
  <c r="AB190" i="4"/>
  <c r="AB412" i="4" s="1"/>
  <c r="AC190" i="4"/>
  <c r="AC412" i="4" s="1"/>
  <c r="G191" i="4"/>
  <c r="G413" i="4" s="1"/>
  <c r="H191" i="4"/>
  <c r="H413" i="4" s="1"/>
  <c r="I191" i="4"/>
  <c r="I413" i="4" s="1"/>
  <c r="J191" i="4"/>
  <c r="J413" i="4" s="1"/>
  <c r="K191" i="4"/>
  <c r="K413" i="4" s="1"/>
  <c r="L191" i="4"/>
  <c r="L413" i="4" s="1"/>
  <c r="M191" i="4"/>
  <c r="M413" i="4" s="1"/>
  <c r="N191" i="4"/>
  <c r="N413" i="4" s="1"/>
  <c r="O191" i="4"/>
  <c r="O413" i="4" s="1"/>
  <c r="P191" i="4"/>
  <c r="P413" i="4" s="1"/>
  <c r="Q191" i="4"/>
  <c r="Q413" i="4" s="1"/>
  <c r="R191" i="4"/>
  <c r="R413" i="4" s="1"/>
  <c r="S191" i="4"/>
  <c r="S413" i="4" s="1"/>
  <c r="T191" i="4"/>
  <c r="T413" i="4" s="1"/>
  <c r="U191" i="4"/>
  <c r="U413" i="4" s="1"/>
  <c r="V191" i="4"/>
  <c r="V413" i="4" s="1"/>
  <c r="W191" i="4"/>
  <c r="W413" i="4" s="1"/>
  <c r="X191" i="4"/>
  <c r="X413" i="4" s="1"/>
  <c r="Y191" i="4"/>
  <c r="Y413" i="4" s="1"/>
  <c r="Z191" i="4"/>
  <c r="Z413" i="4" s="1"/>
  <c r="AA191" i="4"/>
  <c r="AA413" i="4" s="1"/>
  <c r="AB191" i="4"/>
  <c r="AB413" i="4" s="1"/>
  <c r="AC191" i="4"/>
  <c r="AC413" i="4" s="1"/>
  <c r="G192" i="4"/>
  <c r="G414" i="4" s="1"/>
  <c r="H192" i="4"/>
  <c r="H414" i="4" s="1"/>
  <c r="I192" i="4"/>
  <c r="I414" i="4" s="1"/>
  <c r="J192" i="4"/>
  <c r="J414" i="4" s="1"/>
  <c r="K192" i="4"/>
  <c r="K414" i="4" s="1"/>
  <c r="L192" i="4"/>
  <c r="L414" i="4" s="1"/>
  <c r="M192" i="4"/>
  <c r="M414" i="4" s="1"/>
  <c r="N192" i="4"/>
  <c r="N414" i="4" s="1"/>
  <c r="O192" i="4"/>
  <c r="O414" i="4" s="1"/>
  <c r="P192" i="4"/>
  <c r="P414" i="4" s="1"/>
  <c r="Q192" i="4"/>
  <c r="Q414" i="4" s="1"/>
  <c r="R192" i="4"/>
  <c r="R414" i="4" s="1"/>
  <c r="S192" i="4"/>
  <c r="S414" i="4" s="1"/>
  <c r="T192" i="4"/>
  <c r="T414" i="4" s="1"/>
  <c r="U192" i="4"/>
  <c r="U414" i="4" s="1"/>
  <c r="V192" i="4"/>
  <c r="V414" i="4" s="1"/>
  <c r="W192" i="4"/>
  <c r="W414" i="4" s="1"/>
  <c r="X192" i="4"/>
  <c r="X414" i="4" s="1"/>
  <c r="Y192" i="4"/>
  <c r="Y414" i="4" s="1"/>
  <c r="Z192" i="4"/>
  <c r="Z414" i="4" s="1"/>
  <c r="AA192" i="4"/>
  <c r="AA414" i="4" s="1"/>
  <c r="AB192" i="4"/>
  <c r="AB414" i="4" s="1"/>
  <c r="AC192" i="4"/>
  <c r="AC414" i="4" s="1"/>
  <c r="G193" i="4"/>
  <c r="G415" i="4" s="1"/>
  <c r="H193" i="4"/>
  <c r="H415" i="4" s="1"/>
  <c r="I193" i="4"/>
  <c r="I415" i="4" s="1"/>
  <c r="J193" i="4"/>
  <c r="J415" i="4" s="1"/>
  <c r="K193" i="4"/>
  <c r="K415" i="4" s="1"/>
  <c r="L193" i="4"/>
  <c r="L415" i="4" s="1"/>
  <c r="M193" i="4"/>
  <c r="M415" i="4" s="1"/>
  <c r="N193" i="4"/>
  <c r="N415" i="4" s="1"/>
  <c r="O193" i="4"/>
  <c r="O415" i="4" s="1"/>
  <c r="P193" i="4"/>
  <c r="P415" i="4" s="1"/>
  <c r="Q193" i="4"/>
  <c r="Q415" i="4" s="1"/>
  <c r="R193" i="4"/>
  <c r="R415" i="4" s="1"/>
  <c r="S193" i="4"/>
  <c r="S415" i="4" s="1"/>
  <c r="T193" i="4"/>
  <c r="T415" i="4" s="1"/>
  <c r="U193" i="4"/>
  <c r="U415" i="4" s="1"/>
  <c r="V193" i="4"/>
  <c r="V415" i="4" s="1"/>
  <c r="W193" i="4"/>
  <c r="W415" i="4" s="1"/>
  <c r="X193" i="4"/>
  <c r="X415" i="4" s="1"/>
  <c r="Y193" i="4"/>
  <c r="Y415" i="4" s="1"/>
  <c r="Z193" i="4"/>
  <c r="Z415" i="4" s="1"/>
  <c r="AA193" i="4"/>
  <c r="AA415" i="4" s="1"/>
  <c r="AB193" i="4"/>
  <c r="AB415" i="4" s="1"/>
  <c r="AC193" i="4"/>
  <c r="AC415" i="4" s="1"/>
  <c r="G194" i="4"/>
  <c r="G416" i="4" s="1"/>
  <c r="H194" i="4"/>
  <c r="H416" i="4" s="1"/>
  <c r="I194" i="4"/>
  <c r="I416" i="4" s="1"/>
  <c r="J194" i="4"/>
  <c r="J416" i="4" s="1"/>
  <c r="K194" i="4"/>
  <c r="K416" i="4" s="1"/>
  <c r="L194" i="4"/>
  <c r="L416" i="4" s="1"/>
  <c r="M194" i="4"/>
  <c r="M416" i="4" s="1"/>
  <c r="N194" i="4"/>
  <c r="N416" i="4" s="1"/>
  <c r="O194" i="4"/>
  <c r="O416" i="4" s="1"/>
  <c r="P194" i="4"/>
  <c r="P416" i="4" s="1"/>
  <c r="Q194" i="4"/>
  <c r="Q416" i="4" s="1"/>
  <c r="R194" i="4"/>
  <c r="R416" i="4" s="1"/>
  <c r="S194" i="4"/>
  <c r="S416" i="4" s="1"/>
  <c r="T194" i="4"/>
  <c r="T416" i="4" s="1"/>
  <c r="U194" i="4"/>
  <c r="U416" i="4" s="1"/>
  <c r="V194" i="4"/>
  <c r="V416" i="4" s="1"/>
  <c r="W194" i="4"/>
  <c r="W416" i="4" s="1"/>
  <c r="X194" i="4"/>
  <c r="X416" i="4" s="1"/>
  <c r="Y194" i="4"/>
  <c r="Y416" i="4" s="1"/>
  <c r="Z194" i="4"/>
  <c r="Z416" i="4" s="1"/>
  <c r="AA194" i="4"/>
  <c r="AA416" i="4" s="1"/>
  <c r="AB194" i="4"/>
  <c r="AB416" i="4" s="1"/>
  <c r="AC194" i="4"/>
  <c r="AC416" i="4" s="1"/>
  <c r="G195" i="4"/>
  <c r="G417" i="4" s="1"/>
  <c r="H195" i="4"/>
  <c r="H417" i="4" s="1"/>
  <c r="I195" i="4"/>
  <c r="I417" i="4" s="1"/>
  <c r="J195" i="4"/>
  <c r="J417" i="4" s="1"/>
  <c r="K195" i="4"/>
  <c r="K417" i="4" s="1"/>
  <c r="L195" i="4"/>
  <c r="L417" i="4" s="1"/>
  <c r="M195" i="4"/>
  <c r="M417" i="4" s="1"/>
  <c r="N195" i="4"/>
  <c r="N417" i="4" s="1"/>
  <c r="O195" i="4"/>
  <c r="O417" i="4" s="1"/>
  <c r="P195" i="4"/>
  <c r="P417" i="4" s="1"/>
  <c r="Q195" i="4"/>
  <c r="Q417" i="4" s="1"/>
  <c r="R195" i="4"/>
  <c r="R417" i="4" s="1"/>
  <c r="S195" i="4"/>
  <c r="S417" i="4" s="1"/>
  <c r="T195" i="4"/>
  <c r="T417" i="4" s="1"/>
  <c r="U195" i="4"/>
  <c r="U417" i="4" s="1"/>
  <c r="V195" i="4"/>
  <c r="V417" i="4" s="1"/>
  <c r="W195" i="4"/>
  <c r="W417" i="4" s="1"/>
  <c r="X195" i="4"/>
  <c r="X417" i="4" s="1"/>
  <c r="Y195" i="4"/>
  <c r="Y417" i="4" s="1"/>
  <c r="Z195" i="4"/>
  <c r="Z417" i="4" s="1"/>
  <c r="AA195" i="4"/>
  <c r="AA417" i="4" s="1"/>
  <c r="AB195" i="4"/>
  <c r="AB417" i="4" s="1"/>
  <c r="AC195" i="4"/>
  <c r="AC417" i="4" s="1"/>
  <c r="G196" i="4"/>
  <c r="G418" i="4" s="1"/>
  <c r="H196" i="4"/>
  <c r="H418" i="4" s="1"/>
  <c r="I196" i="4"/>
  <c r="I418" i="4" s="1"/>
  <c r="J196" i="4"/>
  <c r="J418" i="4" s="1"/>
  <c r="K196" i="4"/>
  <c r="K418" i="4" s="1"/>
  <c r="L196" i="4"/>
  <c r="L418" i="4" s="1"/>
  <c r="M196" i="4"/>
  <c r="M418" i="4" s="1"/>
  <c r="N196" i="4"/>
  <c r="N418" i="4" s="1"/>
  <c r="O196" i="4"/>
  <c r="O418" i="4" s="1"/>
  <c r="P196" i="4"/>
  <c r="P418" i="4" s="1"/>
  <c r="Q196" i="4"/>
  <c r="Q418" i="4" s="1"/>
  <c r="R196" i="4"/>
  <c r="R418" i="4" s="1"/>
  <c r="S196" i="4"/>
  <c r="S418" i="4" s="1"/>
  <c r="T196" i="4"/>
  <c r="T418" i="4" s="1"/>
  <c r="U196" i="4"/>
  <c r="U418" i="4" s="1"/>
  <c r="V196" i="4"/>
  <c r="V418" i="4" s="1"/>
  <c r="W196" i="4"/>
  <c r="W418" i="4" s="1"/>
  <c r="X196" i="4"/>
  <c r="X418" i="4" s="1"/>
  <c r="Y196" i="4"/>
  <c r="Y418" i="4" s="1"/>
  <c r="Z196" i="4"/>
  <c r="Z418" i="4" s="1"/>
  <c r="AA196" i="4"/>
  <c r="AA418" i="4" s="1"/>
  <c r="AB196" i="4"/>
  <c r="AB418" i="4" s="1"/>
  <c r="AC196" i="4"/>
  <c r="AC418" i="4" s="1"/>
  <c r="G197" i="4"/>
  <c r="G419" i="4" s="1"/>
  <c r="H197" i="4"/>
  <c r="H419" i="4" s="1"/>
  <c r="I197" i="4"/>
  <c r="I419" i="4" s="1"/>
  <c r="J197" i="4"/>
  <c r="J419" i="4" s="1"/>
  <c r="K197" i="4"/>
  <c r="K419" i="4" s="1"/>
  <c r="L197" i="4"/>
  <c r="L419" i="4" s="1"/>
  <c r="M197" i="4"/>
  <c r="M419" i="4" s="1"/>
  <c r="N197" i="4"/>
  <c r="N419" i="4" s="1"/>
  <c r="O197" i="4"/>
  <c r="O419" i="4" s="1"/>
  <c r="P197" i="4"/>
  <c r="P419" i="4" s="1"/>
  <c r="Q197" i="4"/>
  <c r="Q419" i="4" s="1"/>
  <c r="R197" i="4"/>
  <c r="R419" i="4" s="1"/>
  <c r="S197" i="4"/>
  <c r="S419" i="4" s="1"/>
  <c r="T197" i="4"/>
  <c r="T419" i="4" s="1"/>
  <c r="U197" i="4"/>
  <c r="U419" i="4" s="1"/>
  <c r="V197" i="4"/>
  <c r="V419" i="4" s="1"/>
  <c r="W197" i="4"/>
  <c r="W419" i="4" s="1"/>
  <c r="X197" i="4"/>
  <c r="X419" i="4" s="1"/>
  <c r="Y197" i="4"/>
  <c r="Y419" i="4" s="1"/>
  <c r="Z197" i="4"/>
  <c r="Z419" i="4" s="1"/>
  <c r="AA197" i="4"/>
  <c r="AA419" i="4" s="1"/>
  <c r="AB197" i="4"/>
  <c r="AB419" i="4" s="1"/>
  <c r="AC197" i="4"/>
  <c r="AC419" i="4" s="1"/>
  <c r="G198" i="4"/>
  <c r="G420" i="4" s="1"/>
  <c r="H198" i="4"/>
  <c r="H420" i="4" s="1"/>
  <c r="I198" i="4"/>
  <c r="I420" i="4" s="1"/>
  <c r="J198" i="4"/>
  <c r="J420" i="4" s="1"/>
  <c r="K198" i="4"/>
  <c r="K420" i="4" s="1"/>
  <c r="L198" i="4"/>
  <c r="L420" i="4" s="1"/>
  <c r="M198" i="4"/>
  <c r="M420" i="4" s="1"/>
  <c r="N198" i="4"/>
  <c r="N420" i="4" s="1"/>
  <c r="O198" i="4"/>
  <c r="O420" i="4" s="1"/>
  <c r="P198" i="4"/>
  <c r="P420" i="4" s="1"/>
  <c r="Q198" i="4"/>
  <c r="Q420" i="4" s="1"/>
  <c r="R198" i="4"/>
  <c r="R420" i="4" s="1"/>
  <c r="S198" i="4"/>
  <c r="S420" i="4" s="1"/>
  <c r="T198" i="4"/>
  <c r="T420" i="4" s="1"/>
  <c r="U198" i="4"/>
  <c r="U420" i="4" s="1"/>
  <c r="V198" i="4"/>
  <c r="V420" i="4" s="1"/>
  <c r="W198" i="4"/>
  <c r="W420" i="4" s="1"/>
  <c r="X198" i="4"/>
  <c r="X420" i="4" s="1"/>
  <c r="Y198" i="4"/>
  <c r="Y420" i="4" s="1"/>
  <c r="Z198" i="4"/>
  <c r="Z420" i="4" s="1"/>
  <c r="AA198" i="4"/>
  <c r="AA420" i="4" s="1"/>
  <c r="AB198" i="4"/>
  <c r="AB420" i="4" s="1"/>
  <c r="AC198" i="4"/>
  <c r="AC420" i="4" s="1"/>
  <c r="G199" i="4"/>
  <c r="G421" i="4" s="1"/>
  <c r="H199" i="4"/>
  <c r="H421" i="4" s="1"/>
  <c r="I199" i="4"/>
  <c r="I421" i="4" s="1"/>
  <c r="J199" i="4"/>
  <c r="J421" i="4" s="1"/>
  <c r="K199" i="4"/>
  <c r="K421" i="4" s="1"/>
  <c r="L199" i="4"/>
  <c r="L421" i="4" s="1"/>
  <c r="M199" i="4"/>
  <c r="M421" i="4" s="1"/>
  <c r="N199" i="4"/>
  <c r="N421" i="4" s="1"/>
  <c r="O199" i="4"/>
  <c r="O421" i="4" s="1"/>
  <c r="P199" i="4"/>
  <c r="P421" i="4" s="1"/>
  <c r="Q199" i="4"/>
  <c r="Q421" i="4" s="1"/>
  <c r="R199" i="4"/>
  <c r="R421" i="4" s="1"/>
  <c r="S199" i="4"/>
  <c r="S421" i="4" s="1"/>
  <c r="T199" i="4"/>
  <c r="T421" i="4" s="1"/>
  <c r="U199" i="4"/>
  <c r="U421" i="4" s="1"/>
  <c r="V199" i="4"/>
  <c r="V421" i="4" s="1"/>
  <c r="W199" i="4"/>
  <c r="W421" i="4" s="1"/>
  <c r="X199" i="4"/>
  <c r="X421" i="4" s="1"/>
  <c r="Y199" i="4"/>
  <c r="Y421" i="4" s="1"/>
  <c r="Z199" i="4"/>
  <c r="Z421" i="4" s="1"/>
  <c r="AA199" i="4"/>
  <c r="AA421" i="4" s="1"/>
  <c r="AB199" i="4"/>
  <c r="AB421" i="4" s="1"/>
  <c r="AC199" i="4"/>
  <c r="AC421" i="4" s="1"/>
  <c r="G200" i="4"/>
  <c r="G422" i="4" s="1"/>
  <c r="H200" i="4"/>
  <c r="H422" i="4" s="1"/>
  <c r="I200" i="4"/>
  <c r="I422" i="4" s="1"/>
  <c r="J200" i="4"/>
  <c r="J422" i="4" s="1"/>
  <c r="K200" i="4"/>
  <c r="K422" i="4" s="1"/>
  <c r="L200" i="4"/>
  <c r="L422" i="4" s="1"/>
  <c r="M200" i="4"/>
  <c r="M422" i="4" s="1"/>
  <c r="N200" i="4"/>
  <c r="N422" i="4" s="1"/>
  <c r="O200" i="4"/>
  <c r="O422" i="4" s="1"/>
  <c r="P200" i="4"/>
  <c r="P422" i="4" s="1"/>
  <c r="Q200" i="4"/>
  <c r="Q422" i="4" s="1"/>
  <c r="R200" i="4"/>
  <c r="R422" i="4" s="1"/>
  <c r="S200" i="4"/>
  <c r="S422" i="4" s="1"/>
  <c r="T200" i="4"/>
  <c r="T422" i="4" s="1"/>
  <c r="U200" i="4"/>
  <c r="U422" i="4" s="1"/>
  <c r="V200" i="4"/>
  <c r="V422" i="4" s="1"/>
  <c r="W200" i="4"/>
  <c r="W422" i="4" s="1"/>
  <c r="X200" i="4"/>
  <c r="X422" i="4" s="1"/>
  <c r="Y200" i="4"/>
  <c r="Y422" i="4" s="1"/>
  <c r="Z200" i="4"/>
  <c r="Z422" i="4" s="1"/>
  <c r="AA200" i="4"/>
  <c r="AA422" i="4" s="1"/>
  <c r="AB200" i="4"/>
  <c r="AB422" i="4" s="1"/>
  <c r="AC200" i="4"/>
  <c r="AC422" i="4" s="1"/>
  <c r="G201" i="4"/>
  <c r="G423" i="4" s="1"/>
  <c r="H201" i="4"/>
  <c r="H423" i="4" s="1"/>
  <c r="I201" i="4"/>
  <c r="I423" i="4" s="1"/>
  <c r="J201" i="4"/>
  <c r="J423" i="4" s="1"/>
  <c r="K201" i="4"/>
  <c r="K423" i="4" s="1"/>
  <c r="L201" i="4"/>
  <c r="L423" i="4" s="1"/>
  <c r="M201" i="4"/>
  <c r="M423" i="4" s="1"/>
  <c r="N201" i="4"/>
  <c r="N423" i="4" s="1"/>
  <c r="O201" i="4"/>
  <c r="O423" i="4" s="1"/>
  <c r="P201" i="4"/>
  <c r="P423" i="4" s="1"/>
  <c r="Q201" i="4"/>
  <c r="Q423" i="4" s="1"/>
  <c r="R201" i="4"/>
  <c r="R423" i="4" s="1"/>
  <c r="S201" i="4"/>
  <c r="S423" i="4" s="1"/>
  <c r="T201" i="4"/>
  <c r="T423" i="4" s="1"/>
  <c r="U201" i="4"/>
  <c r="U423" i="4" s="1"/>
  <c r="V201" i="4"/>
  <c r="V423" i="4" s="1"/>
  <c r="W201" i="4"/>
  <c r="W423" i="4" s="1"/>
  <c r="X201" i="4"/>
  <c r="X423" i="4" s="1"/>
  <c r="Y201" i="4"/>
  <c r="Y423" i="4" s="1"/>
  <c r="Z201" i="4"/>
  <c r="Z423" i="4" s="1"/>
  <c r="AA201" i="4"/>
  <c r="AA423" i="4" s="1"/>
  <c r="AB201" i="4"/>
  <c r="AB423" i="4" s="1"/>
  <c r="AC201" i="4"/>
  <c r="AC423" i="4" s="1"/>
  <c r="G202" i="4"/>
  <c r="G424" i="4" s="1"/>
  <c r="H202" i="4"/>
  <c r="H424" i="4" s="1"/>
  <c r="I202" i="4"/>
  <c r="I424" i="4" s="1"/>
  <c r="J202" i="4"/>
  <c r="J424" i="4" s="1"/>
  <c r="K202" i="4"/>
  <c r="K424" i="4" s="1"/>
  <c r="L202" i="4"/>
  <c r="L424" i="4" s="1"/>
  <c r="M202" i="4"/>
  <c r="M424" i="4" s="1"/>
  <c r="N202" i="4"/>
  <c r="N424" i="4" s="1"/>
  <c r="O202" i="4"/>
  <c r="O424" i="4" s="1"/>
  <c r="P202" i="4"/>
  <c r="P424" i="4" s="1"/>
  <c r="Q202" i="4"/>
  <c r="Q424" i="4" s="1"/>
  <c r="R202" i="4"/>
  <c r="R424" i="4" s="1"/>
  <c r="S202" i="4"/>
  <c r="S424" i="4" s="1"/>
  <c r="T202" i="4"/>
  <c r="T424" i="4" s="1"/>
  <c r="U202" i="4"/>
  <c r="U424" i="4" s="1"/>
  <c r="V202" i="4"/>
  <c r="V424" i="4" s="1"/>
  <c r="W202" i="4"/>
  <c r="W424" i="4" s="1"/>
  <c r="X202" i="4"/>
  <c r="X424" i="4" s="1"/>
  <c r="Y202" i="4"/>
  <c r="Y424" i="4" s="1"/>
  <c r="Z202" i="4"/>
  <c r="Z424" i="4" s="1"/>
  <c r="AA202" i="4"/>
  <c r="AA424" i="4" s="1"/>
  <c r="AB202" i="4"/>
  <c r="AB424" i="4" s="1"/>
  <c r="AC202" i="4"/>
  <c r="AC424" i="4" s="1"/>
  <c r="G203" i="4"/>
  <c r="G425" i="4" s="1"/>
  <c r="H203" i="4"/>
  <c r="H425" i="4" s="1"/>
  <c r="I203" i="4"/>
  <c r="I425" i="4" s="1"/>
  <c r="J203" i="4"/>
  <c r="J425" i="4" s="1"/>
  <c r="K203" i="4"/>
  <c r="K425" i="4" s="1"/>
  <c r="L203" i="4"/>
  <c r="L425" i="4" s="1"/>
  <c r="M203" i="4"/>
  <c r="M425" i="4" s="1"/>
  <c r="N203" i="4"/>
  <c r="N425" i="4" s="1"/>
  <c r="O203" i="4"/>
  <c r="O425" i="4" s="1"/>
  <c r="P203" i="4"/>
  <c r="P425" i="4" s="1"/>
  <c r="Q203" i="4"/>
  <c r="Q425" i="4" s="1"/>
  <c r="R203" i="4"/>
  <c r="R425" i="4" s="1"/>
  <c r="S203" i="4"/>
  <c r="S425" i="4" s="1"/>
  <c r="T203" i="4"/>
  <c r="T425" i="4" s="1"/>
  <c r="U203" i="4"/>
  <c r="U425" i="4" s="1"/>
  <c r="V203" i="4"/>
  <c r="V425" i="4" s="1"/>
  <c r="W203" i="4"/>
  <c r="W425" i="4" s="1"/>
  <c r="X203" i="4"/>
  <c r="X425" i="4" s="1"/>
  <c r="Y203" i="4"/>
  <c r="Y425" i="4" s="1"/>
  <c r="Z203" i="4"/>
  <c r="Z425" i="4" s="1"/>
  <c r="AA203" i="4"/>
  <c r="AA425" i="4" s="1"/>
  <c r="AB203" i="4"/>
  <c r="AB425" i="4" s="1"/>
  <c r="AC203" i="4"/>
  <c r="AC425" i="4" s="1"/>
  <c r="G204" i="4"/>
  <c r="G426" i="4" s="1"/>
  <c r="H204" i="4"/>
  <c r="H426" i="4" s="1"/>
  <c r="I204" i="4"/>
  <c r="I426" i="4" s="1"/>
  <c r="J204" i="4"/>
  <c r="J426" i="4" s="1"/>
  <c r="K204" i="4"/>
  <c r="K426" i="4" s="1"/>
  <c r="L204" i="4"/>
  <c r="L426" i="4" s="1"/>
  <c r="M204" i="4"/>
  <c r="M426" i="4" s="1"/>
  <c r="N204" i="4"/>
  <c r="N426" i="4" s="1"/>
  <c r="O204" i="4"/>
  <c r="O426" i="4" s="1"/>
  <c r="P204" i="4"/>
  <c r="P426" i="4" s="1"/>
  <c r="Q204" i="4"/>
  <c r="Q426" i="4" s="1"/>
  <c r="R204" i="4"/>
  <c r="R426" i="4" s="1"/>
  <c r="S204" i="4"/>
  <c r="S426" i="4" s="1"/>
  <c r="T204" i="4"/>
  <c r="T426" i="4" s="1"/>
  <c r="U204" i="4"/>
  <c r="U426" i="4" s="1"/>
  <c r="V204" i="4"/>
  <c r="V426" i="4" s="1"/>
  <c r="W204" i="4"/>
  <c r="W426" i="4" s="1"/>
  <c r="X204" i="4"/>
  <c r="X426" i="4" s="1"/>
  <c r="Y204" i="4"/>
  <c r="Y426" i="4" s="1"/>
  <c r="Z204" i="4"/>
  <c r="Z426" i="4" s="1"/>
  <c r="AA204" i="4"/>
  <c r="AA426" i="4" s="1"/>
  <c r="AB204" i="4"/>
  <c r="AB426" i="4" s="1"/>
  <c r="AC204" i="4"/>
  <c r="AC426" i="4" s="1"/>
  <c r="G205" i="4"/>
  <c r="G427" i="4" s="1"/>
  <c r="H205" i="4"/>
  <c r="H427" i="4" s="1"/>
  <c r="I205" i="4"/>
  <c r="I427" i="4" s="1"/>
  <c r="J205" i="4"/>
  <c r="J427" i="4" s="1"/>
  <c r="K205" i="4"/>
  <c r="K427" i="4" s="1"/>
  <c r="L205" i="4"/>
  <c r="L427" i="4" s="1"/>
  <c r="M205" i="4"/>
  <c r="M427" i="4" s="1"/>
  <c r="N205" i="4"/>
  <c r="N427" i="4" s="1"/>
  <c r="O205" i="4"/>
  <c r="O427" i="4" s="1"/>
  <c r="P205" i="4"/>
  <c r="P427" i="4" s="1"/>
  <c r="Q205" i="4"/>
  <c r="Q427" i="4" s="1"/>
  <c r="R205" i="4"/>
  <c r="R427" i="4" s="1"/>
  <c r="S205" i="4"/>
  <c r="S427" i="4" s="1"/>
  <c r="T205" i="4"/>
  <c r="T427" i="4" s="1"/>
  <c r="U205" i="4"/>
  <c r="U427" i="4" s="1"/>
  <c r="V205" i="4"/>
  <c r="V427" i="4" s="1"/>
  <c r="W205" i="4"/>
  <c r="W427" i="4" s="1"/>
  <c r="X205" i="4"/>
  <c r="X427" i="4" s="1"/>
  <c r="Y205" i="4"/>
  <c r="Y427" i="4" s="1"/>
  <c r="Z205" i="4"/>
  <c r="Z427" i="4" s="1"/>
  <c r="AA205" i="4"/>
  <c r="AA427" i="4" s="1"/>
  <c r="AB205" i="4"/>
  <c r="AB427" i="4" s="1"/>
  <c r="AC205" i="4"/>
  <c r="AC427" i="4" s="1"/>
  <c r="G206" i="4"/>
  <c r="G428" i="4" s="1"/>
  <c r="H206" i="4"/>
  <c r="H428" i="4" s="1"/>
  <c r="I206" i="4"/>
  <c r="I428" i="4" s="1"/>
  <c r="J206" i="4"/>
  <c r="J428" i="4" s="1"/>
  <c r="K206" i="4"/>
  <c r="K428" i="4" s="1"/>
  <c r="L206" i="4"/>
  <c r="L428" i="4" s="1"/>
  <c r="M206" i="4"/>
  <c r="M428" i="4" s="1"/>
  <c r="N206" i="4"/>
  <c r="N428" i="4" s="1"/>
  <c r="O206" i="4"/>
  <c r="O428" i="4" s="1"/>
  <c r="P206" i="4"/>
  <c r="P428" i="4" s="1"/>
  <c r="Q206" i="4"/>
  <c r="Q428" i="4" s="1"/>
  <c r="R206" i="4"/>
  <c r="R428" i="4" s="1"/>
  <c r="S206" i="4"/>
  <c r="S428" i="4" s="1"/>
  <c r="T206" i="4"/>
  <c r="T428" i="4" s="1"/>
  <c r="U206" i="4"/>
  <c r="U428" i="4" s="1"/>
  <c r="V206" i="4"/>
  <c r="V428" i="4" s="1"/>
  <c r="W206" i="4"/>
  <c r="W428" i="4" s="1"/>
  <c r="X206" i="4"/>
  <c r="X428" i="4" s="1"/>
  <c r="Y206" i="4"/>
  <c r="Y428" i="4" s="1"/>
  <c r="Z206" i="4"/>
  <c r="Z428" i="4" s="1"/>
  <c r="AA206" i="4"/>
  <c r="AA428" i="4" s="1"/>
  <c r="AB206" i="4"/>
  <c r="AB428" i="4" s="1"/>
  <c r="AC206" i="4"/>
  <c r="AC428" i="4" s="1"/>
  <c r="G207" i="4"/>
  <c r="G429" i="4" s="1"/>
  <c r="H207" i="4"/>
  <c r="H429" i="4" s="1"/>
  <c r="I207" i="4"/>
  <c r="I429" i="4" s="1"/>
  <c r="J207" i="4"/>
  <c r="J429" i="4" s="1"/>
  <c r="K207" i="4"/>
  <c r="K429" i="4" s="1"/>
  <c r="L207" i="4"/>
  <c r="L429" i="4" s="1"/>
  <c r="M207" i="4"/>
  <c r="M429" i="4" s="1"/>
  <c r="N207" i="4"/>
  <c r="N429" i="4" s="1"/>
  <c r="O207" i="4"/>
  <c r="O429" i="4" s="1"/>
  <c r="P207" i="4"/>
  <c r="P429" i="4" s="1"/>
  <c r="Q207" i="4"/>
  <c r="Q429" i="4" s="1"/>
  <c r="R207" i="4"/>
  <c r="R429" i="4" s="1"/>
  <c r="S207" i="4"/>
  <c r="S429" i="4" s="1"/>
  <c r="T207" i="4"/>
  <c r="T429" i="4" s="1"/>
  <c r="U207" i="4"/>
  <c r="U429" i="4" s="1"/>
  <c r="V207" i="4"/>
  <c r="V429" i="4" s="1"/>
  <c r="W207" i="4"/>
  <c r="W429" i="4" s="1"/>
  <c r="X207" i="4"/>
  <c r="X429" i="4" s="1"/>
  <c r="Y207" i="4"/>
  <c r="Y429" i="4" s="1"/>
  <c r="Z207" i="4"/>
  <c r="Z429" i="4" s="1"/>
  <c r="AA207" i="4"/>
  <c r="AA429" i="4" s="1"/>
  <c r="AB207" i="4"/>
  <c r="AB429" i="4" s="1"/>
  <c r="AC207" i="4"/>
  <c r="AC429" i="4" s="1"/>
  <c r="G208" i="4"/>
  <c r="G430" i="4" s="1"/>
  <c r="H208" i="4"/>
  <c r="H430" i="4" s="1"/>
  <c r="I208" i="4"/>
  <c r="I430" i="4" s="1"/>
  <c r="J208" i="4"/>
  <c r="J430" i="4" s="1"/>
  <c r="K208" i="4"/>
  <c r="K430" i="4" s="1"/>
  <c r="L208" i="4"/>
  <c r="L430" i="4" s="1"/>
  <c r="M208" i="4"/>
  <c r="M430" i="4" s="1"/>
  <c r="N208" i="4"/>
  <c r="N430" i="4" s="1"/>
  <c r="O208" i="4"/>
  <c r="O430" i="4" s="1"/>
  <c r="P208" i="4"/>
  <c r="P430" i="4" s="1"/>
  <c r="Q208" i="4"/>
  <c r="Q430" i="4" s="1"/>
  <c r="R208" i="4"/>
  <c r="R430" i="4" s="1"/>
  <c r="S208" i="4"/>
  <c r="S430" i="4" s="1"/>
  <c r="T208" i="4"/>
  <c r="T430" i="4" s="1"/>
  <c r="U208" i="4"/>
  <c r="U430" i="4" s="1"/>
  <c r="V208" i="4"/>
  <c r="V430" i="4" s="1"/>
  <c r="W208" i="4"/>
  <c r="W430" i="4" s="1"/>
  <c r="X208" i="4"/>
  <c r="X430" i="4" s="1"/>
  <c r="Y208" i="4"/>
  <c r="Y430" i="4" s="1"/>
  <c r="Z208" i="4"/>
  <c r="Z430" i="4" s="1"/>
  <c r="AA208" i="4"/>
  <c r="AA430" i="4" s="1"/>
  <c r="AB208" i="4"/>
  <c r="AB430" i="4" s="1"/>
  <c r="AC208" i="4"/>
  <c r="AC430" i="4" s="1"/>
  <c r="G209" i="4"/>
  <c r="G431" i="4" s="1"/>
  <c r="H209" i="4"/>
  <c r="H431" i="4" s="1"/>
  <c r="I209" i="4"/>
  <c r="I431" i="4" s="1"/>
  <c r="J209" i="4"/>
  <c r="J431" i="4" s="1"/>
  <c r="K209" i="4"/>
  <c r="K431" i="4" s="1"/>
  <c r="L209" i="4"/>
  <c r="L431" i="4" s="1"/>
  <c r="M209" i="4"/>
  <c r="M431" i="4" s="1"/>
  <c r="N209" i="4"/>
  <c r="N431" i="4" s="1"/>
  <c r="O209" i="4"/>
  <c r="O431" i="4" s="1"/>
  <c r="P209" i="4"/>
  <c r="P431" i="4" s="1"/>
  <c r="Q209" i="4"/>
  <c r="Q431" i="4" s="1"/>
  <c r="R209" i="4"/>
  <c r="R431" i="4" s="1"/>
  <c r="S209" i="4"/>
  <c r="S431" i="4" s="1"/>
  <c r="T209" i="4"/>
  <c r="T431" i="4" s="1"/>
  <c r="U209" i="4"/>
  <c r="U431" i="4" s="1"/>
  <c r="V209" i="4"/>
  <c r="V431" i="4" s="1"/>
  <c r="W209" i="4"/>
  <c r="W431" i="4" s="1"/>
  <c r="X209" i="4"/>
  <c r="X431" i="4" s="1"/>
  <c r="Y209" i="4"/>
  <c r="Y431" i="4" s="1"/>
  <c r="Z209" i="4"/>
  <c r="Z431" i="4" s="1"/>
  <c r="AA209" i="4"/>
  <c r="AA431" i="4" s="1"/>
  <c r="AB209" i="4"/>
  <c r="AB431" i="4" s="1"/>
  <c r="AC209" i="4"/>
  <c r="AC431" i="4" s="1"/>
  <c r="G210" i="4"/>
  <c r="G432" i="4" s="1"/>
  <c r="H210" i="4"/>
  <c r="H432" i="4" s="1"/>
  <c r="I210" i="4"/>
  <c r="I432" i="4" s="1"/>
  <c r="J210" i="4"/>
  <c r="J432" i="4" s="1"/>
  <c r="K210" i="4"/>
  <c r="K432" i="4" s="1"/>
  <c r="L210" i="4"/>
  <c r="L432" i="4" s="1"/>
  <c r="M210" i="4"/>
  <c r="M432" i="4" s="1"/>
  <c r="N210" i="4"/>
  <c r="N432" i="4" s="1"/>
  <c r="O210" i="4"/>
  <c r="O432" i="4" s="1"/>
  <c r="P210" i="4"/>
  <c r="P432" i="4" s="1"/>
  <c r="Q210" i="4"/>
  <c r="Q432" i="4" s="1"/>
  <c r="R210" i="4"/>
  <c r="R432" i="4" s="1"/>
  <c r="S210" i="4"/>
  <c r="S432" i="4" s="1"/>
  <c r="T210" i="4"/>
  <c r="T432" i="4" s="1"/>
  <c r="U210" i="4"/>
  <c r="U432" i="4" s="1"/>
  <c r="V210" i="4"/>
  <c r="V432" i="4" s="1"/>
  <c r="W210" i="4"/>
  <c r="W432" i="4" s="1"/>
  <c r="X210" i="4"/>
  <c r="X432" i="4" s="1"/>
  <c r="Y210" i="4"/>
  <c r="Y432" i="4" s="1"/>
  <c r="Z210" i="4"/>
  <c r="Z432" i="4" s="1"/>
  <c r="AA210" i="4"/>
  <c r="AA432" i="4" s="1"/>
  <c r="AB210" i="4"/>
  <c r="AB432" i="4" s="1"/>
  <c r="AC210" i="4"/>
  <c r="AC432" i="4" s="1"/>
  <c r="G211" i="4"/>
  <c r="G433" i="4" s="1"/>
  <c r="H211" i="4"/>
  <c r="H433" i="4" s="1"/>
  <c r="I211" i="4"/>
  <c r="I433" i="4" s="1"/>
  <c r="J211" i="4"/>
  <c r="J433" i="4" s="1"/>
  <c r="K211" i="4"/>
  <c r="K433" i="4" s="1"/>
  <c r="L211" i="4"/>
  <c r="L433" i="4" s="1"/>
  <c r="M211" i="4"/>
  <c r="M433" i="4" s="1"/>
  <c r="N211" i="4"/>
  <c r="N433" i="4" s="1"/>
  <c r="O211" i="4"/>
  <c r="O433" i="4" s="1"/>
  <c r="P211" i="4"/>
  <c r="P433" i="4" s="1"/>
  <c r="Q211" i="4"/>
  <c r="Q433" i="4" s="1"/>
  <c r="R211" i="4"/>
  <c r="R433" i="4" s="1"/>
  <c r="S211" i="4"/>
  <c r="S433" i="4" s="1"/>
  <c r="T211" i="4"/>
  <c r="T433" i="4" s="1"/>
  <c r="U211" i="4"/>
  <c r="U433" i="4" s="1"/>
  <c r="V211" i="4"/>
  <c r="V433" i="4" s="1"/>
  <c r="W211" i="4"/>
  <c r="W433" i="4" s="1"/>
  <c r="X211" i="4"/>
  <c r="X433" i="4" s="1"/>
  <c r="Y211" i="4"/>
  <c r="Y433" i="4" s="1"/>
  <c r="Z211" i="4"/>
  <c r="Z433" i="4" s="1"/>
  <c r="AA211" i="4"/>
  <c r="AA433" i="4" s="1"/>
  <c r="AB211" i="4"/>
  <c r="AB433" i="4" s="1"/>
  <c r="AC211" i="4"/>
  <c r="AC433" i="4" s="1"/>
  <c r="G212" i="4"/>
  <c r="G434" i="4" s="1"/>
  <c r="H212" i="4"/>
  <c r="H434" i="4" s="1"/>
  <c r="I212" i="4"/>
  <c r="I434" i="4" s="1"/>
  <c r="J212" i="4"/>
  <c r="J434" i="4" s="1"/>
  <c r="K212" i="4"/>
  <c r="K434" i="4" s="1"/>
  <c r="L212" i="4"/>
  <c r="L434" i="4" s="1"/>
  <c r="M212" i="4"/>
  <c r="M434" i="4" s="1"/>
  <c r="N212" i="4"/>
  <c r="N434" i="4" s="1"/>
  <c r="O212" i="4"/>
  <c r="O434" i="4" s="1"/>
  <c r="P212" i="4"/>
  <c r="P434" i="4" s="1"/>
  <c r="Q212" i="4"/>
  <c r="Q434" i="4" s="1"/>
  <c r="R212" i="4"/>
  <c r="R434" i="4" s="1"/>
  <c r="S212" i="4"/>
  <c r="S434" i="4" s="1"/>
  <c r="T212" i="4"/>
  <c r="T434" i="4" s="1"/>
  <c r="U212" i="4"/>
  <c r="U434" i="4" s="1"/>
  <c r="V212" i="4"/>
  <c r="V434" i="4" s="1"/>
  <c r="W212" i="4"/>
  <c r="W434" i="4" s="1"/>
  <c r="X212" i="4"/>
  <c r="X434" i="4" s="1"/>
  <c r="Y212" i="4"/>
  <c r="Y434" i="4" s="1"/>
  <c r="Z212" i="4"/>
  <c r="Z434" i="4" s="1"/>
  <c r="AA212" i="4"/>
  <c r="AA434" i="4" s="1"/>
  <c r="AB212" i="4"/>
  <c r="AB434" i="4" s="1"/>
  <c r="AC212" i="4"/>
  <c r="AC43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36" i="4" s="1"/>
  <c r="H214" i="4"/>
  <c r="H436" i="4" s="1"/>
  <c r="I214" i="4"/>
  <c r="I436" i="4" s="1"/>
  <c r="J214" i="4"/>
  <c r="J436" i="4" s="1"/>
  <c r="K214" i="4"/>
  <c r="K436" i="4" s="1"/>
  <c r="L214" i="4"/>
  <c r="L436" i="4" s="1"/>
  <c r="M214" i="4"/>
  <c r="M436" i="4" s="1"/>
  <c r="N214" i="4"/>
  <c r="N436" i="4" s="1"/>
  <c r="O214" i="4"/>
  <c r="O436" i="4" s="1"/>
  <c r="P214" i="4"/>
  <c r="P436" i="4" s="1"/>
  <c r="Q214" i="4"/>
  <c r="Q436" i="4" s="1"/>
  <c r="R214" i="4"/>
  <c r="R436" i="4" s="1"/>
  <c r="S214" i="4"/>
  <c r="S436" i="4" s="1"/>
  <c r="T214" i="4"/>
  <c r="T436" i="4" s="1"/>
  <c r="U214" i="4"/>
  <c r="U436" i="4" s="1"/>
  <c r="V214" i="4"/>
  <c r="V436" i="4" s="1"/>
  <c r="W214" i="4"/>
  <c r="W436" i="4" s="1"/>
  <c r="X214" i="4"/>
  <c r="X436" i="4" s="1"/>
  <c r="Y214" i="4"/>
  <c r="Y436" i="4" s="1"/>
  <c r="Z214" i="4"/>
  <c r="Z436" i="4" s="1"/>
  <c r="AA214" i="4"/>
  <c r="AA436" i="4" s="1"/>
  <c r="AB214" i="4"/>
  <c r="AB436" i="4" s="1"/>
  <c r="AC214" i="4"/>
  <c r="AC436" i="4" s="1"/>
  <c r="G215" i="4"/>
  <c r="G437" i="4" s="1"/>
  <c r="H215" i="4"/>
  <c r="H437" i="4" s="1"/>
  <c r="I215" i="4"/>
  <c r="I437" i="4" s="1"/>
  <c r="J215" i="4"/>
  <c r="J437" i="4" s="1"/>
  <c r="K215" i="4"/>
  <c r="K437" i="4" s="1"/>
  <c r="L215" i="4"/>
  <c r="L437" i="4" s="1"/>
  <c r="M215" i="4"/>
  <c r="M437" i="4" s="1"/>
  <c r="N215" i="4"/>
  <c r="N437" i="4" s="1"/>
  <c r="O215" i="4"/>
  <c r="O437" i="4" s="1"/>
  <c r="P215" i="4"/>
  <c r="P437" i="4" s="1"/>
  <c r="Q215" i="4"/>
  <c r="Q437" i="4" s="1"/>
  <c r="R215" i="4"/>
  <c r="R437" i="4" s="1"/>
  <c r="S215" i="4"/>
  <c r="S437" i="4" s="1"/>
  <c r="T215" i="4"/>
  <c r="T437" i="4" s="1"/>
  <c r="U215" i="4"/>
  <c r="U437" i="4" s="1"/>
  <c r="V215" i="4"/>
  <c r="V437" i="4" s="1"/>
  <c r="W215" i="4"/>
  <c r="W437" i="4" s="1"/>
  <c r="X215" i="4"/>
  <c r="X437" i="4" s="1"/>
  <c r="Y215" i="4"/>
  <c r="Y437" i="4" s="1"/>
  <c r="Z215" i="4"/>
  <c r="Z437" i="4" s="1"/>
  <c r="AA215" i="4"/>
  <c r="AA437" i="4" s="1"/>
  <c r="AB215" i="4"/>
  <c r="AB437" i="4" s="1"/>
  <c r="AC215" i="4"/>
  <c r="AC437" i="4" s="1"/>
  <c r="G216" i="4"/>
  <c r="G438" i="4" s="1"/>
  <c r="H216" i="4"/>
  <c r="H438" i="4" s="1"/>
  <c r="I216" i="4"/>
  <c r="I438" i="4" s="1"/>
  <c r="J216" i="4"/>
  <c r="J438" i="4" s="1"/>
  <c r="K216" i="4"/>
  <c r="K438" i="4" s="1"/>
  <c r="L216" i="4"/>
  <c r="L438" i="4" s="1"/>
  <c r="M216" i="4"/>
  <c r="M438" i="4" s="1"/>
  <c r="N216" i="4"/>
  <c r="N438" i="4" s="1"/>
  <c r="O216" i="4"/>
  <c r="O438" i="4" s="1"/>
  <c r="P216" i="4"/>
  <c r="P438" i="4" s="1"/>
  <c r="Q216" i="4"/>
  <c r="Q438" i="4" s="1"/>
  <c r="R216" i="4"/>
  <c r="R438" i="4" s="1"/>
  <c r="S216" i="4"/>
  <c r="S438" i="4" s="1"/>
  <c r="T216" i="4"/>
  <c r="T438" i="4" s="1"/>
  <c r="U216" i="4"/>
  <c r="U438" i="4" s="1"/>
  <c r="V216" i="4"/>
  <c r="V438" i="4" s="1"/>
  <c r="W216" i="4"/>
  <c r="W438" i="4" s="1"/>
  <c r="X216" i="4"/>
  <c r="X438" i="4" s="1"/>
  <c r="Y216" i="4"/>
  <c r="Y438" i="4" s="1"/>
  <c r="Z216" i="4"/>
  <c r="Z438" i="4" s="1"/>
  <c r="AA216" i="4"/>
  <c r="AA438" i="4" s="1"/>
  <c r="AB216" i="4"/>
  <c r="AB438" i="4" s="1"/>
  <c r="AC216" i="4"/>
  <c r="AC438" i="4" s="1"/>
  <c r="G217" i="4"/>
  <c r="G439" i="4" s="1"/>
  <c r="H217" i="4"/>
  <c r="H439" i="4" s="1"/>
  <c r="I217" i="4"/>
  <c r="I439" i="4" s="1"/>
  <c r="J217" i="4"/>
  <c r="J439" i="4" s="1"/>
  <c r="K217" i="4"/>
  <c r="K439" i="4" s="1"/>
  <c r="L217" i="4"/>
  <c r="L439" i="4" s="1"/>
  <c r="M217" i="4"/>
  <c r="M439" i="4" s="1"/>
  <c r="N217" i="4"/>
  <c r="N439" i="4" s="1"/>
  <c r="O217" i="4"/>
  <c r="O439" i="4" s="1"/>
  <c r="P217" i="4"/>
  <c r="P439" i="4" s="1"/>
  <c r="Q217" i="4"/>
  <c r="Q439" i="4" s="1"/>
  <c r="R217" i="4"/>
  <c r="R439" i="4" s="1"/>
  <c r="S217" i="4"/>
  <c r="S439" i="4" s="1"/>
  <c r="T217" i="4"/>
  <c r="T439" i="4" s="1"/>
  <c r="U217" i="4"/>
  <c r="U439" i="4" s="1"/>
  <c r="V217" i="4"/>
  <c r="V439" i="4" s="1"/>
  <c r="W217" i="4"/>
  <c r="W439" i="4" s="1"/>
  <c r="X217" i="4"/>
  <c r="X439" i="4" s="1"/>
  <c r="Y217" i="4"/>
  <c r="Y439" i="4" s="1"/>
  <c r="Z217" i="4"/>
  <c r="Z439" i="4" s="1"/>
  <c r="AA217" i="4"/>
  <c r="AA439" i="4" s="1"/>
  <c r="AB217" i="4"/>
  <c r="AB439" i="4" s="1"/>
  <c r="AC217" i="4"/>
  <c r="AC439" i="4" s="1"/>
  <c r="G218" i="4"/>
  <c r="G440" i="4" s="1"/>
  <c r="H218" i="4"/>
  <c r="H440" i="4" s="1"/>
  <c r="I218" i="4"/>
  <c r="I440" i="4" s="1"/>
  <c r="J218" i="4"/>
  <c r="J440" i="4" s="1"/>
  <c r="K218" i="4"/>
  <c r="K440" i="4" s="1"/>
  <c r="L218" i="4"/>
  <c r="L440" i="4" s="1"/>
  <c r="M218" i="4"/>
  <c r="M440" i="4" s="1"/>
  <c r="N218" i="4"/>
  <c r="N440" i="4" s="1"/>
  <c r="O218" i="4"/>
  <c r="O440" i="4" s="1"/>
  <c r="P218" i="4"/>
  <c r="P440" i="4" s="1"/>
  <c r="Q218" i="4"/>
  <c r="Q440" i="4" s="1"/>
  <c r="R218" i="4"/>
  <c r="R440" i="4" s="1"/>
  <c r="S218" i="4"/>
  <c r="S440" i="4" s="1"/>
  <c r="T218" i="4"/>
  <c r="T440" i="4" s="1"/>
  <c r="U218" i="4"/>
  <c r="U440" i="4" s="1"/>
  <c r="V218" i="4"/>
  <c r="V440" i="4" s="1"/>
  <c r="W218" i="4"/>
  <c r="W440" i="4" s="1"/>
  <c r="X218" i="4"/>
  <c r="X440" i="4" s="1"/>
  <c r="Y218" i="4"/>
  <c r="Y440" i="4" s="1"/>
  <c r="Z218" i="4"/>
  <c r="Z440" i="4" s="1"/>
  <c r="AA218" i="4"/>
  <c r="AA440" i="4" s="1"/>
  <c r="AB218" i="4"/>
  <c r="AB440" i="4" s="1"/>
  <c r="AC218" i="4"/>
  <c r="AC440" i="4" s="1"/>
  <c r="G219" i="4"/>
  <c r="G441" i="4" s="1"/>
  <c r="H219" i="4"/>
  <c r="H441" i="4" s="1"/>
  <c r="I219" i="4"/>
  <c r="I441" i="4" s="1"/>
  <c r="J219" i="4"/>
  <c r="J441" i="4" s="1"/>
  <c r="K219" i="4"/>
  <c r="K441" i="4" s="1"/>
  <c r="L219" i="4"/>
  <c r="L441" i="4" s="1"/>
  <c r="M219" i="4"/>
  <c r="M441" i="4" s="1"/>
  <c r="N219" i="4"/>
  <c r="N441" i="4" s="1"/>
  <c r="O219" i="4"/>
  <c r="O441" i="4" s="1"/>
  <c r="P219" i="4"/>
  <c r="P441" i="4" s="1"/>
  <c r="Q219" i="4"/>
  <c r="Q441" i="4" s="1"/>
  <c r="R219" i="4"/>
  <c r="R441" i="4" s="1"/>
  <c r="S219" i="4"/>
  <c r="S441" i="4" s="1"/>
  <c r="T219" i="4"/>
  <c r="T441" i="4" s="1"/>
  <c r="U219" i="4"/>
  <c r="U441" i="4" s="1"/>
  <c r="V219" i="4"/>
  <c r="V441" i="4" s="1"/>
  <c r="W219" i="4"/>
  <c r="W441" i="4" s="1"/>
  <c r="X219" i="4"/>
  <c r="X441" i="4" s="1"/>
  <c r="Y219" i="4"/>
  <c r="Y441" i="4" s="1"/>
  <c r="Z219" i="4"/>
  <c r="Z441" i="4" s="1"/>
  <c r="AA219" i="4"/>
  <c r="AA441" i="4" s="1"/>
  <c r="AB219" i="4"/>
  <c r="AB441" i="4" s="1"/>
  <c r="AC219" i="4"/>
  <c r="AC441" i="4" s="1"/>
  <c r="G220" i="4"/>
  <c r="G442" i="4" s="1"/>
  <c r="H220" i="4"/>
  <c r="H442" i="4" s="1"/>
  <c r="I220" i="4"/>
  <c r="I442" i="4" s="1"/>
  <c r="J220" i="4"/>
  <c r="J442" i="4" s="1"/>
  <c r="K220" i="4"/>
  <c r="K442" i="4" s="1"/>
  <c r="L220" i="4"/>
  <c r="L442" i="4" s="1"/>
  <c r="M220" i="4"/>
  <c r="M442" i="4" s="1"/>
  <c r="N220" i="4"/>
  <c r="N442" i="4" s="1"/>
  <c r="O220" i="4"/>
  <c r="O442" i="4" s="1"/>
  <c r="P220" i="4"/>
  <c r="P442" i="4" s="1"/>
  <c r="Q220" i="4"/>
  <c r="Q442" i="4" s="1"/>
  <c r="R220" i="4"/>
  <c r="R442" i="4" s="1"/>
  <c r="S220" i="4"/>
  <c r="S442" i="4" s="1"/>
  <c r="T220" i="4"/>
  <c r="T442" i="4" s="1"/>
  <c r="U220" i="4"/>
  <c r="U442" i="4" s="1"/>
  <c r="V220" i="4"/>
  <c r="V442" i="4" s="1"/>
  <c r="W220" i="4"/>
  <c r="W442" i="4" s="1"/>
  <c r="X220" i="4"/>
  <c r="X442" i="4" s="1"/>
  <c r="Y220" i="4"/>
  <c r="Y442" i="4" s="1"/>
  <c r="Z220" i="4"/>
  <c r="Z442" i="4" s="1"/>
  <c r="AA220" i="4"/>
  <c r="AA442" i="4" s="1"/>
  <c r="AB220" i="4"/>
  <c r="AB442" i="4" s="1"/>
  <c r="AC220" i="4"/>
  <c r="AC442" i="4" s="1"/>
  <c r="G221" i="4"/>
  <c r="G443" i="4" s="1"/>
  <c r="H221" i="4"/>
  <c r="H443" i="4" s="1"/>
  <c r="I221" i="4"/>
  <c r="I443" i="4" s="1"/>
  <c r="J221" i="4"/>
  <c r="J443" i="4" s="1"/>
  <c r="K221" i="4"/>
  <c r="K443" i="4" s="1"/>
  <c r="L221" i="4"/>
  <c r="L443" i="4" s="1"/>
  <c r="M221" i="4"/>
  <c r="M443" i="4" s="1"/>
  <c r="N221" i="4"/>
  <c r="N443" i="4" s="1"/>
  <c r="O221" i="4"/>
  <c r="O443" i="4" s="1"/>
  <c r="P221" i="4"/>
  <c r="P443" i="4" s="1"/>
  <c r="Q221" i="4"/>
  <c r="Q443" i="4" s="1"/>
  <c r="R221" i="4"/>
  <c r="R443" i="4" s="1"/>
  <c r="S221" i="4"/>
  <c r="S443" i="4" s="1"/>
  <c r="T221" i="4"/>
  <c r="T443" i="4" s="1"/>
  <c r="U221" i="4"/>
  <c r="U443" i="4" s="1"/>
  <c r="V221" i="4"/>
  <c r="V443" i="4" s="1"/>
  <c r="W221" i="4"/>
  <c r="W443" i="4" s="1"/>
  <c r="X221" i="4"/>
  <c r="X443" i="4" s="1"/>
  <c r="Y221" i="4"/>
  <c r="Y443" i="4" s="1"/>
  <c r="Z221" i="4"/>
  <c r="Z443" i="4" s="1"/>
  <c r="AA221" i="4"/>
  <c r="AA443" i="4" s="1"/>
  <c r="AB221" i="4"/>
  <c r="AB443" i="4" s="1"/>
  <c r="AC221" i="4"/>
  <c r="AC443" i="4" s="1"/>
  <c r="G222" i="4"/>
  <c r="G444" i="4" s="1"/>
  <c r="H222" i="4"/>
  <c r="H444" i="4" s="1"/>
  <c r="I222" i="4"/>
  <c r="I444" i="4" s="1"/>
  <c r="J222" i="4"/>
  <c r="J444" i="4" s="1"/>
  <c r="K222" i="4"/>
  <c r="K444" i="4" s="1"/>
  <c r="L222" i="4"/>
  <c r="L444" i="4" s="1"/>
  <c r="M222" i="4"/>
  <c r="M444" i="4" s="1"/>
  <c r="N222" i="4"/>
  <c r="N444" i="4" s="1"/>
  <c r="O222" i="4"/>
  <c r="O444" i="4" s="1"/>
  <c r="P222" i="4"/>
  <c r="P444" i="4" s="1"/>
  <c r="Q222" i="4"/>
  <c r="Q444" i="4" s="1"/>
  <c r="R222" i="4"/>
  <c r="R444" i="4" s="1"/>
  <c r="S222" i="4"/>
  <c r="S444" i="4" s="1"/>
  <c r="T222" i="4"/>
  <c r="T444" i="4" s="1"/>
  <c r="U222" i="4"/>
  <c r="U444" i="4" s="1"/>
  <c r="V222" i="4"/>
  <c r="V444" i="4" s="1"/>
  <c r="W222" i="4"/>
  <c r="W444" i="4" s="1"/>
  <c r="X222" i="4"/>
  <c r="X444" i="4" s="1"/>
  <c r="Y222" i="4"/>
  <c r="Y444" i="4" s="1"/>
  <c r="Z222" i="4"/>
  <c r="Z444" i="4" s="1"/>
  <c r="AA222" i="4"/>
  <c r="AA444" i="4" s="1"/>
  <c r="AB222" i="4"/>
  <c r="AB444" i="4" s="1"/>
  <c r="AC222" i="4"/>
  <c r="AC444" i="4" s="1"/>
  <c r="G223" i="4"/>
  <c r="G445" i="4" s="1"/>
  <c r="H223" i="4"/>
  <c r="H445" i="4" s="1"/>
  <c r="I223" i="4"/>
  <c r="I445" i="4" s="1"/>
  <c r="J223" i="4"/>
  <c r="J445" i="4" s="1"/>
  <c r="K223" i="4"/>
  <c r="K445" i="4" s="1"/>
  <c r="L223" i="4"/>
  <c r="L445" i="4" s="1"/>
  <c r="M223" i="4"/>
  <c r="M445" i="4" s="1"/>
  <c r="N223" i="4"/>
  <c r="N445" i="4" s="1"/>
  <c r="O223" i="4"/>
  <c r="O445" i="4" s="1"/>
  <c r="P223" i="4"/>
  <c r="P445" i="4" s="1"/>
  <c r="Q223" i="4"/>
  <c r="Q445" i="4" s="1"/>
  <c r="R223" i="4"/>
  <c r="R445" i="4" s="1"/>
  <c r="S223" i="4"/>
  <c r="S445" i="4" s="1"/>
  <c r="T223" i="4"/>
  <c r="T445" i="4" s="1"/>
  <c r="U223" i="4"/>
  <c r="U445" i="4" s="1"/>
  <c r="V223" i="4"/>
  <c r="V445" i="4" s="1"/>
  <c r="W223" i="4"/>
  <c r="W445" i="4" s="1"/>
  <c r="X223" i="4"/>
  <c r="X445" i="4" s="1"/>
  <c r="Y223" i="4"/>
  <c r="Y445" i="4" s="1"/>
  <c r="Z223" i="4"/>
  <c r="Z445" i="4" s="1"/>
  <c r="AA223" i="4"/>
  <c r="AA445" i="4" s="1"/>
  <c r="AB223" i="4"/>
  <c r="AB445" i="4" s="1"/>
  <c r="AC223" i="4"/>
  <c r="AC445" i="4" s="1"/>
  <c r="G224" i="4"/>
  <c r="G446" i="4" s="1"/>
  <c r="H224" i="4"/>
  <c r="H446" i="4" s="1"/>
  <c r="I224" i="4"/>
  <c r="I446" i="4" s="1"/>
  <c r="J224" i="4"/>
  <c r="J446" i="4" s="1"/>
  <c r="K224" i="4"/>
  <c r="K446" i="4" s="1"/>
  <c r="L224" i="4"/>
  <c r="L446" i="4" s="1"/>
  <c r="M224" i="4"/>
  <c r="M446" i="4" s="1"/>
  <c r="N224" i="4"/>
  <c r="N446" i="4" s="1"/>
  <c r="O224" i="4"/>
  <c r="O446" i="4" s="1"/>
  <c r="P224" i="4"/>
  <c r="P446" i="4" s="1"/>
  <c r="Q224" i="4"/>
  <c r="Q446" i="4" s="1"/>
  <c r="R224" i="4"/>
  <c r="R446" i="4" s="1"/>
  <c r="S224" i="4"/>
  <c r="S446" i="4" s="1"/>
  <c r="T224" i="4"/>
  <c r="T446" i="4" s="1"/>
  <c r="U224" i="4"/>
  <c r="U446" i="4" s="1"/>
  <c r="V224" i="4"/>
  <c r="V446" i="4" s="1"/>
  <c r="W224" i="4"/>
  <c r="W446" i="4" s="1"/>
  <c r="X224" i="4"/>
  <c r="X446" i="4" s="1"/>
  <c r="Y224" i="4"/>
  <c r="Y446" i="4" s="1"/>
  <c r="Z224" i="4"/>
  <c r="Z446" i="4" s="1"/>
  <c r="AA224" i="4"/>
  <c r="AA446" i="4" s="1"/>
  <c r="AB224" i="4"/>
  <c r="AB446" i="4" s="1"/>
  <c r="AC224" i="4"/>
  <c r="AC446" i="4" s="1"/>
  <c r="G225" i="4"/>
  <c r="G447" i="4" s="1"/>
  <c r="H225" i="4"/>
  <c r="H447" i="4" s="1"/>
  <c r="I225" i="4"/>
  <c r="I447" i="4" s="1"/>
  <c r="J225" i="4"/>
  <c r="J447" i="4" s="1"/>
  <c r="K225" i="4"/>
  <c r="K447" i="4" s="1"/>
  <c r="L225" i="4"/>
  <c r="L447" i="4" s="1"/>
  <c r="M225" i="4"/>
  <c r="M447" i="4" s="1"/>
  <c r="N225" i="4"/>
  <c r="N447" i="4" s="1"/>
  <c r="O225" i="4"/>
  <c r="O447" i="4" s="1"/>
  <c r="P225" i="4"/>
  <c r="P447" i="4" s="1"/>
  <c r="Q225" i="4"/>
  <c r="Q447" i="4" s="1"/>
  <c r="R225" i="4"/>
  <c r="R447" i="4" s="1"/>
  <c r="S225" i="4"/>
  <c r="S447" i="4" s="1"/>
  <c r="T225" i="4"/>
  <c r="T447" i="4" s="1"/>
  <c r="U225" i="4"/>
  <c r="U447" i="4" s="1"/>
  <c r="V225" i="4"/>
  <c r="V447" i="4" s="1"/>
  <c r="W225" i="4"/>
  <c r="W447" i="4" s="1"/>
  <c r="X225" i="4"/>
  <c r="X447" i="4" s="1"/>
  <c r="Y225" i="4"/>
  <c r="Y447" i="4" s="1"/>
  <c r="Z225" i="4"/>
  <c r="Z447" i="4" s="1"/>
  <c r="AA225" i="4"/>
  <c r="AA447" i="4" s="1"/>
  <c r="AB225" i="4"/>
  <c r="AB447" i="4" s="1"/>
  <c r="AC225" i="4"/>
  <c r="AC447" i="4" s="1"/>
  <c r="G226" i="4"/>
  <c r="G448" i="4" s="1"/>
  <c r="H226" i="4"/>
  <c r="H448" i="4" s="1"/>
  <c r="I226" i="4"/>
  <c r="I448" i="4" s="1"/>
  <c r="J226" i="4"/>
  <c r="J448" i="4" s="1"/>
  <c r="K226" i="4"/>
  <c r="K448" i="4" s="1"/>
  <c r="L226" i="4"/>
  <c r="L448" i="4" s="1"/>
  <c r="M226" i="4"/>
  <c r="M448" i="4" s="1"/>
  <c r="N226" i="4"/>
  <c r="N448" i="4" s="1"/>
  <c r="O226" i="4"/>
  <c r="O448" i="4" s="1"/>
  <c r="P226" i="4"/>
  <c r="P448" i="4" s="1"/>
  <c r="Q226" i="4"/>
  <c r="Q448" i="4" s="1"/>
  <c r="R226" i="4"/>
  <c r="R448" i="4" s="1"/>
  <c r="S226" i="4"/>
  <c r="S448" i="4" s="1"/>
  <c r="T226" i="4"/>
  <c r="T448" i="4" s="1"/>
  <c r="U226" i="4"/>
  <c r="U448" i="4" s="1"/>
  <c r="V226" i="4"/>
  <c r="V448" i="4" s="1"/>
  <c r="W226" i="4"/>
  <c r="W448" i="4" s="1"/>
  <c r="X226" i="4"/>
  <c r="X448" i="4" s="1"/>
  <c r="Y226" i="4"/>
  <c r="Y448" i="4" s="1"/>
  <c r="Z226" i="4"/>
  <c r="Z448" i="4" s="1"/>
  <c r="AA226" i="4"/>
  <c r="AA448" i="4" s="1"/>
  <c r="AB226" i="4"/>
  <c r="AB448" i="4" s="1"/>
  <c r="AC226" i="4"/>
  <c r="AC448" i="4" s="1"/>
  <c r="G227" i="4"/>
  <c r="G449" i="4" s="1"/>
  <c r="H227" i="4"/>
  <c r="H449" i="4" s="1"/>
  <c r="I227" i="4"/>
  <c r="I449" i="4" s="1"/>
  <c r="J227" i="4"/>
  <c r="J449" i="4" s="1"/>
  <c r="K227" i="4"/>
  <c r="K449" i="4" s="1"/>
  <c r="L227" i="4"/>
  <c r="L449" i="4" s="1"/>
  <c r="M227" i="4"/>
  <c r="M449" i="4" s="1"/>
  <c r="N227" i="4"/>
  <c r="N449" i="4" s="1"/>
  <c r="O227" i="4"/>
  <c r="O449" i="4" s="1"/>
  <c r="P227" i="4"/>
  <c r="P449" i="4" s="1"/>
  <c r="Q227" i="4"/>
  <c r="Q449" i="4" s="1"/>
  <c r="R227" i="4"/>
  <c r="R449" i="4" s="1"/>
  <c r="S227" i="4"/>
  <c r="S449" i="4" s="1"/>
  <c r="T227" i="4"/>
  <c r="T449" i="4" s="1"/>
  <c r="U227" i="4"/>
  <c r="U449" i="4" s="1"/>
  <c r="V227" i="4"/>
  <c r="V449" i="4" s="1"/>
  <c r="W227" i="4"/>
  <c r="W449" i="4" s="1"/>
  <c r="X227" i="4"/>
  <c r="X449" i="4" s="1"/>
  <c r="Y227" i="4"/>
  <c r="Y449" i="4" s="1"/>
  <c r="Z227" i="4"/>
  <c r="Z449" i="4" s="1"/>
  <c r="AA227" i="4"/>
  <c r="AA449" i="4" s="1"/>
  <c r="AB227" i="4"/>
  <c r="AB449" i="4" s="1"/>
  <c r="AC227" i="4"/>
  <c r="AC449" i="4" s="1"/>
  <c r="G228" i="4"/>
  <c r="G450" i="4" s="1"/>
  <c r="H228" i="4"/>
  <c r="H450" i="4" s="1"/>
  <c r="I228" i="4"/>
  <c r="I450" i="4" s="1"/>
  <c r="J228" i="4"/>
  <c r="J450" i="4" s="1"/>
  <c r="K228" i="4"/>
  <c r="K450" i="4" s="1"/>
  <c r="L228" i="4"/>
  <c r="L450" i="4" s="1"/>
  <c r="M228" i="4"/>
  <c r="M450" i="4" s="1"/>
  <c r="N228" i="4"/>
  <c r="N450" i="4" s="1"/>
  <c r="O228" i="4"/>
  <c r="O450" i="4" s="1"/>
  <c r="P228" i="4"/>
  <c r="P450" i="4" s="1"/>
  <c r="Q228" i="4"/>
  <c r="Q450" i="4" s="1"/>
  <c r="R228" i="4"/>
  <c r="R450" i="4" s="1"/>
  <c r="S228" i="4"/>
  <c r="S450" i="4" s="1"/>
  <c r="T228" i="4"/>
  <c r="T450" i="4" s="1"/>
  <c r="U228" i="4"/>
  <c r="U450" i="4" s="1"/>
  <c r="V228" i="4"/>
  <c r="V450" i="4" s="1"/>
  <c r="W228" i="4"/>
  <c r="W450" i="4" s="1"/>
  <c r="X228" i="4"/>
  <c r="X450" i="4" s="1"/>
  <c r="Y228" i="4"/>
  <c r="Y450" i="4" s="1"/>
  <c r="Z228" i="4"/>
  <c r="Z450" i="4" s="1"/>
  <c r="AA228" i="4"/>
  <c r="AA450" i="4" s="1"/>
  <c r="AB228" i="4"/>
  <c r="AB450" i="4" s="1"/>
  <c r="AC228" i="4"/>
  <c r="AC450" i="4" s="1"/>
  <c r="G229" i="4"/>
  <c r="G451" i="4" s="1"/>
  <c r="H229" i="4"/>
  <c r="H451" i="4" s="1"/>
  <c r="I229" i="4"/>
  <c r="I451" i="4" s="1"/>
  <c r="J229" i="4"/>
  <c r="J451" i="4" s="1"/>
  <c r="K229" i="4"/>
  <c r="K451" i="4" s="1"/>
  <c r="L229" i="4"/>
  <c r="L451" i="4" s="1"/>
  <c r="M229" i="4"/>
  <c r="M451" i="4" s="1"/>
  <c r="N229" i="4"/>
  <c r="N451" i="4" s="1"/>
  <c r="O229" i="4"/>
  <c r="O451" i="4" s="1"/>
  <c r="P229" i="4"/>
  <c r="P451" i="4" s="1"/>
  <c r="Q229" i="4"/>
  <c r="Q451" i="4" s="1"/>
  <c r="R229" i="4"/>
  <c r="R451" i="4" s="1"/>
  <c r="S229" i="4"/>
  <c r="S451" i="4" s="1"/>
  <c r="T229" i="4"/>
  <c r="T451" i="4" s="1"/>
  <c r="U229" i="4"/>
  <c r="U451" i="4" s="1"/>
  <c r="V229" i="4"/>
  <c r="V451" i="4" s="1"/>
  <c r="W229" i="4"/>
  <c r="W451" i="4" s="1"/>
  <c r="X229" i="4"/>
  <c r="X451" i="4" s="1"/>
  <c r="Y229" i="4"/>
  <c r="Y451" i="4" s="1"/>
  <c r="Z229" i="4"/>
  <c r="Z451" i="4" s="1"/>
  <c r="AA229" i="4"/>
  <c r="AA451" i="4" s="1"/>
  <c r="AB229" i="4"/>
  <c r="AB451" i="4" s="1"/>
  <c r="AC229" i="4"/>
  <c r="AC451" i="4" s="1"/>
  <c r="G230" i="4"/>
  <c r="G452" i="4" s="1"/>
  <c r="H230" i="4"/>
  <c r="H452" i="4" s="1"/>
  <c r="I230" i="4"/>
  <c r="I452" i="4" s="1"/>
  <c r="J230" i="4"/>
  <c r="J452" i="4" s="1"/>
  <c r="K230" i="4"/>
  <c r="K452" i="4" s="1"/>
  <c r="L230" i="4"/>
  <c r="L452" i="4" s="1"/>
  <c r="M230" i="4"/>
  <c r="M452" i="4" s="1"/>
  <c r="N230" i="4"/>
  <c r="N452" i="4" s="1"/>
  <c r="O230" i="4"/>
  <c r="O452" i="4" s="1"/>
  <c r="P230" i="4"/>
  <c r="P452" i="4" s="1"/>
  <c r="Q230" i="4"/>
  <c r="Q452" i="4" s="1"/>
  <c r="R230" i="4"/>
  <c r="R452" i="4" s="1"/>
  <c r="S230" i="4"/>
  <c r="S452" i="4" s="1"/>
  <c r="T230" i="4"/>
  <c r="T452" i="4" s="1"/>
  <c r="U230" i="4"/>
  <c r="U452" i="4" s="1"/>
  <c r="V230" i="4"/>
  <c r="V452" i="4" s="1"/>
  <c r="W230" i="4"/>
  <c r="W452" i="4" s="1"/>
  <c r="X230" i="4"/>
  <c r="X452" i="4" s="1"/>
  <c r="Y230" i="4"/>
  <c r="Y452" i="4" s="1"/>
  <c r="Z230" i="4"/>
  <c r="Z452" i="4" s="1"/>
  <c r="AA230" i="4"/>
  <c r="AA452" i="4" s="1"/>
  <c r="AB230" i="4"/>
  <c r="AB452" i="4" s="1"/>
  <c r="AC230" i="4"/>
  <c r="AC452" i="4" s="1"/>
  <c r="G231" i="4"/>
  <c r="G453" i="4" s="1"/>
  <c r="H231" i="4"/>
  <c r="H453" i="4" s="1"/>
  <c r="I231" i="4"/>
  <c r="I453" i="4" s="1"/>
  <c r="J231" i="4"/>
  <c r="J453" i="4" s="1"/>
  <c r="K231" i="4"/>
  <c r="K453" i="4" s="1"/>
  <c r="L231" i="4"/>
  <c r="L453" i="4" s="1"/>
  <c r="M231" i="4"/>
  <c r="M453" i="4" s="1"/>
  <c r="N231" i="4"/>
  <c r="N453" i="4" s="1"/>
  <c r="O231" i="4"/>
  <c r="O453" i="4" s="1"/>
  <c r="P231" i="4"/>
  <c r="P453" i="4" s="1"/>
  <c r="Q231" i="4"/>
  <c r="Q453" i="4" s="1"/>
  <c r="R231" i="4"/>
  <c r="R453" i="4" s="1"/>
  <c r="S231" i="4"/>
  <c r="S453" i="4" s="1"/>
  <c r="T231" i="4"/>
  <c r="T453" i="4" s="1"/>
  <c r="U231" i="4"/>
  <c r="U453" i="4" s="1"/>
  <c r="V231" i="4"/>
  <c r="V453" i="4" s="1"/>
  <c r="W231" i="4"/>
  <c r="W453" i="4" s="1"/>
  <c r="X231" i="4"/>
  <c r="X453" i="4" s="1"/>
  <c r="Y231" i="4"/>
  <c r="Y453" i="4" s="1"/>
  <c r="Z231" i="4"/>
  <c r="Z453" i="4" s="1"/>
  <c r="AA231" i="4"/>
  <c r="AA453" i="4" s="1"/>
  <c r="AB231" i="4"/>
  <c r="AB453" i="4" s="1"/>
  <c r="AC231" i="4"/>
  <c r="AC453" i="4" s="1"/>
  <c r="G232" i="4"/>
  <c r="G454" i="4" s="1"/>
  <c r="H232" i="4"/>
  <c r="H454" i="4" s="1"/>
  <c r="I232" i="4"/>
  <c r="I454" i="4" s="1"/>
  <c r="J232" i="4"/>
  <c r="J454" i="4" s="1"/>
  <c r="K232" i="4"/>
  <c r="K454" i="4" s="1"/>
  <c r="L232" i="4"/>
  <c r="L454" i="4" s="1"/>
  <c r="M232" i="4"/>
  <c r="M454" i="4" s="1"/>
  <c r="N232" i="4"/>
  <c r="N454" i="4" s="1"/>
  <c r="O232" i="4"/>
  <c r="O454" i="4" s="1"/>
  <c r="P232" i="4"/>
  <c r="P454" i="4" s="1"/>
  <c r="Q232" i="4"/>
  <c r="Q454" i="4" s="1"/>
  <c r="R232" i="4"/>
  <c r="R454" i="4" s="1"/>
  <c r="S232" i="4"/>
  <c r="S454" i="4" s="1"/>
  <c r="T232" i="4"/>
  <c r="T454" i="4" s="1"/>
  <c r="U232" i="4"/>
  <c r="U454" i="4" s="1"/>
  <c r="V232" i="4"/>
  <c r="V454" i="4" s="1"/>
  <c r="W232" i="4"/>
  <c r="W454" i="4" s="1"/>
  <c r="X232" i="4"/>
  <c r="X454" i="4" s="1"/>
  <c r="Y232" i="4"/>
  <c r="Y454" i="4" s="1"/>
  <c r="Z232" i="4"/>
  <c r="Z454" i="4" s="1"/>
  <c r="AA232" i="4"/>
  <c r="AA454" i="4" s="1"/>
  <c r="AB232" i="4"/>
  <c r="AB454" i="4" s="1"/>
  <c r="AC232" i="4"/>
  <c r="AC454" i="4" s="1"/>
  <c r="G233" i="4"/>
  <c r="G455" i="4" s="1"/>
  <c r="H233" i="4"/>
  <c r="H455" i="4" s="1"/>
  <c r="I233" i="4"/>
  <c r="I455" i="4" s="1"/>
  <c r="J233" i="4"/>
  <c r="J455" i="4" s="1"/>
  <c r="K233" i="4"/>
  <c r="K455" i="4" s="1"/>
  <c r="L233" i="4"/>
  <c r="L455" i="4" s="1"/>
  <c r="M233" i="4"/>
  <c r="M455" i="4" s="1"/>
  <c r="N233" i="4"/>
  <c r="N455" i="4" s="1"/>
  <c r="O233" i="4"/>
  <c r="O455" i="4" s="1"/>
  <c r="P233" i="4"/>
  <c r="P455" i="4" s="1"/>
  <c r="Q233" i="4"/>
  <c r="Q455" i="4" s="1"/>
  <c r="R233" i="4"/>
  <c r="R455" i="4" s="1"/>
  <c r="S233" i="4"/>
  <c r="S455" i="4" s="1"/>
  <c r="T233" i="4"/>
  <c r="T455" i="4" s="1"/>
  <c r="U233" i="4"/>
  <c r="U455" i="4" s="1"/>
  <c r="V233" i="4"/>
  <c r="V455" i="4" s="1"/>
  <c r="W233" i="4"/>
  <c r="W455" i="4" s="1"/>
  <c r="X233" i="4"/>
  <c r="X455" i="4" s="1"/>
  <c r="Y233" i="4"/>
  <c r="Y455" i="4" s="1"/>
  <c r="Z233" i="4"/>
  <c r="Z455" i="4" s="1"/>
  <c r="AA233" i="4"/>
  <c r="AA455" i="4" s="1"/>
  <c r="AB233" i="4"/>
  <c r="AB455" i="4" s="1"/>
  <c r="AC233" i="4"/>
  <c r="AC455" i="4" s="1"/>
  <c r="G234" i="4"/>
  <c r="G456" i="4" s="1"/>
  <c r="H234" i="4"/>
  <c r="H456" i="4" s="1"/>
  <c r="I234" i="4"/>
  <c r="I456" i="4" s="1"/>
  <c r="J234" i="4"/>
  <c r="J456" i="4" s="1"/>
  <c r="K234" i="4"/>
  <c r="K456" i="4" s="1"/>
  <c r="L234" i="4"/>
  <c r="L456" i="4" s="1"/>
  <c r="M234" i="4"/>
  <c r="M456" i="4" s="1"/>
  <c r="N234" i="4"/>
  <c r="N456" i="4" s="1"/>
  <c r="O234" i="4"/>
  <c r="O456" i="4" s="1"/>
  <c r="P234" i="4"/>
  <c r="P456" i="4" s="1"/>
  <c r="Q234" i="4"/>
  <c r="Q456" i="4" s="1"/>
  <c r="R234" i="4"/>
  <c r="R456" i="4" s="1"/>
  <c r="S234" i="4"/>
  <c r="S456" i="4" s="1"/>
  <c r="T234" i="4"/>
  <c r="T456" i="4" s="1"/>
  <c r="U234" i="4"/>
  <c r="U456" i="4" s="1"/>
  <c r="V234" i="4"/>
  <c r="V456" i="4" s="1"/>
  <c r="W234" i="4"/>
  <c r="W456" i="4" s="1"/>
  <c r="X234" i="4"/>
  <c r="X456" i="4" s="1"/>
  <c r="Y234" i="4"/>
  <c r="Y456" i="4" s="1"/>
  <c r="Z234" i="4"/>
  <c r="Z456" i="4" s="1"/>
  <c r="AA234" i="4"/>
  <c r="AA456" i="4" s="1"/>
  <c r="AB234" i="4"/>
  <c r="AB456" i="4" s="1"/>
  <c r="AC234" i="4"/>
  <c r="AC456" i="4" s="1"/>
  <c r="G235" i="4"/>
  <c r="G457" i="4" s="1"/>
  <c r="H235" i="4"/>
  <c r="H457" i="4" s="1"/>
  <c r="I235" i="4"/>
  <c r="I457" i="4" s="1"/>
  <c r="J235" i="4"/>
  <c r="J457" i="4" s="1"/>
  <c r="K235" i="4"/>
  <c r="K457" i="4" s="1"/>
  <c r="L235" i="4"/>
  <c r="L457" i="4" s="1"/>
  <c r="M235" i="4"/>
  <c r="M457" i="4" s="1"/>
  <c r="N235" i="4"/>
  <c r="N457" i="4" s="1"/>
  <c r="O235" i="4"/>
  <c r="O457" i="4" s="1"/>
  <c r="P235" i="4"/>
  <c r="P457" i="4" s="1"/>
  <c r="Q235" i="4"/>
  <c r="Q457" i="4" s="1"/>
  <c r="R235" i="4"/>
  <c r="R457" i="4" s="1"/>
  <c r="S235" i="4"/>
  <c r="S457" i="4" s="1"/>
  <c r="T235" i="4"/>
  <c r="T457" i="4" s="1"/>
  <c r="U235" i="4"/>
  <c r="U457" i="4" s="1"/>
  <c r="V235" i="4"/>
  <c r="V457" i="4" s="1"/>
  <c r="W235" i="4"/>
  <c r="W457" i="4" s="1"/>
  <c r="X235" i="4"/>
  <c r="X457" i="4" s="1"/>
  <c r="Y235" i="4"/>
  <c r="Y457" i="4" s="1"/>
  <c r="Z235" i="4"/>
  <c r="Z457" i="4" s="1"/>
  <c r="AA235" i="4"/>
  <c r="AA457" i="4" s="1"/>
  <c r="AB235" i="4"/>
  <c r="AB457" i="4" s="1"/>
  <c r="AC235" i="4"/>
  <c r="AC457" i="4" s="1"/>
  <c r="G236" i="4"/>
  <c r="G458" i="4" s="1"/>
  <c r="H236" i="4"/>
  <c r="H458" i="4" s="1"/>
  <c r="I236" i="4"/>
  <c r="I458" i="4" s="1"/>
  <c r="J236" i="4"/>
  <c r="J458" i="4" s="1"/>
  <c r="K236" i="4"/>
  <c r="K458" i="4" s="1"/>
  <c r="L236" i="4"/>
  <c r="L458" i="4" s="1"/>
  <c r="M236" i="4"/>
  <c r="M458" i="4" s="1"/>
  <c r="N236" i="4"/>
  <c r="N458" i="4" s="1"/>
  <c r="O236" i="4"/>
  <c r="O458" i="4" s="1"/>
  <c r="P236" i="4"/>
  <c r="P458" i="4" s="1"/>
  <c r="Q236" i="4"/>
  <c r="Q458" i="4" s="1"/>
  <c r="R236" i="4"/>
  <c r="R458" i="4" s="1"/>
  <c r="S236" i="4"/>
  <c r="S458" i="4" s="1"/>
  <c r="T236" i="4"/>
  <c r="T458" i="4" s="1"/>
  <c r="U236" i="4"/>
  <c r="U458" i="4" s="1"/>
  <c r="V236" i="4"/>
  <c r="V458" i="4" s="1"/>
  <c r="W236" i="4"/>
  <c r="W458" i="4" s="1"/>
  <c r="X236" i="4"/>
  <c r="X458" i="4" s="1"/>
  <c r="Y236" i="4"/>
  <c r="Y458" i="4" s="1"/>
  <c r="Z236" i="4"/>
  <c r="Z458" i="4" s="1"/>
  <c r="AA236" i="4"/>
  <c r="AA458" i="4" s="1"/>
  <c r="AB236" i="4"/>
  <c r="AB458" i="4" s="1"/>
  <c r="AC236" i="4"/>
  <c r="AC458" i="4" s="1"/>
  <c r="G237" i="4"/>
  <c r="G459" i="4" s="1"/>
  <c r="H237" i="4"/>
  <c r="H459" i="4" s="1"/>
  <c r="I237" i="4"/>
  <c r="I459" i="4" s="1"/>
  <c r="J237" i="4"/>
  <c r="J459" i="4" s="1"/>
  <c r="K237" i="4"/>
  <c r="K459" i="4" s="1"/>
  <c r="L237" i="4"/>
  <c r="L459" i="4" s="1"/>
  <c r="M237" i="4"/>
  <c r="M459" i="4" s="1"/>
  <c r="N237" i="4"/>
  <c r="N459" i="4" s="1"/>
  <c r="O237" i="4"/>
  <c r="O459" i="4" s="1"/>
  <c r="P237" i="4"/>
  <c r="P459" i="4" s="1"/>
  <c r="Q237" i="4"/>
  <c r="Q459" i="4" s="1"/>
  <c r="R237" i="4"/>
  <c r="R459" i="4" s="1"/>
  <c r="S237" i="4"/>
  <c r="S459" i="4" s="1"/>
  <c r="T237" i="4"/>
  <c r="T459" i="4" s="1"/>
  <c r="U237" i="4"/>
  <c r="U459" i="4" s="1"/>
  <c r="V237" i="4"/>
  <c r="V459" i="4" s="1"/>
  <c r="W237" i="4"/>
  <c r="W459" i="4" s="1"/>
  <c r="X237" i="4"/>
  <c r="X459" i="4" s="1"/>
  <c r="Y237" i="4"/>
  <c r="Y459" i="4" s="1"/>
  <c r="Z237" i="4"/>
  <c r="Z459" i="4" s="1"/>
  <c r="AA237" i="4"/>
  <c r="AA459" i="4" s="1"/>
  <c r="AB237" i="4"/>
  <c r="AB459" i="4" s="1"/>
  <c r="AC237" i="4"/>
  <c r="AC45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61" i="4" s="1"/>
  <c r="H239" i="4"/>
  <c r="H461" i="4" s="1"/>
  <c r="I239" i="4"/>
  <c r="I461" i="4" s="1"/>
  <c r="J239" i="4"/>
  <c r="J461" i="4" s="1"/>
  <c r="K239" i="4"/>
  <c r="K461" i="4" s="1"/>
  <c r="L239" i="4"/>
  <c r="L461" i="4" s="1"/>
  <c r="M239" i="4"/>
  <c r="M461" i="4" s="1"/>
  <c r="N239" i="4"/>
  <c r="N461" i="4" s="1"/>
  <c r="O239" i="4"/>
  <c r="O461" i="4" s="1"/>
  <c r="P239" i="4"/>
  <c r="P461" i="4" s="1"/>
  <c r="Q239" i="4"/>
  <c r="Q461" i="4" s="1"/>
  <c r="R239" i="4"/>
  <c r="R461" i="4" s="1"/>
  <c r="S239" i="4"/>
  <c r="S461" i="4" s="1"/>
  <c r="T239" i="4"/>
  <c r="T461" i="4" s="1"/>
  <c r="U239" i="4"/>
  <c r="U461" i="4" s="1"/>
  <c r="V239" i="4"/>
  <c r="V461" i="4" s="1"/>
  <c r="W239" i="4"/>
  <c r="W461" i="4" s="1"/>
  <c r="X239" i="4"/>
  <c r="X461" i="4" s="1"/>
  <c r="Y239" i="4"/>
  <c r="Y461" i="4" s="1"/>
  <c r="Z239" i="4"/>
  <c r="Z461" i="4" s="1"/>
  <c r="AA239" i="4"/>
  <c r="AA461" i="4" s="1"/>
  <c r="AB239" i="4"/>
  <c r="AB461" i="4" s="1"/>
  <c r="AC239" i="4"/>
  <c r="AC461" i="4" s="1"/>
  <c r="G240" i="4"/>
  <c r="G462" i="4" s="1"/>
  <c r="H240" i="4"/>
  <c r="H462" i="4" s="1"/>
  <c r="I240" i="4"/>
  <c r="I462" i="4" s="1"/>
  <c r="J240" i="4"/>
  <c r="J462" i="4" s="1"/>
  <c r="K240" i="4"/>
  <c r="K462" i="4" s="1"/>
  <c r="L240" i="4"/>
  <c r="L462" i="4" s="1"/>
  <c r="M240" i="4"/>
  <c r="M462" i="4" s="1"/>
  <c r="N240" i="4"/>
  <c r="N462" i="4" s="1"/>
  <c r="O240" i="4"/>
  <c r="O462" i="4" s="1"/>
  <c r="P240" i="4"/>
  <c r="P462" i="4" s="1"/>
  <c r="Q240" i="4"/>
  <c r="Q462" i="4" s="1"/>
  <c r="R240" i="4"/>
  <c r="R462" i="4" s="1"/>
  <c r="S240" i="4"/>
  <c r="S462" i="4" s="1"/>
  <c r="T240" i="4"/>
  <c r="T462" i="4" s="1"/>
  <c r="U240" i="4"/>
  <c r="U462" i="4" s="1"/>
  <c r="V240" i="4"/>
  <c r="V462" i="4" s="1"/>
  <c r="W240" i="4"/>
  <c r="W462" i="4" s="1"/>
  <c r="X240" i="4"/>
  <c r="X462" i="4" s="1"/>
  <c r="Y240" i="4"/>
  <c r="Y462" i="4" s="1"/>
  <c r="Z240" i="4"/>
  <c r="Z462" i="4" s="1"/>
  <c r="AA240" i="4"/>
  <c r="AA462" i="4" s="1"/>
  <c r="AB240" i="4"/>
  <c r="AB462" i="4" s="1"/>
  <c r="AC240" i="4"/>
  <c r="AC462" i="4" s="1"/>
  <c r="G241" i="4"/>
  <c r="G463" i="4" s="1"/>
  <c r="H241" i="4"/>
  <c r="H463" i="4" s="1"/>
  <c r="I241" i="4"/>
  <c r="I463" i="4" s="1"/>
  <c r="J241" i="4"/>
  <c r="J463" i="4" s="1"/>
  <c r="K241" i="4"/>
  <c r="K463" i="4" s="1"/>
  <c r="L241" i="4"/>
  <c r="L463" i="4" s="1"/>
  <c r="M241" i="4"/>
  <c r="M463" i="4" s="1"/>
  <c r="N241" i="4"/>
  <c r="N463" i="4" s="1"/>
  <c r="O241" i="4"/>
  <c r="O463" i="4" s="1"/>
  <c r="P241" i="4"/>
  <c r="P463" i="4" s="1"/>
  <c r="Q241" i="4"/>
  <c r="Q463" i="4" s="1"/>
  <c r="R241" i="4"/>
  <c r="R463" i="4" s="1"/>
  <c r="S241" i="4"/>
  <c r="S463" i="4" s="1"/>
  <c r="T241" i="4"/>
  <c r="T463" i="4" s="1"/>
  <c r="U241" i="4"/>
  <c r="U463" i="4" s="1"/>
  <c r="V241" i="4"/>
  <c r="V463" i="4" s="1"/>
  <c r="W241" i="4"/>
  <c r="W463" i="4" s="1"/>
  <c r="X241" i="4"/>
  <c r="X463" i="4" s="1"/>
  <c r="Y241" i="4"/>
  <c r="Y463" i="4" s="1"/>
  <c r="Z241" i="4"/>
  <c r="Z463" i="4" s="1"/>
  <c r="AA241" i="4"/>
  <c r="AA463" i="4" s="1"/>
  <c r="AB241" i="4"/>
  <c r="AB463" i="4" s="1"/>
  <c r="AC241" i="4"/>
  <c r="AC463" i="4" s="1"/>
  <c r="G242" i="4"/>
  <c r="G464" i="4" s="1"/>
  <c r="H242" i="4"/>
  <c r="H464" i="4" s="1"/>
  <c r="I242" i="4"/>
  <c r="I464" i="4" s="1"/>
  <c r="J242" i="4"/>
  <c r="J464" i="4" s="1"/>
  <c r="K242" i="4"/>
  <c r="K464" i="4" s="1"/>
  <c r="L242" i="4"/>
  <c r="L464" i="4" s="1"/>
  <c r="M242" i="4"/>
  <c r="M464" i="4" s="1"/>
  <c r="N242" i="4"/>
  <c r="N464" i="4" s="1"/>
  <c r="O242" i="4"/>
  <c r="O464" i="4" s="1"/>
  <c r="P242" i="4"/>
  <c r="P464" i="4" s="1"/>
  <c r="Q242" i="4"/>
  <c r="Q464" i="4" s="1"/>
  <c r="R242" i="4"/>
  <c r="R464" i="4" s="1"/>
  <c r="S242" i="4"/>
  <c r="S464" i="4" s="1"/>
  <c r="T242" i="4"/>
  <c r="T464" i="4" s="1"/>
  <c r="U242" i="4"/>
  <c r="U464" i="4" s="1"/>
  <c r="V242" i="4"/>
  <c r="V464" i="4" s="1"/>
  <c r="W242" i="4"/>
  <c r="W464" i="4" s="1"/>
  <c r="X242" i="4"/>
  <c r="X464" i="4" s="1"/>
  <c r="Y242" i="4"/>
  <c r="Y464" i="4" s="1"/>
  <c r="Z242" i="4"/>
  <c r="Z464" i="4" s="1"/>
  <c r="AA242" i="4"/>
  <c r="AA464" i="4" s="1"/>
  <c r="AB242" i="4"/>
  <c r="AB464" i="4" s="1"/>
  <c r="AC242" i="4"/>
  <c r="AC464" i="4" s="1"/>
  <c r="G243" i="4"/>
  <c r="G465" i="4" s="1"/>
  <c r="H243" i="4"/>
  <c r="H465" i="4" s="1"/>
  <c r="I243" i="4"/>
  <c r="I465" i="4" s="1"/>
  <c r="J243" i="4"/>
  <c r="J465" i="4" s="1"/>
  <c r="K243" i="4"/>
  <c r="K465" i="4" s="1"/>
  <c r="L243" i="4"/>
  <c r="L465" i="4" s="1"/>
  <c r="M243" i="4"/>
  <c r="M465" i="4" s="1"/>
  <c r="N243" i="4"/>
  <c r="N465" i="4" s="1"/>
  <c r="O243" i="4"/>
  <c r="O465" i="4" s="1"/>
  <c r="P243" i="4"/>
  <c r="P465" i="4" s="1"/>
  <c r="Q243" i="4"/>
  <c r="Q465" i="4" s="1"/>
  <c r="R243" i="4"/>
  <c r="R465" i="4" s="1"/>
  <c r="S243" i="4"/>
  <c r="S465" i="4" s="1"/>
  <c r="T243" i="4"/>
  <c r="T465" i="4" s="1"/>
  <c r="U243" i="4"/>
  <c r="U465" i="4" s="1"/>
  <c r="V243" i="4"/>
  <c r="V465" i="4" s="1"/>
  <c r="W243" i="4"/>
  <c r="W465" i="4" s="1"/>
  <c r="X243" i="4"/>
  <c r="X465" i="4" s="1"/>
  <c r="Y243" i="4"/>
  <c r="Y465" i="4" s="1"/>
  <c r="Z243" i="4"/>
  <c r="Z465" i="4" s="1"/>
  <c r="AA243" i="4"/>
  <c r="AA465" i="4" s="1"/>
  <c r="AB243" i="4"/>
  <c r="AB465" i="4" s="1"/>
  <c r="AC243" i="4"/>
  <c r="AC465" i="4" s="1"/>
  <c r="G244" i="4"/>
  <c r="G466" i="4" s="1"/>
  <c r="H244" i="4"/>
  <c r="H466" i="4" s="1"/>
  <c r="I244" i="4"/>
  <c r="I466" i="4" s="1"/>
  <c r="J244" i="4"/>
  <c r="J466" i="4" s="1"/>
  <c r="K244" i="4"/>
  <c r="K466" i="4" s="1"/>
  <c r="L244" i="4"/>
  <c r="L466" i="4" s="1"/>
  <c r="M244" i="4"/>
  <c r="M466" i="4" s="1"/>
  <c r="N244" i="4"/>
  <c r="N466" i="4" s="1"/>
  <c r="O244" i="4"/>
  <c r="O466" i="4" s="1"/>
  <c r="P244" i="4"/>
  <c r="P466" i="4" s="1"/>
  <c r="Q244" i="4"/>
  <c r="Q466" i="4" s="1"/>
  <c r="R244" i="4"/>
  <c r="R466" i="4" s="1"/>
  <c r="S244" i="4"/>
  <c r="S466" i="4" s="1"/>
  <c r="T244" i="4"/>
  <c r="T466" i="4" s="1"/>
  <c r="U244" i="4"/>
  <c r="U466" i="4" s="1"/>
  <c r="V244" i="4"/>
  <c r="V466" i="4" s="1"/>
  <c r="W244" i="4"/>
  <c r="W466" i="4" s="1"/>
  <c r="X244" i="4"/>
  <c r="X466" i="4" s="1"/>
  <c r="Y244" i="4"/>
  <c r="Y466" i="4" s="1"/>
  <c r="Z244" i="4"/>
  <c r="Z466" i="4" s="1"/>
  <c r="AA244" i="4"/>
  <c r="AA466" i="4" s="1"/>
  <c r="AB244" i="4"/>
  <c r="AB466" i="4" s="1"/>
  <c r="AC244" i="4"/>
  <c r="AC466" i="4" s="1"/>
  <c r="G245" i="4"/>
  <c r="G467" i="4" s="1"/>
  <c r="H245" i="4"/>
  <c r="H467" i="4" s="1"/>
  <c r="I245" i="4"/>
  <c r="I467" i="4" s="1"/>
  <c r="J245" i="4"/>
  <c r="J467" i="4" s="1"/>
  <c r="K245" i="4"/>
  <c r="K467" i="4" s="1"/>
  <c r="L245" i="4"/>
  <c r="L467" i="4" s="1"/>
  <c r="M245" i="4"/>
  <c r="M467" i="4" s="1"/>
  <c r="N245" i="4"/>
  <c r="N467" i="4" s="1"/>
  <c r="O245" i="4"/>
  <c r="O467" i="4" s="1"/>
  <c r="P245" i="4"/>
  <c r="P467" i="4" s="1"/>
  <c r="Q245" i="4"/>
  <c r="Q467" i="4" s="1"/>
  <c r="R245" i="4"/>
  <c r="R467" i="4" s="1"/>
  <c r="S245" i="4"/>
  <c r="S467" i="4" s="1"/>
  <c r="T245" i="4"/>
  <c r="T467" i="4" s="1"/>
  <c r="U245" i="4"/>
  <c r="U467" i="4" s="1"/>
  <c r="V245" i="4"/>
  <c r="V467" i="4" s="1"/>
  <c r="W245" i="4"/>
  <c r="W467" i="4" s="1"/>
  <c r="X245" i="4"/>
  <c r="X467" i="4" s="1"/>
  <c r="Y245" i="4"/>
  <c r="Y467" i="4" s="1"/>
  <c r="Z245" i="4"/>
  <c r="Z467" i="4" s="1"/>
  <c r="AA245" i="4"/>
  <c r="AA467" i="4" s="1"/>
  <c r="AB245" i="4"/>
  <c r="AB467" i="4" s="1"/>
  <c r="AC245" i="4"/>
  <c r="AC467" i="4" s="1"/>
  <c r="G246" i="4"/>
  <c r="G468" i="4" s="1"/>
  <c r="H246" i="4"/>
  <c r="H468" i="4" s="1"/>
  <c r="I246" i="4"/>
  <c r="I468" i="4" s="1"/>
  <c r="J246" i="4"/>
  <c r="J468" i="4" s="1"/>
  <c r="K246" i="4"/>
  <c r="K468" i="4" s="1"/>
  <c r="L246" i="4"/>
  <c r="L468" i="4" s="1"/>
  <c r="M246" i="4"/>
  <c r="M468" i="4" s="1"/>
  <c r="N246" i="4"/>
  <c r="N468" i="4" s="1"/>
  <c r="O246" i="4"/>
  <c r="O468" i="4" s="1"/>
  <c r="P246" i="4"/>
  <c r="P468" i="4" s="1"/>
  <c r="Q246" i="4"/>
  <c r="Q468" i="4" s="1"/>
  <c r="R246" i="4"/>
  <c r="R468" i="4" s="1"/>
  <c r="S246" i="4"/>
  <c r="S468" i="4" s="1"/>
  <c r="T246" i="4"/>
  <c r="T468" i="4" s="1"/>
  <c r="U246" i="4"/>
  <c r="U468" i="4" s="1"/>
  <c r="V246" i="4"/>
  <c r="V468" i="4" s="1"/>
  <c r="W246" i="4"/>
  <c r="W468" i="4" s="1"/>
  <c r="X246" i="4"/>
  <c r="X468" i="4" s="1"/>
  <c r="Y246" i="4"/>
  <c r="Y468" i="4" s="1"/>
  <c r="Z246" i="4"/>
  <c r="Z468" i="4" s="1"/>
  <c r="AA246" i="4"/>
  <c r="AA468" i="4" s="1"/>
  <c r="AB246" i="4"/>
  <c r="AB468" i="4" s="1"/>
  <c r="AC246" i="4"/>
  <c r="AC468" i="4" s="1"/>
  <c r="G247" i="4"/>
  <c r="G469" i="4" s="1"/>
  <c r="H247" i="4"/>
  <c r="H469" i="4" s="1"/>
  <c r="I247" i="4"/>
  <c r="I469" i="4" s="1"/>
  <c r="J247" i="4"/>
  <c r="J469" i="4" s="1"/>
  <c r="K247" i="4"/>
  <c r="K469" i="4" s="1"/>
  <c r="L247" i="4"/>
  <c r="L469" i="4" s="1"/>
  <c r="M247" i="4"/>
  <c r="M469" i="4" s="1"/>
  <c r="N247" i="4"/>
  <c r="N469" i="4" s="1"/>
  <c r="O247" i="4"/>
  <c r="O469" i="4" s="1"/>
  <c r="P247" i="4"/>
  <c r="P469" i="4" s="1"/>
  <c r="Q247" i="4"/>
  <c r="Q469" i="4" s="1"/>
  <c r="R247" i="4"/>
  <c r="R469" i="4" s="1"/>
  <c r="S247" i="4"/>
  <c r="S469" i="4" s="1"/>
  <c r="T247" i="4"/>
  <c r="T469" i="4" s="1"/>
  <c r="U247" i="4"/>
  <c r="U469" i="4" s="1"/>
  <c r="V247" i="4"/>
  <c r="V469" i="4" s="1"/>
  <c r="W247" i="4"/>
  <c r="W469" i="4" s="1"/>
  <c r="X247" i="4"/>
  <c r="X469" i="4" s="1"/>
  <c r="Y247" i="4"/>
  <c r="Y469" i="4" s="1"/>
  <c r="Z247" i="4"/>
  <c r="Z469" i="4" s="1"/>
  <c r="AA247" i="4"/>
  <c r="AA469" i="4" s="1"/>
  <c r="AB247" i="4"/>
  <c r="AB469" i="4" s="1"/>
  <c r="AC247" i="4"/>
  <c r="AC469" i="4" s="1"/>
  <c r="G248" i="4"/>
  <c r="G470" i="4" s="1"/>
  <c r="H248" i="4"/>
  <c r="H470" i="4" s="1"/>
  <c r="I248" i="4"/>
  <c r="I470" i="4" s="1"/>
  <c r="J248" i="4"/>
  <c r="J470" i="4" s="1"/>
  <c r="K248" i="4"/>
  <c r="K470" i="4" s="1"/>
  <c r="L248" i="4"/>
  <c r="L470" i="4" s="1"/>
  <c r="M248" i="4"/>
  <c r="M470" i="4" s="1"/>
  <c r="N248" i="4"/>
  <c r="N470" i="4" s="1"/>
  <c r="O248" i="4"/>
  <c r="O470" i="4" s="1"/>
  <c r="P248" i="4"/>
  <c r="P470" i="4" s="1"/>
  <c r="Q248" i="4"/>
  <c r="Q470" i="4" s="1"/>
  <c r="R248" i="4"/>
  <c r="R470" i="4" s="1"/>
  <c r="S248" i="4"/>
  <c r="S470" i="4" s="1"/>
  <c r="T248" i="4"/>
  <c r="T470" i="4" s="1"/>
  <c r="U248" i="4"/>
  <c r="U470" i="4" s="1"/>
  <c r="V248" i="4"/>
  <c r="V470" i="4" s="1"/>
  <c r="W248" i="4"/>
  <c r="W470" i="4" s="1"/>
  <c r="X248" i="4"/>
  <c r="X470" i="4" s="1"/>
  <c r="Y248" i="4"/>
  <c r="Y470" i="4" s="1"/>
  <c r="Z248" i="4"/>
  <c r="Z470" i="4" s="1"/>
  <c r="AA248" i="4"/>
  <c r="AA470" i="4" s="1"/>
  <c r="AB248" i="4"/>
  <c r="AB470" i="4" s="1"/>
  <c r="AC248" i="4"/>
  <c r="AC470" i="4" s="1"/>
  <c r="G249" i="4"/>
  <c r="G471" i="4" s="1"/>
  <c r="H249" i="4"/>
  <c r="H471" i="4" s="1"/>
  <c r="I249" i="4"/>
  <c r="I471" i="4" s="1"/>
  <c r="J249" i="4"/>
  <c r="J471" i="4" s="1"/>
  <c r="K249" i="4"/>
  <c r="K471" i="4" s="1"/>
  <c r="L249" i="4"/>
  <c r="L471" i="4" s="1"/>
  <c r="M249" i="4"/>
  <c r="M471" i="4" s="1"/>
  <c r="N249" i="4"/>
  <c r="N471" i="4" s="1"/>
  <c r="O249" i="4"/>
  <c r="O471" i="4" s="1"/>
  <c r="P249" i="4"/>
  <c r="P471" i="4" s="1"/>
  <c r="Q249" i="4"/>
  <c r="Q471" i="4" s="1"/>
  <c r="R249" i="4"/>
  <c r="R471" i="4" s="1"/>
  <c r="S249" i="4"/>
  <c r="S471" i="4" s="1"/>
  <c r="T249" i="4"/>
  <c r="T471" i="4" s="1"/>
  <c r="U249" i="4"/>
  <c r="U471" i="4" s="1"/>
  <c r="V249" i="4"/>
  <c r="V471" i="4" s="1"/>
  <c r="W249" i="4"/>
  <c r="W471" i="4" s="1"/>
  <c r="X249" i="4"/>
  <c r="X471" i="4" s="1"/>
  <c r="Y249" i="4"/>
  <c r="Y471" i="4" s="1"/>
  <c r="Z249" i="4"/>
  <c r="Z471" i="4" s="1"/>
  <c r="AA249" i="4"/>
  <c r="AA471" i="4" s="1"/>
  <c r="AB249" i="4"/>
  <c r="AB471" i="4" s="1"/>
  <c r="AC249" i="4"/>
  <c r="AC471" i="4" s="1"/>
  <c r="G250" i="4"/>
  <c r="G472" i="4" s="1"/>
  <c r="H250" i="4"/>
  <c r="H472" i="4" s="1"/>
  <c r="I250" i="4"/>
  <c r="I472" i="4" s="1"/>
  <c r="J250" i="4"/>
  <c r="J472" i="4" s="1"/>
  <c r="K250" i="4"/>
  <c r="K472" i="4" s="1"/>
  <c r="L250" i="4"/>
  <c r="L472" i="4" s="1"/>
  <c r="M250" i="4"/>
  <c r="M472" i="4" s="1"/>
  <c r="N250" i="4"/>
  <c r="N472" i="4" s="1"/>
  <c r="O250" i="4"/>
  <c r="O472" i="4" s="1"/>
  <c r="P250" i="4"/>
  <c r="P472" i="4" s="1"/>
  <c r="Q250" i="4"/>
  <c r="Q472" i="4" s="1"/>
  <c r="R250" i="4"/>
  <c r="R472" i="4" s="1"/>
  <c r="S250" i="4"/>
  <c r="S472" i="4" s="1"/>
  <c r="T250" i="4"/>
  <c r="T472" i="4" s="1"/>
  <c r="U250" i="4"/>
  <c r="U472" i="4" s="1"/>
  <c r="V250" i="4"/>
  <c r="V472" i="4" s="1"/>
  <c r="W250" i="4"/>
  <c r="W472" i="4" s="1"/>
  <c r="X250" i="4"/>
  <c r="X472" i="4" s="1"/>
  <c r="Y250" i="4"/>
  <c r="Y472" i="4" s="1"/>
  <c r="Z250" i="4"/>
  <c r="Z472" i="4" s="1"/>
  <c r="AA250" i="4"/>
  <c r="AA472" i="4" s="1"/>
  <c r="AB250" i="4"/>
  <c r="AB472" i="4" s="1"/>
  <c r="AC250" i="4"/>
  <c r="AC472" i="4" s="1"/>
  <c r="G251" i="4"/>
  <c r="G473" i="4" s="1"/>
  <c r="H251" i="4"/>
  <c r="H473" i="4" s="1"/>
  <c r="I251" i="4"/>
  <c r="I473" i="4" s="1"/>
  <c r="J251" i="4"/>
  <c r="J473" i="4" s="1"/>
  <c r="K251" i="4"/>
  <c r="K473" i="4" s="1"/>
  <c r="L251" i="4"/>
  <c r="L473" i="4" s="1"/>
  <c r="M251" i="4"/>
  <c r="M473" i="4" s="1"/>
  <c r="N251" i="4"/>
  <c r="N473" i="4" s="1"/>
  <c r="O251" i="4"/>
  <c r="O473" i="4" s="1"/>
  <c r="P251" i="4"/>
  <c r="P473" i="4" s="1"/>
  <c r="Q251" i="4"/>
  <c r="Q473" i="4" s="1"/>
  <c r="R251" i="4"/>
  <c r="R473" i="4" s="1"/>
  <c r="S251" i="4"/>
  <c r="S473" i="4" s="1"/>
  <c r="T251" i="4"/>
  <c r="T473" i="4" s="1"/>
  <c r="U251" i="4"/>
  <c r="U473" i="4" s="1"/>
  <c r="V251" i="4"/>
  <c r="V473" i="4" s="1"/>
  <c r="W251" i="4"/>
  <c r="W473" i="4" s="1"/>
  <c r="X251" i="4"/>
  <c r="X473" i="4" s="1"/>
  <c r="Y251" i="4"/>
  <c r="Y473" i="4" s="1"/>
  <c r="Z251" i="4"/>
  <c r="Z473" i="4" s="1"/>
  <c r="AA251" i="4"/>
  <c r="AA473" i="4" s="1"/>
  <c r="AB251" i="4"/>
  <c r="AB473" i="4" s="1"/>
  <c r="AC251" i="4"/>
  <c r="AC473" i="4" s="1"/>
  <c r="G252" i="4"/>
  <c r="G474" i="4" s="1"/>
  <c r="H252" i="4"/>
  <c r="H474" i="4" s="1"/>
  <c r="I252" i="4"/>
  <c r="I474" i="4" s="1"/>
  <c r="J252" i="4"/>
  <c r="J474" i="4" s="1"/>
  <c r="K252" i="4"/>
  <c r="K474" i="4" s="1"/>
  <c r="L252" i="4"/>
  <c r="L474" i="4" s="1"/>
  <c r="M252" i="4"/>
  <c r="M474" i="4" s="1"/>
  <c r="N252" i="4"/>
  <c r="N474" i="4" s="1"/>
  <c r="O252" i="4"/>
  <c r="O474" i="4" s="1"/>
  <c r="P252" i="4"/>
  <c r="P474" i="4" s="1"/>
  <c r="Q252" i="4"/>
  <c r="Q474" i="4" s="1"/>
  <c r="R252" i="4"/>
  <c r="R474" i="4" s="1"/>
  <c r="S252" i="4"/>
  <c r="S474" i="4" s="1"/>
  <c r="T252" i="4"/>
  <c r="T474" i="4" s="1"/>
  <c r="U252" i="4"/>
  <c r="U474" i="4" s="1"/>
  <c r="V252" i="4"/>
  <c r="V474" i="4" s="1"/>
  <c r="W252" i="4"/>
  <c r="W474" i="4" s="1"/>
  <c r="X252" i="4"/>
  <c r="X474" i="4" s="1"/>
  <c r="Y252" i="4"/>
  <c r="Y474" i="4" s="1"/>
  <c r="Z252" i="4"/>
  <c r="Z474" i="4" s="1"/>
  <c r="AA252" i="4"/>
  <c r="AA474" i="4" s="1"/>
  <c r="AB252" i="4"/>
  <c r="AB474" i="4" s="1"/>
  <c r="AC252" i="4"/>
  <c r="AC474" i="4" s="1"/>
  <c r="G253" i="4"/>
  <c r="G475" i="4" s="1"/>
  <c r="H253" i="4"/>
  <c r="H475" i="4" s="1"/>
  <c r="I253" i="4"/>
  <c r="I475" i="4" s="1"/>
  <c r="J253" i="4"/>
  <c r="J475" i="4" s="1"/>
  <c r="K253" i="4"/>
  <c r="K475" i="4" s="1"/>
  <c r="L253" i="4"/>
  <c r="L475" i="4" s="1"/>
  <c r="M253" i="4"/>
  <c r="M475" i="4" s="1"/>
  <c r="N253" i="4"/>
  <c r="N475" i="4" s="1"/>
  <c r="O253" i="4"/>
  <c r="O475" i="4" s="1"/>
  <c r="P253" i="4"/>
  <c r="P475" i="4" s="1"/>
  <c r="Q253" i="4"/>
  <c r="Q475" i="4" s="1"/>
  <c r="R253" i="4"/>
  <c r="R475" i="4" s="1"/>
  <c r="S253" i="4"/>
  <c r="S475" i="4" s="1"/>
  <c r="T253" i="4"/>
  <c r="T475" i="4" s="1"/>
  <c r="U253" i="4"/>
  <c r="U475" i="4" s="1"/>
  <c r="V253" i="4"/>
  <c r="V475" i="4" s="1"/>
  <c r="W253" i="4"/>
  <c r="W475" i="4" s="1"/>
  <c r="X253" i="4"/>
  <c r="X475" i="4" s="1"/>
  <c r="Y253" i="4"/>
  <c r="Y475" i="4" s="1"/>
  <c r="Z253" i="4"/>
  <c r="Z475" i="4" s="1"/>
  <c r="AA253" i="4"/>
  <c r="AA475" i="4" s="1"/>
  <c r="AB253" i="4"/>
  <c r="AB475" i="4" s="1"/>
  <c r="AC253" i="4"/>
  <c r="AC475" i="4" s="1"/>
  <c r="G254" i="4"/>
  <c r="G476" i="4" s="1"/>
  <c r="H254" i="4"/>
  <c r="H476" i="4" s="1"/>
  <c r="I254" i="4"/>
  <c r="I476" i="4" s="1"/>
  <c r="J254" i="4"/>
  <c r="J476" i="4" s="1"/>
  <c r="K254" i="4"/>
  <c r="K476" i="4" s="1"/>
  <c r="L254" i="4"/>
  <c r="L476" i="4" s="1"/>
  <c r="M254" i="4"/>
  <c r="M476" i="4" s="1"/>
  <c r="N254" i="4"/>
  <c r="N476" i="4" s="1"/>
  <c r="O254" i="4"/>
  <c r="O476" i="4" s="1"/>
  <c r="P254" i="4"/>
  <c r="P476" i="4" s="1"/>
  <c r="Q254" i="4"/>
  <c r="Q476" i="4" s="1"/>
  <c r="R254" i="4"/>
  <c r="R476" i="4" s="1"/>
  <c r="S254" i="4"/>
  <c r="S476" i="4" s="1"/>
  <c r="T254" i="4"/>
  <c r="T476" i="4" s="1"/>
  <c r="U254" i="4"/>
  <c r="U476" i="4" s="1"/>
  <c r="V254" i="4"/>
  <c r="V476" i="4" s="1"/>
  <c r="W254" i="4"/>
  <c r="W476" i="4" s="1"/>
  <c r="X254" i="4"/>
  <c r="X476" i="4" s="1"/>
  <c r="Y254" i="4"/>
  <c r="Y476" i="4" s="1"/>
  <c r="Z254" i="4"/>
  <c r="Z476" i="4" s="1"/>
  <c r="AA254" i="4"/>
  <c r="AA476" i="4" s="1"/>
  <c r="AB254" i="4"/>
  <c r="AB476" i="4" s="1"/>
  <c r="AC254" i="4"/>
  <c r="AC476" i="4" s="1"/>
  <c r="G255" i="4"/>
  <c r="G477" i="4" s="1"/>
  <c r="H255" i="4"/>
  <c r="H477" i="4" s="1"/>
  <c r="I255" i="4"/>
  <c r="I477" i="4" s="1"/>
  <c r="J255" i="4"/>
  <c r="J477" i="4" s="1"/>
  <c r="K255" i="4"/>
  <c r="K477" i="4" s="1"/>
  <c r="L255" i="4"/>
  <c r="L477" i="4" s="1"/>
  <c r="M255" i="4"/>
  <c r="M477" i="4" s="1"/>
  <c r="N255" i="4"/>
  <c r="N477" i="4" s="1"/>
  <c r="O255" i="4"/>
  <c r="O477" i="4" s="1"/>
  <c r="P255" i="4"/>
  <c r="P477" i="4" s="1"/>
  <c r="Q255" i="4"/>
  <c r="Q477" i="4" s="1"/>
  <c r="R255" i="4"/>
  <c r="R477" i="4" s="1"/>
  <c r="S255" i="4"/>
  <c r="S477" i="4" s="1"/>
  <c r="T255" i="4"/>
  <c r="T477" i="4" s="1"/>
  <c r="U255" i="4"/>
  <c r="U477" i="4" s="1"/>
  <c r="V255" i="4"/>
  <c r="V477" i="4" s="1"/>
  <c r="W255" i="4"/>
  <c r="W477" i="4" s="1"/>
  <c r="X255" i="4"/>
  <c r="X477" i="4" s="1"/>
  <c r="Y255" i="4"/>
  <c r="Y477" i="4" s="1"/>
  <c r="Z255" i="4"/>
  <c r="Z477" i="4" s="1"/>
  <c r="AA255" i="4"/>
  <c r="AA477" i="4" s="1"/>
  <c r="AB255" i="4"/>
  <c r="AB477" i="4" s="1"/>
  <c r="AC255" i="4"/>
  <c r="AC477" i="4" s="1"/>
  <c r="G256" i="4"/>
  <c r="G478" i="4" s="1"/>
  <c r="H256" i="4"/>
  <c r="H478" i="4" s="1"/>
  <c r="I256" i="4"/>
  <c r="I478" i="4" s="1"/>
  <c r="J256" i="4"/>
  <c r="J478" i="4" s="1"/>
  <c r="K256" i="4"/>
  <c r="K478" i="4" s="1"/>
  <c r="L256" i="4"/>
  <c r="L478" i="4" s="1"/>
  <c r="M256" i="4"/>
  <c r="M478" i="4" s="1"/>
  <c r="N256" i="4"/>
  <c r="N478" i="4" s="1"/>
  <c r="O256" i="4"/>
  <c r="O478" i="4" s="1"/>
  <c r="P256" i="4"/>
  <c r="P478" i="4" s="1"/>
  <c r="Q256" i="4"/>
  <c r="Q478" i="4" s="1"/>
  <c r="R256" i="4"/>
  <c r="R478" i="4" s="1"/>
  <c r="S256" i="4"/>
  <c r="S478" i="4" s="1"/>
  <c r="T256" i="4"/>
  <c r="T478" i="4" s="1"/>
  <c r="U256" i="4"/>
  <c r="U478" i="4" s="1"/>
  <c r="V256" i="4"/>
  <c r="V478" i="4" s="1"/>
  <c r="W256" i="4"/>
  <c r="W478" i="4" s="1"/>
  <c r="X256" i="4"/>
  <c r="X478" i="4" s="1"/>
  <c r="Y256" i="4"/>
  <c r="Y478" i="4" s="1"/>
  <c r="Z256" i="4"/>
  <c r="Z478" i="4" s="1"/>
  <c r="AA256" i="4"/>
  <c r="AA478" i="4" s="1"/>
  <c r="AB256" i="4"/>
  <c r="AB478" i="4" s="1"/>
  <c r="AC256" i="4"/>
  <c r="AC478" i="4" s="1"/>
  <c r="G257" i="4"/>
  <c r="G479" i="4" s="1"/>
  <c r="H257" i="4"/>
  <c r="H479" i="4" s="1"/>
  <c r="I257" i="4"/>
  <c r="I479" i="4" s="1"/>
  <c r="J257" i="4"/>
  <c r="J479" i="4" s="1"/>
  <c r="K257" i="4"/>
  <c r="K479" i="4" s="1"/>
  <c r="L257" i="4"/>
  <c r="L479" i="4" s="1"/>
  <c r="M257" i="4"/>
  <c r="M479" i="4" s="1"/>
  <c r="N257" i="4"/>
  <c r="N479" i="4" s="1"/>
  <c r="O257" i="4"/>
  <c r="O479" i="4" s="1"/>
  <c r="P257" i="4"/>
  <c r="P479" i="4" s="1"/>
  <c r="Q257" i="4"/>
  <c r="Q479" i="4" s="1"/>
  <c r="R257" i="4"/>
  <c r="R479" i="4" s="1"/>
  <c r="S257" i="4"/>
  <c r="S479" i="4" s="1"/>
  <c r="T257" i="4"/>
  <c r="T479" i="4" s="1"/>
  <c r="U257" i="4"/>
  <c r="U479" i="4" s="1"/>
  <c r="V257" i="4"/>
  <c r="V479" i="4" s="1"/>
  <c r="W257" i="4"/>
  <c r="W479" i="4" s="1"/>
  <c r="X257" i="4"/>
  <c r="X479" i="4" s="1"/>
  <c r="Y257" i="4"/>
  <c r="Y479" i="4" s="1"/>
  <c r="Z257" i="4"/>
  <c r="Z479" i="4" s="1"/>
  <c r="AA257" i="4"/>
  <c r="AA479" i="4" s="1"/>
  <c r="AB257" i="4"/>
  <c r="AB479" i="4" s="1"/>
  <c r="AC257" i="4"/>
  <c r="AC479" i="4" s="1"/>
  <c r="G258" i="4"/>
  <c r="G480" i="4" s="1"/>
  <c r="H258" i="4"/>
  <c r="H480" i="4" s="1"/>
  <c r="I258" i="4"/>
  <c r="I480" i="4" s="1"/>
  <c r="J258" i="4"/>
  <c r="J480" i="4" s="1"/>
  <c r="K258" i="4"/>
  <c r="K480" i="4" s="1"/>
  <c r="L258" i="4"/>
  <c r="L480" i="4" s="1"/>
  <c r="M258" i="4"/>
  <c r="M480" i="4" s="1"/>
  <c r="N258" i="4"/>
  <c r="N480" i="4" s="1"/>
  <c r="O258" i="4"/>
  <c r="O480" i="4" s="1"/>
  <c r="P258" i="4"/>
  <c r="P480" i="4" s="1"/>
  <c r="Q258" i="4"/>
  <c r="Q480" i="4" s="1"/>
  <c r="R258" i="4"/>
  <c r="R480" i="4" s="1"/>
  <c r="S258" i="4"/>
  <c r="S480" i="4" s="1"/>
  <c r="T258" i="4"/>
  <c r="T480" i="4" s="1"/>
  <c r="U258" i="4"/>
  <c r="U480" i="4" s="1"/>
  <c r="V258" i="4"/>
  <c r="V480" i="4" s="1"/>
  <c r="W258" i="4"/>
  <c r="W480" i="4" s="1"/>
  <c r="X258" i="4"/>
  <c r="X480" i="4" s="1"/>
  <c r="Y258" i="4"/>
  <c r="Y480" i="4" s="1"/>
  <c r="Z258" i="4"/>
  <c r="Z480" i="4" s="1"/>
  <c r="AA258" i="4"/>
  <c r="AA480" i="4" s="1"/>
  <c r="AB258" i="4"/>
  <c r="AB480" i="4" s="1"/>
  <c r="AC258" i="4"/>
  <c r="AC480" i="4" s="1"/>
  <c r="G259" i="4"/>
  <c r="G481" i="4" s="1"/>
  <c r="H259" i="4"/>
  <c r="H481" i="4" s="1"/>
  <c r="I259" i="4"/>
  <c r="I481" i="4" s="1"/>
  <c r="J259" i="4"/>
  <c r="J481" i="4" s="1"/>
  <c r="K259" i="4"/>
  <c r="K481" i="4" s="1"/>
  <c r="L259" i="4"/>
  <c r="L481" i="4" s="1"/>
  <c r="M259" i="4"/>
  <c r="M481" i="4" s="1"/>
  <c r="N259" i="4"/>
  <c r="N481" i="4" s="1"/>
  <c r="O259" i="4"/>
  <c r="O481" i="4" s="1"/>
  <c r="P259" i="4"/>
  <c r="P481" i="4" s="1"/>
  <c r="Q259" i="4"/>
  <c r="Q481" i="4" s="1"/>
  <c r="R259" i="4"/>
  <c r="R481" i="4" s="1"/>
  <c r="S259" i="4"/>
  <c r="S481" i="4" s="1"/>
  <c r="T259" i="4"/>
  <c r="T481" i="4" s="1"/>
  <c r="U259" i="4"/>
  <c r="U481" i="4" s="1"/>
  <c r="V259" i="4"/>
  <c r="V481" i="4" s="1"/>
  <c r="W259" i="4"/>
  <c r="W481" i="4" s="1"/>
  <c r="X259" i="4"/>
  <c r="X481" i="4" s="1"/>
  <c r="Y259" i="4"/>
  <c r="Y481" i="4" s="1"/>
  <c r="Z259" i="4"/>
  <c r="Z481" i="4" s="1"/>
  <c r="AA259" i="4"/>
  <c r="AA481" i="4" s="1"/>
  <c r="AB259" i="4"/>
  <c r="AB481" i="4" s="1"/>
  <c r="AC259" i="4"/>
  <c r="AC481" i="4" s="1"/>
  <c r="G260" i="4"/>
  <c r="G482" i="4" s="1"/>
  <c r="H260" i="4"/>
  <c r="H482" i="4" s="1"/>
  <c r="I260" i="4"/>
  <c r="I482" i="4" s="1"/>
  <c r="J260" i="4"/>
  <c r="J482" i="4" s="1"/>
  <c r="K260" i="4"/>
  <c r="K482" i="4" s="1"/>
  <c r="L260" i="4"/>
  <c r="L482" i="4" s="1"/>
  <c r="M260" i="4"/>
  <c r="M482" i="4" s="1"/>
  <c r="N260" i="4"/>
  <c r="N482" i="4" s="1"/>
  <c r="O260" i="4"/>
  <c r="O482" i="4" s="1"/>
  <c r="P260" i="4"/>
  <c r="P482" i="4" s="1"/>
  <c r="Q260" i="4"/>
  <c r="Q482" i="4" s="1"/>
  <c r="R260" i="4"/>
  <c r="R482" i="4" s="1"/>
  <c r="S260" i="4"/>
  <c r="S482" i="4" s="1"/>
  <c r="T260" i="4"/>
  <c r="T482" i="4" s="1"/>
  <c r="U260" i="4"/>
  <c r="U482" i="4" s="1"/>
  <c r="V260" i="4"/>
  <c r="V482" i="4" s="1"/>
  <c r="W260" i="4"/>
  <c r="W482" i="4" s="1"/>
  <c r="X260" i="4"/>
  <c r="X482" i="4" s="1"/>
  <c r="Y260" i="4"/>
  <c r="Y482" i="4" s="1"/>
  <c r="Z260" i="4"/>
  <c r="Z482" i="4" s="1"/>
  <c r="AA260" i="4"/>
  <c r="AA482" i="4" s="1"/>
  <c r="AB260" i="4"/>
  <c r="AB482" i="4" s="1"/>
  <c r="AC260" i="4"/>
  <c r="AC482" i="4" s="1"/>
  <c r="G261" i="4"/>
  <c r="G483" i="4" s="1"/>
  <c r="H261" i="4"/>
  <c r="H483" i="4" s="1"/>
  <c r="I261" i="4"/>
  <c r="I483" i="4" s="1"/>
  <c r="J261" i="4"/>
  <c r="J483" i="4" s="1"/>
  <c r="K261" i="4"/>
  <c r="K483" i="4" s="1"/>
  <c r="L261" i="4"/>
  <c r="L483" i="4" s="1"/>
  <c r="M261" i="4"/>
  <c r="M483" i="4" s="1"/>
  <c r="N261" i="4"/>
  <c r="N483" i="4" s="1"/>
  <c r="O261" i="4"/>
  <c r="O483" i="4" s="1"/>
  <c r="P261" i="4"/>
  <c r="P483" i="4" s="1"/>
  <c r="Q261" i="4"/>
  <c r="Q483" i="4" s="1"/>
  <c r="R261" i="4"/>
  <c r="R483" i="4" s="1"/>
  <c r="S261" i="4"/>
  <c r="S483" i="4" s="1"/>
  <c r="T261" i="4"/>
  <c r="T483" i="4" s="1"/>
  <c r="U261" i="4"/>
  <c r="U483" i="4" s="1"/>
  <c r="V261" i="4"/>
  <c r="V483" i="4" s="1"/>
  <c r="W261" i="4"/>
  <c r="W483" i="4" s="1"/>
  <c r="X261" i="4"/>
  <c r="X483" i="4" s="1"/>
  <c r="Y261" i="4"/>
  <c r="Y483" i="4" s="1"/>
  <c r="Z261" i="4"/>
  <c r="Z483" i="4" s="1"/>
  <c r="AA261" i="4"/>
  <c r="AA483" i="4" s="1"/>
  <c r="AB261" i="4"/>
  <c r="AB483" i="4" s="1"/>
  <c r="AC261" i="4"/>
  <c r="AC483" i="4" s="1"/>
  <c r="G262" i="4"/>
  <c r="G484" i="4" s="1"/>
  <c r="H262" i="4"/>
  <c r="H484" i="4" s="1"/>
  <c r="I262" i="4"/>
  <c r="I484" i="4" s="1"/>
  <c r="J262" i="4"/>
  <c r="J484" i="4" s="1"/>
  <c r="K262" i="4"/>
  <c r="K484" i="4" s="1"/>
  <c r="L262" i="4"/>
  <c r="L484" i="4" s="1"/>
  <c r="M262" i="4"/>
  <c r="M484" i="4" s="1"/>
  <c r="N262" i="4"/>
  <c r="N484" i="4" s="1"/>
  <c r="O262" i="4"/>
  <c r="O484" i="4" s="1"/>
  <c r="P262" i="4"/>
  <c r="P484" i="4" s="1"/>
  <c r="Q262" i="4"/>
  <c r="Q484" i="4" s="1"/>
  <c r="R262" i="4"/>
  <c r="R484" i="4" s="1"/>
  <c r="S262" i="4"/>
  <c r="S484" i="4" s="1"/>
  <c r="T262" i="4"/>
  <c r="T484" i="4" s="1"/>
  <c r="U262" i="4"/>
  <c r="U484" i="4" s="1"/>
  <c r="V262" i="4"/>
  <c r="V484" i="4" s="1"/>
  <c r="W262" i="4"/>
  <c r="W484" i="4" s="1"/>
  <c r="X262" i="4"/>
  <c r="X484" i="4" s="1"/>
  <c r="Y262" i="4"/>
  <c r="Y484" i="4" s="1"/>
  <c r="Z262" i="4"/>
  <c r="Z484" i="4" s="1"/>
  <c r="AA262" i="4"/>
  <c r="AA484" i="4" s="1"/>
  <c r="AB262" i="4"/>
  <c r="AB484" i="4" s="1"/>
  <c r="AC262" i="4"/>
  <c r="AC48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86" i="4" s="1"/>
  <c r="H264" i="4"/>
  <c r="H486" i="4" s="1"/>
  <c r="I264" i="4"/>
  <c r="I486" i="4" s="1"/>
  <c r="J264" i="4"/>
  <c r="J486" i="4" s="1"/>
  <c r="K264" i="4"/>
  <c r="K486" i="4" s="1"/>
  <c r="L264" i="4"/>
  <c r="L486" i="4" s="1"/>
  <c r="M264" i="4"/>
  <c r="M486" i="4" s="1"/>
  <c r="N264" i="4"/>
  <c r="N486" i="4" s="1"/>
  <c r="O264" i="4"/>
  <c r="O486" i="4" s="1"/>
  <c r="P264" i="4"/>
  <c r="P486" i="4" s="1"/>
  <c r="Q264" i="4"/>
  <c r="Q486" i="4" s="1"/>
  <c r="R264" i="4"/>
  <c r="R486" i="4" s="1"/>
  <c r="S264" i="4"/>
  <c r="S486" i="4" s="1"/>
  <c r="T264" i="4"/>
  <c r="T486" i="4" s="1"/>
  <c r="U264" i="4"/>
  <c r="U486" i="4" s="1"/>
  <c r="V264" i="4"/>
  <c r="V486" i="4" s="1"/>
  <c r="W264" i="4"/>
  <c r="W486" i="4" s="1"/>
  <c r="X264" i="4"/>
  <c r="X486" i="4" s="1"/>
  <c r="Y264" i="4"/>
  <c r="Y486" i="4" s="1"/>
  <c r="Z264" i="4"/>
  <c r="Z486" i="4" s="1"/>
  <c r="AA264" i="4"/>
  <c r="AA486" i="4" s="1"/>
  <c r="AB264" i="4"/>
  <c r="AB486" i="4" s="1"/>
  <c r="AC264" i="4"/>
  <c r="AC486" i="4" s="1"/>
  <c r="G265" i="4"/>
  <c r="G487" i="4" s="1"/>
  <c r="H265" i="4"/>
  <c r="H487" i="4" s="1"/>
  <c r="I265" i="4"/>
  <c r="I487" i="4" s="1"/>
  <c r="J265" i="4"/>
  <c r="J487" i="4" s="1"/>
  <c r="K265" i="4"/>
  <c r="K487" i="4" s="1"/>
  <c r="L265" i="4"/>
  <c r="L487" i="4" s="1"/>
  <c r="M265" i="4"/>
  <c r="M487" i="4" s="1"/>
  <c r="N265" i="4"/>
  <c r="N487" i="4" s="1"/>
  <c r="O265" i="4"/>
  <c r="O487" i="4" s="1"/>
  <c r="P265" i="4"/>
  <c r="P487" i="4" s="1"/>
  <c r="Q265" i="4"/>
  <c r="Q487" i="4" s="1"/>
  <c r="R265" i="4"/>
  <c r="R487" i="4" s="1"/>
  <c r="S265" i="4"/>
  <c r="S487" i="4" s="1"/>
  <c r="T265" i="4"/>
  <c r="T487" i="4" s="1"/>
  <c r="U265" i="4"/>
  <c r="U487" i="4" s="1"/>
  <c r="V265" i="4"/>
  <c r="V487" i="4" s="1"/>
  <c r="W265" i="4"/>
  <c r="W487" i="4" s="1"/>
  <c r="X265" i="4"/>
  <c r="X487" i="4" s="1"/>
  <c r="Y265" i="4"/>
  <c r="Y487" i="4" s="1"/>
  <c r="Z265" i="4"/>
  <c r="Z487" i="4" s="1"/>
  <c r="AA265" i="4"/>
  <c r="AA487" i="4" s="1"/>
  <c r="AB265" i="4"/>
  <c r="AB487" i="4" s="1"/>
  <c r="AC265" i="4"/>
  <c r="AC487" i="4" s="1"/>
  <c r="G266" i="4"/>
  <c r="G488" i="4" s="1"/>
  <c r="H266" i="4"/>
  <c r="H488" i="4" s="1"/>
  <c r="I266" i="4"/>
  <c r="I488" i="4" s="1"/>
  <c r="J266" i="4"/>
  <c r="J488" i="4" s="1"/>
  <c r="K266" i="4"/>
  <c r="K488" i="4" s="1"/>
  <c r="L266" i="4"/>
  <c r="L488" i="4" s="1"/>
  <c r="M266" i="4"/>
  <c r="M488" i="4" s="1"/>
  <c r="N266" i="4"/>
  <c r="N488" i="4" s="1"/>
  <c r="O266" i="4"/>
  <c r="O488" i="4" s="1"/>
  <c r="P266" i="4"/>
  <c r="P488" i="4" s="1"/>
  <c r="Q266" i="4"/>
  <c r="Q488" i="4" s="1"/>
  <c r="R266" i="4"/>
  <c r="R488" i="4" s="1"/>
  <c r="S266" i="4"/>
  <c r="S488" i="4" s="1"/>
  <c r="T266" i="4"/>
  <c r="T488" i="4" s="1"/>
  <c r="U266" i="4"/>
  <c r="U488" i="4" s="1"/>
  <c r="V266" i="4"/>
  <c r="V488" i="4" s="1"/>
  <c r="W266" i="4"/>
  <c r="W488" i="4" s="1"/>
  <c r="X266" i="4"/>
  <c r="X488" i="4" s="1"/>
  <c r="Y266" i="4"/>
  <c r="Y488" i="4" s="1"/>
  <c r="Z266" i="4"/>
  <c r="Z488" i="4" s="1"/>
  <c r="AA266" i="4"/>
  <c r="AA488" i="4" s="1"/>
  <c r="AB266" i="4"/>
  <c r="AB488" i="4" s="1"/>
  <c r="AC266" i="4"/>
  <c r="AC488" i="4" s="1"/>
  <c r="G267" i="4"/>
  <c r="G489" i="4" s="1"/>
  <c r="H267" i="4"/>
  <c r="H489" i="4" s="1"/>
  <c r="I267" i="4"/>
  <c r="I489" i="4" s="1"/>
  <c r="J267" i="4"/>
  <c r="J489" i="4" s="1"/>
  <c r="K267" i="4"/>
  <c r="K489" i="4" s="1"/>
  <c r="L267" i="4"/>
  <c r="L489" i="4" s="1"/>
  <c r="M267" i="4"/>
  <c r="M489" i="4" s="1"/>
  <c r="N267" i="4"/>
  <c r="N489" i="4" s="1"/>
  <c r="O267" i="4"/>
  <c r="O489" i="4" s="1"/>
  <c r="P267" i="4"/>
  <c r="P489" i="4" s="1"/>
  <c r="Q267" i="4"/>
  <c r="Q489" i="4" s="1"/>
  <c r="R267" i="4"/>
  <c r="R489" i="4" s="1"/>
  <c r="S267" i="4"/>
  <c r="S489" i="4" s="1"/>
  <c r="T267" i="4"/>
  <c r="T489" i="4" s="1"/>
  <c r="U267" i="4"/>
  <c r="U489" i="4" s="1"/>
  <c r="V267" i="4"/>
  <c r="V489" i="4" s="1"/>
  <c r="W267" i="4"/>
  <c r="W489" i="4" s="1"/>
  <c r="X267" i="4"/>
  <c r="X489" i="4" s="1"/>
  <c r="Y267" i="4"/>
  <c r="Y489" i="4" s="1"/>
  <c r="Z267" i="4"/>
  <c r="Z489" i="4" s="1"/>
  <c r="AA267" i="4"/>
  <c r="AA489" i="4" s="1"/>
  <c r="AB267" i="4"/>
  <c r="AB489" i="4" s="1"/>
  <c r="AC267" i="4"/>
  <c r="AC489" i="4" s="1"/>
  <c r="G268" i="4"/>
  <c r="G490" i="4" s="1"/>
  <c r="H268" i="4"/>
  <c r="H490" i="4" s="1"/>
  <c r="I268" i="4"/>
  <c r="I490" i="4" s="1"/>
  <c r="J268" i="4"/>
  <c r="J490" i="4" s="1"/>
  <c r="K268" i="4"/>
  <c r="K490" i="4" s="1"/>
  <c r="L268" i="4"/>
  <c r="L490" i="4" s="1"/>
  <c r="M268" i="4"/>
  <c r="M490" i="4" s="1"/>
  <c r="N268" i="4"/>
  <c r="N490" i="4" s="1"/>
  <c r="O268" i="4"/>
  <c r="O490" i="4" s="1"/>
  <c r="P268" i="4"/>
  <c r="P490" i="4" s="1"/>
  <c r="Q268" i="4"/>
  <c r="Q490" i="4" s="1"/>
  <c r="R268" i="4"/>
  <c r="R490" i="4" s="1"/>
  <c r="S268" i="4"/>
  <c r="S490" i="4" s="1"/>
  <c r="T268" i="4"/>
  <c r="T490" i="4" s="1"/>
  <c r="U268" i="4"/>
  <c r="U490" i="4" s="1"/>
  <c r="V268" i="4"/>
  <c r="V490" i="4" s="1"/>
  <c r="W268" i="4"/>
  <c r="W490" i="4" s="1"/>
  <c r="X268" i="4"/>
  <c r="X490" i="4" s="1"/>
  <c r="Y268" i="4"/>
  <c r="Y490" i="4" s="1"/>
  <c r="Z268" i="4"/>
  <c r="Z490" i="4" s="1"/>
  <c r="AA268" i="4"/>
  <c r="AA490" i="4" s="1"/>
  <c r="AB268" i="4"/>
  <c r="AB490" i="4" s="1"/>
  <c r="AC268" i="4"/>
  <c r="AC490" i="4" s="1"/>
  <c r="G269" i="4"/>
  <c r="G491" i="4" s="1"/>
  <c r="H269" i="4"/>
  <c r="H491" i="4" s="1"/>
  <c r="I269" i="4"/>
  <c r="I491" i="4" s="1"/>
  <c r="J269" i="4"/>
  <c r="J491" i="4" s="1"/>
  <c r="K269" i="4"/>
  <c r="K491" i="4" s="1"/>
  <c r="L269" i="4"/>
  <c r="L491" i="4" s="1"/>
  <c r="M269" i="4"/>
  <c r="M491" i="4" s="1"/>
  <c r="N269" i="4"/>
  <c r="N491" i="4" s="1"/>
  <c r="O269" i="4"/>
  <c r="O491" i="4" s="1"/>
  <c r="P269" i="4"/>
  <c r="P491" i="4" s="1"/>
  <c r="Q269" i="4"/>
  <c r="Q491" i="4" s="1"/>
  <c r="R269" i="4"/>
  <c r="R491" i="4" s="1"/>
  <c r="S269" i="4"/>
  <c r="S491" i="4" s="1"/>
  <c r="T269" i="4"/>
  <c r="T491" i="4" s="1"/>
  <c r="U269" i="4"/>
  <c r="U491" i="4" s="1"/>
  <c r="V269" i="4"/>
  <c r="V491" i="4" s="1"/>
  <c r="W269" i="4"/>
  <c r="W491" i="4" s="1"/>
  <c r="X269" i="4"/>
  <c r="X491" i="4" s="1"/>
  <c r="Y269" i="4"/>
  <c r="Y491" i="4" s="1"/>
  <c r="Z269" i="4"/>
  <c r="Z491" i="4" s="1"/>
  <c r="AA269" i="4"/>
  <c r="AA491" i="4" s="1"/>
  <c r="AB269" i="4"/>
  <c r="AB491" i="4" s="1"/>
  <c r="AC269" i="4"/>
  <c r="AC491" i="4" s="1"/>
  <c r="G270" i="4"/>
  <c r="G492" i="4" s="1"/>
  <c r="H270" i="4"/>
  <c r="H492" i="4" s="1"/>
  <c r="I270" i="4"/>
  <c r="I492" i="4" s="1"/>
  <c r="J270" i="4"/>
  <c r="J492" i="4" s="1"/>
  <c r="K270" i="4"/>
  <c r="K492" i="4" s="1"/>
  <c r="L270" i="4"/>
  <c r="L492" i="4" s="1"/>
  <c r="M270" i="4"/>
  <c r="M492" i="4" s="1"/>
  <c r="N270" i="4"/>
  <c r="N492" i="4" s="1"/>
  <c r="O270" i="4"/>
  <c r="O492" i="4" s="1"/>
  <c r="P270" i="4"/>
  <c r="P492" i="4" s="1"/>
  <c r="Q270" i="4"/>
  <c r="Q492" i="4" s="1"/>
  <c r="R270" i="4"/>
  <c r="R492" i="4" s="1"/>
  <c r="S270" i="4"/>
  <c r="S492" i="4" s="1"/>
  <c r="T270" i="4"/>
  <c r="T492" i="4" s="1"/>
  <c r="U270" i="4"/>
  <c r="U492" i="4" s="1"/>
  <c r="V270" i="4"/>
  <c r="V492" i="4" s="1"/>
  <c r="W270" i="4"/>
  <c r="W492" i="4" s="1"/>
  <c r="X270" i="4"/>
  <c r="X492" i="4" s="1"/>
  <c r="Y270" i="4"/>
  <c r="Y492" i="4" s="1"/>
  <c r="Z270" i="4"/>
  <c r="Z492" i="4" s="1"/>
  <c r="AA270" i="4"/>
  <c r="AA492" i="4" s="1"/>
  <c r="AB270" i="4"/>
  <c r="AB492" i="4" s="1"/>
  <c r="AC270" i="4"/>
  <c r="AC492" i="4" s="1"/>
  <c r="G271" i="4"/>
  <c r="G493" i="4" s="1"/>
  <c r="H271" i="4"/>
  <c r="H493" i="4" s="1"/>
  <c r="I271" i="4"/>
  <c r="I493" i="4" s="1"/>
  <c r="J271" i="4"/>
  <c r="J493" i="4" s="1"/>
  <c r="K271" i="4"/>
  <c r="K493" i="4" s="1"/>
  <c r="L271" i="4"/>
  <c r="L493" i="4" s="1"/>
  <c r="M271" i="4"/>
  <c r="M493" i="4" s="1"/>
  <c r="N271" i="4"/>
  <c r="N493" i="4" s="1"/>
  <c r="O271" i="4"/>
  <c r="O493" i="4" s="1"/>
  <c r="P271" i="4"/>
  <c r="P493" i="4" s="1"/>
  <c r="Q271" i="4"/>
  <c r="Q493" i="4" s="1"/>
  <c r="R271" i="4"/>
  <c r="R493" i="4" s="1"/>
  <c r="S271" i="4"/>
  <c r="S493" i="4" s="1"/>
  <c r="T271" i="4"/>
  <c r="T493" i="4" s="1"/>
  <c r="U271" i="4"/>
  <c r="U493" i="4" s="1"/>
  <c r="V271" i="4"/>
  <c r="V493" i="4" s="1"/>
  <c r="W271" i="4"/>
  <c r="W493" i="4" s="1"/>
  <c r="X271" i="4"/>
  <c r="X493" i="4" s="1"/>
  <c r="Y271" i="4"/>
  <c r="Y493" i="4" s="1"/>
  <c r="Z271" i="4"/>
  <c r="Z493" i="4" s="1"/>
  <c r="AA271" i="4"/>
  <c r="AA493" i="4" s="1"/>
  <c r="AB271" i="4"/>
  <c r="AB493" i="4" s="1"/>
  <c r="AC271" i="4"/>
  <c r="AC493" i="4" s="1"/>
  <c r="G272" i="4"/>
  <c r="G494" i="4" s="1"/>
  <c r="H272" i="4"/>
  <c r="H494" i="4" s="1"/>
  <c r="I272" i="4"/>
  <c r="I494" i="4" s="1"/>
  <c r="J272" i="4"/>
  <c r="J494" i="4" s="1"/>
  <c r="K272" i="4"/>
  <c r="K494" i="4" s="1"/>
  <c r="L272" i="4"/>
  <c r="L494" i="4" s="1"/>
  <c r="M272" i="4"/>
  <c r="M494" i="4" s="1"/>
  <c r="N272" i="4"/>
  <c r="N494" i="4" s="1"/>
  <c r="O272" i="4"/>
  <c r="O494" i="4" s="1"/>
  <c r="P272" i="4"/>
  <c r="P494" i="4" s="1"/>
  <c r="Q272" i="4"/>
  <c r="Q494" i="4" s="1"/>
  <c r="R272" i="4"/>
  <c r="R494" i="4" s="1"/>
  <c r="S272" i="4"/>
  <c r="S494" i="4" s="1"/>
  <c r="T272" i="4"/>
  <c r="T494" i="4" s="1"/>
  <c r="U272" i="4"/>
  <c r="U494" i="4" s="1"/>
  <c r="V272" i="4"/>
  <c r="V494" i="4" s="1"/>
  <c r="W272" i="4"/>
  <c r="W494" i="4" s="1"/>
  <c r="X272" i="4"/>
  <c r="X494" i="4" s="1"/>
  <c r="Y272" i="4"/>
  <c r="Y494" i="4" s="1"/>
  <c r="Z272" i="4"/>
  <c r="Z494" i="4" s="1"/>
  <c r="AA272" i="4"/>
  <c r="AA494" i="4" s="1"/>
  <c r="AB272" i="4"/>
  <c r="AB494" i="4" s="1"/>
  <c r="AC272" i="4"/>
  <c r="AC494" i="4" s="1"/>
  <c r="G273" i="4"/>
  <c r="G495" i="4" s="1"/>
  <c r="H273" i="4"/>
  <c r="H495" i="4" s="1"/>
  <c r="I273" i="4"/>
  <c r="I495" i="4" s="1"/>
  <c r="J273" i="4"/>
  <c r="J495" i="4" s="1"/>
  <c r="K273" i="4"/>
  <c r="K495" i="4" s="1"/>
  <c r="L273" i="4"/>
  <c r="L495" i="4" s="1"/>
  <c r="M273" i="4"/>
  <c r="M495" i="4" s="1"/>
  <c r="N273" i="4"/>
  <c r="N495" i="4" s="1"/>
  <c r="O273" i="4"/>
  <c r="O495" i="4" s="1"/>
  <c r="P273" i="4"/>
  <c r="P495" i="4" s="1"/>
  <c r="Q273" i="4"/>
  <c r="Q495" i="4" s="1"/>
  <c r="R273" i="4"/>
  <c r="R495" i="4" s="1"/>
  <c r="S273" i="4"/>
  <c r="S495" i="4" s="1"/>
  <c r="T273" i="4"/>
  <c r="T495" i="4" s="1"/>
  <c r="U273" i="4"/>
  <c r="U495" i="4" s="1"/>
  <c r="V273" i="4"/>
  <c r="V495" i="4" s="1"/>
  <c r="W273" i="4"/>
  <c r="W495" i="4" s="1"/>
  <c r="X273" i="4"/>
  <c r="X495" i="4" s="1"/>
  <c r="Y273" i="4"/>
  <c r="Y495" i="4" s="1"/>
  <c r="Z273" i="4"/>
  <c r="Z495" i="4" s="1"/>
  <c r="AA273" i="4"/>
  <c r="AA495" i="4" s="1"/>
  <c r="AB273" i="4"/>
  <c r="AB495" i="4" s="1"/>
  <c r="AC273" i="4"/>
  <c r="AC495" i="4" s="1"/>
  <c r="G274" i="4"/>
  <c r="G496" i="4" s="1"/>
  <c r="H274" i="4"/>
  <c r="H496" i="4" s="1"/>
  <c r="I274" i="4"/>
  <c r="I496" i="4" s="1"/>
  <c r="J274" i="4"/>
  <c r="J496" i="4" s="1"/>
  <c r="K274" i="4"/>
  <c r="K496" i="4" s="1"/>
  <c r="L274" i="4"/>
  <c r="L496" i="4" s="1"/>
  <c r="M274" i="4"/>
  <c r="M496" i="4" s="1"/>
  <c r="N274" i="4"/>
  <c r="N496" i="4" s="1"/>
  <c r="O274" i="4"/>
  <c r="O496" i="4" s="1"/>
  <c r="P274" i="4"/>
  <c r="P496" i="4" s="1"/>
  <c r="Q274" i="4"/>
  <c r="Q496" i="4" s="1"/>
  <c r="R274" i="4"/>
  <c r="R496" i="4" s="1"/>
  <c r="S274" i="4"/>
  <c r="S496" i="4" s="1"/>
  <c r="T274" i="4"/>
  <c r="T496" i="4" s="1"/>
  <c r="U274" i="4"/>
  <c r="U496" i="4" s="1"/>
  <c r="V274" i="4"/>
  <c r="V496" i="4" s="1"/>
  <c r="W274" i="4"/>
  <c r="W496" i="4" s="1"/>
  <c r="X274" i="4"/>
  <c r="X496" i="4" s="1"/>
  <c r="Y274" i="4"/>
  <c r="Y496" i="4" s="1"/>
  <c r="Z274" i="4"/>
  <c r="Z496" i="4" s="1"/>
  <c r="AA274" i="4"/>
  <c r="AA496" i="4" s="1"/>
  <c r="AB274" i="4"/>
  <c r="AB496" i="4" s="1"/>
  <c r="AC274" i="4"/>
  <c r="AC496" i="4" s="1"/>
  <c r="G275" i="4"/>
  <c r="G497" i="4" s="1"/>
  <c r="H275" i="4"/>
  <c r="H497" i="4" s="1"/>
  <c r="I275" i="4"/>
  <c r="I497" i="4" s="1"/>
  <c r="J275" i="4"/>
  <c r="J497" i="4" s="1"/>
  <c r="K275" i="4"/>
  <c r="K497" i="4" s="1"/>
  <c r="L275" i="4"/>
  <c r="L497" i="4" s="1"/>
  <c r="M275" i="4"/>
  <c r="M497" i="4" s="1"/>
  <c r="N275" i="4"/>
  <c r="N497" i="4" s="1"/>
  <c r="O275" i="4"/>
  <c r="O497" i="4" s="1"/>
  <c r="P275" i="4"/>
  <c r="P497" i="4" s="1"/>
  <c r="Q275" i="4"/>
  <c r="Q497" i="4" s="1"/>
  <c r="R275" i="4"/>
  <c r="R497" i="4" s="1"/>
  <c r="S275" i="4"/>
  <c r="S497" i="4" s="1"/>
  <c r="T275" i="4"/>
  <c r="T497" i="4" s="1"/>
  <c r="U275" i="4"/>
  <c r="U497" i="4" s="1"/>
  <c r="V275" i="4"/>
  <c r="V497" i="4" s="1"/>
  <c r="W275" i="4"/>
  <c r="W497" i="4" s="1"/>
  <c r="X275" i="4"/>
  <c r="X497" i="4" s="1"/>
  <c r="Y275" i="4"/>
  <c r="Y497" i="4" s="1"/>
  <c r="Z275" i="4"/>
  <c r="Z497" i="4" s="1"/>
  <c r="AA275" i="4"/>
  <c r="AA497" i="4" s="1"/>
  <c r="AB275" i="4"/>
  <c r="AB497" i="4" s="1"/>
  <c r="AC275" i="4"/>
  <c r="AC497" i="4" s="1"/>
  <c r="G276" i="4"/>
  <c r="G498" i="4" s="1"/>
  <c r="H276" i="4"/>
  <c r="H498" i="4" s="1"/>
  <c r="I276" i="4"/>
  <c r="I498" i="4" s="1"/>
  <c r="J276" i="4"/>
  <c r="J498" i="4" s="1"/>
  <c r="K276" i="4"/>
  <c r="K498" i="4" s="1"/>
  <c r="L276" i="4"/>
  <c r="L498" i="4" s="1"/>
  <c r="M276" i="4"/>
  <c r="M498" i="4" s="1"/>
  <c r="N276" i="4"/>
  <c r="N498" i="4" s="1"/>
  <c r="O276" i="4"/>
  <c r="O498" i="4" s="1"/>
  <c r="P276" i="4"/>
  <c r="P498" i="4" s="1"/>
  <c r="Q276" i="4"/>
  <c r="Q498" i="4" s="1"/>
  <c r="R276" i="4"/>
  <c r="R498" i="4" s="1"/>
  <c r="S276" i="4"/>
  <c r="S498" i="4" s="1"/>
  <c r="T276" i="4"/>
  <c r="T498" i="4" s="1"/>
  <c r="U276" i="4"/>
  <c r="U498" i="4" s="1"/>
  <c r="V276" i="4"/>
  <c r="V498" i="4" s="1"/>
  <c r="W276" i="4"/>
  <c r="W498" i="4" s="1"/>
  <c r="X276" i="4"/>
  <c r="X498" i="4" s="1"/>
  <c r="Y276" i="4"/>
  <c r="Y498" i="4" s="1"/>
  <c r="Z276" i="4"/>
  <c r="Z498" i="4" s="1"/>
  <c r="AA276" i="4"/>
  <c r="AA498" i="4" s="1"/>
  <c r="AB276" i="4"/>
  <c r="AB498" i="4" s="1"/>
  <c r="AC276" i="4"/>
  <c r="AC498" i="4" s="1"/>
  <c r="G277" i="4"/>
  <c r="G499" i="4" s="1"/>
  <c r="H277" i="4"/>
  <c r="H499" i="4" s="1"/>
  <c r="I277" i="4"/>
  <c r="I499" i="4" s="1"/>
  <c r="J277" i="4"/>
  <c r="J499" i="4" s="1"/>
  <c r="K277" i="4"/>
  <c r="K499" i="4" s="1"/>
  <c r="L277" i="4"/>
  <c r="L499" i="4" s="1"/>
  <c r="M277" i="4"/>
  <c r="M499" i="4" s="1"/>
  <c r="N277" i="4"/>
  <c r="N499" i="4" s="1"/>
  <c r="O277" i="4"/>
  <c r="O499" i="4" s="1"/>
  <c r="P277" i="4"/>
  <c r="P499" i="4" s="1"/>
  <c r="Q277" i="4"/>
  <c r="Q499" i="4" s="1"/>
  <c r="R277" i="4"/>
  <c r="R499" i="4" s="1"/>
  <c r="S277" i="4"/>
  <c r="S499" i="4" s="1"/>
  <c r="T277" i="4"/>
  <c r="T499" i="4" s="1"/>
  <c r="U277" i="4"/>
  <c r="U499" i="4" s="1"/>
  <c r="V277" i="4"/>
  <c r="V499" i="4" s="1"/>
  <c r="W277" i="4"/>
  <c r="W499" i="4" s="1"/>
  <c r="X277" i="4"/>
  <c r="X499" i="4" s="1"/>
  <c r="Y277" i="4"/>
  <c r="Y499" i="4" s="1"/>
  <c r="Z277" i="4"/>
  <c r="Z499" i="4" s="1"/>
  <c r="AA277" i="4"/>
  <c r="AA499" i="4" s="1"/>
  <c r="AB277" i="4"/>
  <c r="AB499" i="4" s="1"/>
  <c r="AC277" i="4"/>
  <c r="AC499" i="4" s="1"/>
  <c r="G278" i="4"/>
  <c r="G500" i="4" s="1"/>
  <c r="H278" i="4"/>
  <c r="H500" i="4" s="1"/>
  <c r="I278" i="4"/>
  <c r="I500" i="4" s="1"/>
  <c r="J278" i="4"/>
  <c r="J500" i="4" s="1"/>
  <c r="K278" i="4"/>
  <c r="K500" i="4" s="1"/>
  <c r="L278" i="4"/>
  <c r="L500" i="4" s="1"/>
  <c r="M278" i="4"/>
  <c r="M500" i="4" s="1"/>
  <c r="N278" i="4"/>
  <c r="N500" i="4" s="1"/>
  <c r="O278" i="4"/>
  <c r="O500" i="4" s="1"/>
  <c r="P278" i="4"/>
  <c r="P500" i="4" s="1"/>
  <c r="Q278" i="4"/>
  <c r="Q500" i="4" s="1"/>
  <c r="R278" i="4"/>
  <c r="R500" i="4" s="1"/>
  <c r="S278" i="4"/>
  <c r="S500" i="4" s="1"/>
  <c r="T278" i="4"/>
  <c r="T500" i="4" s="1"/>
  <c r="U278" i="4"/>
  <c r="U500" i="4" s="1"/>
  <c r="V278" i="4"/>
  <c r="V500" i="4" s="1"/>
  <c r="W278" i="4"/>
  <c r="W500" i="4" s="1"/>
  <c r="X278" i="4"/>
  <c r="X500" i="4" s="1"/>
  <c r="Y278" i="4"/>
  <c r="Y500" i="4" s="1"/>
  <c r="Z278" i="4"/>
  <c r="Z500" i="4" s="1"/>
  <c r="AA278" i="4"/>
  <c r="AA500" i="4" s="1"/>
  <c r="AB278" i="4"/>
  <c r="AB500" i="4" s="1"/>
  <c r="AC278" i="4"/>
  <c r="AC500" i="4" s="1"/>
  <c r="G279" i="4"/>
  <c r="G501" i="4" s="1"/>
  <c r="H279" i="4"/>
  <c r="H501" i="4" s="1"/>
  <c r="I279" i="4"/>
  <c r="I501" i="4" s="1"/>
  <c r="J279" i="4"/>
  <c r="J501" i="4" s="1"/>
  <c r="K279" i="4"/>
  <c r="K501" i="4" s="1"/>
  <c r="L279" i="4"/>
  <c r="L501" i="4" s="1"/>
  <c r="M279" i="4"/>
  <c r="M501" i="4" s="1"/>
  <c r="N279" i="4"/>
  <c r="N501" i="4" s="1"/>
  <c r="O279" i="4"/>
  <c r="O501" i="4" s="1"/>
  <c r="P279" i="4"/>
  <c r="P501" i="4" s="1"/>
  <c r="Q279" i="4"/>
  <c r="Q501" i="4" s="1"/>
  <c r="R279" i="4"/>
  <c r="R501" i="4" s="1"/>
  <c r="S279" i="4"/>
  <c r="S501" i="4" s="1"/>
  <c r="T279" i="4"/>
  <c r="T501" i="4" s="1"/>
  <c r="U279" i="4"/>
  <c r="U501" i="4" s="1"/>
  <c r="V279" i="4"/>
  <c r="V501" i="4" s="1"/>
  <c r="W279" i="4"/>
  <c r="W501" i="4" s="1"/>
  <c r="X279" i="4"/>
  <c r="X501" i="4" s="1"/>
  <c r="Y279" i="4"/>
  <c r="Y501" i="4" s="1"/>
  <c r="Z279" i="4"/>
  <c r="Z501" i="4" s="1"/>
  <c r="AA279" i="4"/>
  <c r="AA501" i="4" s="1"/>
  <c r="AB279" i="4"/>
  <c r="AB501" i="4" s="1"/>
  <c r="AC279" i="4"/>
  <c r="AC501" i="4" s="1"/>
  <c r="G280" i="4"/>
  <c r="G502" i="4" s="1"/>
  <c r="H280" i="4"/>
  <c r="H502" i="4" s="1"/>
  <c r="I280" i="4"/>
  <c r="I502" i="4" s="1"/>
  <c r="J280" i="4"/>
  <c r="J502" i="4" s="1"/>
  <c r="K280" i="4"/>
  <c r="K502" i="4" s="1"/>
  <c r="L280" i="4"/>
  <c r="L502" i="4" s="1"/>
  <c r="M280" i="4"/>
  <c r="M502" i="4" s="1"/>
  <c r="N280" i="4"/>
  <c r="N502" i="4" s="1"/>
  <c r="O280" i="4"/>
  <c r="O502" i="4" s="1"/>
  <c r="P280" i="4"/>
  <c r="P502" i="4" s="1"/>
  <c r="Q280" i="4"/>
  <c r="Q502" i="4" s="1"/>
  <c r="R280" i="4"/>
  <c r="R502" i="4" s="1"/>
  <c r="S280" i="4"/>
  <c r="S502" i="4" s="1"/>
  <c r="T280" i="4"/>
  <c r="T502" i="4" s="1"/>
  <c r="U280" i="4"/>
  <c r="U502" i="4" s="1"/>
  <c r="V280" i="4"/>
  <c r="V502" i="4" s="1"/>
  <c r="W280" i="4"/>
  <c r="W502" i="4" s="1"/>
  <c r="X280" i="4"/>
  <c r="X502" i="4" s="1"/>
  <c r="Y280" i="4"/>
  <c r="Y502" i="4" s="1"/>
  <c r="Z280" i="4"/>
  <c r="Z502" i="4" s="1"/>
  <c r="AA280" i="4"/>
  <c r="AA502" i="4" s="1"/>
  <c r="AB280" i="4"/>
  <c r="AB502" i="4" s="1"/>
  <c r="AC280" i="4"/>
  <c r="AC502" i="4" s="1"/>
  <c r="G281" i="4"/>
  <c r="G503" i="4" s="1"/>
  <c r="H281" i="4"/>
  <c r="H503" i="4" s="1"/>
  <c r="I281" i="4"/>
  <c r="I503" i="4" s="1"/>
  <c r="J281" i="4"/>
  <c r="J503" i="4" s="1"/>
  <c r="K281" i="4"/>
  <c r="K503" i="4" s="1"/>
  <c r="L281" i="4"/>
  <c r="L503" i="4" s="1"/>
  <c r="M281" i="4"/>
  <c r="M503" i="4" s="1"/>
  <c r="N281" i="4"/>
  <c r="N503" i="4" s="1"/>
  <c r="O281" i="4"/>
  <c r="O503" i="4" s="1"/>
  <c r="P281" i="4"/>
  <c r="P503" i="4" s="1"/>
  <c r="Q281" i="4"/>
  <c r="Q503" i="4" s="1"/>
  <c r="R281" i="4"/>
  <c r="R503" i="4" s="1"/>
  <c r="S281" i="4"/>
  <c r="S503" i="4" s="1"/>
  <c r="T281" i="4"/>
  <c r="T503" i="4" s="1"/>
  <c r="U281" i="4"/>
  <c r="U503" i="4" s="1"/>
  <c r="V281" i="4"/>
  <c r="V503" i="4" s="1"/>
  <c r="W281" i="4"/>
  <c r="W503" i="4" s="1"/>
  <c r="X281" i="4"/>
  <c r="X503" i="4" s="1"/>
  <c r="Y281" i="4"/>
  <c r="Y503" i="4" s="1"/>
  <c r="Z281" i="4"/>
  <c r="Z503" i="4" s="1"/>
  <c r="AA281" i="4"/>
  <c r="AA503" i="4" s="1"/>
  <c r="AB281" i="4"/>
  <c r="AB503" i="4" s="1"/>
  <c r="AC281" i="4"/>
  <c r="AC503" i="4" s="1"/>
  <c r="G282" i="4"/>
  <c r="G504" i="4" s="1"/>
  <c r="H282" i="4"/>
  <c r="H504" i="4" s="1"/>
  <c r="I282" i="4"/>
  <c r="I504" i="4" s="1"/>
  <c r="J282" i="4"/>
  <c r="J504" i="4" s="1"/>
  <c r="K282" i="4"/>
  <c r="K504" i="4" s="1"/>
  <c r="L282" i="4"/>
  <c r="L504" i="4" s="1"/>
  <c r="M282" i="4"/>
  <c r="M504" i="4" s="1"/>
  <c r="N282" i="4"/>
  <c r="N504" i="4" s="1"/>
  <c r="O282" i="4"/>
  <c r="O504" i="4" s="1"/>
  <c r="P282" i="4"/>
  <c r="P504" i="4" s="1"/>
  <c r="Q282" i="4"/>
  <c r="Q504" i="4" s="1"/>
  <c r="R282" i="4"/>
  <c r="R504" i="4" s="1"/>
  <c r="S282" i="4"/>
  <c r="S504" i="4" s="1"/>
  <c r="T282" i="4"/>
  <c r="T504" i="4" s="1"/>
  <c r="U282" i="4"/>
  <c r="U504" i="4" s="1"/>
  <c r="V282" i="4"/>
  <c r="V504" i="4" s="1"/>
  <c r="W282" i="4"/>
  <c r="W504" i="4" s="1"/>
  <c r="X282" i="4"/>
  <c r="X504" i="4" s="1"/>
  <c r="Y282" i="4"/>
  <c r="Y504" i="4" s="1"/>
  <c r="Z282" i="4"/>
  <c r="Z504" i="4" s="1"/>
  <c r="AA282" i="4"/>
  <c r="AA504" i="4" s="1"/>
  <c r="AB282" i="4"/>
  <c r="AB504" i="4" s="1"/>
  <c r="AC282" i="4"/>
  <c r="AC504" i="4" s="1"/>
  <c r="G283" i="4"/>
  <c r="G505" i="4" s="1"/>
  <c r="H283" i="4"/>
  <c r="H505" i="4" s="1"/>
  <c r="I283" i="4"/>
  <c r="I505" i="4" s="1"/>
  <c r="J283" i="4"/>
  <c r="J505" i="4" s="1"/>
  <c r="K283" i="4"/>
  <c r="K505" i="4" s="1"/>
  <c r="L283" i="4"/>
  <c r="L505" i="4" s="1"/>
  <c r="M283" i="4"/>
  <c r="M505" i="4" s="1"/>
  <c r="N283" i="4"/>
  <c r="N505" i="4" s="1"/>
  <c r="O283" i="4"/>
  <c r="O505" i="4" s="1"/>
  <c r="P283" i="4"/>
  <c r="P505" i="4" s="1"/>
  <c r="Q283" i="4"/>
  <c r="Q505" i="4" s="1"/>
  <c r="R283" i="4"/>
  <c r="R505" i="4" s="1"/>
  <c r="S283" i="4"/>
  <c r="S505" i="4" s="1"/>
  <c r="T283" i="4"/>
  <c r="T505" i="4" s="1"/>
  <c r="U283" i="4"/>
  <c r="U505" i="4" s="1"/>
  <c r="V283" i="4"/>
  <c r="V505" i="4" s="1"/>
  <c r="W283" i="4"/>
  <c r="W505" i="4" s="1"/>
  <c r="X283" i="4"/>
  <c r="X505" i="4" s="1"/>
  <c r="Y283" i="4"/>
  <c r="Y505" i="4" s="1"/>
  <c r="Z283" i="4"/>
  <c r="Z505" i="4" s="1"/>
  <c r="AA283" i="4"/>
  <c r="AA505" i="4" s="1"/>
  <c r="AB283" i="4"/>
  <c r="AB505" i="4" s="1"/>
  <c r="AC283" i="4"/>
  <c r="AC505" i="4" s="1"/>
  <c r="G284" i="4"/>
  <c r="G506" i="4" s="1"/>
  <c r="H284" i="4"/>
  <c r="H506" i="4" s="1"/>
  <c r="I284" i="4"/>
  <c r="I506" i="4" s="1"/>
  <c r="J284" i="4"/>
  <c r="J506" i="4" s="1"/>
  <c r="K284" i="4"/>
  <c r="K506" i="4" s="1"/>
  <c r="L284" i="4"/>
  <c r="L506" i="4" s="1"/>
  <c r="M284" i="4"/>
  <c r="M506" i="4" s="1"/>
  <c r="N284" i="4"/>
  <c r="N506" i="4" s="1"/>
  <c r="O284" i="4"/>
  <c r="O506" i="4" s="1"/>
  <c r="P284" i="4"/>
  <c r="P506" i="4" s="1"/>
  <c r="Q284" i="4"/>
  <c r="Q506" i="4" s="1"/>
  <c r="R284" i="4"/>
  <c r="R506" i="4" s="1"/>
  <c r="S284" i="4"/>
  <c r="S506" i="4" s="1"/>
  <c r="T284" i="4"/>
  <c r="T506" i="4" s="1"/>
  <c r="U284" i="4"/>
  <c r="U506" i="4" s="1"/>
  <c r="V284" i="4"/>
  <c r="V506" i="4" s="1"/>
  <c r="W284" i="4"/>
  <c r="W506" i="4" s="1"/>
  <c r="X284" i="4"/>
  <c r="X506" i="4" s="1"/>
  <c r="Y284" i="4"/>
  <c r="Y506" i="4" s="1"/>
  <c r="Z284" i="4"/>
  <c r="Z506" i="4" s="1"/>
  <c r="AA284" i="4"/>
  <c r="AA506" i="4" s="1"/>
  <c r="AB284" i="4"/>
  <c r="AB506" i="4" s="1"/>
  <c r="AC284" i="4"/>
  <c r="AC506" i="4" s="1"/>
  <c r="G285" i="4"/>
  <c r="G507" i="4" s="1"/>
  <c r="H285" i="4"/>
  <c r="H507" i="4" s="1"/>
  <c r="I285" i="4"/>
  <c r="I507" i="4" s="1"/>
  <c r="J285" i="4"/>
  <c r="J507" i="4" s="1"/>
  <c r="K285" i="4"/>
  <c r="K507" i="4" s="1"/>
  <c r="L285" i="4"/>
  <c r="L507" i="4" s="1"/>
  <c r="M285" i="4"/>
  <c r="M507" i="4" s="1"/>
  <c r="N285" i="4"/>
  <c r="N507" i="4" s="1"/>
  <c r="O285" i="4"/>
  <c r="O507" i="4" s="1"/>
  <c r="P285" i="4"/>
  <c r="P507" i="4" s="1"/>
  <c r="Q285" i="4"/>
  <c r="Q507" i="4" s="1"/>
  <c r="R285" i="4"/>
  <c r="R507" i="4" s="1"/>
  <c r="S285" i="4"/>
  <c r="S507" i="4" s="1"/>
  <c r="T285" i="4"/>
  <c r="T507" i="4" s="1"/>
  <c r="U285" i="4"/>
  <c r="U507" i="4" s="1"/>
  <c r="V285" i="4"/>
  <c r="V507" i="4" s="1"/>
  <c r="W285" i="4"/>
  <c r="W507" i="4" s="1"/>
  <c r="X285" i="4"/>
  <c r="X507" i="4" s="1"/>
  <c r="Y285" i="4"/>
  <c r="Y507" i="4" s="1"/>
  <c r="Z285" i="4"/>
  <c r="Z507" i="4" s="1"/>
  <c r="AA285" i="4"/>
  <c r="AA507" i="4" s="1"/>
  <c r="AB285" i="4"/>
  <c r="AB507" i="4" s="1"/>
  <c r="AC285" i="4"/>
  <c r="AC507" i="4" s="1"/>
  <c r="G286" i="4"/>
  <c r="G508" i="4" s="1"/>
  <c r="H286" i="4"/>
  <c r="H508" i="4" s="1"/>
  <c r="I286" i="4"/>
  <c r="I508" i="4" s="1"/>
  <c r="J286" i="4"/>
  <c r="J508" i="4" s="1"/>
  <c r="K286" i="4"/>
  <c r="K508" i="4" s="1"/>
  <c r="L286" i="4"/>
  <c r="L508" i="4" s="1"/>
  <c r="M286" i="4"/>
  <c r="M508" i="4" s="1"/>
  <c r="N286" i="4"/>
  <c r="N508" i="4" s="1"/>
  <c r="O286" i="4"/>
  <c r="O508" i="4" s="1"/>
  <c r="P286" i="4"/>
  <c r="P508" i="4" s="1"/>
  <c r="Q286" i="4"/>
  <c r="Q508" i="4" s="1"/>
  <c r="R286" i="4"/>
  <c r="R508" i="4" s="1"/>
  <c r="S286" i="4"/>
  <c r="S508" i="4" s="1"/>
  <c r="T286" i="4"/>
  <c r="T508" i="4" s="1"/>
  <c r="U286" i="4"/>
  <c r="U508" i="4" s="1"/>
  <c r="V286" i="4"/>
  <c r="V508" i="4" s="1"/>
  <c r="W286" i="4"/>
  <c r="W508" i="4" s="1"/>
  <c r="X286" i="4"/>
  <c r="X508" i="4" s="1"/>
  <c r="Y286" i="4"/>
  <c r="Y508" i="4" s="1"/>
  <c r="Z286" i="4"/>
  <c r="Z508" i="4" s="1"/>
  <c r="AA286" i="4"/>
  <c r="AA508" i="4" s="1"/>
  <c r="AB286" i="4"/>
  <c r="AB508" i="4" s="1"/>
  <c r="AC286" i="4"/>
  <c r="AC508" i="4" s="1"/>
  <c r="G287" i="4"/>
  <c r="G509" i="4" s="1"/>
  <c r="H287" i="4"/>
  <c r="H509" i="4" s="1"/>
  <c r="I287" i="4"/>
  <c r="I509" i="4" s="1"/>
  <c r="J287" i="4"/>
  <c r="J509" i="4" s="1"/>
  <c r="K287" i="4"/>
  <c r="K509" i="4" s="1"/>
  <c r="L287" i="4"/>
  <c r="L509" i="4" s="1"/>
  <c r="M287" i="4"/>
  <c r="M509" i="4" s="1"/>
  <c r="N287" i="4"/>
  <c r="N509" i="4" s="1"/>
  <c r="O287" i="4"/>
  <c r="O509" i="4" s="1"/>
  <c r="P287" i="4"/>
  <c r="P509" i="4" s="1"/>
  <c r="Q287" i="4"/>
  <c r="Q509" i="4" s="1"/>
  <c r="R287" i="4"/>
  <c r="R509" i="4" s="1"/>
  <c r="S287" i="4"/>
  <c r="S509" i="4" s="1"/>
  <c r="T287" i="4"/>
  <c r="T509" i="4" s="1"/>
  <c r="U287" i="4"/>
  <c r="U509" i="4" s="1"/>
  <c r="V287" i="4"/>
  <c r="V509" i="4" s="1"/>
  <c r="W287" i="4"/>
  <c r="W509" i="4" s="1"/>
  <c r="X287" i="4"/>
  <c r="X509" i="4" s="1"/>
  <c r="Y287" i="4"/>
  <c r="Y509" i="4" s="1"/>
  <c r="Z287" i="4"/>
  <c r="Z509" i="4" s="1"/>
  <c r="AA287" i="4"/>
  <c r="AA509" i="4" s="1"/>
  <c r="AB287" i="4"/>
  <c r="AB509" i="4" s="1"/>
  <c r="AC287" i="4"/>
  <c r="AC50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11" i="4" s="1"/>
  <c r="H289" i="4"/>
  <c r="H511" i="4" s="1"/>
  <c r="I289" i="4"/>
  <c r="I511" i="4" s="1"/>
  <c r="J289" i="4"/>
  <c r="J511" i="4" s="1"/>
  <c r="K289" i="4"/>
  <c r="K511" i="4" s="1"/>
  <c r="L289" i="4"/>
  <c r="L511" i="4" s="1"/>
  <c r="M289" i="4"/>
  <c r="M511" i="4" s="1"/>
  <c r="N289" i="4"/>
  <c r="N511" i="4" s="1"/>
  <c r="O289" i="4"/>
  <c r="O511" i="4" s="1"/>
  <c r="P289" i="4"/>
  <c r="P511" i="4" s="1"/>
  <c r="Q289" i="4"/>
  <c r="Q511" i="4" s="1"/>
  <c r="R289" i="4"/>
  <c r="R511" i="4" s="1"/>
  <c r="S289" i="4"/>
  <c r="S511" i="4" s="1"/>
  <c r="T289" i="4"/>
  <c r="T511" i="4" s="1"/>
  <c r="U289" i="4"/>
  <c r="U511" i="4" s="1"/>
  <c r="V289" i="4"/>
  <c r="V511" i="4" s="1"/>
  <c r="W289" i="4"/>
  <c r="W511" i="4" s="1"/>
  <c r="X289" i="4"/>
  <c r="X511" i="4" s="1"/>
  <c r="Y289" i="4"/>
  <c r="Y511" i="4" s="1"/>
  <c r="Z289" i="4"/>
  <c r="Z511" i="4" s="1"/>
  <c r="AA289" i="4"/>
  <c r="AA511" i="4" s="1"/>
  <c r="AB289" i="4"/>
  <c r="AB511" i="4" s="1"/>
  <c r="AC289" i="4"/>
  <c r="AC511" i="4" s="1"/>
  <c r="G290" i="4"/>
  <c r="G512" i="4" s="1"/>
  <c r="H290" i="4"/>
  <c r="H512" i="4" s="1"/>
  <c r="I290" i="4"/>
  <c r="I512" i="4" s="1"/>
  <c r="J290" i="4"/>
  <c r="J512" i="4" s="1"/>
  <c r="K290" i="4"/>
  <c r="K512" i="4" s="1"/>
  <c r="L290" i="4"/>
  <c r="L512" i="4" s="1"/>
  <c r="M290" i="4"/>
  <c r="M512" i="4" s="1"/>
  <c r="N290" i="4"/>
  <c r="N512" i="4" s="1"/>
  <c r="O290" i="4"/>
  <c r="O512" i="4" s="1"/>
  <c r="P290" i="4"/>
  <c r="P512" i="4" s="1"/>
  <c r="Q290" i="4"/>
  <c r="Q512" i="4" s="1"/>
  <c r="R290" i="4"/>
  <c r="R512" i="4" s="1"/>
  <c r="S290" i="4"/>
  <c r="S512" i="4" s="1"/>
  <c r="T290" i="4"/>
  <c r="T512" i="4" s="1"/>
  <c r="U290" i="4"/>
  <c r="U512" i="4" s="1"/>
  <c r="V290" i="4"/>
  <c r="V512" i="4" s="1"/>
  <c r="W290" i="4"/>
  <c r="W512" i="4" s="1"/>
  <c r="X290" i="4"/>
  <c r="X512" i="4" s="1"/>
  <c r="Y290" i="4"/>
  <c r="Y512" i="4" s="1"/>
  <c r="Z290" i="4"/>
  <c r="Z512" i="4" s="1"/>
  <c r="AA290" i="4"/>
  <c r="AA512" i="4" s="1"/>
  <c r="AB290" i="4"/>
  <c r="AB512" i="4" s="1"/>
  <c r="AC290" i="4"/>
  <c r="AC512" i="4" s="1"/>
  <c r="G291" i="4"/>
  <c r="G513" i="4" s="1"/>
  <c r="H291" i="4"/>
  <c r="H513" i="4" s="1"/>
  <c r="I291" i="4"/>
  <c r="I513" i="4" s="1"/>
  <c r="J291" i="4"/>
  <c r="J513" i="4" s="1"/>
  <c r="K291" i="4"/>
  <c r="K513" i="4" s="1"/>
  <c r="L291" i="4"/>
  <c r="L513" i="4" s="1"/>
  <c r="M291" i="4"/>
  <c r="M513" i="4" s="1"/>
  <c r="N291" i="4"/>
  <c r="N513" i="4" s="1"/>
  <c r="O291" i="4"/>
  <c r="O513" i="4" s="1"/>
  <c r="P291" i="4"/>
  <c r="P513" i="4" s="1"/>
  <c r="Q291" i="4"/>
  <c r="Q513" i="4" s="1"/>
  <c r="R291" i="4"/>
  <c r="R513" i="4" s="1"/>
  <c r="S291" i="4"/>
  <c r="S513" i="4" s="1"/>
  <c r="T291" i="4"/>
  <c r="T513" i="4" s="1"/>
  <c r="U291" i="4"/>
  <c r="U513" i="4" s="1"/>
  <c r="V291" i="4"/>
  <c r="V513" i="4" s="1"/>
  <c r="W291" i="4"/>
  <c r="W513" i="4" s="1"/>
  <c r="X291" i="4"/>
  <c r="X513" i="4" s="1"/>
  <c r="Y291" i="4"/>
  <c r="Y513" i="4" s="1"/>
  <c r="Z291" i="4"/>
  <c r="Z513" i="4" s="1"/>
  <c r="AA291" i="4"/>
  <c r="AA513" i="4" s="1"/>
  <c r="AB291" i="4"/>
  <c r="AB513" i="4" s="1"/>
  <c r="AC291" i="4"/>
  <c r="AC513" i="4" s="1"/>
  <c r="G292" i="4"/>
  <c r="G514" i="4" s="1"/>
  <c r="H292" i="4"/>
  <c r="H514" i="4" s="1"/>
  <c r="I292" i="4"/>
  <c r="I514" i="4" s="1"/>
  <c r="J292" i="4"/>
  <c r="J514" i="4" s="1"/>
  <c r="K292" i="4"/>
  <c r="K514" i="4" s="1"/>
  <c r="L292" i="4"/>
  <c r="L514" i="4" s="1"/>
  <c r="M292" i="4"/>
  <c r="M514" i="4" s="1"/>
  <c r="N292" i="4"/>
  <c r="N514" i="4" s="1"/>
  <c r="O292" i="4"/>
  <c r="O514" i="4" s="1"/>
  <c r="P292" i="4"/>
  <c r="P514" i="4" s="1"/>
  <c r="Q292" i="4"/>
  <c r="Q514" i="4" s="1"/>
  <c r="R292" i="4"/>
  <c r="R514" i="4" s="1"/>
  <c r="S292" i="4"/>
  <c r="S514" i="4" s="1"/>
  <c r="T292" i="4"/>
  <c r="T514" i="4" s="1"/>
  <c r="U292" i="4"/>
  <c r="U514" i="4" s="1"/>
  <c r="V292" i="4"/>
  <c r="V514" i="4" s="1"/>
  <c r="W292" i="4"/>
  <c r="W514" i="4" s="1"/>
  <c r="X292" i="4"/>
  <c r="X514" i="4" s="1"/>
  <c r="Y292" i="4"/>
  <c r="Y514" i="4" s="1"/>
  <c r="Z292" i="4"/>
  <c r="Z514" i="4" s="1"/>
  <c r="AA292" i="4"/>
  <c r="AA514" i="4" s="1"/>
  <c r="AB292" i="4"/>
  <c r="AB514" i="4" s="1"/>
  <c r="AC292" i="4"/>
  <c r="AC514" i="4" s="1"/>
  <c r="G293" i="4"/>
  <c r="G515" i="4" s="1"/>
  <c r="H293" i="4"/>
  <c r="H515" i="4" s="1"/>
  <c r="I293" i="4"/>
  <c r="I515" i="4" s="1"/>
  <c r="J293" i="4"/>
  <c r="J515" i="4" s="1"/>
  <c r="K293" i="4"/>
  <c r="K515" i="4" s="1"/>
  <c r="L293" i="4"/>
  <c r="L515" i="4" s="1"/>
  <c r="M293" i="4"/>
  <c r="M515" i="4" s="1"/>
  <c r="N293" i="4"/>
  <c r="N515" i="4" s="1"/>
  <c r="O293" i="4"/>
  <c r="O515" i="4" s="1"/>
  <c r="P293" i="4"/>
  <c r="P515" i="4" s="1"/>
  <c r="Q293" i="4"/>
  <c r="Q515" i="4" s="1"/>
  <c r="R293" i="4"/>
  <c r="R515" i="4" s="1"/>
  <c r="S293" i="4"/>
  <c r="S515" i="4" s="1"/>
  <c r="T293" i="4"/>
  <c r="T515" i="4" s="1"/>
  <c r="U293" i="4"/>
  <c r="U515" i="4" s="1"/>
  <c r="V293" i="4"/>
  <c r="V515" i="4" s="1"/>
  <c r="W293" i="4"/>
  <c r="W515" i="4" s="1"/>
  <c r="X293" i="4"/>
  <c r="X515" i="4" s="1"/>
  <c r="Y293" i="4"/>
  <c r="Y515" i="4" s="1"/>
  <c r="Z293" i="4"/>
  <c r="Z515" i="4" s="1"/>
  <c r="AA293" i="4"/>
  <c r="AA515" i="4" s="1"/>
  <c r="AB293" i="4"/>
  <c r="AB515" i="4" s="1"/>
  <c r="AC293" i="4"/>
  <c r="AC515" i="4" s="1"/>
  <c r="G294" i="4"/>
  <c r="G516" i="4" s="1"/>
  <c r="H294" i="4"/>
  <c r="H516" i="4" s="1"/>
  <c r="I294" i="4"/>
  <c r="I516" i="4" s="1"/>
  <c r="J294" i="4"/>
  <c r="J516" i="4" s="1"/>
  <c r="K294" i="4"/>
  <c r="K516" i="4" s="1"/>
  <c r="L294" i="4"/>
  <c r="L516" i="4" s="1"/>
  <c r="M294" i="4"/>
  <c r="M516" i="4" s="1"/>
  <c r="N294" i="4"/>
  <c r="N516" i="4" s="1"/>
  <c r="O294" i="4"/>
  <c r="O516" i="4" s="1"/>
  <c r="P294" i="4"/>
  <c r="P516" i="4" s="1"/>
  <c r="Q294" i="4"/>
  <c r="Q516" i="4" s="1"/>
  <c r="R294" i="4"/>
  <c r="R516" i="4" s="1"/>
  <c r="S294" i="4"/>
  <c r="S516" i="4" s="1"/>
  <c r="T294" i="4"/>
  <c r="T516" i="4" s="1"/>
  <c r="U294" i="4"/>
  <c r="U516" i="4" s="1"/>
  <c r="V294" i="4"/>
  <c r="V516" i="4" s="1"/>
  <c r="W294" i="4"/>
  <c r="W516" i="4" s="1"/>
  <c r="X294" i="4"/>
  <c r="X516" i="4" s="1"/>
  <c r="Y294" i="4"/>
  <c r="Y516" i="4" s="1"/>
  <c r="Z294" i="4"/>
  <c r="Z516" i="4" s="1"/>
  <c r="AA294" i="4"/>
  <c r="AA516" i="4" s="1"/>
  <c r="AB294" i="4"/>
  <c r="AB516" i="4" s="1"/>
  <c r="AC294" i="4"/>
  <c r="AC516" i="4" s="1"/>
  <c r="G295" i="4"/>
  <c r="G517" i="4" s="1"/>
  <c r="H295" i="4"/>
  <c r="H517" i="4" s="1"/>
  <c r="I295" i="4"/>
  <c r="I517" i="4" s="1"/>
  <c r="J295" i="4"/>
  <c r="J517" i="4" s="1"/>
  <c r="K295" i="4"/>
  <c r="K517" i="4" s="1"/>
  <c r="L295" i="4"/>
  <c r="L517" i="4" s="1"/>
  <c r="M295" i="4"/>
  <c r="M517" i="4" s="1"/>
  <c r="N295" i="4"/>
  <c r="N517" i="4" s="1"/>
  <c r="O295" i="4"/>
  <c r="O517" i="4" s="1"/>
  <c r="P295" i="4"/>
  <c r="P517" i="4" s="1"/>
  <c r="Q295" i="4"/>
  <c r="Q517" i="4" s="1"/>
  <c r="R295" i="4"/>
  <c r="R517" i="4" s="1"/>
  <c r="S295" i="4"/>
  <c r="S517" i="4" s="1"/>
  <c r="T295" i="4"/>
  <c r="T517" i="4" s="1"/>
  <c r="U295" i="4"/>
  <c r="U517" i="4" s="1"/>
  <c r="V295" i="4"/>
  <c r="V517" i="4" s="1"/>
  <c r="W295" i="4"/>
  <c r="W517" i="4" s="1"/>
  <c r="X295" i="4"/>
  <c r="X517" i="4" s="1"/>
  <c r="Y295" i="4"/>
  <c r="Y517" i="4" s="1"/>
  <c r="Z295" i="4"/>
  <c r="Z517" i="4" s="1"/>
  <c r="AA295" i="4"/>
  <c r="AA517" i="4" s="1"/>
  <c r="AB295" i="4"/>
  <c r="AB517" i="4" s="1"/>
  <c r="AC295" i="4"/>
  <c r="AC517" i="4" s="1"/>
  <c r="G296" i="4"/>
  <c r="G518" i="4" s="1"/>
  <c r="H296" i="4"/>
  <c r="H518" i="4" s="1"/>
  <c r="I296" i="4"/>
  <c r="I518" i="4" s="1"/>
  <c r="J296" i="4"/>
  <c r="J518" i="4" s="1"/>
  <c r="K296" i="4"/>
  <c r="K518" i="4" s="1"/>
  <c r="L296" i="4"/>
  <c r="L518" i="4" s="1"/>
  <c r="M296" i="4"/>
  <c r="M518" i="4" s="1"/>
  <c r="N296" i="4"/>
  <c r="N518" i="4" s="1"/>
  <c r="O296" i="4"/>
  <c r="O518" i="4" s="1"/>
  <c r="P296" i="4"/>
  <c r="P518" i="4" s="1"/>
  <c r="Q296" i="4"/>
  <c r="Q518" i="4" s="1"/>
  <c r="R296" i="4"/>
  <c r="R518" i="4" s="1"/>
  <c r="S296" i="4"/>
  <c r="S518" i="4" s="1"/>
  <c r="T296" i="4"/>
  <c r="T518" i="4" s="1"/>
  <c r="U296" i="4"/>
  <c r="U518" i="4" s="1"/>
  <c r="V296" i="4"/>
  <c r="V518" i="4" s="1"/>
  <c r="W296" i="4"/>
  <c r="W518" i="4" s="1"/>
  <c r="X296" i="4"/>
  <c r="X518" i="4" s="1"/>
  <c r="Y296" i="4"/>
  <c r="Y518" i="4" s="1"/>
  <c r="Z296" i="4"/>
  <c r="Z518" i="4" s="1"/>
  <c r="AA296" i="4"/>
  <c r="AA518" i="4" s="1"/>
  <c r="AB296" i="4"/>
  <c r="AB518" i="4" s="1"/>
  <c r="AC296" i="4"/>
  <c r="AC518" i="4" s="1"/>
  <c r="G297" i="4"/>
  <c r="G519" i="4" s="1"/>
  <c r="H297" i="4"/>
  <c r="H519" i="4" s="1"/>
  <c r="I297" i="4"/>
  <c r="I519" i="4" s="1"/>
  <c r="J297" i="4"/>
  <c r="J519" i="4" s="1"/>
  <c r="K297" i="4"/>
  <c r="K519" i="4" s="1"/>
  <c r="L297" i="4"/>
  <c r="L519" i="4" s="1"/>
  <c r="M297" i="4"/>
  <c r="M519" i="4" s="1"/>
  <c r="N297" i="4"/>
  <c r="N519" i="4" s="1"/>
  <c r="O297" i="4"/>
  <c r="O519" i="4" s="1"/>
  <c r="P297" i="4"/>
  <c r="P519" i="4" s="1"/>
  <c r="Q297" i="4"/>
  <c r="Q519" i="4" s="1"/>
  <c r="R297" i="4"/>
  <c r="R519" i="4" s="1"/>
  <c r="S297" i="4"/>
  <c r="S519" i="4" s="1"/>
  <c r="T297" i="4"/>
  <c r="T519" i="4" s="1"/>
  <c r="U297" i="4"/>
  <c r="U519" i="4" s="1"/>
  <c r="V297" i="4"/>
  <c r="V519" i="4" s="1"/>
  <c r="W297" i="4"/>
  <c r="W519" i="4" s="1"/>
  <c r="X297" i="4"/>
  <c r="X519" i="4" s="1"/>
  <c r="Y297" i="4"/>
  <c r="Y519" i="4" s="1"/>
  <c r="Z297" i="4"/>
  <c r="Z519" i="4" s="1"/>
  <c r="AA297" i="4"/>
  <c r="AA519" i="4" s="1"/>
  <c r="AB297" i="4"/>
  <c r="AB519" i="4" s="1"/>
  <c r="AC297" i="4"/>
  <c r="AC519" i="4" s="1"/>
  <c r="G298" i="4"/>
  <c r="G520" i="4" s="1"/>
  <c r="H298" i="4"/>
  <c r="H520" i="4" s="1"/>
  <c r="I298" i="4"/>
  <c r="I520" i="4" s="1"/>
  <c r="J298" i="4"/>
  <c r="J520" i="4" s="1"/>
  <c r="K298" i="4"/>
  <c r="K520" i="4" s="1"/>
  <c r="L298" i="4"/>
  <c r="L520" i="4" s="1"/>
  <c r="M298" i="4"/>
  <c r="M520" i="4" s="1"/>
  <c r="N298" i="4"/>
  <c r="N520" i="4" s="1"/>
  <c r="O298" i="4"/>
  <c r="O520" i="4" s="1"/>
  <c r="P298" i="4"/>
  <c r="P520" i="4" s="1"/>
  <c r="Q298" i="4"/>
  <c r="Q520" i="4" s="1"/>
  <c r="R298" i="4"/>
  <c r="R520" i="4" s="1"/>
  <c r="S298" i="4"/>
  <c r="S520" i="4" s="1"/>
  <c r="T298" i="4"/>
  <c r="T520" i="4" s="1"/>
  <c r="U298" i="4"/>
  <c r="U520" i="4" s="1"/>
  <c r="V298" i="4"/>
  <c r="V520" i="4" s="1"/>
  <c r="W298" i="4"/>
  <c r="W520" i="4" s="1"/>
  <c r="X298" i="4"/>
  <c r="X520" i="4" s="1"/>
  <c r="Y298" i="4"/>
  <c r="Y520" i="4" s="1"/>
  <c r="Z298" i="4"/>
  <c r="Z520" i="4" s="1"/>
  <c r="AA298" i="4"/>
  <c r="AA520" i="4" s="1"/>
  <c r="AB298" i="4"/>
  <c r="AB520" i="4" s="1"/>
  <c r="AC298" i="4"/>
  <c r="AC520" i="4" s="1"/>
  <c r="G299" i="4"/>
  <c r="G521" i="4" s="1"/>
  <c r="H299" i="4"/>
  <c r="H521" i="4" s="1"/>
  <c r="I299" i="4"/>
  <c r="I521" i="4" s="1"/>
  <c r="J299" i="4"/>
  <c r="J521" i="4" s="1"/>
  <c r="K299" i="4"/>
  <c r="K521" i="4" s="1"/>
  <c r="L299" i="4"/>
  <c r="L521" i="4" s="1"/>
  <c r="M299" i="4"/>
  <c r="M521" i="4" s="1"/>
  <c r="N299" i="4"/>
  <c r="N521" i="4" s="1"/>
  <c r="O299" i="4"/>
  <c r="O521" i="4" s="1"/>
  <c r="P299" i="4"/>
  <c r="P521" i="4" s="1"/>
  <c r="Q299" i="4"/>
  <c r="Q521" i="4" s="1"/>
  <c r="R299" i="4"/>
  <c r="R521" i="4" s="1"/>
  <c r="S299" i="4"/>
  <c r="S521" i="4" s="1"/>
  <c r="T299" i="4"/>
  <c r="T521" i="4" s="1"/>
  <c r="U299" i="4"/>
  <c r="U521" i="4" s="1"/>
  <c r="V299" i="4"/>
  <c r="V521" i="4" s="1"/>
  <c r="W299" i="4"/>
  <c r="W521" i="4" s="1"/>
  <c r="X299" i="4"/>
  <c r="X521" i="4" s="1"/>
  <c r="Y299" i="4"/>
  <c r="Y521" i="4" s="1"/>
  <c r="Z299" i="4"/>
  <c r="Z521" i="4" s="1"/>
  <c r="AA299" i="4"/>
  <c r="AA521" i="4" s="1"/>
  <c r="AB299" i="4"/>
  <c r="AB521" i="4" s="1"/>
  <c r="AC299" i="4"/>
  <c r="AC521" i="4" s="1"/>
  <c r="G300" i="4"/>
  <c r="G522" i="4" s="1"/>
  <c r="H300" i="4"/>
  <c r="H522" i="4" s="1"/>
  <c r="I300" i="4"/>
  <c r="I522" i="4" s="1"/>
  <c r="J300" i="4"/>
  <c r="J522" i="4" s="1"/>
  <c r="K300" i="4"/>
  <c r="K522" i="4" s="1"/>
  <c r="L300" i="4"/>
  <c r="L522" i="4" s="1"/>
  <c r="M300" i="4"/>
  <c r="M522" i="4" s="1"/>
  <c r="N300" i="4"/>
  <c r="N522" i="4" s="1"/>
  <c r="O300" i="4"/>
  <c r="O522" i="4" s="1"/>
  <c r="P300" i="4"/>
  <c r="P522" i="4" s="1"/>
  <c r="Q300" i="4"/>
  <c r="Q522" i="4" s="1"/>
  <c r="R300" i="4"/>
  <c r="R522" i="4" s="1"/>
  <c r="S300" i="4"/>
  <c r="S522" i="4" s="1"/>
  <c r="T300" i="4"/>
  <c r="T522" i="4" s="1"/>
  <c r="U300" i="4"/>
  <c r="U522" i="4" s="1"/>
  <c r="V300" i="4"/>
  <c r="V522" i="4" s="1"/>
  <c r="W300" i="4"/>
  <c r="W522" i="4" s="1"/>
  <c r="X300" i="4"/>
  <c r="X522" i="4" s="1"/>
  <c r="Y300" i="4"/>
  <c r="Y522" i="4" s="1"/>
  <c r="Z300" i="4"/>
  <c r="Z522" i="4" s="1"/>
  <c r="AA300" i="4"/>
  <c r="AA522" i="4" s="1"/>
  <c r="AB300" i="4"/>
  <c r="AB522" i="4" s="1"/>
  <c r="AC300" i="4"/>
  <c r="AC522" i="4" s="1"/>
  <c r="G301" i="4"/>
  <c r="G523" i="4" s="1"/>
  <c r="H301" i="4"/>
  <c r="H523" i="4" s="1"/>
  <c r="I301" i="4"/>
  <c r="I523" i="4" s="1"/>
  <c r="J301" i="4"/>
  <c r="J523" i="4" s="1"/>
  <c r="K301" i="4"/>
  <c r="K523" i="4" s="1"/>
  <c r="L301" i="4"/>
  <c r="L523" i="4" s="1"/>
  <c r="M301" i="4"/>
  <c r="M523" i="4" s="1"/>
  <c r="N301" i="4"/>
  <c r="N523" i="4" s="1"/>
  <c r="O301" i="4"/>
  <c r="O523" i="4" s="1"/>
  <c r="P301" i="4"/>
  <c r="P523" i="4" s="1"/>
  <c r="Q301" i="4"/>
  <c r="Q523" i="4" s="1"/>
  <c r="R301" i="4"/>
  <c r="R523" i="4" s="1"/>
  <c r="S301" i="4"/>
  <c r="S523" i="4" s="1"/>
  <c r="T301" i="4"/>
  <c r="T523" i="4" s="1"/>
  <c r="U301" i="4"/>
  <c r="U523" i="4" s="1"/>
  <c r="V301" i="4"/>
  <c r="V523" i="4" s="1"/>
  <c r="W301" i="4"/>
  <c r="W523" i="4" s="1"/>
  <c r="X301" i="4"/>
  <c r="X523" i="4" s="1"/>
  <c r="Y301" i="4"/>
  <c r="Y523" i="4" s="1"/>
  <c r="Z301" i="4"/>
  <c r="Z523" i="4" s="1"/>
  <c r="AA301" i="4"/>
  <c r="AA523" i="4" s="1"/>
  <c r="AB301" i="4"/>
  <c r="AB523" i="4" s="1"/>
  <c r="AC301" i="4"/>
  <c r="AC523" i="4" s="1"/>
  <c r="G302" i="4"/>
  <c r="G524" i="4" s="1"/>
  <c r="H302" i="4"/>
  <c r="H524" i="4" s="1"/>
  <c r="I302" i="4"/>
  <c r="I524" i="4" s="1"/>
  <c r="J302" i="4"/>
  <c r="J524" i="4" s="1"/>
  <c r="K302" i="4"/>
  <c r="K524" i="4" s="1"/>
  <c r="L302" i="4"/>
  <c r="L524" i="4" s="1"/>
  <c r="M302" i="4"/>
  <c r="M524" i="4" s="1"/>
  <c r="N302" i="4"/>
  <c r="N524" i="4" s="1"/>
  <c r="O302" i="4"/>
  <c r="O524" i="4" s="1"/>
  <c r="P302" i="4"/>
  <c r="P524" i="4" s="1"/>
  <c r="Q302" i="4"/>
  <c r="Q524" i="4" s="1"/>
  <c r="R302" i="4"/>
  <c r="R524" i="4" s="1"/>
  <c r="S302" i="4"/>
  <c r="S524" i="4" s="1"/>
  <c r="T302" i="4"/>
  <c r="T524" i="4" s="1"/>
  <c r="U302" i="4"/>
  <c r="U524" i="4" s="1"/>
  <c r="V302" i="4"/>
  <c r="V524" i="4" s="1"/>
  <c r="W302" i="4"/>
  <c r="W524" i="4" s="1"/>
  <c r="X302" i="4"/>
  <c r="X524" i="4" s="1"/>
  <c r="Y302" i="4"/>
  <c r="Y524" i="4" s="1"/>
  <c r="Z302" i="4"/>
  <c r="Z524" i="4" s="1"/>
  <c r="AA302" i="4"/>
  <c r="AA524" i="4" s="1"/>
  <c r="AB302" i="4"/>
  <c r="AB524" i="4" s="1"/>
  <c r="AC302" i="4"/>
  <c r="AC524" i="4" s="1"/>
  <c r="G303" i="4"/>
  <c r="G525" i="4" s="1"/>
  <c r="H303" i="4"/>
  <c r="H525" i="4" s="1"/>
  <c r="I303" i="4"/>
  <c r="I525" i="4" s="1"/>
  <c r="J303" i="4"/>
  <c r="J525" i="4" s="1"/>
  <c r="K303" i="4"/>
  <c r="K525" i="4" s="1"/>
  <c r="L303" i="4"/>
  <c r="L525" i="4" s="1"/>
  <c r="M303" i="4"/>
  <c r="M525" i="4" s="1"/>
  <c r="N303" i="4"/>
  <c r="N525" i="4" s="1"/>
  <c r="O303" i="4"/>
  <c r="O525" i="4" s="1"/>
  <c r="P303" i="4"/>
  <c r="P525" i="4" s="1"/>
  <c r="Q303" i="4"/>
  <c r="Q525" i="4" s="1"/>
  <c r="R303" i="4"/>
  <c r="R525" i="4" s="1"/>
  <c r="S303" i="4"/>
  <c r="S525" i="4" s="1"/>
  <c r="T303" i="4"/>
  <c r="T525" i="4" s="1"/>
  <c r="U303" i="4"/>
  <c r="U525" i="4" s="1"/>
  <c r="V303" i="4"/>
  <c r="V525" i="4" s="1"/>
  <c r="W303" i="4"/>
  <c r="W525" i="4" s="1"/>
  <c r="X303" i="4"/>
  <c r="X525" i="4" s="1"/>
  <c r="Y303" i="4"/>
  <c r="Y525" i="4" s="1"/>
  <c r="Z303" i="4"/>
  <c r="Z525" i="4" s="1"/>
  <c r="AA303" i="4"/>
  <c r="AA525" i="4" s="1"/>
  <c r="AB303" i="4"/>
  <c r="AB525" i="4" s="1"/>
  <c r="AC303" i="4"/>
  <c r="AC525" i="4" s="1"/>
  <c r="G304" i="4"/>
  <c r="G526" i="4" s="1"/>
  <c r="H304" i="4"/>
  <c r="H526" i="4" s="1"/>
  <c r="I304" i="4"/>
  <c r="I526" i="4" s="1"/>
  <c r="J304" i="4"/>
  <c r="J526" i="4" s="1"/>
  <c r="K304" i="4"/>
  <c r="K526" i="4" s="1"/>
  <c r="L304" i="4"/>
  <c r="L526" i="4" s="1"/>
  <c r="M304" i="4"/>
  <c r="M526" i="4" s="1"/>
  <c r="N304" i="4"/>
  <c r="N526" i="4" s="1"/>
  <c r="O304" i="4"/>
  <c r="O526" i="4" s="1"/>
  <c r="P304" i="4"/>
  <c r="P526" i="4" s="1"/>
  <c r="Q304" i="4"/>
  <c r="Q526" i="4" s="1"/>
  <c r="R304" i="4"/>
  <c r="R526" i="4" s="1"/>
  <c r="S304" i="4"/>
  <c r="S526" i="4" s="1"/>
  <c r="T304" i="4"/>
  <c r="T526" i="4" s="1"/>
  <c r="U304" i="4"/>
  <c r="U526" i="4" s="1"/>
  <c r="V304" i="4"/>
  <c r="V526" i="4" s="1"/>
  <c r="W304" i="4"/>
  <c r="W526" i="4" s="1"/>
  <c r="X304" i="4"/>
  <c r="X526" i="4" s="1"/>
  <c r="Y304" i="4"/>
  <c r="Y526" i="4" s="1"/>
  <c r="Z304" i="4"/>
  <c r="Z526" i="4" s="1"/>
  <c r="AA304" i="4"/>
  <c r="AA526" i="4" s="1"/>
  <c r="AB304" i="4"/>
  <c r="AB526" i="4" s="1"/>
  <c r="AC304" i="4"/>
  <c r="AC526" i="4" s="1"/>
  <c r="G305" i="4"/>
  <c r="G527" i="4" s="1"/>
  <c r="H305" i="4"/>
  <c r="H527" i="4" s="1"/>
  <c r="I305" i="4"/>
  <c r="I527" i="4" s="1"/>
  <c r="J305" i="4"/>
  <c r="J527" i="4" s="1"/>
  <c r="K305" i="4"/>
  <c r="K527" i="4" s="1"/>
  <c r="L305" i="4"/>
  <c r="L527" i="4" s="1"/>
  <c r="M305" i="4"/>
  <c r="M527" i="4" s="1"/>
  <c r="N305" i="4"/>
  <c r="N527" i="4" s="1"/>
  <c r="O305" i="4"/>
  <c r="O527" i="4" s="1"/>
  <c r="P305" i="4"/>
  <c r="P527" i="4" s="1"/>
  <c r="Q305" i="4"/>
  <c r="Q527" i="4" s="1"/>
  <c r="R305" i="4"/>
  <c r="R527" i="4" s="1"/>
  <c r="S305" i="4"/>
  <c r="S527" i="4" s="1"/>
  <c r="T305" i="4"/>
  <c r="T527" i="4" s="1"/>
  <c r="U305" i="4"/>
  <c r="U527" i="4" s="1"/>
  <c r="V305" i="4"/>
  <c r="V527" i="4" s="1"/>
  <c r="W305" i="4"/>
  <c r="W527" i="4" s="1"/>
  <c r="X305" i="4"/>
  <c r="X527" i="4" s="1"/>
  <c r="Y305" i="4"/>
  <c r="Y527" i="4" s="1"/>
  <c r="Z305" i="4"/>
  <c r="Z527" i="4" s="1"/>
  <c r="AA305" i="4"/>
  <c r="AA527" i="4" s="1"/>
  <c r="AB305" i="4"/>
  <c r="AB527" i="4" s="1"/>
  <c r="AC305" i="4"/>
  <c r="AC527" i="4" s="1"/>
  <c r="G306" i="4"/>
  <c r="G528" i="4" s="1"/>
  <c r="H306" i="4"/>
  <c r="H528" i="4" s="1"/>
  <c r="I306" i="4"/>
  <c r="I528" i="4" s="1"/>
  <c r="J306" i="4"/>
  <c r="J528" i="4" s="1"/>
  <c r="K306" i="4"/>
  <c r="K528" i="4" s="1"/>
  <c r="L306" i="4"/>
  <c r="L528" i="4" s="1"/>
  <c r="M306" i="4"/>
  <c r="M528" i="4" s="1"/>
  <c r="N306" i="4"/>
  <c r="N528" i="4" s="1"/>
  <c r="O306" i="4"/>
  <c r="O528" i="4" s="1"/>
  <c r="P306" i="4"/>
  <c r="P528" i="4" s="1"/>
  <c r="Q306" i="4"/>
  <c r="Q528" i="4" s="1"/>
  <c r="R306" i="4"/>
  <c r="R528" i="4" s="1"/>
  <c r="S306" i="4"/>
  <c r="S528" i="4" s="1"/>
  <c r="T306" i="4"/>
  <c r="T528" i="4" s="1"/>
  <c r="U306" i="4"/>
  <c r="U528" i="4" s="1"/>
  <c r="V306" i="4"/>
  <c r="V528" i="4" s="1"/>
  <c r="W306" i="4"/>
  <c r="W528" i="4" s="1"/>
  <c r="X306" i="4"/>
  <c r="X528" i="4" s="1"/>
  <c r="Y306" i="4"/>
  <c r="Y528" i="4" s="1"/>
  <c r="Z306" i="4"/>
  <c r="Z528" i="4" s="1"/>
  <c r="AA306" i="4"/>
  <c r="AA528" i="4" s="1"/>
  <c r="AB306" i="4"/>
  <c r="AB528" i="4" s="1"/>
  <c r="AC306" i="4"/>
  <c r="AC528" i="4" s="1"/>
  <c r="G307" i="4"/>
  <c r="G529" i="4" s="1"/>
  <c r="H307" i="4"/>
  <c r="H529" i="4" s="1"/>
  <c r="I307" i="4"/>
  <c r="I529" i="4" s="1"/>
  <c r="J307" i="4"/>
  <c r="J529" i="4" s="1"/>
  <c r="K307" i="4"/>
  <c r="K529" i="4" s="1"/>
  <c r="L307" i="4"/>
  <c r="L529" i="4" s="1"/>
  <c r="M307" i="4"/>
  <c r="M529" i="4" s="1"/>
  <c r="N307" i="4"/>
  <c r="N529" i="4" s="1"/>
  <c r="O307" i="4"/>
  <c r="O529" i="4" s="1"/>
  <c r="P307" i="4"/>
  <c r="P529" i="4" s="1"/>
  <c r="Q307" i="4"/>
  <c r="Q529" i="4" s="1"/>
  <c r="R307" i="4"/>
  <c r="R529" i="4" s="1"/>
  <c r="S307" i="4"/>
  <c r="S529" i="4" s="1"/>
  <c r="T307" i="4"/>
  <c r="T529" i="4" s="1"/>
  <c r="U307" i="4"/>
  <c r="U529" i="4" s="1"/>
  <c r="V307" i="4"/>
  <c r="V529" i="4" s="1"/>
  <c r="W307" i="4"/>
  <c r="W529" i="4" s="1"/>
  <c r="X307" i="4"/>
  <c r="X529" i="4" s="1"/>
  <c r="Y307" i="4"/>
  <c r="Y529" i="4" s="1"/>
  <c r="Z307" i="4"/>
  <c r="Z529" i="4" s="1"/>
  <c r="AA307" i="4"/>
  <c r="AA529" i="4" s="1"/>
  <c r="AB307" i="4"/>
  <c r="AB529" i="4" s="1"/>
  <c r="AC307" i="4"/>
  <c r="AC529" i="4" s="1"/>
  <c r="G308" i="4"/>
  <c r="G530" i="4" s="1"/>
  <c r="H308" i="4"/>
  <c r="H530" i="4" s="1"/>
  <c r="I308" i="4"/>
  <c r="I530" i="4" s="1"/>
  <c r="J308" i="4"/>
  <c r="J530" i="4" s="1"/>
  <c r="K308" i="4"/>
  <c r="K530" i="4" s="1"/>
  <c r="L308" i="4"/>
  <c r="L530" i="4" s="1"/>
  <c r="M308" i="4"/>
  <c r="M530" i="4" s="1"/>
  <c r="N308" i="4"/>
  <c r="N530" i="4" s="1"/>
  <c r="O308" i="4"/>
  <c r="O530" i="4" s="1"/>
  <c r="P308" i="4"/>
  <c r="P530" i="4" s="1"/>
  <c r="Q308" i="4"/>
  <c r="Q530" i="4" s="1"/>
  <c r="R308" i="4"/>
  <c r="R530" i="4" s="1"/>
  <c r="S308" i="4"/>
  <c r="S530" i="4" s="1"/>
  <c r="T308" i="4"/>
  <c r="T530" i="4" s="1"/>
  <c r="U308" i="4"/>
  <c r="U530" i="4" s="1"/>
  <c r="V308" i="4"/>
  <c r="V530" i="4" s="1"/>
  <c r="W308" i="4"/>
  <c r="W530" i="4" s="1"/>
  <c r="X308" i="4"/>
  <c r="X530" i="4" s="1"/>
  <c r="Y308" i="4"/>
  <c r="Y530" i="4" s="1"/>
  <c r="Z308" i="4"/>
  <c r="Z530" i="4" s="1"/>
  <c r="AA308" i="4"/>
  <c r="AA530" i="4" s="1"/>
  <c r="AB308" i="4"/>
  <c r="AB530" i="4" s="1"/>
  <c r="AC308" i="4"/>
  <c r="AC530" i="4" s="1"/>
  <c r="G309" i="4"/>
  <c r="G531" i="4" s="1"/>
  <c r="H309" i="4"/>
  <c r="H531" i="4" s="1"/>
  <c r="I309" i="4"/>
  <c r="I531" i="4" s="1"/>
  <c r="J309" i="4"/>
  <c r="J531" i="4" s="1"/>
  <c r="K309" i="4"/>
  <c r="K531" i="4" s="1"/>
  <c r="L309" i="4"/>
  <c r="L531" i="4" s="1"/>
  <c r="M309" i="4"/>
  <c r="M531" i="4" s="1"/>
  <c r="N309" i="4"/>
  <c r="N531" i="4" s="1"/>
  <c r="O309" i="4"/>
  <c r="O531" i="4" s="1"/>
  <c r="P309" i="4"/>
  <c r="P531" i="4" s="1"/>
  <c r="Q309" i="4"/>
  <c r="Q531" i="4" s="1"/>
  <c r="R309" i="4"/>
  <c r="R531" i="4" s="1"/>
  <c r="S309" i="4"/>
  <c r="S531" i="4" s="1"/>
  <c r="T309" i="4"/>
  <c r="T531" i="4" s="1"/>
  <c r="U309" i="4"/>
  <c r="U531" i="4" s="1"/>
  <c r="V309" i="4"/>
  <c r="V531" i="4" s="1"/>
  <c r="W309" i="4"/>
  <c r="W531" i="4" s="1"/>
  <c r="X309" i="4"/>
  <c r="X531" i="4" s="1"/>
  <c r="Y309" i="4"/>
  <c r="Y531" i="4" s="1"/>
  <c r="Z309" i="4"/>
  <c r="Z531" i="4" s="1"/>
  <c r="AA309" i="4"/>
  <c r="AA531" i="4" s="1"/>
  <c r="AB309" i="4"/>
  <c r="AB531" i="4" s="1"/>
  <c r="AC309" i="4"/>
  <c r="AC531" i="4" s="1"/>
  <c r="G310" i="4"/>
  <c r="G532" i="4" s="1"/>
  <c r="H310" i="4"/>
  <c r="H532" i="4" s="1"/>
  <c r="I310" i="4"/>
  <c r="I532" i="4" s="1"/>
  <c r="J310" i="4"/>
  <c r="J532" i="4" s="1"/>
  <c r="K310" i="4"/>
  <c r="K532" i="4" s="1"/>
  <c r="L310" i="4"/>
  <c r="L532" i="4" s="1"/>
  <c r="M310" i="4"/>
  <c r="M532" i="4" s="1"/>
  <c r="N310" i="4"/>
  <c r="N532" i="4" s="1"/>
  <c r="O310" i="4"/>
  <c r="O532" i="4" s="1"/>
  <c r="P310" i="4"/>
  <c r="P532" i="4" s="1"/>
  <c r="Q310" i="4"/>
  <c r="Q532" i="4" s="1"/>
  <c r="R310" i="4"/>
  <c r="R532" i="4" s="1"/>
  <c r="S310" i="4"/>
  <c r="S532" i="4" s="1"/>
  <c r="T310" i="4"/>
  <c r="T532" i="4" s="1"/>
  <c r="U310" i="4"/>
  <c r="U532" i="4" s="1"/>
  <c r="V310" i="4"/>
  <c r="V532" i="4" s="1"/>
  <c r="W310" i="4"/>
  <c r="W532" i="4" s="1"/>
  <c r="X310" i="4"/>
  <c r="X532" i="4" s="1"/>
  <c r="Y310" i="4"/>
  <c r="Y532" i="4" s="1"/>
  <c r="Z310" i="4"/>
  <c r="Z532" i="4" s="1"/>
  <c r="AA310" i="4"/>
  <c r="AA532" i="4" s="1"/>
  <c r="AB310" i="4"/>
  <c r="AB532" i="4" s="1"/>
  <c r="AC310" i="4"/>
  <c r="AC532" i="4" s="1"/>
  <c r="G311" i="4"/>
  <c r="G533" i="4" s="1"/>
  <c r="H311" i="4"/>
  <c r="H533" i="4" s="1"/>
  <c r="I311" i="4"/>
  <c r="I533" i="4" s="1"/>
  <c r="J311" i="4"/>
  <c r="J533" i="4" s="1"/>
  <c r="K311" i="4"/>
  <c r="K533" i="4" s="1"/>
  <c r="L311" i="4"/>
  <c r="L533" i="4" s="1"/>
  <c r="M311" i="4"/>
  <c r="M533" i="4" s="1"/>
  <c r="N311" i="4"/>
  <c r="N533" i="4" s="1"/>
  <c r="O311" i="4"/>
  <c r="O533" i="4" s="1"/>
  <c r="P311" i="4"/>
  <c r="P533" i="4" s="1"/>
  <c r="Q311" i="4"/>
  <c r="Q533" i="4" s="1"/>
  <c r="R311" i="4"/>
  <c r="R533" i="4" s="1"/>
  <c r="S311" i="4"/>
  <c r="S533" i="4" s="1"/>
  <c r="T311" i="4"/>
  <c r="T533" i="4" s="1"/>
  <c r="U311" i="4"/>
  <c r="U533" i="4" s="1"/>
  <c r="V311" i="4"/>
  <c r="V533" i="4" s="1"/>
  <c r="W311" i="4"/>
  <c r="W533" i="4" s="1"/>
  <c r="X311" i="4"/>
  <c r="X533" i="4" s="1"/>
  <c r="Y311" i="4"/>
  <c r="Y533" i="4" s="1"/>
  <c r="Z311" i="4"/>
  <c r="Z533" i="4" s="1"/>
  <c r="AA311" i="4"/>
  <c r="AA533" i="4" s="1"/>
  <c r="AB311" i="4"/>
  <c r="AB533" i="4" s="1"/>
  <c r="AC311" i="4"/>
  <c r="AC533" i="4" s="1"/>
  <c r="G312" i="4"/>
  <c r="G534" i="4" s="1"/>
  <c r="H312" i="4"/>
  <c r="H534" i="4" s="1"/>
  <c r="I312" i="4"/>
  <c r="I534" i="4" s="1"/>
  <c r="J312" i="4"/>
  <c r="J534" i="4" s="1"/>
  <c r="K312" i="4"/>
  <c r="K534" i="4" s="1"/>
  <c r="L312" i="4"/>
  <c r="L534" i="4" s="1"/>
  <c r="M312" i="4"/>
  <c r="M534" i="4" s="1"/>
  <c r="N312" i="4"/>
  <c r="N534" i="4" s="1"/>
  <c r="O312" i="4"/>
  <c r="O534" i="4" s="1"/>
  <c r="P312" i="4"/>
  <c r="P534" i="4" s="1"/>
  <c r="Q312" i="4"/>
  <c r="Q534" i="4" s="1"/>
  <c r="R312" i="4"/>
  <c r="R534" i="4" s="1"/>
  <c r="S312" i="4"/>
  <c r="S534" i="4" s="1"/>
  <c r="T312" i="4"/>
  <c r="T534" i="4" s="1"/>
  <c r="U312" i="4"/>
  <c r="U534" i="4" s="1"/>
  <c r="V312" i="4"/>
  <c r="V534" i="4" s="1"/>
  <c r="W312" i="4"/>
  <c r="W534" i="4" s="1"/>
  <c r="X312" i="4"/>
  <c r="X534" i="4" s="1"/>
  <c r="Y312" i="4"/>
  <c r="Y534" i="4" s="1"/>
  <c r="Z312" i="4"/>
  <c r="Z534" i="4" s="1"/>
  <c r="AA312" i="4"/>
  <c r="AA534" i="4" s="1"/>
  <c r="AB312" i="4"/>
  <c r="AB534" i="4" s="1"/>
  <c r="AC312" i="4"/>
  <c r="AC53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36" i="4" s="1"/>
  <c r="H314" i="4"/>
  <c r="H536" i="4" s="1"/>
  <c r="I314" i="4"/>
  <c r="I536" i="4" s="1"/>
  <c r="J314" i="4"/>
  <c r="J536" i="4" s="1"/>
  <c r="K314" i="4"/>
  <c r="K536" i="4" s="1"/>
  <c r="L314" i="4"/>
  <c r="L536" i="4" s="1"/>
  <c r="M314" i="4"/>
  <c r="M536" i="4" s="1"/>
  <c r="N314" i="4"/>
  <c r="N536" i="4" s="1"/>
  <c r="O314" i="4"/>
  <c r="O536" i="4" s="1"/>
  <c r="P314" i="4"/>
  <c r="P536" i="4" s="1"/>
  <c r="Q314" i="4"/>
  <c r="Q536" i="4" s="1"/>
  <c r="R314" i="4"/>
  <c r="R536" i="4" s="1"/>
  <c r="S314" i="4"/>
  <c r="S536" i="4" s="1"/>
  <c r="T314" i="4"/>
  <c r="T536" i="4" s="1"/>
  <c r="U314" i="4"/>
  <c r="U536" i="4" s="1"/>
  <c r="V314" i="4"/>
  <c r="V536" i="4" s="1"/>
  <c r="W314" i="4"/>
  <c r="W536" i="4" s="1"/>
  <c r="X314" i="4"/>
  <c r="X536" i="4" s="1"/>
  <c r="Y314" i="4"/>
  <c r="Y536" i="4" s="1"/>
  <c r="Z314" i="4"/>
  <c r="Z536" i="4" s="1"/>
  <c r="AA314" i="4"/>
  <c r="AA536" i="4" s="1"/>
  <c r="AB314" i="4"/>
  <c r="AB536" i="4" s="1"/>
  <c r="AC314" i="4"/>
  <c r="AC536" i="4" s="1"/>
  <c r="G315" i="4"/>
  <c r="G537" i="4" s="1"/>
  <c r="H315" i="4"/>
  <c r="H537" i="4" s="1"/>
  <c r="I315" i="4"/>
  <c r="I537" i="4" s="1"/>
  <c r="J315" i="4"/>
  <c r="J537" i="4" s="1"/>
  <c r="K315" i="4"/>
  <c r="K537" i="4" s="1"/>
  <c r="L315" i="4"/>
  <c r="L537" i="4" s="1"/>
  <c r="M315" i="4"/>
  <c r="M537" i="4" s="1"/>
  <c r="N315" i="4"/>
  <c r="N537" i="4" s="1"/>
  <c r="O315" i="4"/>
  <c r="O537" i="4" s="1"/>
  <c r="P315" i="4"/>
  <c r="P537" i="4" s="1"/>
  <c r="Q315" i="4"/>
  <c r="Q537" i="4" s="1"/>
  <c r="R315" i="4"/>
  <c r="R537" i="4" s="1"/>
  <c r="S315" i="4"/>
  <c r="S537" i="4" s="1"/>
  <c r="T315" i="4"/>
  <c r="T537" i="4" s="1"/>
  <c r="U315" i="4"/>
  <c r="U537" i="4" s="1"/>
  <c r="V315" i="4"/>
  <c r="V537" i="4" s="1"/>
  <c r="W315" i="4"/>
  <c r="W537" i="4" s="1"/>
  <c r="X315" i="4"/>
  <c r="X537" i="4" s="1"/>
  <c r="Y315" i="4"/>
  <c r="Y537" i="4" s="1"/>
  <c r="Z315" i="4"/>
  <c r="Z537" i="4" s="1"/>
  <c r="AA315" i="4"/>
  <c r="AA537" i="4" s="1"/>
  <c r="AB315" i="4"/>
  <c r="AB537" i="4" s="1"/>
  <c r="AC315" i="4"/>
  <c r="AC537" i="4" s="1"/>
  <c r="G316" i="4"/>
  <c r="G538" i="4" s="1"/>
  <c r="H316" i="4"/>
  <c r="H538" i="4" s="1"/>
  <c r="I316" i="4"/>
  <c r="I538" i="4" s="1"/>
  <c r="J316" i="4"/>
  <c r="J538" i="4" s="1"/>
  <c r="K316" i="4"/>
  <c r="K538" i="4" s="1"/>
  <c r="L316" i="4"/>
  <c r="L538" i="4" s="1"/>
  <c r="M316" i="4"/>
  <c r="M538" i="4" s="1"/>
  <c r="N316" i="4"/>
  <c r="N538" i="4" s="1"/>
  <c r="O316" i="4"/>
  <c r="O538" i="4" s="1"/>
  <c r="P316" i="4"/>
  <c r="P538" i="4" s="1"/>
  <c r="Q316" i="4"/>
  <c r="Q538" i="4" s="1"/>
  <c r="R316" i="4"/>
  <c r="R538" i="4" s="1"/>
  <c r="S316" i="4"/>
  <c r="S538" i="4" s="1"/>
  <c r="T316" i="4"/>
  <c r="T538" i="4" s="1"/>
  <c r="U316" i="4"/>
  <c r="U538" i="4" s="1"/>
  <c r="V316" i="4"/>
  <c r="V538" i="4" s="1"/>
  <c r="W316" i="4"/>
  <c r="W538" i="4" s="1"/>
  <c r="X316" i="4"/>
  <c r="X538" i="4" s="1"/>
  <c r="Y316" i="4"/>
  <c r="Y538" i="4" s="1"/>
  <c r="Z316" i="4"/>
  <c r="Z538" i="4" s="1"/>
  <c r="AA316" i="4"/>
  <c r="AA538" i="4" s="1"/>
  <c r="AB316" i="4"/>
  <c r="AB538" i="4" s="1"/>
  <c r="AC316" i="4"/>
  <c r="AC538" i="4" s="1"/>
  <c r="G317" i="4"/>
  <c r="G539" i="4" s="1"/>
  <c r="H317" i="4"/>
  <c r="H539" i="4" s="1"/>
  <c r="I317" i="4"/>
  <c r="I539" i="4" s="1"/>
  <c r="J317" i="4"/>
  <c r="J539" i="4" s="1"/>
  <c r="K317" i="4"/>
  <c r="K539" i="4" s="1"/>
  <c r="L317" i="4"/>
  <c r="L539" i="4" s="1"/>
  <c r="M317" i="4"/>
  <c r="M539" i="4" s="1"/>
  <c r="N317" i="4"/>
  <c r="N539" i="4" s="1"/>
  <c r="O317" i="4"/>
  <c r="O539" i="4" s="1"/>
  <c r="P317" i="4"/>
  <c r="P539" i="4" s="1"/>
  <c r="Q317" i="4"/>
  <c r="Q539" i="4" s="1"/>
  <c r="R317" i="4"/>
  <c r="R539" i="4" s="1"/>
  <c r="S317" i="4"/>
  <c r="S539" i="4" s="1"/>
  <c r="T317" i="4"/>
  <c r="T539" i="4" s="1"/>
  <c r="U317" i="4"/>
  <c r="U539" i="4" s="1"/>
  <c r="V317" i="4"/>
  <c r="V539" i="4" s="1"/>
  <c r="W317" i="4"/>
  <c r="W539" i="4" s="1"/>
  <c r="X317" i="4"/>
  <c r="X539" i="4" s="1"/>
  <c r="Y317" i="4"/>
  <c r="Y539" i="4" s="1"/>
  <c r="Z317" i="4"/>
  <c r="Z539" i="4" s="1"/>
  <c r="AA317" i="4"/>
  <c r="AA539" i="4" s="1"/>
  <c r="AB317" i="4"/>
  <c r="AB539" i="4" s="1"/>
  <c r="AC317" i="4"/>
  <c r="AC539" i="4" s="1"/>
  <c r="G318" i="4"/>
  <c r="G540" i="4" s="1"/>
  <c r="H318" i="4"/>
  <c r="H540" i="4" s="1"/>
  <c r="I318" i="4"/>
  <c r="I540" i="4" s="1"/>
  <c r="J318" i="4"/>
  <c r="J540" i="4" s="1"/>
  <c r="K318" i="4"/>
  <c r="K540" i="4" s="1"/>
  <c r="L318" i="4"/>
  <c r="L540" i="4" s="1"/>
  <c r="M318" i="4"/>
  <c r="M540" i="4" s="1"/>
  <c r="N318" i="4"/>
  <c r="N540" i="4" s="1"/>
  <c r="O318" i="4"/>
  <c r="O540" i="4" s="1"/>
  <c r="P318" i="4"/>
  <c r="P540" i="4" s="1"/>
  <c r="Q318" i="4"/>
  <c r="Q540" i="4" s="1"/>
  <c r="R318" i="4"/>
  <c r="R540" i="4" s="1"/>
  <c r="S318" i="4"/>
  <c r="S540" i="4" s="1"/>
  <c r="T318" i="4"/>
  <c r="T540" i="4" s="1"/>
  <c r="U318" i="4"/>
  <c r="U540" i="4" s="1"/>
  <c r="V318" i="4"/>
  <c r="V540" i="4" s="1"/>
  <c r="W318" i="4"/>
  <c r="W540" i="4" s="1"/>
  <c r="X318" i="4"/>
  <c r="X540" i="4" s="1"/>
  <c r="Y318" i="4"/>
  <c r="Y540" i="4" s="1"/>
  <c r="Z318" i="4"/>
  <c r="Z540" i="4" s="1"/>
  <c r="AA318" i="4"/>
  <c r="AA540" i="4" s="1"/>
  <c r="AB318" i="4"/>
  <c r="AB540" i="4" s="1"/>
  <c r="AC318" i="4"/>
  <c r="AC540" i="4" s="1"/>
  <c r="G319" i="4"/>
  <c r="G541" i="4" s="1"/>
  <c r="H319" i="4"/>
  <c r="H541" i="4" s="1"/>
  <c r="I319" i="4"/>
  <c r="I541" i="4" s="1"/>
  <c r="J319" i="4"/>
  <c r="J541" i="4" s="1"/>
  <c r="K319" i="4"/>
  <c r="K541" i="4" s="1"/>
  <c r="L319" i="4"/>
  <c r="L541" i="4" s="1"/>
  <c r="M319" i="4"/>
  <c r="M541" i="4" s="1"/>
  <c r="N319" i="4"/>
  <c r="N541" i="4" s="1"/>
  <c r="O319" i="4"/>
  <c r="O541" i="4" s="1"/>
  <c r="P319" i="4"/>
  <c r="P541" i="4" s="1"/>
  <c r="Q319" i="4"/>
  <c r="Q541" i="4" s="1"/>
  <c r="R319" i="4"/>
  <c r="R541" i="4" s="1"/>
  <c r="S319" i="4"/>
  <c r="S541" i="4" s="1"/>
  <c r="T319" i="4"/>
  <c r="T541" i="4" s="1"/>
  <c r="U319" i="4"/>
  <c r="U541" i="4" s="1"/>
  <c r="V319" i="4"/>
  <c r="V541" i="4" s="1"/>
  <c r="W319" i="4"/>
  <c r="W541" i="4" s="1"/>
  <c r="X319" i="4"/>
  <c r="X541" i="4" s="1"/>
  <c r="Y319" i="4"/>
  <c r="Y541" i="4" s="1"/>
  <c r="Z319" i="4"/>
  <c r="Z541" i="4" s="1"/>
  <c r="AA319" i="4"/>
  <c r="AA541" i="4" s="1"/>
  <c r="AB319" i="4"/>
  <c r="AB541" i="4" s="1"/>
  <c r="AC319" i="4"/>
  <c r="AC541" i="4" s="1"/>
  <c r="G320" i="4"/>
  <c r="G542" i="4" s="1"/>
  <c r="H320" i="4"/>
  <c r="H542" i="4" s="1"/>
  <c r="I320" i="4"/>
  <c r="I542" i="4" s="1"/>
  <c r="J320" i="4"/>
  <c r="J542" i="4" s="1"/>
  <c r="K320" i="4"/>
  <c r="K542" i="4" s="1"/>
  <c r="L320" i="4"/>
  <c r="L542" i="4" s="1"/>
  <c r="M320" i="4"/>
  <c r="M542" i="4" s="1"/>
  <c r="N320" i="4"/>
  <c r="N542" i="4" s="1"/>
  <c r="O320" i="4"/>
  <c r="O542" i="4" s="1"/>
  <c r="P320" i="4"/>
  <c r="P542" i="4" s="1"/>
  <c r="Q320" i="4"/>
  <c r="Q542" i="4" s="1"/>
  <c r="R320" i="4"/>
  <c r="R542" i="4" s="1"/>
  <c r="S320" i="4"/>
  <c r="S542" i="4" s="1"/>
  <c r="T320" i="4"/>
  <c r="T542" i="4" s="1"/>
  <c r="U320" i="4"/>
  <c r="U542" i="4" s="1"/>
  <c r="V320" i="4"/>
  <c r="V542" i="4" s="1"/>
  <c r="W320" i="4"/>
  <c r="W542" i="4" s="1"/>
  <c r="X320" i="4"/>
  <c r="X542" i="4" s="1"/>
  <c r="Y320" i="4"/>
  <c r="Y542" i="4" s="1"/>
  <c r="Z320" i="4"/>
  <c r="Z542" i="4" s="1"/>
  <c r="AA320" i="4"/>
  <c r="AA542" i="4" s="1"/>
  <c r="AB320" i="4"/>
  <c r="AB542" i="4" s="1"/>
  <c r="AC320" i="4"/>
  <c r="AC542" i="4" s="1"/>
  <c r="G321" i="4"/>
  <c r="G543" i="4" s="1"/>
  <c r="H321" i="4"/>
  <c r="H543" i="4" s="1"/>
  <c r="I321" i="4"/>
  <c r="I543" i="4" s="1"/>
  <c r="J321" i="4"/>
  <c r="J543" i="4" s="1"/>
  <c r="K321" i="4"/>
  <c r="K543" i="4" s="1"/>
  <c r="L321" i="4"/>
  <c r="L543" i="4" s="1"/>
  <c r="M321" i="4"/>
  <c r="M543" i="4" s="1"/>
  <c r="N321" i="4"/>
  <c r="N543" i="4" s="1"/>
  <c r="O321" i="4"/>
  <c r="O543" i="4" s="1"/>
  <c r="P321" i="4"/>
  <c r="P543" i="4" s="1"/>
  <c r="Q321" i="4"/>
  <c r="Q543" i="4" s="1"/>
  <c r="R321" i="4"/>
  <c r="R543" i="4" s="1"/>
  <c r="S321" i="4"/>
  <c r="S543" i="4" s="1"/>
  <c r="T321" i="4"/>
  <c r="T543" i="4" s="1"/>
  <c r="U321" i="4"/>
  <c r="U543" i="4" s="1"/>
  <c r="V321" i="4"/>
  <c r="V543" i="4" s="1"/>
  <c r="W321" i="4"/>
  <c r="W543" i="4" s="1"/>
  <c r="X321" i="4"/>
  <c r="X543" i="4" s="1"/>
  <c r="Y321" i="4"/>
  <c r="Y543" i="4" s="1"/>
  <c r="Z321" i="4"/>
  <c r="Z543" i="4" s="1"/>
  <c r="AA321" i="4"/>
  <c r="AA543" i="4" s="1"/>
  <c r="AB321" i="4"/>
  <c r="AB543" i="4" s="1"/>
  <c r="AC321" i="4"/>
  <c r="AC543" i="4" s="1"/>
  <c r="G322" i="4"/>
  <c r="G544" i="4" s="1"/>
  <c r="H322" i="4"/>
  <c r="H544" i="4" s="1"/>
  <c r="I322" i="4"/>
  <c r="I544" i="4" s="1"/>
  <c r="J322" i="4"/>
  <c r="J544" i="4" s="1"/>
  <c r="K322" i="4"/>
  <c r="K544" i="4" s="1"/>
  <c r="L322" i="4"/>
  <c r="L544" i="4" s="1"/>
  <c r="M322" i="4"/>
  <c r="M544" i="4" s="1"/>
  <c r="N322" i="4"/>
  <c r="N544" i="4" s="1"/>
  <c r="O322" i="4"/>
  <c r="O544" i="4" s="1"/>
  <c r="P322" i="4"/>
  <c r="P544" i="4" s="1"/>
  <c r="Q322" i="4"/>
  <c r="Q544" i="4" s="1"/>
  <c r="R322" i="4"/>
  <c r="R544" i="4" s="1"/>
  <c r="S322" i="4"/>
  <c r="S544" i="4" s="1"/>
  <c r="T322" i="4"/>
  <c r="T544" i="4" s="1"/>
  <c r="U322" i="4"/>
  <c r="U544" i="4" s="1"/>
  <c r="V322" i="4"/>
  <c r="V544" i="4" s="1"/>
  <c r="W322" i="4"/>
  <c r="W544" i="4" s="1"/>
  <c r="X322" i="4"/>
  <c r="X544" i="4" s="1"/>
  <c r="Y322" i="4"/>
  <c r="Y544" i="4" s="1"/>
  <c r="Z322" i="4"/>
  <c r="Z544" i="4" s="1"/>
  <c r="AA322" i="4"/>
  <c r="AA544" i="4" s="1"/>
  <c r="AB322" i="4"/>
  <c r="AB544" i="4" s="1"/>
  <c r="AC322" i="4"/>
  <c r="AC544" i="4" s="1"/>
  <c r="G323" i="4"/>
  <c r="G545" i="4" s="1"/>
  <c r="H323" i="4"/>
  <c r="H545" i="4" s="1"/>
  <c r="I323" i="4"/>
  <c r="I545" i="4" s="1"/>
  <c r="J323" i="4"/>
  <c r="J545" i="4" s="1"/>
  <c r="K323" i="4"/>
  <c r="K545" i="4" s="1"/>
  <c r="L323" i="4"/>
  <c r="L545" i="4" s="1"/>
  <c r="M323" i="4"/>
  <c r="M545" i="4" s="1"/>
  <c r="N323" i="4"/>
  <c r="N545" i="4" s="1"/>
  <c r="O323" i="4"/>
  <c r="O545" i="4" s="1"/>
  <c r="P323" i="4"/>
  <c r="P545" i="4" s="1"/>
  <c r="Q323" i="4"/>
  <c r="Q545" i="4" s="1"/>
  <c r="R323" i="4"/>
  <c r="R545" i="4" s="1"/>
  <c r="S323" i="4"/>
  <c r="S545" i="4" s="1"/>
  <c r="T323" i="4"/>
  <c r="T545" i="4" s="1"/>
  <c r="U323" i="4"/>
  <c r="U545" i="4" s="1"/>
  <c r="V323" i="4"/>
  <c r="V545" i="4" s="1"/>
  <c r="W323" i="4"/>
  <c r="W545" i="4" s="1"/>
  <c r="X323" i="4"/>
  <c r="X545" i="4" s="1"/>
  <c r="Y323" i="4"/>
  <c r="Y545" i="4" s="1"/>
  <c r="Z323" i="4"/>
  <c r="Z545" i="4" s="1"/>
  <c r="AA323" i="4"/>
  <c r="AA545" i="4" s="1"/>
  <c r="AB323" i="4"/>
  <c r="AB545" i="4" s="1"/>
  <c r="AC323" i="4"/>
  <c r="AC545" i="4" s="1"/>
  <c r="G324" i="4"/>
  <c r="G546" i="4" s="1"/>
  <c r="H324" i="4"/>
  <c r="H546" i="4" s="1"/>
  <c r="I324" i="4"/>
  <c r="I546" i="4" s="1"/>
  <c r="J324" i="4"/>
  <c r="J546" i="4" s="1"/>
  <c r="K324" i="4"/>
  <c r="K546" i="4" s="1"/>
  <c r="L324" i="4"/>
  <c r="L546" i="4" s="1"/>
  <c r="M324" i="4"/>
  <c r="M546" i="4" s="1"/>
  <c r="N324" i="4"/>
  <c r="N546" i="4" s="1"/>
  <c r="O324" i="4"/>
  <c r="O546" i="4" s="1"/>
  <c r="P324" i="4"/>
  <c r="P546" i="4" s="1"/>
  <c r="Q324" i="4"/>
  <c r="Q546" i="4" s="1"/>
  <c r="R324" i="4"/>
  <c r="R546" i="4" s="1"/>
  <c r="S324" i="4"/>
  <c r="S546" i="4" s="1"/>
  <c r="T324" i="4"/>
  <c r="T546" i="4" s="1"/>
  <c r="U324" i="4"/>
  <c r="U546" i="4" s="1"/>
  <c r="V324" i="4"/>
  <c r="V546" i="4" s="1"/>
  <c r="W324" i="4"/>
  <c r="W546" i="4" s="1"/>
  <c r="X324" i="4"/>
  <c r="X546" i="4" s="1"/>
  <c r="Y324" i="4"/>
  <c r="Y546" i="4" s="1"/>
  <c r="Z324" i="4"/>
  <c r="Z546" i="4" s="1"/>
  <c r="AA324" i="4"/>
  <c r="AA546" i="4" s="1"/>
  <c r="AB324" i="4"/>
  <c r="AB546" i="4" s="1"/>
  <c r="AC324" i="4"/>
  <c r="AC546" i="4" s="1"/>
  <c r="G325" i="4"/>
  <c r="G547" i="4" s="1"/>
  <c r="H325" i="4"/>
  <c r="H547" i="4" s="1"/>
  <c r="I325" i="4"/>
  <c r="I547" i="4" s="1"/>
  <c r="J325" i="4"/>
  <c r="J547" i="4" s="1"/>
  <c r="K325" i="4"/>
  <c r="K547" i="4" s="1"/>
  <c r="L325" i="4"/>
  <c r="L547" i="4" s="1"/>
  <c r="M325" i="4"/>
  <c r="M547" i="4" s="1"/>
  <c r="N325" i="4"/>
  <c r="N547" i="4" s="1"/>
  <c r="O325" i="4"/>
  <c r="O547" i="4" s="1"/>
  <c r="P325" i="4"/>
  <c r="P547" i="4" s="1"/>
  <c r="Q325" i="4"/>
  <c r="Q547" i="4" s="1"/>
  <c r="R325" i="4"/>
  <c r="R547" i="4" s="1"/>
  <c r="S325" i="4"/>
  <c r="S547" i="4" s="1"/>
  <c r="T325" i="4"/>
  <c r="T547" i="4" s="1"/>
  <c r="U325" i="4"/>
  <c r="U547" i="4" s="1"/>
  <c r="V325" i="4"/>
  <c r="V547" i="4" s="1"/>
  <c r="W325" i="4"/>
  <c r="W547" i="4" s="1"/>
  <c r="X325" i="4"/>
  <c r="X547" i="4" s="1"/>
  <c r="Y325" i="4"/>
  <c r="Y547" i="4" s="1"/>
  <c r="Z325" i="4"/>
  <c r="Z547" i="4" s="1"/>
  <c r="AA325" i="4"/>
  <c r="AA547" i="4" s="1"/>
  <c r="AB325" i="4"/>
  <c r="AB547" i="4" s="1"/>
  <c r="AC325" i="4"/>
  <c r="AC547" i="4" s="1"/>
  <c r="G326" i="4"/>
  <c r="G548" i="4" s="1"/>
  <c r="H326" i="4"/>
  <c r="H548" i="4" s="1"/>
  <c r="I326" i="4"/>
  <c r="I548" i="4" s="1"/>
  <c r="J326" i="4"/>
  <c r="J548" i="4" s="1"/>
  <c r="K326" i="4"/>
  <c r="K548" i="4" s="1"/>
  <c r="L326" i="4"/>
  <c r="L548" i="4" s="1"/>
  <c r="M326" i="4"/>
  <c r="M548" i="4" s="1"/>
  <c r="N326" i="4"/>
  <c r="N548" i="4" s="1"/>
  <c r="O326" i="4"/>
  <c r="O548" i="4" s="1"/>
  <c r="P326" i="4"/>
  <c r="P548" i="4" s="1"/>
  <c r="Q326" i="4"/>
  <c r="Q548" i="4" s="1"/>
  <c r="R326" i="4"/>
  <c r="R548" i="4" s="1"/>
  <c r="S326" i="4"/>
  <c r="S548" i="4" s="1"/>
  <c r="T326" i="4"/>
  <c r="T548" i="4" s="1"/>
  <c r="U326" i="4"/>
  <c r="U548" i="4" s="1"/>
  <c r="V326" i="4"/>
  <c r="V548" i="4" s="1"/>
  <c r="W326" i="4"/>
  <c r="W548" i="4" s="1"/>
  <c r="X326" i="4"/>
  <c r="X548" i="4" s="1"/>
  <c r="Y326" i="4"/>
  <c r="Y548" i="4" s="1"/>
  <c r="Z326" i="4"/>
  <c r="Z548" i="4" s="1"/>
  <c r="AA326" i="4"/>
  <c r="AA548" i="4" s="1"/>
  <c r="AB326" i="4"/>
  <c r="AB548" i="4" s="1"/>
  <c r="AC326" i="4"/>
  <c r="AC548" i="4" s="1"/>
  <c r="G327" i="4"/>
  <c r="G549" i="4" s="1"/>
  <c r="H327" i="4"/>
  <c r="H549" i="4" s="1"/>
  <c r="I327" i="4"/>
  <c r="I549" i="4" s="1"/>
  <c r="J327" i="4"/>
  <c r="J549" i="4" s="1"/>
  <c r="K327" i="4"/>
  <c r="K549" i="4" s="1"/>
  <c r="L327" i="4"/>
  <c r="L549" i="4" s="1"/>
  <c r="M327" i="4"/>
  <c r="M549" i="4" s="1"/>
  <c r="N327" i="4"/>
  <c r="N549" i="4" s="1"/>
  <c r="O327" i="4"/>
  <c r="O549" i="4" s="1"/>
  <c r="P327" i="4"/>
  <c r="P549" i="4" s="1"/>
  <c r="Q327" i="4"/>
  <c r="Q549" i="4" s="1"/>
  <c r="R327" i="4"/>
  <c r="R549" i="4" s="1"/>
  <c r="S327" i="4"/>
  <c r="S549" i="4" s="1"/>
  <c r="T327" i="4"/>
  <c r="T549" i="4" s="1"/>
  <c r="U327" i="4"/>
  <c r="U549" i="4" s="1"/>
  <c r="V327" i="4"/>
  <c r="V549" i="4" s="1"/>
  <c r="W327" i="4"/>
  <c r="W549" i="4" s="1"/>
  <c r="X327" i="4"/>
  <c r="X549" i="4" s="1"/>
  <c r="Y327" i="4"/>
  <c r="Y549" i="4" s="1"/>
  <c r="Z327" i="4"/>
  <c r="Z549" i="4" s="1"/>
  <c r="AA327" i="4"/>
  <c r="AA549" i="4" s="1"/>
  <c r="AB327" i="4"/>
  <c r="AB549" i="4" s="1"/>
  <c r="AC327" i="4"/>
  <c r="AC549" i="4" s="1"/>
  <c r="G328" i="4"/>
  <c r="G550" i="4" s="1"/>
  <c r="H328" i="4"/>
  <c r="H550" i="4" s="1"/>
  <c r="I328" i="4"/>
  <c r="I550" i="4" s="1"/>
  <c r="J328" i="4"/>
  <c r="J550" i="4" s="1"/>
  <c r="K328" i="4"/>
  <c r="K550" i="4" s="1"/>
  <c r="L328" i="4"/>
  <c r="L550" i="4" s="1"/>
  <c r="M328" i="4"/>
  <c r="M550" i="4" s="1"/>
  <c r="N328" i="4"/>
  <c r="N550" i="4" s="1"/>
  <c r="O328" i="4"/>
  <c r="O550" i="4" s="1"/>
  <c r="P328" i="4"/>
  <c r="P550" i="4" s="1"/>
  <c r="Q328" i="4"/>
  <c r="Q550" i="4" s="1"/>
  <c r="R328" i="4"/>
  <c r="R550" i="4" s="1"/>
  <c r="S328" i="4"/>
  <c r="S550" i="4" s="1"/>
  <c r="T328" i="4"/>
  <c r="T550" i="4" s="1"/>
  <c r="U328" i="4"/>
  <c r="U550" i="4" s="1"/>
  <c r="V328" i="4"/>
  <c r="V550" i="4" s="1"/>
  <c r="W328" i="4"/>
  <c r="W550" i="4" s="1"/>
  <c r="X328" i="4"/>
  <c r="X550" i="4" s="1"/>
  <c r="Y328" i="4"/>
  <c r="Y550" i="4" s="1"/>
  <c r="Z328" i="4"/>
  <c r="Z550" i="4" s="1"/>
  <c r="AA328" i="4"/>
  <c r="AA550" i="4" s="1"/>
  <c r="AB328" i="4"/>
  <c r="AB550" i="4" s="1"/>
  <c r="AC328" i="4"/>
  <c r="AC550" i="4" s="1"/>
  <c r="G329" i="4"/>
  <c r="G551" i="4" s="1"/>
  <c r="H329" i="4"/>
  <c r="H551" i="4" s="1"/>
  <c r="I329" i="4"/>
  <c r="I551" i="4" s="1"/>
  <c r="J329" i="4"/>
  <c r="J551" i="4" s="1"/>
  <c r="K329" i="4"/>
  <c r="K551" i="4" s="1"/>
  <c r="L329" i="4"/>
  <c r="L551" i="4" s="1"/>
  <c r="M329" i="4"/>
  <c r="M551" i="4" s="1"/>
  <c r="N329" i="4"/>
  <c r="N551" i="4" s="1"/>
  <c r="O329" i="4"/>
  <c r="O551" i="4" s="1"/>
  <c r="P329" i="4"/>
  <c r="P551" i="4" s="1"/>
  <c r="Q329" i="4"/>
  <c r="Q551" i="4" s="1"/>
  <c r="R329" i="4"/>
  <c r="R551" i="4" s="1"/>
  <c r="S329" i="4"/>
  <c r="S551" i="4" s="1"/>
  <c r="T329" i="4"/>
  <c r="T551" i="4" s="1"/>
  <c r="U329" i="4"/>
  <c r="U551" i="4" s="1"/>
  <c r="V329" i="4"/>
  <c r="V551" i="4" s="1"/>
  <c r="W329" i="4"/>
  <c r="W551" i="4" s="1"/>
  <c r="X329" i="4"/>
  <c r="X551" i="4" s="1"/>
  <c r="Y329" i="4"/>
  <c r="Y551" i="4" s="1"/>
  <c r="Z329" i="4"/>
  <c r="Z551" i="4" s="1"/>
  <c r="AA329" i="4"/>
  <c r="AA551" i="4" s="1"/>
  <c r="AB329" i="4"/>
  <c r="AB551" i="4" s="1"/>
  <c r="AC329" i="4"/>
  <c r="AC551" i="4" s="1"/>
  <c r="G330" i="4"/>
  <c r="G552" i="4" s="1"/>
  <c r="H330" i="4"/>
  <c r="H552" i="4" s="1"/>
  <c r="I330" i="4"/>
  <c r="I552" i="4" s="1"/>
  <c r="J330" i="4"/>
  <c r="J552" i="4" s="1"/>
  <c r="K330" i="4"/>
  <c r="K552" i="4" s="1"/>
  <c r="L330" i="4"/>
  <c r="L552" i="4" s="1"/>
  <c r="M330" i="4"/>
  <c r="M552" i="4" s="1"/>
  <c r="N330" i="4"/>
  <c r="N552" i="4" s="1"/>
  <c r="O330" i="4"/>
  <c r="O552" i="4" s="1"/>
  <c r="P330" i="4"/>
  <c r="P552" i="4" s="1"/>
  <c r="Q330" i="4"/>
  <c r="Q552" i="4" s="1"/>
  <c r="R330" i="4"/>
  <c r="R552" i="4" s="1"/>
  <c r="S330" i="4"/>
  <c r="S552" i="4" s="1"/>
  <c r="T330" i="4"/>
  <c r="T552" i="4" s="1"/>
  <c r="U330" i="4"/>
  <c r="U552" i="4" s="1"/>
  <c r="V330" i="4"/>
  <c r="V552" i="4" s="1"/>
  <c r="W330" i="4"/>
  <c r="W552" i="4" s="1"/>
  <c r="X330" i="4"/>
  <c r="X552" i="4" s="1"/>
  <c r="Y330" i="4"/>
  <c r="Y552" i="4" s="1"/>
  <c r="Z330" i="4"/>
  <c r="Z552" i="4" s="1"/>
  <c r="AA330" i="4"/>
  <c r="AA552" i="4" s="1"/>
  <c r="AB330" i="4"/>
  <c r="AB552" i="4" s="1"/>
  <c r="AC330" i="4"/>
  <c r="AC552" i="4" s="1"/>
  <c r="G331" i="4"/>
  <c r="G553" i="4" s="1"/>
  <c r="H331" i="4"/>
  <c r="H553" i="4" s="1"/>
  <c r="I331" i="4"/>
  <c r="I553" i="4" s="1"/>
  <c r="J331" i="4"/>
  <c r="J553" i="4" s="1"/>
  <c r="K331" i="4"/>
  <c r="K553" i="4" s="1"/>
  <c r="L331" i="4"/>
  <c r="L553" i="4" s="1"/>
  <c r="M331" i="4"/>
  <c r="M553" i="4" s="1"/>
  <c r="N331" i="4"/>
  <c r="N553" i="4" s="1"/>
  <c r="O331" i="4"/>
  <c r="O553" i="4" s="1"/>
  <c r="P331" i="4"/>
  <c r="P553" i="4" s="1"/>
  <c r="Q331" i="4"/>
  <c r="Q553" i="4" s="1"/>
  <c r="R331" i="4"/>
  <c r="R553" i="4" s="1"/>
  <c r="S331" i="4"/>
  <c r="S553" i="4" s="1"/>
  <c r="T331" i="4"/>
  <c r="T553" i="4" s="1"/>
  <c r="U331" i="4"/>
  <c r="U553" i="4" s="1"/>
  <c r="V331" i="4"/>
  <c r="V553" i="4" s="1"/>
  <c r="W331" i="4"/>
  <c r="W553" i="4" s="1"/>
  <c r="X331" i="4"/>
  <c r="X553" i="4" s="1"/>
  <c r="Y331" i="4"/>
  <c r="Y553" i="4" s="1"/>
  <c r="Z331" i="4"/>
  <c r="Z553" i="4" s="1"/>
  <c r="AA331" i="4"/>
  <c r="AA553" i="4" s="1"/>
  <c r="AB331" i="4"/>
  <c r="AB553" i="4" s="1"/>
  <c r="AC331" i="4"/>
  <c r="AC553" i="4" s="1"/>
  <c r="G332" i="4"/>
  <c r="G554" i="4" s="1"/>
  <c r="H332" i="4"/>
  <c r="H554" i="4" s="1"/>
  <c r="I332" i="4"/>
  <c r="I554" i="4" s="1"/>
  <c r="J332" i="4"/>
  <c r="J554" i="4" s="1"/>
  <c r="K332" i="4"/>
  <c r="K554" i="4" s="1"/>
  <c r="L332" i="4"/>
  <c r="L554" i="4" s="1"/>
  <c r="M332" i="4"/>
  <c r="M554" i="4" s="1"/>
  <c r="N332" i="4"/>
  <c r="N554" i="4" s="1"/>
  <c r="O332" i="4"/>
  <c r="O554" i="4" s="1"/>
  <c r="P332" i="4"/>
  <c r="P554" i="4" s="1"/>
  <c r="Q332" i="4"/>
  <c r="Q554" i="4" s="1"/>
  <c r="R332" i="4"/>
  <c r="R554" i="4" s="1"/>
  <c r="S332" i="4"/>
  <c r="S554" i="4" s="1"/>
  <c r="T332" i="4"/>
  <c r="T554" i="4" s="1"/>
  <c r="U332" i="4"/>
  <c r="U554" i="4" s="1"/>
  <c r="V332" i="4"/>
  <c r="V554" i="4" s="1"/>
  <c r="W332" i="4"/>
  <c r="W554" i="4" s="1"/>
  <c r="X332" i="4"/>
  <c r="X554" i="4" s="1"/>
  <c r="Y332" i="4"/>
  <c r="Y554" i="4" s="1"/>
  <c r="Z332" i="4"/>
  <c r="Z554" i="4" s="1"/>
  <c r="AA332" i="4"/>
  <c r="AA554" i="4" s="1"/>
  <c r="AB332" i="4"/>
  <c r="AB554" i="4" s="1"/>
  <c r="AC332" i="4"/>
  <c r="AC554" i="4" s="1"/>
  <c r="G333" i="4"/>
  <c r="G555" i="4" s="1"/>
  <c r="H333" i="4"/>
  <c r="H555" i="4" s="1"/>
  <c r="I333" i="4"/>
  <c r="I555" i="4" s="1"/>
  <c r="J333" i="4"/>
  <c r="J555" i="4" s="1"/>
  <c r="K333" i="4"/>
  <c r="K555" i="4" s="1"/>
  <c r="L333" i="4"/>
  <c r="L555" i="4" s="1"/>
  <c r="M333" i="4"/>
  <c r="M555" i="4" s="1"/>
  <c r="N333" i="4"/>
  <c r="N555" i="4" s="1"/>
  <c r="O333" i="4"/>
  <c r="O555" i="4" s="1"/>
  <c r="P333" i="4"/>
  <c r="P555" i="4" s="1"/>
  <c r="Q333" i="4"/>
  <c r="Q555" i="4" s="1"/>
  <c r="R333" i="4"/>
  <c r="R555" i="4" s="1"/>
  <c r="S333" i="4"/>
  <c r="S555" i="4" s="1"/>
  <c r="T333" i="4"/>
  <c r="T555" i="4" s="1"/>
  <c r="U333" i="4"/>
  <c r="U555" i="4" s="1"/>
  <c r="V333" i="4"/>
  <c r="V555" i="4" s="1"/>
  <c r="W333" i="4"/>
  <c r="W555" i="4" s="1"/>
  <c r="X333" i="4"/>
  <c r="X555" i="4" s="1"/>
  <c r="Y333" i="4"/>
  <c r="Y555" i="4" s="1"/>
  <c r="Z333" i="4"/>
  <c r="Z555" i="4" s="1"/>
  <c r="AA333" i="4"/>
  <c r="AA555" i="4" s="1"/>
  <c r="AB333" i="4"/>
  <c r="AB555" i="4" s="1"/>
  <c r="AC333" i="4"/>
  <c r="AC555" i="4" s="1"/>
  <c r="G334" i="4"/>
  <c r="G556" i="4" s="1"/>
  <c r="H334" i="4"/>
  <c r="H556" i="4" s="1"/>
  <c r="I334" i="4"/>
  <c r="I556" i="4" s="1"/>
  <c r="J334" i="4"/>
  <c r="J556" i="4" s="1"/>
  <c r="K334" i="4"/>
  <c r="K556" i="4" s="1"/>
  <c r="L334" i="4"/>
  <c r="L556" i="4" s="1"/>
  <c r="M334" i="4"/>
  <c r="M556" i="4" s="1"/>
  <c r="N334" i="4"/>
  <c r="N556" i="4" s="1"/>
  <c r="O334" i="4"/>
  <c r="O556" i="4" s="1"/>
  <c r="P334" i="4"/>
  <c r="P556" i="4" s="1"/>
  <c r="Q334" i="4"/>
  <c r="Q556" i="4" s="1"/>
  <c r="R334" i="4"/>
  <c r="R556" i="4" s="1"/>
  <c r="S334" i="4"/>
  <c r="S556" i="4" s="1"/>
  <c r="T334" i="4"/>
  <c r="T556" i="4" s="1"/>
  <c r="U334" i="4"/>
  <c r="U556" i="4" s="1"/>
  <c r="V334" i="4"/>
  <c r="V556" i="4" s="1"/>
  <c r="W334" i="4"/>
  <c r="W556" i="4" s="1"/>
  <c r="X334" i="4"/>
  <c r="X556" i="4" s="1"/>
  <c r="Y334" i="4"/>
  <c r="Y556" i="4" s="1"/>
  <c r="Z334" i="4"/>
  <c r="Z556" i="4" s="1"/>
  <c r="AA334" i="4"/>
  <c r="AA556" i="4" s="1"/>
  <c r="AB334" i="4"/>
  <c r="AB556" i="4" s="1"/>
  <c r="AC334" i="4"/>
  <c r="AC556" i="4" s="1"/>
  <c r="G335" i="4"/>
  <c r="G557" i="4" s="1"/>
  <c r="H335" i="4"/>
  <c r="H557" i="4" s="1"/>
  <c r="I335" i="4"/>
  <c r="I557" i="4" s="1"/>
  <c r="J335" i="4"/>
  <c r="J557" i="4" s="1"/>
  <c r="K335" i="4"/>
  <c r="K557" i="4" s="1"/>
  <c r="L335" i="4"/>
  <c r="L557" i="4" s="1"/>
  <c r="M335" i="4"/>
  <c r="M557" i="4" s="1"/>
  <c r="N335" i="4"/>
  <c r="N557" i="4" s="1"/>
  <c r="O335" i="4"/>
  <c r="O557" i="4" s="1"/>
  <c r="P335" i="4"/>
  <c r="P557" i="4" s="1"/>
  <c r="Q335" i="4"/>
  <c r="Q557" i="4" s="1"/>
  <c r="R335" i="4"/>
  <c r="R557" i="4" s="1"/>
  <c r="S335" i="4"/>
  <c r="S557" i="4" s="1"/>
  <c r="T335" i="4"/>
  <c r="T557" i="4" s="1"/>
  <c r="U335" i="4"/>
  <c r="U557" i="4" s="1"/>
  <c r="V335" i="4"/>
  <c r="V557" i="4" s="1"/>
  <c r="W335" i="4"/>
  <c r="W557" i="4" s="1"/>
  <c r="X335" i="4"/>
  <c r="X557" i="4" s="1"/>
  <c r="Y335" i="4"/>
  <c r="Y557" i="4" s="1"/>
  <c r="Z335" i="4"/>
  <c r="Z557" i="4" s="1"/>
  <c r="AA335" i="4"/>
  <c r="AA557" i="4" s="1"/>
  <c r="AB335" i="4"/>
  <c r="AB557" i="4" s="1"/>
  <c r="AC335" i="4"/>
  <c r="AC557" i="4" s="1"/>
  <c r="G336" i="4"/>
  <c r="G558" i="4" s="1"/>
  <c r="H336" i="4"/>
  <c r="H558" i="4" s="1"/>
  <c r="I336" i="4"/>
  <c r="I558" i="4" s="1"/>
  <c r="J336" i="4"/>
  <c r="J558" i="4" s="1"/>
  <c r="K336" i="4"/>
  <c r="K558" i="4" s="1"/>
  <c r="L336" i="4"/>
  <c r="L558" i="4" s="1"/>
  <c r="M336" i="4"/>
  <c r="M558" i="4" s="1"/>
  <c r="N336" i="4"/>
  <c r="N558" i="4" s="1"/>
  <c r="O336" i="4"/>
  <c r="O558" i="4" s="1"/>
  <c r="P336" i="4"/>
  <c r="P558" i="4" s="1"/>
  <c r="Q336" i="4"/>
  <c r="Q558" i="4" s="1"/>
  <c r="R336" i="4"/>
  <c r="R558" i="4" s="1"/>
  <c r="S336" i="4"/>
  <c r="S558" i="4" s="1"/>
  <c r="T336" i="4"/>
  <c r="T558" i="4" s="1"/>
  <c r="U336" i="4"/>
  <c r="U558" i="4" s="1"/>
  <c r="V336" i="4"/>
  <c r="V558" i="4" s="1"/>
  <c r="W336" i="4"/>
  <c r="W558" i="4" s="1"/>
  <c r="X336" i="4"/>
  <c r="X558" i="4" s="1"/>
  <c r="Y336" i="4"/>
  <c r="Y558" i="4" s="1"/>
  <c r="Z336" i="4"/>
  <c r="Z558" i="4" s="1"/>
  <c r="AA336" i="4"/>
  <c r="AA558" i="4" s="1"/>
  <c r="AB336" i="4"/>
  <c r="AB558" i="4" s="1"/>
  <c r="AC336" i="4"/>
  <c r="AC558" i="4" s="1"/>
  <c r="G337" i="4"/>
  <c r="G559" i="4" s="1"/>
  <c r="H337" i="4"/>
  <c r="H559" i="4" s="1"/>
  <c r="I337" i="4"/>
  <c r="I559" i="4" s="1"/>
  <c r="J337" i="4"/>
  <c r="J559" i="4" s="1"/>
  <c r="K337" i="4"/>
  <c r="K559" i="4" s="1"/>
  <c r="L337" i="4"/>
  <c r="L559" i="4" s="1"/>
  <c r="M337" i="4"/>
  <c r="M559" i="4" s="1"/>
  <c r="N337" i="4"/>
  <c r="N559" i="4" s="1"/>
  <c r="O337" i="4"/>
  <c r="O559" i="4" s="1"/>
  <c r="P337" i="4"/>
  <c r="P559" i="4" s="1"/>
  <c r="Q337" i="4"/>
  <c r="Q559" i="4" s="1"/>
  <c r="R337" i="4"/>
  <c r="R559" i="4" s="1"/>
  <c r="S337" i="4"/>
  <c r="S559" i="4" s="1"/>
  <c r="T337" i="4"/>
  <c r="T559" i="4" s="1"/>
  <c r="U337" i="4"/>
  <c r="U559" i="4" s="1"/>
  <c r="V337" i="4"/>
  <c r="V559" i="4" s="1"/>
  <c r="W337" i="4"/>
  <c r="W559" i="4" s="1"/>
  <c r="X337" i="4"/>
  <c r="X559" i="4" s="1"/>
  <c r="Y337" i="4"/>
  <c r="Y559" i="4" s="1"/>
  <c r="Z337" i="4"/>
  <c r="Z559" i="4" s="1"/>
  <c r="AA337" i="4"/>
  <c r="AA559" i="4" s="1"/>
  <c r="AB337" i="4"/>
  <c r="AB559" i="4" s="1"/>
  <c r="AC337" i="4"/>
  <c r="AC55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61" i="4" s="1"/>
  <c r="H339" i="4"/>
  <c r="H561" i="4" s="1"/>
  <c r="I339" i="4"/>
  <c r="I561" i="4" s="1"/>
  <c r="J339" i="4"/>
  <c r="J561" i="4" s="1"/>
  <c r="K339" i="4"/>
  <c r="K561" i="4" s="1"/>
  <c r="L339" i="4"/>
  <c r="L561" i="4" s="1"/>
  <c r="M339" i="4"/>
  <c r="M561" i="4" s="1"/>
  <c r="N339" i="4"/>
  <c r="N561" i="4" s="1"/>
  <c r="O339" i="4"/>
  <c r="O561" i="4" s="1"/>
  <c r="P339" i="4"/>
  <c r="P561" i="4" s="1"/>
  <c r="Q339" i="4"/>
  <c r="Q561" i="4" s="1"/>
  <c r="R339" i="4"/>
  <c r="R561" i="4" s="1"/>
  <c r="S339" i="4"/>
  <c r="S561" i="4" s="1"/>
  <c r="T339" i="4"/>
  <c r="T561" i="4" s="1"/>
  <c r="U339" i="4"/>
  <c r="U561" i="4" s="1"/>
  <c r="V339" i="4"/>
  <c r="V561" i="4" s="1"/>
  <c r="W339" i="4"/>
  <c r="W561" i="4" s="1"/>
  <c r="X339" i="4"/>
  <c r="X561" i="4" s="1"/>
  <c r="Y339" i="4"/>
  <c r="Y561" i="4" s="1"/>
  <c r="Z339" i="4"/>
  <c r="Z561" i="4" s="1"/>
  <c r="AA339" i="4"/>
  <c r="AA561" i="4" s="1"/>
  <c r="AB339" i="4"/>
  <c r="AB561" i="4" s="1"/>
  <c r="AC339" i="4"/>
  <c r="AC561" i="4" s="1"/>
  <c r="G340" i="4"/>
  <c r="G562" i="4" s="1"/>
  <c r="H340" i="4"/>
  <c r="H562" i="4" s="1"/>
  <c r="I340" i="4"/>
  <c r="I562" i="4" s="1"/>
  <c r="J340" i="4"/>
  <c r="J562" i="4" s="1"/>
  <c r="K340" i="4"/>
  <c r="K562" i="4" s="1"/>
  <c r="L340" i="4"/>
  <c r="L562" i="4" s="1"/>
  <c r="M340" i="4"/>
  <c r="M562" i="4" s="1"/>
  <c r="N340" i="4"/>
  <c r="N562" i="4" s="1"/>
  <c r="O340" i="4"/>
  <c r="O562" i="4" s="1"/>
  <c r="P340" i="4"/>
  <c r="P562" i="4" s="1"/>
  <c r="Q340" i="4"/>
  <c r="Q562" i="4" s="1"/>
  <c r="R340" i="4"/>
  <c r="R562" i="4" s="1"/>
  <c r="S340" i="4"/>
  <c r="S562" i="4" s="1"/>
  <c r="T340" i="4"/>
  <c r="T562" i="4" s="1"/>
  <c r="U340" i="4"/>
  <c r="U562" i="4" s="1"/>
  <c r="V340" i="4"/>
  <c r="V562" i="4" s="1"/>
  <c r="W340" i="4"/>
  <c r="W562" i="4" s="1"/>
  <c r="X340" i="4"/>
  <c r="X562" i="4" s="1"/>
  <c r="Y340" i="4"/>
  <c r="Y562" i="4" s="1"/>
  <c r="Z340" i="4"/>
  <c r="Z562" i="4" s="1"/>
  <c r="AA340" i="4"/>
  <c r="AA562" i="4" s="1"/>
  <c r="AB340" i="4"/>
  <c r="AB562" i="4" s="1"/>
  <c r="AC340" i="4"/>
  <c r="AC562" i="4" s="1"/>
  <c r="G341" i="4"/>
  <c r="G563" i="4" s="1"/>
  <c r="H341" i="4"/>
  <c r="H563" i="4" s="1"/>
  <c r="I341" i="4"/>
  <c r="I563" i="4" s="1"/>
  <c r="J341" i="4"/>
  <c r="J563" i="4" s="1"/>
  <c r="K341" i="4"/>
  <c r="K563" i="4" s="1"/>
  <c r="L341" i="4"/>
  <c r="L563" i="4" s="1"/>
  <c r="M341" i="4"/>
  <c r="M563" i="4" s="1"/>
  <c r="N341" i="4"/>
  <c r="N563" i="4" s="1"/>
  <c r="O341" i="4"/>
  <c r="O563" i="4" s="1"/>
  <c r="P341" i="4"/>
  <c r="P563" i="4" s="1"/>
  <c r="Q341" i="4"/>
  <c r="Q563" i="4" s="1"/>
  <c r="R341" i="4"/>
  <c r="R563" i="4" s="1"/>
  <c r="S341" i="4"/>
  <c r="S563" i="4" s="1"/>
  <c r="T341" i="4"/>
  <c r="T563" i="4" s="1"/>
  <c r="U341" i="4"/>
  <c r="U563" i="4" s="1"/>
  <c r="V341" i="4"/>
  <c r="V563" i="4" s="1"/>
  <c r="W341" i="4"/>
  <c r="W563" i="4" s="1"/>
  <c r="X341" i="4"/>
  <c r="X563" i="4" s="1"/>
  <c r="Y341" i="4"/>
  <c r="Y563" i="4" s="1"/>
  <c r="Z341" i="4"/>
  <c r="Z563" i="4" s="1"/>
  <c r="AA341" i="4"/>
  <c r="AA563" i="4" s="1"/>
  <c r="AB341" i="4"/>
  <c r="AB563" i="4" s="1"/>
  <c r="AC341" i="4"/>
  <c r="AC563" i="4" s="1"/>
  <c r="G342" i="4"/>
  <c r="G564" i="4" s="1"/>
  <c r="H342" i="4"/>
  <c r="H564" i="4" s="1"/>
  <c r="I342" i="4"/>
  <c r="I564" i="4" s="1"/>
  <c r="J342" i="4"/>
  <c r="J564" i="4" s="1"/>
  <c r="K342" i="4"/>
  <c r="K564" i="4" s="1"/>
  <c r="L342" i="4"/>
  <c r="L564" i="4" s="1"/>
  <c r="M342" i="4"/>
  <c r="M564" i="4" s="1"/>
  <c r="N342" i="4"/>
  <c r="N564" i="4" s="1"/>
  <c r="O342" i="4"/>
  <c r="O564" i="4" s="1"/>
  <c r="P342" i="4"/>
  <c r="P564" i="4" s="1"/>
  <c r="Q342" i="4"/>
  <c r="Q564" i="4" s="1"/>
  <c r="R342" i="4"/>
  <c r="R564" i="4" s="1"/>
  <c r="S342" i="4"/>
  <c r="S564" i="4" s="1"/>
  <c r="T342" i="4"/>
  <c r="T564" i="4" s="1"/>
  <c r="U342" i="4"/>
  <c r="U564" i="4" s="1"/>
  <c r="V342" i="4"/>
  <c r="V564" i="4" s="1"/>
  <c r="W342" i="4"/>
  <c r="W564" i="4" s="1"/>
  <c r="X342" i="4"/>
  <c r="X564" i="4" s="1"/>
  <c r="Y342" i="4"/>
  <c r="Y564" i="4" s="1"/>
  <c r="Z342" i="4"/>
  <c r="Z564" i="4" s="1"/>
  <c r="AA342" i="4"/>
  <c r="AA564" i="4" s="1"/>
  <c r="AB342" i="4"/>
  <c r="AB564" i="4" s="1"/>
  <c r="AC342" i="4"/>
  <c r="AC564" i="4" s="1"/>
  <c r="G343" i="4"/>
  <c r="G565" i="4" s="1"/>
  <c r="H343" i="4"/>
  <c r="H565" i="4" s="1"/>
  <c r="I343" i="4"/>
  <c r="I565" i="4" s="1"/>
  <c r="J343" i="4"/>
  <c r="J565" i="4" s="1"/>
  <c r="K343" i="4"/>
  <c r="K565" i="4" s="1"/>
  <c r="L343" i="4"/>
  <c r="L565" i="4" s="1"/>
  <c r="M343" i="4"/>
  <c r="M565" i="4" s="1"/>
  <c r="N343" i="4"/>
  <c r="N565" i="4" s="1"/>
  <c r="O343" i="4"/>
  <c r="O565" i="4" s="1"/>
  <c r="P343" i="4"/>
  <c r="P565" i="4" s="1"/>
  <c r="Q343" i="4"/>
  <c r="Q565" i="4" s="1"/>
  <c r="R343" i="4"/>
  <c r="R565" i="4" s="1"/>
  <c r="S343" i="4"/>
  <c r="S565" i="4" s="1"/>
  <c r="T343" i="4"/>
  <c r="T565" i="4" s="1"/>
  <c r="U343" i="4"/>
  <c r="U565" i="4" s="1"/>
  <c r="V343" i="4"/>
  <c r="V565" i="4" s="1"/>
  <c r="W343" i="4"/>
  <c r="W565" i="4" s="1"/>
  <c r="X343" i="4"/>
  <c r="X565" i="4" s="1"/>
  <c r="Y343" i="4"/>
  <c r="Y565" i="4" s="1"/>
  <c r="Z343" i="4"/>
  <c r="Z565" i="4" s="1"/>
  <c r="AA343" i="4"/>
  <c r="AA565" i="4" s="1"/>
  <c r="AB343" i="4"/>
  <c r="AB565" i="4" s="1"/>
  <c r="AC343" i="4"/>
  <c r="AC565" i="4" s="1"/>
  <c r="G344" i="4"/>
  <c r="G566" i="4" s="1"/>
  <c r="H344" i="4"/>
  <c r="H566" i="4" s="1"/>
  <c r="I344" i="4"/>
  <c r="I566" i="4" s="1"/>
  <c r="J344" i="4"/>
  <c r="J566" i="4" s="1"/>
  <c r="K344" i="4"/>
  <c r="K566" i="4" s="1"/>
  <c r="L344" i="4"/>
  <c r="L566" i="4" s="1"/>
  <c r="M344" i="4"/>
  <c r="M566" i="4" s="1"/>
  <c r="N344" i="4"/>
  <c r="N566" i="4" s="1"/>
  <c r="O344" i="4"/>
  <c r="O566" i="4" s="1"/>
  <c r="P344" i="4"/>
  <c r="P566" i="4" s="1"/>
  <c r="Q344" i="4"/>
  <c r="Q566" i="4" s="1"/>
  <c r="R344" i="4"/>
  <c r="R566" i="4" s="1"/>
  <c r="S344" i="4"/>
  <c r="S566" i="4" s="1"/>
  <c r="T344" i="4"/>
  <c r="T566" i="4" s="1"/>
  <c r="U344" i="4"/>
  <c r="U566" i="4" s="1"/>
  <c r="V344" i="4"/>
  <c r="V566" i="4" s="1"/>
  <c r="W344" i="4"/>
  <c r="W566" i="4" s="1"/>
  <c r="X344" i="4"/>
  <c r="X566" i="4" s="1"/>
  <c r="Y344" i="4"/>
  <c r="Y566" i="4" s="1"/>
  <c r="Z344" i="4"/>
  <c r="Z566" i="4" s="1"/>
  <c r="AA344" i="4"/>
  <c r="AA566" i="4" s="1"/>
  <c r="AB344" i="4"/>
  <c r="AB566" i="4" s="1"/>
  <c r="AC344" i="4"/>
  <c r="AC566" i="4" s="1"/>
  <c r="G345" i="4"/>
  <c r="G567" i="4" s="1"/>
  <c r="H345" i="4"/>
  <c r="H567" i="4" s="1"/>
  <c r="I345" i="4"/>
  <c r="I567" i="4" s="1"/>
  <c r="J345" i="4"/>
  <c r="J567" i="4" s="1"/>
  <c r="K345" i="4"/>
  <c r="K567" i="4" s="1"/>
  <c r="L345" i="4"/>
  <c r="L567" i="4" s="1"/>
  <c r="M345" i="4"/>
  <c r="M567" i="4" s="1"/>
  <c r="N345" i="4"/>
  <c r="N567" i="4" s="1"/>
  <c r="O345" i="4"/>
  <c r="O567" i="4" s="1"/>
  <c r="P345" i="4"/>
  <c r="P567" i="4" s="1"/>
  <c r="Q345" i="4"/>
  <c r="Q567" i="4" s="1"/>
  <c r="R345" i="4"/>
  <c r="R567" i="4" s="1"/>
  <c r="S345" i="4"/>
  <c r="S567" i="4" s="1"/>
  <c r="T345" i="4"/>
  <c r="T567" i="4" s="1"/>
  <c r="U345" i="4"/>
  <c r="U567" i="4" s="1"/>
  <c r="V345" i="4"/>
  <c r="V567" i="4" s="1"/>
  <c r="W345" i="4"/>
  <c r="W567" i="4" s="1"/>
  <c r="X345" i="4"/>
  <c r="X567" i="4" s="1"/>
  <c r="Y345" i="4"/>
  <c r="Y567" i="4" s="1"/>
  <c r="Z345" i="4"/>
  <c r="Z567" i="4" s="1"/>
  <c r="AA345" i="4"/>
  <c r="AA567" i="4" s="1"/>
  <c r="AB345" i="4"/>
  <c r="AB567" i="4" s="1"/>
  <c r="AC345" i="4"/>
  <c r="AC567" i="4" s="1"/>
  <c r="G346" i="4"/>
  <c r="G568" i="4" s="1"/>
  <c r="H346" i="4"/>
  <c r="H568" i="4" s="1"/>
  <c r="I346" i="4"/>
  <c r="I568" i="4" s="1"/>
  <c r="J346" i="4"/>
  <c r="J568" i="4" s="1"/>
  <c r="K346" i="4"/>
  <c r="K568" i="4" s="1"/>
  <c r="L346" i="4"/>
  <c r="L568" i="4" s="1"/>
  <c r="M346" i="4"/>
  <c r="M568" i="4" s="1"/>
  <c r="N346" i="4"/>
  <c r="N568" i="4" s="1"/>
  <c r="O346" i="4"/>
  <c r="O568" i="4" s="1"/>
  <c r="P346" i="4"/>
  <c r="P568" i="4" s="1"/>
  <c r="Q346" i="4"/>
  <c r="Q568" i="4" s="1"/>
  <c r="R346" i="4"/>
  <c r="R568" i="4" s="1"/>
  <c r="S346" i="4"/>
  <c r="S568" i="4" s="1"/>
  <c r="T346" i="4"/>
  <c r="T568" i="4" s="1"/>
  <c r="U346" i="4"/>
  <c r="U568" i="4" s="1"/>
  <c r="V346" i="4"/>
  <c r="V568" i="4" s="1"/>
  <c r="W346" i="4"/>
  <c r="W568" i="4" s="1"/>
  <c r="X346" i="4"/>
  <c r="X568" i="4" s="1"/>
  <c r="Y346" i="4"/>
  <c r="Y568" i="4" s="1"/>
  <c r="Z346" i="4"/>
  <c r="Z568" i="4" s="1"/>
  <c r="AA346" i="4"/>
  <c r="AA568" i="4" s="1"/>
  <c r="AB346" i="4"/>
  <c r="AB568" i="4" s="1"/>
  <c r="AC346" i="4"/>
  <c r="AC568" i="4" s="1"/>
  <c r="G347" i="4"/>
  <c r="G569" i="4" s="1"/>
  <c r="H347" i="4"/>
  <c r="H569" i="4" s="1"/>
  <c r="I347" i="4"/>
  <c r="I569" i="4" s="1"/>
  <c r="J347" i="4"/>
  <c r="J569" i="4" s="1"/>
  <c r="K347" i="4"/>
  <c r="K569" i="4" s="1"/>
  <c r="L347" i="4"/>
  <c r="L569" i="4" s="1"/>
  <c r="M347" i="4"/>
  <c r="M569" i="4" s="1"/>
  <c r="N347" i="4"/>
  <c r="N569" i="4" s="1"/>
  <c r="O347" i="4"/>
  <c r="O569" i="4" s="1"/>
  <c r="P347" i="4"/>
  <c r="P569" i="4" s="1"/>
  <c r="Q347" i="4"/>
  <c r="Q569" i="4" s="1"/>
  <c r="R347" i="4"/>
  <c r="R569" i="4" s="1"/>
  <c r="S347" i="4"/>
  <c r="S569" i="4" s="1"/>
  <c r="T347" i="4"/>
  <c r="T569" i="4" s="1"/>
  <c r="U347" i="4"/>
  <c r="U569" i="4" s="1"/>
  <c r="V347" i="4"/>
  <c r="V569" i="4" s="1"/>
  <c r="W347" i="4"/>
  <c r="W569" i="4" s="1"/>
  <c r="X347" i="4"/>
  <c r="X569" i="4" s="1"/>
  <c r="Y347" i="4"/>
  <c r="Y569" i="4" s="1"/>
  <c r="Z347" i="4"/>
  <c r="Z569" i="4" s="1"/>
  <c r="AA347" i="4"/>
  <c r="AA569" i="4" s="1"/>
  <c r="AB347" i="4"/>
  <c r="AB569" i="4" s="1"/>
  <c r="AC347" i="4"/>
  <c r="AC569" i="4" s="1"/>
  <c r="G348" i="4"/>
  <c r="G570" i="4" s="1"/>
  <c r="H348" i="4"/>
  <c r="H570" i="4" s="1"/>
  <c r="I348" i="4"/>
  <c r="I570" i="4" s="1"/>
  <c r="J348" i="4"/>
  <c r="J570" i="4" s="1"/>
  <c r="K348" i="4"/>
  <c r="K570" i="4" s="1"/>
  <c r="L348" i="4"/>
  <c r="L570" i="4" s="1"/>
  <c r="M348" i="4"/>
  <c r="M570" i="4" s="1"/>
  <c r="N348" i="4"/>
  <c r="N570" i="4" s="1"/>
  <c r="O348" i="4"/>
  <c r="O570" i="4" s="1"/>
  <c r="P348" i="4"/>
  <c r="P570" i="4" s="1"/>
  <c r="Q348" i="4"/>
  <c r="Q570" i="4" s="1"/>
  <c r="R348" i="4"/>
  <c r="R570" i="4" s="1"/>
  <c r="S348" i="4"/>
  <c r="S570" i="4" s="1"/>
  <c r="T348" i="4"/>
  <c r="T570" i="4" s="1"/>
  <c r="U348" i="4"/>
  <c r="U570" i="4" s="1"/>
  <c r="V348" i="4"/>
  <c r="V570" i="4" s="1"/>
  <c r="W348" i="4"/>
  <c r="W570" i="4" s="1"/>
  <c r="X348" i="4"/>
  <c r="X570" i="4" s="1"/>
  <c r="Y348" i="4"/>
  <c r="Y570" i="4" s="1"/>
  <c r="Z348" i="4"/>
  <c r="Z570" i="4" s="1"/>
  <c r="AA348" i="4"/>
  <c r="AA570" i="4" s="1"/>
  <c r="AB348" i="4"/>
  <c r="AB570" i="4" s="1"/>
  <c r="AC348" i="4"/>
  <c r="AC570" i="4" s="1"/>
  <c r="G349" i="4"/>
  <c r="G571" i="4" s="1"/>
  <c r="H349" i="4"/>
  <c r="H571" i="4" s="1"/>
  <c r="I349" i="4"/>
  <c r="I571" i="4" s="1"/>
  <c r="J349" i="4"/>
  <c r="J571" i="4" s="1"/>
  <c r="K349" i="4"/>
  <c r="K571" i="4" s="1"/>
  <c r="L349" i="4"/>
  <c r="L571" i="4" s="1"/>
  <c r="M349" i="4"/>
  <c r="M571" i="4" s="1"/>
  <c r="N349" i="4"/>
  <c r="N571" i="4" s="1"/>
  <c r="O349" i="4"/>
  <c r="O571" i="4" s="1"/>
  <c r="P349" i="4"/>
  <c r="P571" i="4" s="1"/>
  <c r="Q349" i="4"/>
  <c r="Q571" i="4" s="1"/>
  <c r="R349" i="4"/>
  <c r="R571" i="4" s="1"/>
  <c r="S349" i="4"/>
  <c r="S571" i="4" s="1"/>
  <c r="T349" i="4"/>
  <c r="T571" i="4" s="1"/>
  <c r="U349" i="4"/>
  <c r="U571" i="4" s="1"/>
  <c r="V349" i="4"/>
  <c r="V571" i="4" s="1"/>
  <c r="W349" i="4"/>
  <c r="W571" i="4" s="1"/>
  <c r="X349" i="4"/>
  <c r="X571" i="4" s="1"/>
  <c r="Y349" i="4"/>
  <c r="Y571" i="4" s="1"/>
  <c r="Z349" i="4"/>
  <c r="Z571" i="4" s="1"/>
  <c r="AA349" i="4"/>
  <c r="AA571" i="4" s="1"/>
  <c r="AB349" i="4"/>
  <c r="AB571" i="4" s="1"/>
  <c r="AC349" i="4"/>
  <c r="AC571" i="4" s="1"/>
  <c r="G350" i="4"/>
  <c r="G572" i="4" s="1"/>
  <c r="H350" i="4"/>
  <c r="H572" i="4" s="1"/>
  <c r="I350" i="4"/>
  <c r="I572" i="4" s="1"/>
  <c r="J350" i="4"/>
  <c r="J572" i="4" s="1"/>
  <c r="K350" i="4"/>
  <c r="K572" i="4" s="1"/>
  <c r="L350" i="4"/>
  <c r="L572" i="4" s="1"/>
  <c r="M350" i="4"/>
  <c r="M572" i="4" s="1"/>
  <c r="N350" i="4"/>
  <c r="N572" i="4" s="1"/>
  <c r="O350" i="4"/>
  <c r="O572" i="4" s="1"/>
  <c r="P350" i="4"/>
  <c r="P572" i="4" s="1"/>
  <c r="Q350" i="4"/>
  <c r="Q572" i="4" s="1"/>
  <c r="R350" i="4"/>
  <c r="R572" i="4" s="1"/>
  <c r="S350" i="4"/>
  <c r="S572" i="4" s="1"/>
  <c r="T350" i="4"/>
  <c r="T572" i="4" s="1"/>
  <c r="U350" i="4"/>
  <c r="U572" i="4" s="1"/>
  <c r="V350" i="4"/>
  <c r="V572" i="4" s="1"/>
  <c r="W350" i="4"/>
  <c r="W572" i="4" s="1"/>
  <c r="X350" i="4"/>
  <c r="X572" i="4" s="1"/>
  <c r="Y350" i="4"/>
  <c r="Y572" i="4" s="1"/>
  <c r="Z350" i="4"/>
  <c r="Z572" i="4" s="1"/>
  <c r="AA350" i="4"/>
  <c r="AA572" i="4" s="1"/>
  <c r="AB350" i="4"/>
  <c r="AB572" i="4" s="1"/>
  <c r="AC350" i="4"/>
  <c r="AC572" i="4" s="1"/>
  <c r="G351" i="4"/>
  <c r="G573" i="4" s="1"/>
  <c r="H351" i="4"/>
  <c r="H573" i="4" s="1"/>
  <c r="I351" i="4"/>
  <c r="I573" i="4" s="1"/>
  <c r="J351" i="4"/>
  <c r="J573" i="4" s="1"/>
  <c r="K351" i="4"/>
  <c r="K573" i="4" s="1"/>
  <c r="L351" i="4"/>
  <c r="L573" i="4" s="1"/>
  <c r="M351" i="4"/>
  <c r="M573" i="4" s="1"/>
  <c r="N351" i="4"/>
  <c r="N573" i="4" s="1"/>
  <c r="O351" i="4"/>
  <c r="O573" i="4" s="1"/>
  <c r="P351" i="4"/>
  <c r="P573" i="4" s="1"/>
  <c r="Q351" i="4"/>
  <c r="Q573" i="4" s="1"/>
  <c r="R351" i="4"/>
  <c r="R573" i="4" s="1"/>
  <c r="S351" i="4"/>
  <c r="S573" i="4" s="1"/>
  <c r="T351" i="4"/>
  <c r="T573" i="4" s="1"/>
  <c r="U351" i="4"/>
  <c r="U573" i="4" s="1"/>
  <c r="V351" i="4"/>
  <c r="V573" i="4" s="1"/>
  <c r="W351" i="4"/>
  <c r="W573" i="4" s="1"/>
  <c r="X351" i="4"/>
  <c r="X573" i="4" s="1"/>
  <c r="Y351" i="4"/>
  <c r="Y573" i="4" s="1"/>
  <c r="Z351" i="4"/>
  <c r="Z573" i="4" s="1"/>
  <c r="AA351" i="4"/>
  <c r="AA573" i="4" s="1"/>
  <c r="AB351" i="4"/>
  <c r="AB573" i="4" s="1"/>
  <c r="AC351" i="4"/>
  <c r="AC573" i="4" s="1"/>
  <c r="G352" i="4"/>
  <c r="G574" i="4" s="1"/>
  <c r="H352" i="4"/>
  <c r="H574" i="4" s="1"/>
  <c r="I352" i="4"/>
  <c r="I574" i="4" s="1"/>
  <c r="J352" i="4"/>
  <c r="J574" i="4" s="1"/>
  <c r="K352" i="4"/>
  <c r="K574" i="4" s="1"/>
  <c r="L352" i="4"/>
  <c r="L574" i="4" s="1"/>
  <c r="M352" i="4"/>
  <c r="M574" i="4" s="1"/>
  <c r="N352" i="4"/>
  <c r="N574" i="4" s="1"/>
  <c r="O352" i="4"/>
  <c r="O574" i="4" s="1"/>
  <c r="P352" i="4"/>
  <c r="P574" i="4" s="1"/>
  <c r="Q352" i="4"/>
  <c r="Q574" i="4" s="1"/>
  <c r="R352" i="4"/>
  <c r="R574" i="4" s="1"/>
  <c r="S352" i="4"/>
  <c r="S574" i="4" s="1"/>
  <c r="T352" i="4"/>
  <c r="T574" i="4" s="1"/>
  <c r="U352" i="4"/>
  <c r="U574" i="4" s="1"/>
  <c r="V352" i="4"/>
  <c r="V574" i="4" s="1"/>
  <c r="W352" i="4"/>
  <c r="W574" i="4" s="1"/>
  <c r="X352" i="4"/>
  <c r="X574" i="4" s="1"/>
  <c r="Y352" i="4"/>
  <c r="Y574" i="4" s="1"/>
  <c r="Z352" i="4"/>
  <c r="Z574" i="4" s="1"/>
  <c r="AA352" i="4"/>
  <c r="AA574" i="4" s="1"/>
  <c r="AB352" i="4"/>
  <c r="AB574" i="4" s="1"/>
  <c r="AC352" i="4"/>
  <c r="AC574" i="4" s="1"/>
  <c r="G353" i="4"/>
  <c r="G575" i="4" s="1"/>
  <c r="H353" i="4"/>
  <c r="H575" i="4" s="1"/>
  <c r="I353" i="4"/>
  <c r="I575" i="4" s="1"/>
  <c r="J353" i="4"/>
  <c r="J575" i="4" s="1"/>
  <c r="K353" i="4"/>
  <c r="K575" i="4" s="1"/>
  <c r="L353" i="4"/>
  <c r="L575" i="4" s="1"/>
  <c r="M353" i="4"/>
  <c r="M575" i="4" s="1"/>
  <c r="N353" i="4"/>
  <c r="N575" i="4" s="1"/>
  <c r="O353" i="4"/>
  <c r="O575" i="4" s="1"/>
  <c r="P353" i="4"/>
  <c r="P575" i="4" s="1"/>
  <c r="Q353" i="4"/>
  <c r="Q575" i="4" s="1"/>
  <c r="R353" i="4"/>
  <c r="R575" i="4" s="1"/>
  <c r="S353" i="4"/>
  <c r="S575" i="4" s="1"/>
  <c r="T353" i="4"/>
  <c r="T575" i="4" s="1"/>
  <c r="U353" i="4"/>
  <c r="U575" i="4" s="1"/>
  <c r="V353" i="4"/>
  <c r="V575" i="4" s="1"/>
  <c r="W353" i="4"/>
  <c r="W575" i="4" s="1"/>
  <c r="X353" i="4"/>
  <c r="X575" i="4" s="1"/>
  <c r="Y353" i="4"/>
  <c r="Y575" i="4" s="1"/>
  <c r="Z353" i="4"/>
  <c r="Z575" i="4" s="1"/>
  <c r="AA353" i="4"/>
  <c r="AA575" i="4" s="1"/>
  <c r="AB353" i="4"/>
  <c r="AB575" i="4" s="1"/>
  <c r="AC353" i="4"/>
  <c r="AC575" i="4" s="1"/>
  <c r="G354" i="4"/>
  <c r="G576" i="4" s="1"/>
  <c r="H354" i="4"/>
  <c r="H576" i="4" s="1"/>
  <c r="I354" i="4"/>
  <c r="I576" i="4" s="1"/>
  <c r="J354" i="4"/>
  <c r="J576" i="4" s="1"/>
  <c r="K354" i="4"/>
  <c r="K576" i="4" s="1"/>
  <c r="L354" i="4"/>
  <c r="L576" i="4" s="1"/>
  <c r="M354" i="4"/>
  <c r="M576" i="4" s="1"/>
  <c r="N354" i="4"/>
  <c r="N576" i="4" s="1"/>
  <c r="O354" i="4"/>
  <c r="O576" i="4" s="1"/>
  <c r="P354" i="4"/>
  <c r="P576" i="4" s="1"/>
  <c r="Q354" i="4"/>
  <c r="Q576" i="4" s="1"/>
  <c r="R354" i="4"/>
  <c r="R576" i="4" s="1"/>
  <c r="S354" i="4"/>
  <c r="S576" i="4" s="1"/>
  <c r="T354" i="4"/>
  <c r="T576" i="4" s="1"/>
  <c r="U354" i="4"/>
  <c r="U576" i="4" s="1"/>
  <c r="V354" i="4"/>
  <c r="V576" i="4" s="1"/>
  <c r="W354" i="4"/>
  <c r="W576" i="4" s="1"/>
  <c r="X354" i="4"/>
  <c r="X576" i="4" s="1"/>
  <c r="Y354" i="4"/>
  <c r="Y576" i="4" s="1"/>
  <c r="Z354" i="4"/>
  <c r="Z576" i="4" s="1"/>
  <c r="AA354" i="4"/>
  <c r="AA576" i="4" s="1"/>
  <c r="AB354" i="4"/>
  <c r="AB576" i="4" s="1"/>
  <c r="AC354" i="4"/>
  <c r="AC576" i="4" s="1"/>
  <c r="G355" i="4"/>
  <c r="G577" i="4" s="1"/>
  <c r="H355" i="4"/>
  <c r="H577" i="4" s="1"/>
  <c r="I355" i="4"/>
  <c r="I577" i="4" s="1"/>
  <c r="J355" i="4"/>
  <c r="J577" i="4" s="1"/>
  <c r="K355" i="4"/>
  <c r="K577" i="4" s="1"/>
  <c r="L355" i="4"/>
  <c r="L577" i="4" s="1"/>
  <c r="M355" i="4"/>
  <c r="M577" i="4" s="1"/>
  <c r="N355" i="4"/>
  <c r="N577" i="4" s="1"/>
  <c r="O355" i="4"/>
  <c r="O577" i="4" s="1"/>
  <c r="P355" i="4"/>
  <c r="P577" i="4" s="1"/>
  <c r="Q355" i="4"/>
  <c r="Q577" i="4" s="1"/>
  <c r="R355" i="4"/>
  <c r="R577" i="4" s="1"/>
  <c r="S355" i="4"/>
  <c r="S577" i="4" s="1"/>
  <c r="T355" i="4"/>
  <c r="T577" i="4" s="1"/>
  <c r="U355" i="4"/>
  <c r="U577" i="4" s="1"/>
  <c r="V355" i="4"/>
  <c r="V577" i="4" s="1"/>
  <c r="W355" i="4"/>
  <c r="W577" i="4" s="1"/>
  <c r="X355" i="4"/>
  <c r="X577" i="4" s="1"/>
  <c r="Y355" i="4"/>
  <c r="Y577" i="4" s="1"/>
  <c r="Z355" i="4"/>
  <c r="Z577" i="4" s="1"/>
  <c r="AA355" i="4"/>
  <c r="AA577" i="4" s="1"/>
  <c r="AB355" i="4"/>
  <c r="AB577" i="4" s="1"/>
  <c r="AC355" i="4"/>
  <c r="AC577" i="4" s="1"/>
  <c r="G356" i="4"/>
  <c r="G578" i="4" s="1"/>
  <c r="H356" i="4"/>
  <c r="H578" i="4" s="1"/>
  <c r="I356" i="4"/>
  <c r="I578" i="4" s="1"/>
  <c r="J356" i="4"/>
  <c r="J578" i="4" s="1"/>
  <c r="K356" i="4"/>
  <c r="K578" i="4" s="1"/>
  <c r="L356" i="4"/>
  <c r="L578" i="4" s="1"/>
  <c r="M356" i="4"/>
  <c r="M578" i="4" s="1"/>
  <c r="N356" i="4"/>
  <c r="N578" i="4" s="1"/>
  <c r="O356" i="4"/>
  <c r="O578" i="4" s="1"/>
  <c r="P356" i="4"/>
  <c r="P578" i="4" s="1"/>
  <c r="Q356" i="4"/>
  <c r="Q578" i="4" s="1"/>
  <c r="R356" i="4"/>
  <c r="R578" i="4" s="1"/>
  <c r="S356" i="4"/>
  <c r="S578" i="4" s="1"/>
  <c r="T356" i="4"/>
  <c r="T578" i="4" s="1"/>
  <c r="U356" i="4"/>
  <c r="U578" i="4" s="1"/>
  <c r="V356" i="4"/>
  <c r="V578" i="4" s="1"/>
  <c r="W356" i="4"/>
  <c r="W578" i="4" s="1"/>
  <c r="X356" i="4"/>
  <c r="X578" i="4" s="1"/>
  <c r="Y356" i="4"/>
  <c r="Y578" i="4" s="1"/>
  <c r="Z356" i="4"/>
  <c r="Z578" i="4" s="1"/>
  <c r="AA356" i="4"/>
  <c r="AA578" i="4" s="1"/>
  <c r="AB356" i="4"/>
  <c r="AB578" i="4" s="1"/>
  <c r="AC356" i="4"/>
  <c r="AC578" i="4" s="1"/>
  <c r="G357" i="4"/>
  <c r="G579" i="4" s="1"/>
  <c r="H357" i="4"/>
  <c r="H579" i="4" s="1"/>
  <c r="I357" i="4"/>
  <c r="I579" i="4" s="1"/>
  <c r="J357" i="4"/>
  <c r="J579" i="4" s="1"/>
  <c r="K357" i="4"/>
  <c r="K579" i="4" s="1"/>
  <c r="L357" i="4"/>
  <c r="L579" i="4" s="1"/>
  <c r="M357" i="4"/>
  <c r="M579" i="4" s="1"/>
  <c r="N357" i="4"/>
  <c r="N579" i="4" s="1"/>
  <c r="O357" i="4"/>
  <c r="O579" i="4" s="1"/>
  <c r="P357" i="4"/>
  <c r="P579" i="4" s="1"/>
  <c r="Q357" i="4"/>
  <c r="Q579" i="4" s="1"/>
  <c r="R357" i="4"/>
  <c r="R579" i="4" s="1"/>
  <c r="S357" i="4"/>
  <c r="S579" i="4" s="1"/>
  <c r="T357" i="4"/>
  <c r="T579" i="4" s="1"/>
  <c r="U357" i="4"/>
  <c r="U579" i="4" s="1"/>
  <c r="V357" i="4"/>
  <c r="V579" i="4" s="1"/>
  <c r="W357" i="4"/>
  <c r="W579" i="4" s="1"/>
  <c r="X357" i="4"/>
  <c r="X579" i="4" s="1"/>
  <c r="Y357" i="4"/>
  <c r="Y579" i="4" s="1"/>
  <c r="Z357" i="4"/>
  <c r="Z579" i="4" s="1"/>
  <c r="AA357" i="4"/>
  <c r="AA579" i="4" s="1"/>
  <c r="AB357" i="4"/>
  <c r="AB579" i="4" s="1"/>
  <c r="AC357" i="4"/>
  <c r="AC579" i="4" s="1"/>
  <c r="G358" i="4"/>
  <c r="G580" i="4" s="1"/>
  <c r="H358" i="4"/>
  <c r="H580" i="4" s="1"/>
  <c r="I358" i="4"/>
  <c r="I580" i="4" s="1"/>
  <c r="J358" i="4"/>
  <c r="J580" i="4" s="1"/>
  <c r="K358" i="4"/>
  <c r="K580" i="4" s="1"/>
  <c r="L358" i="4"/>
  <c r="L580" i="4" s="1"/>
  <c r="M358" i="4"/>
  <c r="M580" i="4" s="1"/>
  <c r="N358" i="4"/>
  <c r="N580" i="4" s="1"/>
  <c r="O358" i="4"/>
  <c r="O580" i="4" s="1"/>
  <c r="P358" i="4"/>
  <c r="P580" i="4" s="1"/>
  <c r="Q358" i="4"/>
  <c r="Q580" i="4" s="1"/>
  <c r="R358" i="4"/>
  <c r="R580" i="4" s="1"/>
  <c r="S358" i="4"/>
  <c r="S580" i="4" s="1"/>
  <c r="T358" i="4"/>
  <c r="T580" i="4" s="1"/>
  <c r="U358" i="4"/>
  <c r="U580" i="4" s="1"/>
  <c r="V358" i="4"/>
  <c r="V580" i="4" s="1"/>
  <c r="W358" i="4"/>
  <c r="W580" i="4" s="1"/>
  <c r="X358" i="4"/>
  <c r="X580" i="4" s="1"/>
  <c r="Y358" i="4"/>
  <c r="Y580" i="4" s="1"/>
  <c r="Z358" i="4"/>
  <c r="Z580" i="4" s="1"/>
  <c r="AA358" i="4"/>
  <c r="AA580" i="4" s="1"/>
  <c r="AB358" i="4"/>
  <c r="AB580" i="4" s="1"/>
  <c r="AC358" i="4"/>
  <c r="AC580" i="4" s="1"/>
  <c r="G359" i="4"/>
  <c r="G581" i="4" s="1"/>
  <c r="H359" i="4"/>
  <c r="H581" i="4" s="1"/>
  <c r="I359" i="4"/>
  <c r="I581" i="4" s="1"/>
  <c r="J359" i="4"/>
  <c r="J581" i="4" s="1"/>
  <c r="K359" i="4"/>
  <c r="K581" i="4" s="1"/>
  <c r="L359" i="4"/>
  <c r="L581" i="4" s="1"/>
  <c r="M359" i="4"/>
  <c r="M581" i="4" s="1"/>
  <c r="N359" i="4"/>
  <c r="N581" i="4" s="1"/>
  <c r="O359" i="4"/>
  <c r="O581" i="4" s="1"/>
  <c r="P359" i="4"/>
  <c r="P581" i="4" s="1"/>
  <c r="Q359" i="4"/>
  <c r="Q581" i="4" s="1"/>
  <c r="R359" i="4"/>
  <c r="R581" i="4" s="1"/>
  <c r="S359" i="4"/>
  <c r="S581" i="4" s="1"/>
  <c r="T359" i="4"/>
  <c r="T581" i="4" s="1"/>
  <c r="U359" i="4"/>
  <c r="U581" i="4" s="1"/>
  <c r="V359" i="4"/>
  <c r="V581" i="4" s="1"/>
  <c r="W359" i="4"/>
  <c r="W581" i="4" s="1"/>
  <c r="X359" i="4"/>
  <c r="X581" i="4" s="1"/>
  <c r="Y359" i="4"/>
  <c r="Y581" i="4" s="1"/>
  <c r="Z359" i="4"/>
  <c r="Z581" i="4" s="1"/>
  <c r="AA359" i="4"/>
  <c r="AA581" i="4" s="1"/>
  <c r="AB359" i="4"/>
  <c r="AB581" i="4" s="1"/>
  <c r="AC359" i="4"/>
  <c r="AC581" i="4" s="1"/>
  <c r="G360" i="4"/>
  <c r="G582" i="4" s="1"/>
  <c r="H360" i="4"/>
  <c r="H582" i="4" s="1"/>
  <c r="I360" i="4"/>
  <c r="I582" i="4" s="1"/>
  <c r="J360" i="4"/>
  <c r="J582" i="4" s="1"/>
  <c r="K360" i="4"/>
  <c r="K582" i="4" s="1"/>
  <c r="L360" i="4"/>
  <c r="L582" i="4" s="1"/>
  <c r="M360" i="4"/>
  <c r="M582" i="4" s="1"/>
  <c r="N360" i="4"/>
  <c r="N582" i="4" s="1"/>
  <c r="O360" i="4"/>
  <c r="O582" i="4" s="1"/>
  <c r="P360" i="4"/>
  <c r="P582" i="4" s="1"/>
  <c r="Q360" i="4"/>
  <c r="Q582" i="4" s="1"/>
  <c r="R360" i="4"/>
  <c r="R582" i="4" s="1"/>
  <c r="S360" i="4"/>
  <c r="S582" i="4" s="1"/>
  <c r="T360" i="4"/>
  <c r="T582" i="4" s="1"/>
  <c r="U360" i="4"/>
  <c r="U582" i="4" s="1"/>
  <c r="V360" i="4"/>
  <c r="V582" i="4" s="1"/>
  <c r="W360" i="4"/>
  <c r="W582" i="4" s="1"/>
  <c r="X360" i="4"/>
  <c r="X582" i="4" s="1"/>
  <c r="Y360" i="4"/>
  <c r="Y582" i="4" s="1"/>
  <c r="Z360" i="4"/>
  <c r="Z582" i="4" s="1"/>
  <c r="AA360" i="4"/>
  <c r="AA582" i="4" s="1"/>
  <c r="AB360" i="4"/>
  <c r="AB582" i="4" s="1"/>
  <c r="AC360" i="4"/>
  <c r="AC582" i="4" s="1"/>
  <c r="G361" i="4"/>
  <c r="G583" i="4" s="1"/>
  <c r="H361" i="4"/>
  <c r="H583" i="4" s="1"/>
  <c r="I361" i="4"/>
  <c r="I583" i="4" s="1"/>
  <c r="J361" i="4"/>
  <c r="J583" i="4" s="1"/>
  <c r="K361" i="4"/>
  <c r="K583" i="4" s="1"/>
  <c r="L361" i="4"/>
  <c r="L583" i="4" s="1"/>
  <c r="M361" i="4"/>
  <c r="M583" i="4" s="1"/>
  <c r="N361" i="4"/>
  <c r="N583" i="4" s="1"/>
  <c r="O361" i="4"/>
  <c r="O583" i="4" s="1"/>
  <c r="P361" i="4"/>
  <c r="P583" i="4" s="1"/>
  <c r="Q361" i="4"/>
  <c r="Q583" i="4" s="1"/>
  <c r="R361" i="4"/>
  <c r="R583" i="4" s="1"/>
  <c r="S361" i="4"/>
  <c r="S583" i="4" s="1"/>
  <c r="T361" i="4"/>
  <c r="T583" i="4" s="1"/>
  <c r="U361" i="4"/>
  <c r="U583" i="4" s="1"/>
  <c r="V361" i="4"/>
  <c r="V583" i="4" s="1"/>
  <c r="W361" i="4"/>
  <c r="W583" i="4" s="1"/>
  <c r="X361" i="4"/>
  <c r="X583" i="4" s="1"/>
  <c r="Y361" i="4"/>
  <c r="Y583" i="4" s="1"/>
  <c r="Z361" i="4"/>
  <c r="Z583" i="4" s="1"/>
  <c r="AA361" i="4"/>
  <c r="AA583" i="4" s="1"/>
  <c r="AB361" i="4"/>
  <c r="AB583" i="4" s="1"/>
  <c r="AC361" i="4"/>
  <c r="AC583" i="4" s="1"/>
  <c r="G362" i="4"/>
  <c r="G584" i="4" s="1"/>
  <c r="H362" i="4"/>
  <c r="H584" i="4" s="1"/>
  <c r="I362" i="4"/>
  <c r="I584" i="4" s="1"/>
  <c r="J362" i="4"/>
  <c r="J584" i="4" s="1"/>
  <c r="K362" i="4"/>
  <c r="K584" i="4" s="1"/>
  <c r="L362" i="4"/>
  <c r="L584" i="4" s="1"/>
  <c r="M362" i="4"/>
  <c r="M584" i="4" s="1"/>
  <c r="N362" i="4"/>
  <c r="N584" i="4" s="1"/>
  <c r="O362" i="4"/>
  <c r="O584" i="4" s="1"/>
  <c r="P362" i="4"/>
  <c r="P584" i="4" s="1"/>
  <c r="Q362" i="4"/>
  <c r="Q584" i="4" s="1"/>
  <c r="R362" i="4"/>
  <c r="R584" i="4" s="1"/>
  <c r="S362" i="4"/>
  <c r="S584" i="4" s="1"/>
  <c r="T362" i="4"/>
  <c r="T584" i="4" s="1"/>
  <c r="U362" i="4"/>
  <c r="U584" i="4" s="1"/>
  <c r="V362" i="4"/>
  <c r="V584" i="4" s="1"/>
  <c r="W362" i="4"/>
  <c r="W584" i="4" s="1"/>
  <c r="X362" i="4"/>
  <c r="X584" i="4" s="1"/>
  <c r="Y362" i="4"/>
  <c r="Y584" i="4" s="1"/>
  <c r="Z362" i="4"/>
  <c r="Z584" i="4" s="1"/>
  <c r="AA362" i="4"/>
  <c r="AA584" i="4" s="1"/>
  <c r="AB362" i="4"/>
  <c r="AB584" i="4" s="1"/>
  <c r="AC362" i="4"/>
  <c r="AC584" i="4" s="1"/>
  <c r="F188" i="4"/>
  <c r="F189" i="4"/>
  <c r="F411" i="4" s="1"/>
  <c r="F190" i="4"/>
  <c r="F412" i="4" s="1"/>
  <c r="F191" i="4"/>
  <c r="F413" i="4" s="1"/>
  <c r="F192" i="4"/>
  <c r="F414" i="4" s="1"/>
  <c r="F193" i="4"/>
  <c r="F415" i="4" s="1"/>
  <c r="F194" i="4"/>
  <c r="F416" i="4" s="1"/>
  <c r="F195" i="4"/>
  <c r="F417" i="4" s="1"/>
  <c r="F196" i="4"/>
  <c r="F418" i="4" s="1"/>
  <c r="F197" i="4"/>
  <c r="F419" i="4" s="1"/>
  <c r="F198" i="4"/>
  <c r="F420" i="4" s="1"/>
  <c r="F199" i="4"/>
  <c r="F421" i="4" s="1"/>
  <c r="F200" i="4"/>
  <c r="F422" i="4" s="1"/>
  <c r="F201" i="4"/>
  <c r="F423" i="4" s="1"/>
  <c r="F202" i="4"/>
  <c r="F424" i="4" s="1"/>
  <c r="F203" i="4"/>
  <c r="F425" i="4" s="1"/>
  <c r="F204" i="4"/>
  <c r="F426" i="4" s="1"/>
  <c r="F205" i="4"/>
  <c r="F427" i="4" s="1"/>
  <c r="F206" i="4"/>
  <c r="F428" i="4" s="1"/>
  <c r="F207" i="4"/>
  <c r="F429" i="4" s="1"/>
  <c r="F208" i="4"/>
  <c r="F430" i="4" s="1"/>
  <c r="F209" i="4"/>
  <c r="F431" i="4" s="1"/>
  <c r="F210" i="4"/>
  <c r="F432" i="4" s="1"/>
  <c r="F211" i="4"/>
  <c r="F433" i="4" s="1"/>
  <c r="F212" i="4"/>
  <c r="F434" i="4" s="1"/>
  <c r="F213" i="4"/>
  <c r="F214" i="4"/>
  <c r="F436" i="4" s="1"/>
  <c r="F215" i="4"/>
  <c r="F437" i="4" s="1"/>
  <c r="F216" i="4"/>
  <c r="F438" i="4" s="1"/>
  <c r="F217" i="4"/>
  <c r="F439" i="4" s="1"/>
  <c r="F218" i="4"/>
  <c r="F440" i="4" s="1"/>
  <c r="F219" i="4"/>
  <c r="F441" i="4" s="1"/>
  <c r="F220" i="4"/>
  <c r="F442" i="4" s="1"/>
  <c r="F221" i="4"/>
  <c r="F443" i="4" s="1"/>
  <c r="F222" i="4"/>
  <c r="F444" i="4" s="1"/>
  <c r="F223" i="4"/>
  <c r="F445" i="4" s="1"/>
  <c r="F224" i="4"/>
  <c r="F446" i="4" s="1"/>
  <c r="F225" i="4"/>
  <c r="F447" i="4" s="1"/>
  <c r="F226" i="4"/>
  <c r="F448" i="4" s="1"/>
  <c r="F227" i="4"/>
  <c r="F449" i="4" s="1"/>
  <c r="F228" i="4"/>
  <c r="F450" i="4" s="1"/>
  <c r="F229" i="4"/>
  <c r="F451" i="4" s="1"/>
  <c r="F230" i="4"/>
  <c r="F452" i="4" s="1"/>
  <c r="F231" i="4"/>
  <c r="F453" i="4" s="1"/>
  <c r="F232" i="4"/>
  <c r="F454" i="4" s="1"/>
  <c r="F233" i="4"/>
  <c r="F455" i="4" s="1"/>
  <c r="F234" i="4"/>
  <c r="F456" i="4" s="1"/>
  <c r="F235" i="4"/>
  <c r="F457" i="4" s="1"/>
  <c r="F236" i="4"/>
  <c r="F458" i="4" s="1"/>
  <c r="F237" i="4"/>
  <c r="F459" i="4" s="1"/>
  <c r="F238" i="4"/>
  <c r="F239" i="4"/>
  <c r="F461" i="4" s="1"/>
  <c r="F240" i="4"/>
  <c r="F462" i="4" s="1"/>
  <c r="F241" i="4"/>
  <c r="F463" i="4" s="1"/>
  <c r="F242" i="4"/>
  <c r="F464" i="4" s="1"/>
  <c r="F243" i="4"/>
  <c r="F465" i="4" s="1"/>
  <c r="F244" i="4"/>
  <c r="F466" i="4" s="1"/>
  <c r="F245" i="4"/>
  <c r="F467" i="4" s="1"/>
  <c r="F246" i="4"/>
  <c r="F468" i="4" s="1"/>
  <c r="F247" i="4"/>
  <c r="F469" i="4" s="1"/>
  <c r="F248" i="4"/>
  <c r="F470" i="4" s="1"/>
  <c r="F249" i="4"/>
  <c r="F471" i="4" s="1"/>
  <c r="F250" i="4"/>
  <c r="F472" i="4" s="1"/>
  <c r="F251" i="4"/>
  <c r="F473" i="4" s="1"/>
  <c r="F252" i="4"/>
  <c r="F474" i="4" s="1"/>
  <c r="F253" i="4"/>
  <c r="F475" i="4" s="1"/>
  <c r="F254" i="4"/>
  <c r="F476" i="4" s="1"/>
  <c r="F255" i="4"/>
  <c r="F477" i="4" s="1"/>
  <c r="F256" i="4"/>
  <c r="F478" i="4" s="1"/>
  <c r="F257" i="4"/>
  <c r="F479" i="4" s="1"/>
  <c r="F258" i="4"/>
  <c r="F480" i="4" s="1"/>
  <c r="F259" i="4"/>
  <c r="F481" i="4" s="1"/>
  <c r="F260" i="4"/>
  <c r="F482" i="4" s="1"/>
  <c r="F261" i="4"/>
  <c r="F483" i="4" s="1"/>
  <c r="F262" i="4"/>
  <c r="F484" i="4" s="1"/>
  <c r="F263" i="4"/>
  <c r="F264" i="4"/>
  <c r="F486" i="4" s="1"/>
  <c r="F265" i="4"/>
  <c r="F487" i="4" s="1"/>
  <c r="F266" i="4"/>
  <c r="F488" i="4" s="1"/>
  <c r="F267" i="4"/>
  <c r="F489" i="4" s="1"/>
  <c r="F268" i="4"/>
  <c r="F490" i="4" s="1"/>
  <c r="F269" i="4"/>
  <c r="F491" i="4" s="1"/>
  <c r="F270" i="4"/>
  <c r="F492" i="4" s="1"/>
  <c r="F271" i="4"/>
  <c r="F493" i="4" s="1"/>
  <c r="F272" i="4"/>
  <c r="F494" i="4" s="1"/>
  <c r="F273" i="4"/>
  <c r="F495" i="4" s="1"/>
  <c r="F274" i="4"/>
  <c r="F496" i="4" s="1"/>
  <c r="F275" i="4"/>
  <c r="F497" i="4" s="1"/>
  <c r="F276" i="4"/>
  <c r="F498" i="4" s="1"/>
  <c r="F277" i="4"/>
  <c r="F499" i="4" s="1"/>
  <c r="F278" i="4"/>
  <c r="F500" i="4" s="1"/>
  <c r="F279" i="4"/>
  <c r="F501" i="4" s="1"/>
  <c r="F280" i="4"/>
  <c r="F502" i="4" s="1"/>
  <c r="F281" i="4"/>
  <c r="F503" i="4" s="1"/>
  <c r="F282" i="4"/>
  <c r="F504" i="4" s="1"/>
  <c r="F283" i="4"/>
  <c r="F505" i="4" s="1"/>
  <c r="F284" i="4"/>
  <c r="F506" i="4" s="1"/>
  <c r="F285" i="4"/>
  <c r="F507" i="4" s="1"/>
  <c r="F286" i="4"/>
  <c r="F508" i="4" s="1"/>
  <c r="F287" i="4"/>
  <c r="F509" i="4" s="1"/>
  <c r="F288" i="4"/>
  <c r="F289" i="4"/>
  <c r="F511" i="4" s="1"/>
  <c r="F290" i="4"/>
  <c r="F512" i="4" s="1"/>
  <c r="F291" i="4"/>
  <c r="F513" i="4" s="1"/>
  <c r="F292" i="4"/>
  <c r="F514" i="4" s="1"/>
  <c r="F293" i="4"/>
  <c r="F515" i="4" s="1"/>
  <c r="F294" i="4"/>
  <c r="F516" i="4" s="1"/>
  <c r="F295" i="4"/>
  <c r="F517" i="4" s="1"/>
  <c r="F296" i="4"/>
  <c r="F518" i="4" s="1"/>
  <c r="F297" i="4"/>
  <c r="F519" i="4" s="1"/>
  <c r="F298" i="4"/>
  <c r="F520" i="4" s="1"/>
  <c r="F299" i="4"/>
  <c r="F521" i="4" s="1"/>
  <c r="F300" i="4"/>
  <c r="F522" i="4" s="1"/>
  <c r="F301" i="4"/>
  <c r="F523" i="4" s="1"/>
  <c r="F302" i="4"/>
  <c r="F524" i="4" s="1"/>
  <c r="F303" i="4"/>
  <c r="F525" i="4" s="1"/>
  <c r="F304" i="4"/>
  <c r="F526" i="4" s="1"/>
  <c r="F305" i="4"/>
  <c r="F527" i="4" s="1"/>
  <c r="F306" i="4"/>
  <c r="F528" i="4" s="1"/>
  <c r="F307" i="4"/>
  <c r="F529" i="4" s="1"/>
  <c r="F308" i="4"/>
  <c r="F530" i="4" s="1"/>
  <c r="F309" i="4"/>
  <c r="F531" i="4" s="1"/>
  <c r="F310" i="4"/>
  <c r="F532" i="4" s="1"/>
  <c r="F311" i="4"/>
  <c r="F533" i="4" s="1"/>
  <c r="F312" i="4"/>
  <c r="F534" i="4" s="1"/>
  <c r="F313" i="4"/>
  <c r="F314" i="4"/>
  <c r="F536" i="4" s="1"/>
  <c r="F315" i="4"/>
  <c r="F537" i="4" s="1"/>
  <c r="F316" i="4"/>
  <c r="F538" i="4" s="1"/>
  <c r="F317" i="4"/>
  <c r="F539" i="4" s="1"/>
  <c r="F318" i="4"/>
  <c r="F540" i="4" s="1"/>
  <c r="F319" i="4"/>
  <c r="F541" i="4" s="1"/>
  <c r="F320" i="4"/>
  <c r="F542" i="4" s="1"/>
  <c r="F321" i="4"/>
  <c r="F543" i="4" s="1"/>
  <c r="F322" i="4"/>
  <c r="F544" i="4" s="1"/>
  <c r="F323" i="4"/>
  <c r="F545" i="4" s="1"/>
  <c r="F324" i="4"/>
  <c r="F546" i="4" s="1"/>
  <c r="F325" i="4"/>
  <c r="F547" i="4" s="1"/>
  <c r="F326" i="4"/>
  <c r="F548" i="4" s="1"/>
  <c r="F327" i="4"/>
  <c r="F549" i="4" s="1"/>
  <c r="F328" i="4"/>
  <c r="F550" i="4" s="1"/>
  <c r="F329" i="4"/>
  <c r="F551" i="4" s="1"/>
  <c r="F330" i="4"/>
  <c r="F552" i="4" s="1"/>
  <c r="F331" i="4"/>
  <c r="F553" i="4" s="1"/>
  <c r="F332" i="4"/>
  <c r="F554" i="4" s="1"/>
  <c r="F333" i="4"/>
  <c r="F555" i="4" s="1"/>
  <c r="F334" i="4"/>
  <c r="F556" i="4" s="1"/>
  <c r="F335" i="4"/>
  <c r="F557" i="4" s="1"/>
  <c r="F336" i="4"/>
  <c r="F558" i="4" s="1"/>
  <c r="F337" i="4"/>
  <c r="F559" i="4" s="1"/>
  <c r="F338" i="4"/>
  <c r="F339" i="4"/>
  <c r="F561" i="4" s="1"/>
  <c r="F340" i="4"/>
  <c r="F562" i="4" s="1"/>
  <c r="F341" i="4"/>
  <c r="F563" i="4" s="1"/>
  <c r="F342" i="4"/>
  <c r="F564" i="4" s="1"/>
  <c r="F343" i="4"/>
  <c r="F565" i="4" s="1"/>
  <c r="F344" i="4"/>
  <c r="F566" i="4" s="1"/>
  <c r="F345" i="4"/>
  <c r="F567" i="4" s="1"/>
  <c r="F346" i="4"/>
  <c r="F568" i="4" s="1"/>
  <c r="F347" i="4"/>
  <c r="F569" i="4" s="1"/>
  <c r="F348" i="4"/>
  <c r="F570" i="4" s="1"/>
  <c r="F349" i="4"/>
  <c r="F571" i="4" s="1"/>
  <c r="F350" i="4"/>
  <c r="F572" i="4" s="1"/>
  <c r="F351" i="4"/>
  <c r="F573" i="4" s="1"/>
  <c r="F352" i="4"/>
  <c r="F574" i="4" s="1"/>
  <c r="F353" i="4"/>
  <c r="F575" i="4" s="1"/>
  <c r="F354" i="4"/>
  <c r="F576" i="4" s="1"/>
  <c r="F355" i="4"/>
  <c r="F577" i="4" s="1"/>
  <c r="F356" i="4"/>
  <c r="F578" i="4" s="1"/>
  <c r="F357" i="4"/>
  <c r="F579" i="4" s="1"/>
  <c r="F358" i="4"/>
  <c r="F580" i="4" s="1"/>
  <c r="F359" i="4"/>
  <c r="F581" i="4" s="1"/>
  <c r="F360" i="4"/>
  <c r="F582" i="4" s="1"/>
  <c r="F361" i="4"/>
  <c r="F583" i="4" s="1"/>
  <c r="F362" i="4"/>
  <c r="F584" i="4" s="1"/>
  <c r="E18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60" i="2"/>
  <c r="F107" i="2"/>
  <c r="F106" i="2"/>
  <c r="G187" i="2" s="1"/>
  <c r="F108" i="2"/>
  <c r="F109" i="2"/>
  <c r="F110" i="2"/>
  <c r="F111" i="2"/>
  <c r="F112" i="2"/>
  <c r="F113" i="2"/>
  <c r="F114" i="2"/>
  <c r="G191" i="2" s="1"/>
  <c r="F115" i="2"/>
  <c r="G181" i="2" s="1"/>
  <c r="F116" i="2"/>
  <c r="F117" i="2"/>
  <c r="G185" i="2" s="1"/>
  <c r="F118" i="2"/>
  <c r="F119" i="2"/>
  <c r="F120" i="2"/>
  <c r="F121" i="2"/>
  <c r="F122" i="2"/>
  <c r="G189" i="2" s="1"/>
  <c r="F123" i="2"/>
  <c r="F124" i="2"/>
  <c r="G188" i="2" s="1"/>
  <c r="F125" i="2"/>
  <c r="F126" i="2"/>
  <c r="F127" i="2"/>
  <c r="F128" i="2"/>
  <c r="F129" i="2"/>
  <c r="F130" i="2"/>
  <c r="F131" i="2"/>
  <c r="F132" i="2"/>
  <c r="G192" i="2" s="1"/>
  <c r="F133" i="2"/>
  <c r="G182" i="2" s="1"/>
  <c r="F134" i="2"/>
  <c r="F135" i="2"/>
  <c r="G186" i="2" s="1"/>
  <c r="F136" i="2"/>
  <c r="F137" i="2"/>
  <c r="F138" i="2"/>
  <c r="F139" i="2"/>
  <c r="F140" i="2"/>
  <c r="F141" i="2"/>
  <c r="F142" i="2"/>
  <c r="F143" i="2"/>
  <c r="G190" i="2" s="1"/>
  <c r="F144" i="2"/>
  <c r="F145" i="2"/>
  <c r="G183" i="2" s="1"/>
  <c r="F146" i="2"/>
  <c r="F147" i="2"/>
  <c r="G173" i="2" s="1"/>
  <c r="F148" i="2"/>
  <c r="F149" i="2"/>
  <c r="G169" i="2" s="1"/>
  <c r="F150" i="2"/>
  <c r="G165" i="2" s="1"/>
  <c r="F151" i="2"/>
  <c r="G174" i="2" s="1"/>
  <c r="F152" i="2"/>
  <c r="G162" i="2" s="1"/>
  <c r="F153" i="2"/>
  <c r="G170" i="2" s="1"/>
  <c r="F154" i="2"/>
  <c r="F155" i="2"/>
  <c r="F156" i="2"/>
  <c r="F10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G161" i="2" l="1"/>
  <c r="G167" i="2"/>
  <c r="F264" i="2"/>
  <c r="F262" i="2"/>
  <c r="F265" i="2"/>
  <c r="AG599" i="4"/>
  <c r="AF598" i="4"/>
  <c r="G164" i="2"/>
  <c r="I164" i="2" s="1"/>
  <c r="G171" i="2"/>
  <c r="E218" i="2"/>
  <c r="G166" i="2"/>
  <c r="I166" i="2" s="1"/>
  <c r="G160" i="2"/>
  <c r="G163" i="2"/>
  <c r="G172" i="2"/>
  <c r="I172" i="2" s="1"/>
  <c r="AI609" i="4"/>
  <c r="AH608" i="4"/>
  <c r="AG607" i="4"/>
  <c r="AF606" i="4"/>
  <c r="AE605" i="4"/>
  <c r="AD604" i="4"/>
  <c r="AJ602" i="4"/>
  <c r="AI601" i="4"/>
  <c r="AH600" i="4"/>
  <c r="G168" i="2"/>
  <c r="I168" i="2" s="1"/>
  <c r="E44" i="3"/>
  <c r="A7" i="3"/>
  <c r="E208" i="2"/>
  <c r="I162" i="2"/>
  <c r="I187" i="2"/>
  <c r="I173" i="2"/>
  <c r="I181" i="2"/>
  <c r="I165" i="2"/>
  <c r="E210" i="2"/>
  <c r="AD605" i="4"/>
  <c r="AJ603" i="4"/>
  <c r="AI602" i="4"/>
  <c r="AG600" i="4"/>
  <c r="AF599" i="4"/>
  <c r="AE598" i="4"/>
  <c r="AD597" i="4"/>
  <c r="AJ595" i="4"/>
  <c r="AI594" i="4"/>
  <c r="AH593" i="4"/>
  <c r="AG592" i="4"/>
  <c r="AF591" i="4"/>
  <c r="AE590" i="4"/>
  <c r="G178" i="2"/>
  <c r="I178" i="2" s="1"/>
  <c r="E204" i="2"/>
  <c r="G177" i="2"/>
  <c r="I177" i="2" s="1"/>
  <c r="E216" i="2"/>
  <c r="G180" i="2"/>
  <c r="I180" i="2" s="1"/>
  <c r="E214" i="2"/>
  <c r="G184" i="2"/>
  <c r="I184" i="2" s="1"/>
  <c r="E212" i="2"/>
  <c r="G175" i="2"/>
  <c r="E206" i="2"/>
  <c r="I183" i="2"/>
  <c r="I188" i="2"/>
  <c r="I170" i="2"/>
  <c r="I182" i="2"/>
  <c r="I174" i="2"/>
  <c r="I186" i="2"/>
  <c r="I169" i="2"/>
  <c r="I185" i="2"/>
  <c r="AA609" i="4"/>
  <c r="S609" i="4"/>
  <c r="K609" i="4"/>
  <c r="Z608" i="4"/>
  <c r="R608" i="4"/>
  <c r="J608" i="4"/>
  <c r="Y607" i="4"/>
  <c r="Q607" i="4"/>
  <c r="I607" i="4"/>
  <c r="X606" i="4"/>
  <c r="P606" i="4"/>
  <c r="H606" i="4"/>
  <c r="W605" i="4"/>
  <c r="O605" i="4"/>
  <c r="G605" i="4"/>
  <c r="V604" i="4"/>
  <c r="N604" i="4"/>
  <c r="AC603" i="4"/>
  <c r="U603" i="4"/>
  <c r="M603" i="4"/>
  <c r="AB602" i="4"/>
  <c r="T602" i="4"/>
  <c r="L602" i="4"/>
  <c r="AA601" i="4"/>
  <c r="S601" i="4"/>
  <c r="K601" i="4"/>
  <c r="Z600" i="4"/>
  <c r="R600" i="4"/>
  <c r="J600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AH601" i="4"/>
  <c r="AD589" i="4"/>
  <c r="AC609" i="4"/>
  <c r="U609" i="4"/>
  <c r="M609" i="4"/>
  <c r="AB608" i="4"/>
  <c r="T608" i="4"/>
  <c r="L608" i="4"/>
  <c r="AA607" i="4"/>
  <c r="S607" i="4"/>
  <c r="K607" i="4"/>
  <c r="Z606" i="4"/>
  <c r="R606" i="4"/>
  <c r="J606" i="4"/>
  <c r="Y605" i="4"/>
  <c r="Q605" i="4"/>
  <c r="I605" i="4"/>
  <c r="X604" i="4"/>
  <c r="P604" i="4"/>
  <c r="H604" i="4"/>
  <c r="W603" i="4"/>
  <c r="O603" i="4"/>
  <c r="G603" i="4"/>
  <c r="V602" i="4"/>
  <c r="N602" i="4"/>
  <c r="AC601" i="4"/>
  <c r="U601" i="4"/>
  <c r="M601" i="4"/>
  <c r="AB600" i="4"/>
  <c r="T600" i="4"/>
  <c r="L600" i="4"/>
  <c r="AA599" i="4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AJ608" i="4"/>
  <c r="AI599" i="4"/>
  <c r="AG597" i="4"/>
  <c r="AF596" i="4"/>
  <c r="AE595" i="4"/>
  <c r="K32" i="9"/>
  <c r="J54" i="9"/>
  <c r="J50" i="9"/>
  <c r="AH609" i="4"/>
  <c r="AG608" i="4"/>
  <c r="AF607" i="4"/>
  <c r="AE606" i="4"/>
  <c r="AF597" i="4"/>
  <c r="AE596" i="4"/>
  <c r="AD595" i="4"/>
  <c r="AJ593" i="4"/>
  <c r="AI592" i="4"/>
  <c r="AH591" i="4"/>
  <c r="AG590" i="4"/>
  <c r="AF589" i="4"/>
  <c r="Z609" i="4"/>
  <c r="R609" i="4"/>
  <c r="J609" i="4"/>
  <c r="Y608" i="4"/>
  <c r="Q608" i="4"/>
  <c r="I608" i="4"/>
  <c r="X607" i="4"/>
  <c r="P607" i="4"/>
  <c r="H607" i="4"/>
  <c r="W606" i="4"/>
  <c r="O606" i="4"/>
  <c r="AA602" i="4"/>
  <c r="F604" i="4"/>
  <c r="F596" i="4"/>
  <c r="AD594" i="4"/>
  <c r="F602" i="4"/>
  <c r="F594" i="4"/>
  <c r="AE597" i="4"/>
  <c r="AD596" i="4"/>
  <c r="AJ594" i="4"/>
  <c r="AI593" i="4"/>
  <c r="AH592" i="4"/>
  <c r="AG591" i="4"/>
  <c r="AF590" i="4"/>
  <c r="F535" i="4"/>
  <c r="F381" i="4"/>
  <c r="AA560" i="4"/>
  <c r="AA384" i="4"/>
  <c r="V435" i="4"/>
  <c r="V369" i="4"/>
  <c r="AC410" i="4"/>
  <c r="AC588" i="4" s="1"/>
  <c r="AC366" i="4"/>
  <c r="M410" i="4"/>
  <c r="M588" i="4" s="1"/>
  <c r="M366" i="4"/>
  <c r="Z535" i="4"/>
  <c r="Z381" i="4"/>
  <c r="Q510" i="4"/>
  <c r="Q378" i="4"/>
  <c r="U410" i="4"/>
  <c r="U588" i="4" s="1"/>
  <c r="U366" i="4"/>
  <c r="AH535" i="4"/>
  <c r="AH381" i="4"/>
  <c r="Z560" i="4"/>
  <c r="Z384" i="4"/>
  <c r="R560" i="4"/>
  <c r="R384" i="4"/>
  <c r="J560" i="4"/>
  <c r="J384" i="4"/>
  <c r="Y535" i="4"/>
  <c r="Y381" i="4"/>
  <c r="Q535" i="4"/>
  <c r="Q381" i="4"/>
  <c r="I535" i="4"/>
  <c r="I381" i="4"/>
  <c r="X510" i="4"/>
  <c r="X378" i="4"/>
  <c r="P510" i="4"/>
  <c r="P378" i="4"/>
  <c r="H510" i="4"/>
  <c r="H378" i="4"/>
  <c r="W485" i="4"/>
  <c r="W375" i="4"/>
  <c r="O485" i="4"/>
  <c r="O375" i="4"/>
  <c r="G485" i="4"/>
  <c r="G375" i="4"/>
  <c r="V460" i="4"/>
  <c r="V372" i="4"/>
  <c r="N460" i="4"/>
  <c r="N372" i="4"/>
  <c r="AC435" i="4"/>
  <c r="AC369" i="4"/>
  <c r="U435" i="4"/>
  <c r="U369" i="4"/>
  <c r="M435" i="4"/>
  <c r="M369" i="4"/>
  <c r="AB410" i="4"/>
  <c r="AB588" i="4" s="1"/>
  <c r="AB366" i="4"/>
  <c r="T410" i="4"/>
  <c r="T588" i="4" s="1"/>
  <c r="T366" i="4"/>
  <c r="L410" i="4"/>
  <c r="L588" i="4" s="1"/>
  <c r="L366" i="4"/>
  <c r="AH560" i="4"/>
  <c r="AH384" i="4"/>
  <c r="AG535" i="4"/>
  <c r="AG381" i="4"/>
  <c r="AF510" i="4"/>
  <c r="AF378" i="4"/>
  <c r="AE485" i="4"/>
  <c r="AE375" i="4"/>
  <c r="AD460" i="4"/>
  <c r="AD372" i="4"/>
  <c r="AJ410" i="4"/>
  <c r="AJ588" i="4" s="1"/>
  <c r="AJ366" i="4"/>
  <c r="F560" i="4"/>
  <c r="F384" i="4"/>
  <c r="R535" i="4"/>
  <c r="R381" i="4"/>
  <c r="J535" i="4"/>
  <c r="J381" i="4"/>
  <c r="Y510" i="4"/>
  <c r="Y378" i="4"/>
  <c r="H485" i="4"/>
  <c r="H375" i="4"/>
  <c r="W460" i="4"/>
  <c r="W372" i="4"/>
  <c r="N435" i="4"/>
  <c r="N369" i="4"/>
  <c r="AG510" i="4"/>
  <c r="AG378" i="4"/>
  <c r="AF485" i="4"/>
  <c r="AF375" i="4"/>
  <c r="AE460" i="4"/>
  <c r="AE372" i="4"/>
  <c r="AD435" i="4"/>
  <c r="AD369" i="4"/>
  <c r="F510" i="4"/>
  <c r="F378" i="4"/>
  <c r="F485" i="4"/>
  <c r="F375" i="4"/>
  <c r="Y560" i="4"/>
  <c r="Y384" i="4"/>
  <c r="Q560" i="4"/>
  <c r="Q384" i="4"/>
  <c r="I560" i="4"/>
  <c r="I384" i="4"/>
  <c r="X535" i="4"/>
  <c r="X381" i="4"/>
  <c r="P535" i="4"/>
  <c r="P381" i="4"/>
  <c r="H535" i="4"/>
  <c r="H381" i="4"/>
  <c r="W510" i="4"/>
  <c r="W378" i="4"/>
  <c r="O510" i="4"/>
  <c r="O378" i="4"/>
  <c r="G510" i="4"/>
  <c r="G378" i="4"/>
  <c r="V485" i="4"/>
  <c r="V375" i="4"/>
  <c r="N485" i="4"/>
  <c r="N375" i="4"/>
  <c r="AC460" i="4"/>
  <c r="AC372" i="4"/>
  <c r="U460" i="4"/>
  <c r="U372" i="4"/>
  <c r="M460" i="4"/>
  <c r="M372" i="4"/>
  <c r="AB435" i="4"/>
  <c r="AB369" i="4"/>
  <c r="T435" i="4"/>
  <c r="T369" i="4"/>
  <c r="L435" i="4"/>
  <c r="L369" i="4"/>
  <c r="AA410" i="4"/>
  <c r="AA588" i="4" s="1"/>
  <c r="AA366" i="4"/>
  <c r="S410" i="4"/>
  <c r="S588" i="4" s="1"/>
  <c r="S366" i="4"/>
  <c r="K410" i="4"/>
  <c r="K588" i="4" s="1"/>
  <c r="K366" i="4"/>
  <c r="AG560" i="4"/>
  <c r="AG384" i="4"/>
  <c r="AF535" i="4"/>
  <c r="AF381" i="4"/>
  <c r="AE510" i="4"/>
  <c r="AE378" i="4"/>
  <c r="AD485" i="4"/>
  <c r="AD375" i="4"/>
  <c r="AJ435" i="4"/>
  <c r="AJ369" i="4"/>
  <c r="AI410" i="4"/>
  <c r="AI588" i="4" s="1"/>
  <c r="AI366" i="4"/>
  <c r="S560" i="4"/>
  <c r="S384" i="4"/>
  <c r="K560" i="4"/>
  <c r="K384" i="4"/>
  <c r="X485" i="4"/>
  <c r="X375" i="4"/>
  <c r="G460" i="4"/>
  <c r="G372" i="4"/>
  <c r="AI560" i="4"/>
  <c r="AI384" i="4"/>
  <c r="F460" i="4"/>
  <c r="F372" i="4"/>
  <c r="X560" i="4"/>
  <c r="X384" i="4"/>
  <c r="P560" i="4"/>
  <c r="P384" i="4"/>
  <c r="H560" i="4"/>
  <c r="H384" i="4"/>
  <c r="W535" i="4"/>
  <c r="W381" i="4"/>
  <c r="O535" i="4"/>
  <c r="O381" i="4"/>
  <c r="G535" i="4"/>
  <c r="G381" i="4"/>
  <c r="V510" i="4"/>
  <c r="V378" i="4"/>
  <c r="N510" i="4"/>
  <c r="N378" i="4"/>
  <c r="AC485" i="4"/>
  <c r="AC375" i="4"/>
  <c r="U485" i="4"/>
  <c r="U375" i="4"/>
  <c r="M485" i="4"/>
  <c r="M375" i="4"/>
  <c r="AB460" i="4"/>
  <c r="AB372" i="4"/>
  <c r="T460" i="4"/>
  <c r="T372" i="4"/>
  <c r="L460" i="4"/>
  <c r="L372" i="4"/>
  <c r="AA435" i="4"/>
  <c r="AA369" i="4"/>
  <c r="S435" i="4"/>
  <c r="S369" i="4"/>
  <c r="K435" i="4"/>
  <c r="K369" i="4"/>
  <c r="Z410" i="4"/>
  <c r="Z588" i="4" s="1"/>
  <c r="Z366" i="4"/>
  <c r="R410" i="4"/>
  <c r="R588" i="4" s="1"/>
  <c r="R366" i="4"/>
  <c r="J410" i="4"/>
  <c r="J588" i="4" s="1"/>
  <c r="J366" i="4"/>
  <c r="AF560" i="4"/>
  <c r="AF384" i="4"/>
  <c r="AE535" i="4"/>
  <c r="AE381" i="4"/>
  <c r="AD510" i="4"/>
  <c r="AD378" i="4"/>
  <c r="AJ460" i="4"/>
  <c r="AJ372" i="4"/>
  <c r="AI435" i="4"/>
  <c r="AI369" i="4"/>
  <c r="AH410" i="4"/>
  <c r="AH588" i="4" s="1"/>
  <c r="AH366" i="4"/>
  <c r="W560" i="4"/>
  <c r="W384" i="4"/>
  <c r="O560" i="4"/>
  <c r="O384" i="4"/>
  <c r="G560" i="4"/>
  <c r="G384" i="4"/>
  <c r="V535" i="4"/>
  <c r="V381" i="4"/>
  <c r="N535" i="4"/>
  <c r="N381" i="4"/>
  <c r="AC510" i="4"/>
  <c r="AC378" i="4"/>
  <c r="U510" i="4"/>
  <c r="U378" i="4"/>
  <c r="M510" i="4"/>
  <c r="M378" i="4"/>
  <c r="AB485" i="4"/>
  <c r="AB375" i="4"/>
  <c r="T485" i="4"/>
  <c r="T375" i="4"/>
  <c r="L485" i="4"/>
  <c r="L375" i="4"/>
  <c r="AA460" i="4"/>
  <c r="AA372" i="4"/>
  <c r="S460" i="4"/>
  <c r="S372" i="4"/>
  <c r="K460" i="4"/>
  <c r="K372" i="4"/>
  <c r="Z435" i="4"/>
  <c r="Z369" i="4"/>
  <c r="R435" i="4"/>
  <c r="R369" i="4"/>
  <c r="J435" i="4"/>
  <c r="J369" i="4"/>
  <c r="Y410" i="4"/>
  <c r="Y588" i="4" s="1"/>
  <c r="Y366" i="4"/>
  <c r="Q410" i="4"/>
  <c r="Q588" i="4" s="1"/>
  <c r="Q366" i="4"/>
  <c r="I410" i="4"/>
  <c r="I588" i="4" s="1"/>
  <c r="I366" i="4"/>
  <c r="AE560" i="4"/>
  <c r="AE384" i="4"/>
  <c r="AD535" i="4"/>
  <c r="AD381" i="4"/>
  <c r="AJ485" i="4"/>
  <c r="AJ375" i="4"/>
  <c r="AI460" i="4"/>
  <c r="AI372" i="4"/>
  <c r="AH435" i="4"/>
  <c r="AH369" i="4"/>
  <c r="AG410" i="4"/>
  <c r="AG588" i="4" s="1"/>
  <c r="AG366" i="4"/>
  <c r="P485" i="4"/>
  <c r="P375" i="4"/>
  <c r="F435" i="4"/>
  <c r="F369" i="4"/>
  <c r="V560" i="4"/>
  <c r="V384" i="4"/>
  <c r="N560" i="4"/>
  <c r="N384" i="4"/>
  <c r="AC535" i="4"/>
  <c r="AC381" i="4"/>
  <c r="U535" i="4"/>
  <c r="U381" i="4"/>
  <c r="M535" i="4"/>
  <c r="M381" i="4"/>
  <c r="AB510" i="4"/>
  <c r="AB378" i="4"/>
  <c r="T510" i="4"/>
  <c r="T378" i="4"/>
  <c r="L510" i="4"/>
  <c r="L378" i="4"/>
  <c r="AA485" i="4"/>
  <c r="AA375" i="4"/>
  <c r="S485" i="4"/>
  <c r="S375" i="4"/>
  <c r="K485" i="4"/>
  <c r="K375" i="4"/>
  <c r="Z460" i="4"/>
  <c r="Z372" i="4"/>
  <c r="R460" i="4"/>
  <c r="R372" i="4"/>
  <c r="J460" i="4"/>
  <c r="J372" i="4"/>
  <c r="Y435" i="4"/>
  <c r="Y369" i="4"/>
  <c r="Q435" i="4"/>
  <c r="Q369" i="4"/>
  <c r="I435" i="4"/>
  <c r="I369" i="4"/>
  <c r="X410" i="4"/>
  <c r="X588" i="4" s="1"/>
  <c r="X366" i="4"/>
  <c r="P410" i="4"/>
  <c r="P588" i="4" s="1"/>
  <c r="P366" i="4"/>
  <c r="H410" i="4"/>
  <c r="H588" i="4" s="1"/>
  <c r="H366" i="4"/>
  <c r="AD560" i="4"/>
  <c r="AD384" i="4"/>
  <c r="AJ510" i="4"/>
  <c r="AJ378" i="4"/>
  <c r="AI485" i="4"/>
  <c r="AI375" i="4"/>
  <c r="AH460" i="4"/>
  <c r="AH372" i="4"/>
  <c r="AG435" i="4"/>
  <c r="AG369" i="4"/>
  <c r="AF410" i="4"/>
  <c r="AF588" i="4" s="1"/>
  <c r="AF366" i="4"/>
  <c r="I510" i="4"/>
  <c r="I378" i="4"/>
  <c r="O460" i="4"/>
  <c r="O372" i="4"/>
  <c r="F410" i="4"/>
  <c r="F588" i="4" s="1"/>
  <c r="F366" i="4"/>
  <c r="AC560" i="4"/>
  <c r="AC384" i="4"/>
  <c r="U560" i="4"/>
  <c r="U384" i="4"/>
  <c r="M560" i="4"/>
  <c r="M384" i="4"/>
  <c r="AB535" i="4"/>
  <c r="AB381" i="4"/>
  <c r="T535" i="4"/>
  <c r="T381" i="4"/>
  <c r="L535" i="4"/>
  <c r="L381" i="4"/>
  <c r="AA510" i="4"/>
  <c r="AA378" i="4"/>
  <c r="S510" i="4"/>
  <c r="S378" i="4"/>
  <c r="K510" i="4"/>
  <c r="K378" i="4"/>
  <c r="Z485" i="4"/>
  <c r="Z375" i="4"/>
  <c r="R485" i="4"/>
  <c r="R375" i="4"/>
  <c r="J485" i="4"/>
  <c r="J375" i="4"/>
  <c r="Y460" i="4"/>
  <c r="Y372" i="4"/>
  <c r="Q460" i="4"/>
  <c r="Q372" i="4"/>
  <c r="I460" i="4"/>
  <c r="I372" i="4"/>
  <c r="X435" i="4"/>
  <c r="X369" i="4"/>
  <c r="P435" i="4"/>
  <c r="P369" i="4"/>
  <c r="H435" i="4"/>
  <c r="H369" i="4"/>
  <c r="W410" i="4"/>
  <c r="W588" i="4" s="1"/>
  <c r="W366" i="4"/>
  <c r="O410" i="4"/>
  <c r="O588" i="4" s="1"/>
  <c r="O366" i="4"/>
  <c r="G410" i="4"/>
  <c r="G588" i="4" s="1"/>
  <c r="G366" i="4"/>
  <c r="AJ535" i="4"/>
  <c r="AJ381" i="4"/>
  <c r="AI510" i="4"/>
  <c r="AI378" i="4"/>
  <c r="AH485" i="4"/>
  <c r="AH375" i="4"/>
  <c r="AG460" i="4"/>
  <c r="AG372" i="4"/>
  <c r="AF435" i="4"/>
  <c r="AF369" i="4"/>
  <c r="AJ609" i="4"/>
  <c r="AI608" i="4"/>
  <c r="AH607" i="4"/>
  <c r="AG606" i="4"/>
  <c r="AF605" i="4"/>
  <c r="AE604" i="4"/>
  <c r="AD603" i="4"/>
  <c r="AJ601" i="4"/>
  <c r="AI600" i="4"/>
  <c r="AH599" i="4"/>
  <c r="AG598" i="4"/>
  <c r="AE410" i="4"/>
  <c r="AE588" i="4" s="1"/>
  <c r="AE366" i="4"/>
  <c r="AB560" i="4"/>
  <c r="AB384" i="4"/>
  <c r="T560" i="4"/>
  <c r="T384" i="4"/>
  <c r="L560" i="4"/>
  <c r="L384" i="4"/>
  <c r="AA535" i="4"/>
  <c r="AA381" i="4"/>
  <c r="S535" i="4"/>
  <c r="S381" i="4"/>
  <c r="K535" i="4"/>
  <c r="K381" i="4"/>
  <c r="Z510" i="4"/>
  <c r="Z378" i="4"/>
  <c r="R510" i="4"/>
  <c r="R378" i="4"/>
  <c r="J510" i="4"/>
  <c r="J378" i="4"/>
  <c r="Y485" i="4"/>
  <c r="Y375" i="4"/>
  <c r="Q485" i="4"/>
  <c r="Q375" i="4"/>
  <c r="I485" i="4"/>
  <c r="I375" i="4"/>
  <c r="X460" i="4"/>
  <c r="X372" i="4"/>
  <c r="P460" i="4"/>
  <c r="P372" i="4"/>
  <c r="H460" i="4"/>
  <c r="H372" i="4"/>
  <c r="W435" i="4"/>
  <c r="W369" i="4"/>
  <c r="O435" i="4"/>
  <c r="O369" i="4"/>
  <c r="G435" i="4"/>
  <c r="G369" i="4"/>
  <c r="V410" i="4"/>
  <c r="V588" i="4" s="1"/>
  <c r="V366" i="4"/>
  <c r="N410" i="4"/>
  <c r="N588" i="4" s="1"/>
  <c r="N366" i="4"/>
  <c r="AJ560" i="4"/>
  <c r="AJ384" i="4"/>
  <c r="AI535" i="4"/>
  <c r="AI381" i="4"/>
  <c r="AH510" i="4"/>
  <c r="AH378" i="4"/>
  <c r="AG485" i="4"/>
  <c r="AG375" i="4"/>
  <c r="AF460" i="4"/>
  <c r="AF372" i="4"/>
  <c r="AE435" i="4"/>
  <c r="AE369" i="4"/>
  <c r="AD410" i="4"/>
  <c r="AD588" i="4" s="1"/>
  <c r="AD366" i="4"/>
  <c r="F607" i="4"/>
  <c r="F599" i="4"/>
  <c r="F591" i="4"/>
  <c r="F609" i="4"/>
  <c r="F601" i="4"/>
  <c r="F593" i="4"/>
  <c r="G606" i="4"/>
  <c r="V605" i="4"/>
  <c r="N605" i="4"/>
  <c r="AC604" i="4"/>
  <c r="U604" i="4"/>
  <c r="M604" i="4"/>
  <c r="AB603" i="4"/>
  <c r="T603" i="4"/>
  <c r="L603" i="4"/>
  <c r="S602" i="4"/>
  <c r="K602" i="4"/>
  <c r="Z601" i="4"/>
  <c r="R601" i="4"/>
  <c r="J601" i="4"/>
  <c r="Y600" i="4"/>
  <c r="Q600" i="4"/>
  <c r="I60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F608" i="4"/>
  <c r="F600" i="4"/>
  <c r="F592" i="4"/>
  <c r="AC607" i="4"/>
  <c r="U607" i="4"/>
  <c r="M607" i="4"/>
  <c r="AB606" i="4"/>
  <c r="T606" i="4"/>
  <c r="L606" i="4"/>
  <c r="AA605" i="4"/>
  <c r="S605" i="4"/>
  <c r="K605" i="4"/>
  <c r="Z604" i="4"/>
  <c r="R604" i="4"/>
  <c r="J604" i="4"/>
  <c r="Y603" i="4"/>
  <c r="Q603" i="4"/>
  <c r="I603" i="4"/>
  <c r="X602" i="4"/>
  <c r="P602" i="4"/>
  <c r="H602" i="4"/>
  <c r="W601" i="4"/>
  <c r="O601" i="4"/>
  <c r="G601" i="4"/>
  <c r="V600" i="4"/>
  <c r="N600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AE609" i="4"/>
  <c r="AD608" i="4"/>
  <c r="AJ606" i="4"/>
  <c r="AI605" i="4"/>
  <c r="AH604" i="4"/>
  <c r="AG603" i="4"/>
  <c r="AF602" i="4"/>
  <c r="AE601" i="4"/>
  <c r="AD600" i="4"/>
  <c r="AJ598" i="4"/>
  <c r="AI597" i="4"/>
  <c r="AH596" i="4"/>
  <c r="AG595" i="4"/>
  <c r="AF594" i="4"/>
  <c r="AE593" i="4"/>
  <c r="AD592" i="4"/>
  <c r="AJ590" i="4"/>
  <c r="AI589" i="4"/>
  <c r="V609" i="4"/>
  <c r="N609" i="4"/>
  <c r="AC608" i="4"/>
  <c r="U608" i="4"/>
  <c r="M608" i="4"/>
  <c r="AB607" i="4"/>
  <c r="T607" i="4"/>
  <c r="L607" i="4"/>
  <c r="AA606" i="4"/>
  <c r="S606" i="4"/>
  <c r="K606" i="4"/>
  <c r="Z605" i="4"/>
  <c r="R605" i="4"/>
  <c r="J605" i="4"/>
  <c r="Y604" i="4"/>
  <c r="Q604" i="4"/>
  <c r="I604" i="4"/>
  <c r="X603" i="4"/>
  <c r="P603" i="4"/>
  <c r="H603" i="4"/>
  <c r="W602" i="4"/>
  <c r="O602" i="4"/>
  <c r="G602" i="4"/>
  <c r="V601" i="4"/>
  <c r="N601" i="4"/>
  <c r="AC600" i="4"/>
  <c r="U600" i="4"/>
  <c r="M600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AD609" i="4"/>
  <c r="AJ607" i="4"/>
  <c r="AI606" i="4"/>
  <c r="AH605" i="4"/>
  <c r="AG604" i="4"/>
  <c r="AF603" i="4"/>
  <c r="AE602" i="4"/>
  <c r="AD601" i="4"/>
  <c r="AJ599" i="4"/>
  <c r="AI598" i="4"/>
  <c r="AH597" i="4"/>
  <c r="AG596" i="4"/>
  <c r="AF595" i="4"/>
  <c r="AE594" i="4"/>
  <c r="AD593" i="4"/>
  <c r="AJ591" i="4"/>
  <c r="AI590" i="4"/>
  <c r="AH589" i="4"/>
  <c r="AI607" i="4"/>
  <c r="AH606" i="4"/>
  <c r="AG605" i="4"/>
  <c r="AF604" i="4"/>
  <c r="AD602" i="4"/>
  <c r="AJ600" i="4"/>
  <c r="AH598" i="4"/>
  <c r="Y609" i="4"/>
  <c r="Q609" i="4"/>
  <c r="I609" i="4"/>
  <c r="X608" i="4"/>
  <c r="P608" i="4"/>
  <c r="H608" i="4"/>
  <c r="W607" i="4"/>
  <c r="O607" i="4"/>
  <c r="G607" i="4"/>
  <c r="V606" i="4"/>
  <c r="N606" i="4"/>
  <c r="AC605" i="4"/>
  <c r="U605" i="4"/>
  <c r="M605" i="4"/>
  <c r="AB604" i="4"/>
  <c r="T604" i="4"/>
  <c r="L604" i="4"/>
  <c r="AA603" i="4"/>
  <c r="S603" i="4"/>
  <c r="K603" i="4"/>
  <c r="Z602" i="4"/>
  <c r="R602" i="4"/>
  <c r="J602" i="4"/>
  <c r="Y601" i="4"/>
  <c r="Q601" i="4"/>
  <c r="I601" i="4"/>
  <c r="X600" i="4"/>
  <c r="P600" i="4"/>
  <c r="H600" i="4"/>
  <c r="W599" i="4"/>
  <c r="O599" i="4"/>
  <c r="G599" i="4"/>
  <c r="V598" i="4"/>
  <c r="N598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G609" i="4"/>
  <c r="AF608" i="4"/>
  <c r="AE607" i="4"/>
  <c r="AD606" i="4"/>
  <c r="AJ604" i="4"/>
  <c r="AI603" i="4"/>
  <c r="AH602" i="4"/>
  <c r="AG601" i="4"/>
  <c r="AF600" i="4"/>
  <c r="AE599" i="4"/>
  <c r="AD598" i="4"/>
  <c r="AJ596" i="4"/>
  <c r="AI595" i="4"/>
  <c r="AH594" i="4"/>
  <c r="AG593" i="4"/>
  <c r="AF592" i="4"/>
  <c r="AE591" i="4"/>
  <c r="AD590" i="4"/>
  <c r="X609" i="4"/>
  <c r="P609" i="4"/>
  <c r="H609" i="4"/>
  <c r="W608" i="4"/>
  <c r="O608" i="4"/>
  <c r="G608" i="4"/>
  <c r="V607" i="4"/>
  <c r="N607" i="4"/>
  <c r="AC606" i="4"/>
  <c r="U606" i="4"/>
  <c r="M606" i="4"/>
  <c r="AB605" i="4"/>
  <c r="T605" i="4"/>
  <c r="L605" i="4"/>
  <c r="AA604" i="4"/>
  <c r="S604" i="4"/>
  <c r="K604" i="4"/>
  <c r="Z603" i="4"/>
  <c r="R603" i="4"/>
  <c r="J603" i="4"/>
  <c r="Y602" i="4"/>
  <c r="Q602" i="4"/>
  <c r="I602" i="4"/>
  <c r="X601" i="4"/>
  <c r="P601" i="4"/>
  <c r="H601" i="4"/>
  <c r="W600" i="4"/>
  <c r="O600" i="4"/>
  <c r="G600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F609" i="4"/>
  <c r="AE608" i="4"/>
  <c r="AD607" i="4"/>
  <c r="AJ605" i="4"/>
  <c r="AI604" i="4"/>
  <c r="AH603" i="4"/>
  <c r="AG602" i="4"/>
  <c r="AF601" i="4"/>
  <c r="AE600" i="4"/>
  <c r="AD599" i="4"/>
  <c r="AJ597" i="4"/>
  <c r="AI596" i="4"/>
  <c r="AH595" i="4"/>
  <c r="AG594" i="4"/>
  <c r="AF593" i="4"/>
  <c r="AE592" i="4"/>
  <c r="AD591" i="4"/>
  <c r="AJ589" i="4"/>
  <c r="F606" i="4"/>
  <c r="F598" i="4"/>
  <c r="F590" i="4"/>
  <c r="W609" i="4"/>
  <c r="O609" i="4"/>
  <c r="G609" i="4"/>
  <c r="V608" i="4"/>
  <c r="N608" i="4"/>
  <c r="F605" i="4"/>
  <c r="F597" i="4"/>
  <c r="F589" i="4"/>
  <c r="AE603" i="4"/>
  <c r="AJ592" i="4"/>
  <c r="AI591" i="4"/>
  <c r="AH590" i="4"/>
  <c r="AG589" i="4"/>
  <c r="F603" i="4"/>
  <c r="F595" i="4"/>
  <c r="AB609" i="4"/>
  <c r="T609" i="4"/>
  <c r="L609" i="4"/>
  <c r="AA608" i="4"/>
  <c r="S608" i="4"/>
  <c r="K608" i="4"/>
  <c r="Z607" i="4"/>
  <c r="R607" i="4"/>
  <c r="J607" i="4"/>
  <c r="Y606" i="4"/>
  <c r="Q606" i="4"/>
  <c r="I606" i="4"/>
  <c r="X605" i="4"/>
  <c r="P605" i="4"/>
  <c r="H605" i="4"/>
  <c r="W604" i="4"/>
  <c r="O604" i="4"/>
  <c r="G604" i="4"/>
  <c r="V603" i="4"/>
  <c r="N603" i="4"/>
  <c r="AC602" i="4"/>
  <c r="U602" i="4"/>
  <c r="M602" i="4"/>
  <c r="AB601" i="4"/>
  <c r="T601" i="4"/>
  <c r="L601" i="4"/>
  <c r="AA600" i="4"/>
  <c r="S600" i="4"/>
  <c r="K600" i="4"/>
  <c r="Z599" i="4"/>
  <c r="R599" i="4"/>
  <c r="J599" i="4"/>
  <c r="Y598" i="4"/>
  <c r="Q598" i="4"/>
  <c r="I598" i="4"/>
  <c r="X597" i="4"/>
  <c r="P597" i="4"/>
  <c r="H597" i="4"/>
  <c r="W596" i="4"/>
  <c r="O596" i="4"/>
  <c r="G596" i="4"/>
  <c r="V595" i="4"/>
  <c r="N595" i="4"/>
  <c r="AC594" i="4"/>
  <c r="U594" i="4"/>
  <c r="M594" i="4"/>
  <c r="AB593" i="4"/>
  <c r="T593" i="4"/>
  <c r="L593" i="4"/>
  <c r="AA592" i="4"/>
  <c r="S592" i="4"/>
  <c r="K592" i="4"/>
  <c r="Z591" i="4"/>
  <c r="R591" i="4"/>
  <c r="J591" i="4"/>
  <c r="Y590" i="4"/>
  <c r="Q590" i="4"/>
  <c r="I590" i="4"/>
  <c r="X589" i="4"/>
  <c r="P589" i="4"/>
  <c r="H589" i="4"/>
  <c r="AE589" i="4"/>
  <c r="I163" i="2"/>
  <c r="G179" i="2"/>
  <c r="I179" i="2" s="1"/>
  <c r="G176" i="2"/>
  <c r="I176" i="2" s="1"/>
  <c r="I167" i="2"/>
  <c r="I161" i="2"/>
  <c r="I171" i="2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5" i="1" s="1"/>
  <c r="D43" i="1" s="1"/>
  <c r="G388" i="4" l="1"/>
  <c r="X388" i="4"/>
  <c r="AF388" i="4"/>
  <c r="W388" i="4"/>
  <c r="H388" i="4"/>
  <c r="AE388" i="4"/>
  <c r="I175" i="2"/>
  <c r="F261" i="2"/>
  <c r="F388" i="4"/>
  <c r="R388" i="4"/>
  <c r="S388" i="4"/>
  <c r="AJ388" i="4"/>
  <c r="AB388" i="4"/>
  <c r="N388" i="4"/>
  <c r="O388" i="4"/>
  <c r="AD388" i="4"/>
  <c r="V388" i="4"/>
  <c r="I388" i="4"/>
  <c r="AH388" i="4"/>
  <c r="Z388" i="4"/>
  <c r="AI388" i="4"/>
  <c r="AA388" i="4"/>
  <c r="I160" i="2"/>
  <c r="F259" i="2"/>
  <c r="Q388" i="4"/>
  <c r="L388" i="4"/>
  <c r="M388" i="4"/>
  <c r="P388" i="4"/>
  <c r="F260" i="2"/>
  <c r="AG388" i="4"/>
  <c r="Y388" i="4"/>
  <c r="J388" i="4"/>
  <c r="K388" i="4"/>
  <c r="T388" i="4"/>
  <c r="U388" i="4"/>
  <c r="AC388" i="4"/>
  <c r="F263" i="2"/>
  <c r="D30" i="1"/>
  <c r="D58" i="1" s="1"/>
  <c r="D26" i="1"/>
  <c r="D46" i="1" s="1"/>
  <c r="D27" i="1"/>
  <c r="D49" i="1" s="1"/>
  <c r="D24" i="1"/>
  <c r="D40" i="1" s="1"/>
  <c r="L32" i="9"/>
  <c r="K54" i="9"/>
  <c r="K50" i="9"/>
  <c r="D34" i="1"/>
  <c r="D70" i="1" s="1"/>
  <c r="D33" i="1"/>
  <c r="D67" i="1" s="1"/>
  <c r="D29" i="1"/>
  <c r="D55" i="1" s="1"/>
  <c r="Z26" i="1"/>
  <c r="Z46" i="1" s="1"/>
  <c r="Z30" i="1"/>
  <c r="Z58" i="1" s="1"/>
  <c r="Z34" i="1"/>
  <c r="Z70" i="1" s="1"/>
  <c r="Z29" i="1"/>
  <c r="Z55" i="1" s="1"/>
  <c r="Z33" i="1"/>
  <c r="Z67" i="1" s="1"/>
  <c r="Z25" i="1"/>
  <c r="Z43" i="1" s="1"/>
  <c r="Z24" i="1"/>
  <c r="Z40" i="1" s="1"/>
  <c r="Z28" i="1"/>
  <c r="Z52" i="1" s="1"/>
  <c r="Z32" i="1"/>
  <c r="Z64" i="1" s="1"/>
  <c r="Z31" i="1"/>
  <c r="Z61" i="1" s="1"/>
  <c r="Z35" i="1"/>
  <c r="Z73" i="1" s="1"/>
  <c r="Z27" i="1"/>
  <c r="Z49" i="1" s="1"/>
  <c r="AF25" i="1"/>
  <c r="AF43" i="1" s="1"/>
  <c r="AF29" i="1"/>
  <c r="AF55" i="1" s="1"/>
  <c r="AF33" i="1"/>
  <c r="AF67" i="1" s="1"/>
  <c r="AF28" i="1"/>
  <c r="AF52" i="1" s="1"/>
  <c r="AF32" i="1"/>
  <c r="AF64" i="1" s="1"/>
  <c r="AF24" i="1"/>
  <c r="AF40" i="1" s="1"/>
  <c r="AF27" i="1"/>
  <c r="AF49" i="1" s="1"/>
  <c r="AF31" i="1"/>
  <c r="AF61" i="1" s="1"/>
  <c r="AF35" i="1"/>
  <c r="AF73" i="1" s="1"/>
  <c r="AF30" i="1"/>
  <c r="AF58" i="1" s="1"/>
  <c r="AF34" i="1"/>
  <c r="AF70" i="1" s="1"/>
  <c r="AF26" i="1"/>
  <c r="AF46" i="1" s="1"/>
  <c r="X25" i="1"/>
  <c r="X43" i="1" s="1"/>
  <c r="X29" i="1"/>
  <c r="X55" i="1" s="1"/>
  <c r="X33" i="1"/>
  <c r="X67" i="1" s="1"/>
  <c r="X28" i="1"/>
  <c r="X52" i="1" s="1"/>
  <c r="X32" i="1"/>
  <c r="X64" i="1" s="1"/>
  <c r="X24" i="1"/>
  <c r="X40" i="1" s="1"/>
  <c r="X27" i="1"/>
  <c r="X49" i="1" s="1"/>
  <c r="X31" i="1"/>
  <c r="X61" i="1" s="1"/>
  <c r="X35" i="1"/>
  <c r="X73" i="1" s="1"/>
  <c r="X34" i="1"/>
  <c r="X70" i="1" s="1"/>
  <c r="X30" i="1"/>
  <c r="X58" i="1" s="1"/>
  <c r="X26" i="1"/>
  <c r="X46" i="1" s="1"/>
  <c r="P25" i="1"/>
  <c r="P43" i="1" s="1"/>
  <c r="P29" i="1"/>
  <c r="P55" i="1" s="1"/>
  <c r="P33" i="1"/>
  <c r="P67" i="1" s="1"/>
  <c r="P28" i="1"/>
  <c r="P52" i="1" s="1"/>
  <c r="P32" i="1"/>
  <c r="P64" i="1" s="1"/>
  <c r="P24" i="1"/>
  <c r="P40" i="1" s="1"/>
  <c r="P30" i="1"/>
  <c r="P58" i="1" s="1"/>
  <c r="P34" i="1"/>
  <c r="P70" i="1" s="1"/>
  <c r="P27" i="1"/>
  <c r="P49" i="1" s="1"/>
  <c r="P31" i="1"/>
  <c r="P61" i="1" s="1"/>
  <c r="P35" i="1"/>
  <c r="P73" i="1" s="1"/>
  <c r="P26" i="1"/>
  <c r="P46" i="1" s="1"/>
  <c r="H25" i="1"/>
  <c r="H43" i="1" s="1"/>
  <c r="H29" i="1"/>
  <c r="H55" i="1" s="1"/>
  <c r="H33" i="1"/>
  <c r="H67" i="1" s="1"/>
  <c r="H32" i="1"/>
  <c r="H64" i="1" s="1"/>
  <c r="H24" i="1"/>
  <c r="H40" i="1" s="1"/>
  <c r="H28" i="1"/>
  <c r="H52" i="1" s="1"/>
  <c r="H27" i="1"/>
  <c r="H49" i="1" s="1"/>
  <c r="H31" i="1"/>
  <c r="H61" i="1" s="1"/>
  <c r="H35" i="1"/>
  <c r="H73" i="1" s="1"/>
  <c r="H30" i="1"/>
  <c r="H58" i="1" s="1"/>
  <c r="H34" i="1"/>
  <c r="H70" i="1" s="1"/>
  <c r="H26" i="1"/>
  <c r="H46" i="1" s="1"/>
  <c r="D32" i="1"/>
  <c r="D64" i="1" s="1"/>
  <c r="AH26" i="1"/>
  <c r="AH46" i="1" s="1"/>
  <c r="AH30" i="1"/>
  <c r="AH58" i="1" s="1"/>
  <c r="AH34" i="1"/>
  <c r="AH70" i="1" s="1"/>
  <c r="AH33" i="1"/>
  <c r="AH67" i="1" s="1"/>
  <c r="AH29" i="1"/>
  <c r="AH55" i="1" s="1"/>
  <c r="AH25" i="1"/>
  <c r="AH43" i="1" s="1"/>
  <c r="AH31" i="1"/>
  <c r="AH61" i="1" s="1"/>
  <c r="AH35" i="1"/>
  <c r="AH73" i="1" s="1"/>
  <c r="AH24" i="1"/>
  <c r="AH40" i="1" s="1"/>
  <c r="AH28" i="1"/>
  <c r="AH52" i="1" s="1"/>
  <c r="AH32" i="1"/>
  <c r="AH64" i="1" s="1"/>
  <c r="AH27" i="1"/>
  <c r="AH49" i="1" s="1"/>
  <c r="R26" i="1"/>
  <c r="R46" i="1" s="1"/>
  <c r="R30" i="1"/>
  <c r="R58" i="1" s="1"/>
  <c r="R34" i="1"/>
  <c r="R70" i="1" s="1"/>
  <c r="R33" i="1"/>
  <c r="R67" i="1" s="1"/>
  <c r="R29" i="1"/>
  <c r="R55" i="1" s="1"/>
  <c r="R25" i="1"/>
  <c r="R43" i="1" s="1"/>
  <c r="R24" i="1"/>
  <c r="R40" i="1" s="1"/>
  <c r="R28" i="1"/>
  <c r="R52" i="1" s="1"/>
  <c r="R32" i="1"/>
  <c r="R64" i="1" s="1"/>
  <c r="R35" i="1"/>
  <c r="R73" i="1" s="1"/>
  <c r="R31" i="1"/>
  <c r="R61" i="1" s="1"/>
  <c r="R27" i="1"/>
  <c r="R49" i="1" s="1"/>
  <c r="J26" i="1"/>
  <c r="J46" i="1" s="1"/>
  <c r="J30" i="1"/>
  <c r="J58" i="1" s="1"/>
  <c r="J34" i="1"/>
  <c r="J70" i="1" s="1"/>
  <c r="J29" i="1"/>
  <c r="J55" i="1" s="1"/>
  <c r="J33" i="1"/>
  <c r="J67" i="1" s="1"/>
  <c r="J25" i="1"/>
  <c r="J43" i="1" s="1"/>
  <c r="J31" i="1"/>
  <c r="J61" i="1" s="1"/>
  <c r="J35" i="1"/>
  <c r="J73" i="1" s="1"/>
  <c r="J24" i="1"/>
  <c r="J40" i="1" s="1"/>
  <c r="J28" i="1"/>
  <c r="J52" i="1" s="1"/>
  <c r="J32" i="1"/>
  <c r="J64" i="1" s="1"/>
  <c r="J27" i="1"/>
  <c r="J49" i="1" s="1"/>
  <c r="AG26" i="1"/>
  <c r="AG46" i="1" s="1"/>
  <c r="AG34" i="1"/>
  <c r="AG70" i="1" s="1"/>
  <c r="AG25" i="1"/>
  <c r="AG43" i="1" s="1"/>
  <c r="AG29" i="1"/>
  <c r="AG55" i="1" s="1"/>
  <c r="AG33" i="1"/>
  <c r="AG67" i="1" s="1"/>
  <c r="AG24" i="1"/>
  <c r="AG40" i="1" s="1"/>
  <c r="AG28" i="1"/>
  <c r="AG52" i="1" s="1"/>
  <c r="AG32" i="1"/>
  <c r="AG64" i="1" s="1"/>
  <c r="AG27" i="1"/>
  <c r="AG49" i="1" s="1"/>
  <c r="AG31" i="1"/>
  <c r="AG61" i="1" s="1"/>
  <c r="AG35" i="1"/>
  <c r="AG73" i="1" s="1"/>
  <c r="AG30" i="1"/>
  <c r="AG58" i="1" s="1"/>
  <c r="Y26" i="1"/>
  <c r="Y46" i="1" s="1"/>
  <c r="Y25" i="1"/>
  <c r="Y43" i="1" s="1"/>
  <c r="Y29" i="1"/>
  <c r="Y55" i="1" s="1"/>
  <c r="Y33" i="1"/>
  <c r="Y67" i="1" s="1"/>
  <c r="Y24" i="1"/>
  <c r="Y40" i="1" s="1"/>
  <c r="Y28" i="1"/>
  <c r="Y52" i="1" s="1"/>
  <c r="Y32" i="1"/>
  <c r="Y64" i="1" s="1"/>
  <c r="Y34" i="1"/>
  <c r="Y70" i="1" s="1"/>
  <c r="Y30" i="1"/>
  <c r="Y58" i="1" s="1"/>
  <c r="Y27" i="1"/>
  <c r="Y49" i="1" s="1"/>
  <c r="Y31" i="1"/>
  <c r="Y61" i="1" s="1"/>
  <c r="Y35" i="1"/>
  <c r="Y73" i="1" s="1"/>
  <c r="Q26" i="1"/>
  <c r="Q46" i="1" s="1"/>
  <c r="Q25" i="1"/>
  <c r="Q43" i="1" s="1"/>
  <c r="Q29" i="1"/>
  <c r="Q55" i="1" s="1"/>
  <c r="Q33" i="1"/>
  <c r="Q67" i="1" s="1"/>
  <c r="Q34" i="1"/>
  <c r="Q70" i="1" s="1"/>
  <c r="Q24" i="1"/>
  <c r="Q40" i="1" s="1"/>
  <c r="Q28" i="1"/>
  <c r="Q52" i="1" s="1"/>
  <c r="Q32" i="1"/>
  <c r="Q64" i="1" s="1"/>
  <c r="Q30" i="1"/>
  <c r="Q58" i="1" s="1"/>
  <c r="Q27" i="1"/>
  <c r="Q49" i="1" s="1"/>
  <c r="Q31" i="1"/>
  <c r="Q61" i="1" s="1"/>
  <c r="Q35" i="1"/>
  <c r="Q73" i="1" s="1"/>
  <c r="I26" i="1"/>
  <c r="I46" i="1" s="1"/>
  <c r="I25" i="1"/>
  <c r="I43" i="1" s="1"/>
  <c r="I29" i="1"/>
  <c r="I55" i="1" s="1"/>
  <c r="I33" i="1"/>
  <c r="I67" i="1" s="1"/>
  <c r="I24" i="1"/>
  <c r="I40" i="1" s="1"/>
  <c r="I28" i="1"/>
  <c r="I52" i="1" s="1"/>
  <c r="I32" i="1"/>
  <c r="I64" i="1" s="1"/>
  <c r="I34" i="1"/>
  <c r="I70" i="1" s="1"/>
  <c r="I27" i="1"/>
  <c r="I49" i="1" s="1"/>
  <c r="I31" i="1"/>
  <c r="I61" i="1" s="1"/>
  <c r="I35" i="1"/>
  <c r="I73" i="1" s="1"/>
  <c r="I30" i="1"/>
  <c r="I58" i="1" s="1"/>
  <c r="AE25" i="1"/>
  <c r="AE43" i="1" s="1"/>
  <c r="AE24" i="1"/>
  <c r="AE40" i="1" s="1"/>
  <c r="AE28" i="1"/>
  <c r="AE52" i="1" s="1"/>
  <c r="AE32" i="1"/>
  <c r="AE64" i="1" s="1"/>
  <c r="AE27" i="1"/>
  <c r="AE49" i="1" s="1"/>
  <c r="AE31" i="1"/>
  <c r="AE61" i="1" s="1"/>
  <c r="AE35" i="1"/>
  <c r="AE73" i="1" s="1"/>
  <c r="AE29" i="1"/>
  <c r="AE55" i="1" s="1"/>
  <c r="AE26" i="1"/>
  <c r="AE46" i="1" s="1"/>
  <c r="AE30" i="1"/>
  <c r="AE58" i="1" s="1"/>
  <c r="AE34" i="1"/>
  <c r="AE70" i="1" s="1"/>
  <c r="AE33" i="1"/>
  <c r="AE67" i="1" s="1"/>
  <c r="W25" i="1"/>
  <c r="W43" i="1" s="1"/>
  <c r="W33" i="1"/>
  <c r="W67" i="1" s="1"/>
  <c r="W24" i="1"/>
  <c r="W40" i="1" s="1"/>
  <c r="W28" i="1"/>
  <c r="W52" i="1" s="1"/>
  <c r="W32" i="1"/>
  <c r="W64" i="1" s="1"/>
  <c r="W27" i="1"/>
  <c r="W49" i="1" s="1"/>
  <c r="W31" i="1"/>
  <c r="W61" i="1" s="1"/>
  <c r="W35" i="1"/>
  <c r="W73" i="1" s="1"/>
  <c r="W29" i="1"/>
  <c r="W55" i="1" s="1"/>
  <c r="W26" i="1"/>
  <c r="W46" i="1" s="1"/>
  <c r="W30" i="1"/>
  <c r="W58" i="1" s="1"/>
  <c r="W34" i="1"/>
  <c r="W70" i="1" s="1"/>
  <c r="O25" i="1"/>
  <c r="O43" i="1" s="1"/>
  <c r="O24" i="1"/>
  <c r="O40" i="1" s="1"/>
  <c r="O28" i="1"/>
  <c r="O52" i="1" s="1"/>
  <c r="O32" i="1"/>
  <c r="O64" i="1" s="1"/>
  <c r="O27" i="1"/>
  <c r="O49" i="1" s="1"/>
  <c r="O31" i="1"/>
  <c r="O61" i="1" s="1"/>
  <c r="O35" i="1"/>
  <c r="O73" i="1" s="1"/>
  <c r="O33" i="1"/>
  <c r="O67" i="1" s="1"/>
  <c r="O26" i="1"/>
  <c r="O46" i="1" s="1"/>
  <c r="O30" i="1"/>
  <c r="O58" i="1" s="1"/>
  <c r="O34" i="1"/>
  <c r="O70" i="1" s="1"/>
  <c r="O29" i="1"/>
  <c r="O55" i="1" s="1"/>
  <c r="G25" i="1"/>
  <c r="G43" i="1" s="1"/>
  <c r="G24" i="1"/>
  <c r="G40" i="1" s="1"/>
  <c r="G28" i="1"/>
  <c r="G52" i="1" s="1"/>
  <c r="G32" i="1"/>
  <c r="G64" i="1" s="1"/>
  <c r="G27" i="1"/>
  <c r="G49" i="1" s="1"/>
  <c r="G31" i="1"/>
  <c r="G61" i="1" s="1"/>
  <c r="G35" i="1"/>
  <c r="G73" i="1" s="1"/>
  <c r="G29" i="1"/>
  <c r="G55" i="1" s="1"/>
  <c r="G33" i="1"/>
  <c r="G67" i="1" s="1"/>
  <c r="G26" i="1"/>
  <c r="G46" i="1" s="1"/>
  <c r="G30" i="1"/>
  <c r="G58" i="1" s="1"/>
  <c r="G34" i="1"/>
  <c r="G70" i="1" s="1"/>
  <c r="D31" i="1"/>
  <c r="D61" i="1" s="1"/>
  <c r="V24" i="1"/>
  <c r="V40" i="1" s="1"/>
  <c r="V28" i="1"/>
  <c r="V52" i="1" s="1"/>
  <c r="V32" i="1"/>
  <c r="V64" i="1" s="1"/>
  <c r="V35" i="1"/>
  <c r="V73" i="1" s="1"/>
  <c r="V31" i="1"/>
  <c r="V61" i="1" s="1"/>
  <c r="V27" i="1"/>
  <c r="V49" i="1" s="1"/>
  <c r="V29" i="1"/>
  <c r="V55" i="1" s="1"/>
  <c r="V33" i="1"/>
  <c r="V67" i="1" s="1"/>
  <c r="V26" i="1"/>
  <c r="V46" i="1" s="1"/>
  <c r="V30" i="1"/>
  <c r="V58" i="1" s="1"/>
  <c r="V34" i="1"/>
  <c r="V70" i="1" s="1"/>
  <c r="V25" i="1"/>
  <c r="V43" i="1" s="1"/>
  <c r="AB27" i="1"/>
  <c r="AB49" i="1" s="1"/>
  <c r="AB31" i="1"/>
  <c r="AB61" i="1" s="1"/>
  <c r="AB35" i="1"/>
  <c r="AB73" i="1" s="1"/>
  <c r="AB30" i="1"/>
  <c r="AB58" i="1" s="1"/>
  <c r="AB34" i="1"/>
  <c r="AB70" i="1" s="1"/>
  <c r="AB26" i="1"/>
  <c r="AB46" i="1" s="1"/>
  <c r="AB28" i="1"/>
  <c r="AB52" i="1" s="1"/>
  <c r="AB32" i="1"/>
  <c r="AB64" i="1" s="1"/>
  <c r="AB25" i="1"/>
  <c r="AB43" i="1" s="1"/>
  <c r="AB29" i="1"/>
  <c r="AB55" i="1" s="1"/>
  <c r="AB33" i="1"/>
  <c r="AB67" i="1" s="1"/>
  <c r="AB24" i="1"/>
  <c r="AB40" i="1" s="1"/>
  <c r="T27" i="1"/>
  <c r="T49" i="1" s="1"/>
  <c r="T31" i="1"/>
  <c r="T61" i="1" s="1"/>
  <c r="T35" i="1"/>
  <c r="T73" i="1" s="1"/>
  <c r="T34" i="1"/>
  <c r="T70" i="1" s="1"/>
  <c r="T30" i="1"/>
  <c r="T58" i="1" s="1"/>
  <c r="T26" i="1"/>
  <c r="T46" i="1" s="1"/>
  <c r="T25" i="1"/>
  <c r="T43" i="1" s="1"/>
  <c r="T29" i="1"/>
  <c r="T55" i="1" s="1"/>
  <c r="T33" i="1"/>
  <c r="T67" i="1" s="1"/>
  <c r="T28" i="1"/>
  <c r="T52" i="1" s="1"/>
  <c r="T32" i="1"/>
  <c r="T64" i="1" s="1"/>
  <c r="T24" i="1"/>
  <c r="T40" i="1" s="1"/>
  <c r="L27" i="1"/>
  <c r="L49" i="1" s="1"/>
  <c r="L31" i="1"/>
  <c r="L61" i="1" s="1"/>
  <c r="L35" i="1"/>
  <c r="L73" i="1" s="1"/>
  <c r="L30" i="1"/>
  <c r="L58" i="1" s="1"/>
  <c r="L34" i="1"/>
  <c r="L70" i="1" s="1"/>
  <c r="L26" i="1"/>
  <c r="L46" i="1" s="1"/>
  <c r="L25" i="1"/>
  <c r="L43" i="1" s="1"/>
  <c r="L29" i="1"/>
  <c r="L55" i="1" s="1"/>
  <c r="L33" i="1"/>
  <c r="L67" i="1" s="1"/>
  <c r="L32" i="1"/>
  <c r="L64" i="1" s="1"/>
  <c r="L24" i="1"/>
  <c r="L40" i="1" s="1"/>
  <c r="L28" i="1"/>
  <c r="L52" i="1" s="1"/>
  <c r="D28" i="1"/>
  <c r="D52" i="1" s="1"/>
  <c r="AD24" i="1"/>
  <c r="AD40" i="1" s="1"/>
  <c r="AD28" i="1"/>
  <c r="AD52" i="1" s="1"/>
  <c r="AD32" i="1"/>
  <c r="AD64" i="1" s="1"/>
  <c r="AD31" i="1"/>
  <c r="AD61" i="1" s="1"/>
  <c r="AD35" i="1"/>
  <c r="AD73" i="1" s="1"/>
  <c r="AD27" i="1"/>
  <c r="AD49" i="1" s="1"/>
  <c r="AD26" i="1"/>
  <c r="AD46" i="1" s="1"/>
  <c r="AD30" i="1"/>
  <c r="AD58" i="1" s="1"/>
  <c r="AD34" i="1"/>
  <c r="AD70" i="1" s="1"/>
  <c r="AD33" i="1"/>
  <c r="AD67" i="1" s="1"/>
  <c r="AD29" i="1"/>
  <c r="AD55" i="1" s="1"/>
  <c r="AD25" i="1"/>
  <c r="AD43" i="1" s="1"/>
  <c r="N24" i="1"/>
  <c r="N40" i="1" s="1"/>
  <c r="N28" i="1"/>
  <c r="N52" i="1" s="1"/>
  <c r="N32" i="1"/>
  <c r="N64" i="1" s="1"/>
  <c r="N31" i="1"/>
  <c r="N61" i="1" s="1"/>
  <c r="N35" i="1"/>
  <c r="N73" i="1" s="1"/>
  <c r="N27" i="1"/>
  <c r="N49" i="1" s="1"/>
  <c r="N26" i="1"/>
  <c r="N46" i="1" s="1"/>
  <c r="N30" i="1"/>
  <c r="N58" i="1" s="1"/>
  <c r="N34" i="1"/>
  <c r="N70" i="1" s="1"/>
  <c r="N29" i="1"/>
  <c r="N55" i="1" s="1"/>
  <c r="N33" i="1"/>
  <c r="N67" i="1" s="1"/>
  <c r="N25" i="1"/>
  <c r="N43" i="1" s="1"/>
  <c r="F24" i="1"/>
  <c r="F40" i="1" s="1"/>
  <c r="F28" i="1"/>
  <c r="F52" i="1" s="1"/>
  <c r="F32" i="1"/>
  <c r="F64" i="1" s="1"/>
  <c r="F35" i="1"/>
  <c r="F73" i="1" s="1"/>
  <c r="F31" i="1"/>
  <c r="F61" i="1" s="1"/>
  <c r="F27" i="1"/>
  <c r="F49" i="1" s="1"/>
  <c r="F26" i="1"/>
  <c r="F46" i="1" s="1"/>
  <c r="F30" i="1"/>
  <c r="F58" i="1" s="1"/>
  <c r="F34" i="1"/>
  <c r="F70" i="1" s="1"/>
  <c r="F33" i="1"/>
  <c r="F67" i="1" s="1"/>
  <c r="F29" i="1"/>
  <c r="F55" i="1" s="1"/>
  <c r="F25" i="1"/>
  <c r="F43" i="1" s="1"/>
  <c r="AC24" i="1"/>
  <c r="AC40" i="1" s="1"/>
  <c r="AC27" i="1"/>
  <c r="AC49" i="1" s="1"/>
  <c r="AC31" i="1"/>
  <c r="AC61" i="1" s="1"/>
  <c r="AC35" i="1"/>
  <c r="AC73" i="1" s="1"/>
  <c r="AC26" i="1"/>
  <c r="AC46" i="1" s="1"/>
  <c r="AC30" i="1"/>
  <c r="AC58" i="1" s="1"/>
  <c r="AC34" i="1"/>
  <c r="AC70" i="1" s="1"/>
  <c r="AC28" i="1"/>
  <c r="AC52" i="1" s="1"/>
  <c r="AC25" i="1"/>
  <c r="AC43" i="1" s="1"/>
  <c r="AC29" i="1"/>
  <c r="AC55" i="1" s="1"/>
  <c r="AC33" i="1"/>
  <c r="AC67" i="1" s="1"/>
  <c r="AC32" i="1"/>
  <c r="AC64" i="1" s="1"/>
  <c r="U24" i="1"/>
  <c r="U40" i="1" s="1"/>
  <c r="U27" i="1"/>
  <c r="U49" i="1" s="1"/>
  <c r="U31" i="1"/>
  <c r="U61" i="1" s="1"/>
  <c r="U35" i="1"/>
  <c r="U73" i="1" s="1"/>
  <c r="U32" i="1"/>
  <c r="U64" i="1" s="1"/>
  <c r="U26" i="1"/>
  <c r="U46" i="1" s="1"/>
  <c r="U30" i="1"/>
  <c r="U58" i="1" s="1"/>
  <c r="U34" i="1"/>
  <c r="U70" i="1" s="1"/>
  <c r="U25" i="1"/>
  <c r="U43" i="1" s="1"/>
  <c r="U29" i="1"/>
  <c r="U55" i="1" s="1"/>
  <c r="U33" i="1"/>
  <c r="U67" i="1" s="1"/>
  <c r="U28" i="1"/>
  <c r="U52" i="1" s="1"/>
  <c r="M24" i="1"/>
  <c r="M40" i="1" s="1"/>
  <c r="M27" i="1"/>
  <c r="M49" i="1" s="1"/>
  <c r="M31" i="1"/>
  <c r="M61" i="1" s="1"/>
  <c r="M35" i="1"/>
  <c r="M73" i="1" s="1"/>
  <c r="M26" i="1"/>
  <c r="M46" i="1" s="1"/>
  <c r="M30" i="1"/>
  <c r="M58" i="1" s="1"/>
  <c r="M34" i="1"/>
  <c r="M70" i="1" s="1"/>
  <c r="M32" i="1"/>
  <c r="M64" i="1" s="1"/>
  <c r="M28" i="1"/>
  <c r="M52" i="1" s="1"/>
  <c r="M25" i="1"/>
  <c r="M43" i="1" s="1"/>
  <c r="M29" i="1"/>
  <c r="M55" i="1" s="1"/>
  <c r="M33" i="1"/>
  <c r="M67" i="1" s="1"/>
  <c r="E24" i="1"/>
  <c r="E40" i="1" s="1"/>
  <c r="E28" i="1"/>
  <c r="E52" i="1" s="1"/>
  <c r="E32" i="1"/>
  <c r="E64" i="1" s="1"/>
  <c r="E27" i="1"/>
  <c r="E49" i="1" s="1"/>
  <c r="E31" i="1"/>
  <c r="E61" i="1" s="1"/>
  <c r="E35" i="1"/>
  <c r="E73" i="1" s="1"/>
  <c r="E26" i="1"/>
  <c r="E46" i="1" s="1"/>
  <c r="E30" i="1"/>
  <c r="E58" i="1" s="1"/>
  <c r="E34" i="1"/>
  <c r="E70" i="1" s="1"/>
  <c r="E25" i="1"/>
  <c r="E43" i="1" s="1"/>
  <c r="E29" i="1"/>
  <c r="E55" i="1" s="1"/>
  <c r="E33" i="1"/>
  <c r="E67" i="1" s="1"/>
  <c r="AA27" i="1"/>
  <c r="AA49" i="1" s="1"/>
  <c r="AA26" i="1"/>
  <c r="AA46" i="1" s="1"/>
  <c r="AA30" i="1"/>
  <c r="AA58" i="1" s="1"/>
  <c r="AA34" i="1"/>
  <c r="AA70" i="1" s="1"/>
  <c r="AA35" i="1"/>
  <c r="AA73" i="1" s="1"/>
  <c r="AA25" i="1"/>
  <c r="AA43" i="1" s="1"/>
  <c r="AA29" i="1"/>
  <c r="AA55" i="1" s="1"/>
  <c r="AA33" i="1"/>
  <c r="AA67" i="1" s="1"/>
  <c r="AA24" i="1"/>
  <c r="AA40" i="1" s="1"/>
  <c r="AA28" i="1"/>
  <c r="AA52" i="1" s="1"/>
  <c r="AA32" i="1"/>
  <c r="AA64" i="1" s="1"/>
  <c r="AA31" i="1"/>
  <c r="AA61" i="1" s="1"/>
  <c r="S27" i="1"/>
  <c r="S49" i="1" s="1"/>
  <c r="S26" i="1"/>
  <c r="S46" i="1" s="1"/>
  <c r="S30" i="1"/>
  <c r="S58" i="1" s="1"/>
  <c r="S34" i="1"/>
  <c r="S70" i="1" s="1"/>
  <c r="S25" i="1"/>
  <c r="S43" i="1" s="1"/>
  <c r="S29" i="1"/>
  <c r="S55" i="1" s="1"/>
  <c r="S33" i="1"/>
  <c r="S67" i="1" s="1"/>
  <c r="S31" i="1"/>
  <c r="S61" i="1" s="1"/>
  <c r="S35" i="1"/>
  <c r="S73" i="1" s="1"/>
  <c r="S24" i="1"/>
  <c r="S40" i="1" s="1"/>
  <c r="S28" i="1"/>
  <c r="S52" i="1" s="1"/>
  <c r="S32" i="1"/>
  <c r="S64" i="1" s="1"/>
  <c r="K27" i="1"/>
  <c r="K49" i="1" s="1"/>
  <c r="K26" i="1"/>
  <c r="K46" i="1" s="1"/>
  <c r="K30" i="1"/>
  <c r="K58" i="1" s="1"/>
  <c r="K34" i="1"/>
  <c r="K70" i="1" s="1"/>
  <c r="K25" i="1"/>
  <c r="K43" i="1" s="1"/>
  <c r="K29" i="1"/>
  <c r="K55" i="1" s="1"/>
  <c r="K33" i="1"/>
  <c r="K67" i="1" s="1"/>
  <c r="K31" i="1"/>
  <c r="K61" i="1" s="1"/>
  <c r="K24" i="1"/>
  <c r="K40" i="1" s="1"/>
  <c r="K28" i="1"/>
  <c r="K52" i="1" s="1"/>
  <c r="K32" i="1"/>
  <c r="K64" i="1" s="1"/>
  <c r="K35" i="1"/>
  <c r="K73" i="1" s="1"/>
  <c r="D35" i="1"/>
  <c r="D73" i="1" s="1"/>
  <c r="M32" i="9" l="1"/>
  <c r="L50" i="9"/>
  <c r="L54" i="9"/>
  <c r="N32" i="9" l="1"/>
  <c r="M50" i="9"/>
  <c r="M54" i="9"/>
  <c r="O32" i="9" l="1"/>
  <c r="N54" i="9"/>
  <c r="N50" i="9"/>
  <c r="P32" i="9" l="1"/>
  <c r="O54" i="9"/>
  <c r="O50" i="9"/>
  <c r="Q32" i="9" l="1"/>
  <c r="P54" i="9"/>
  <c r="P50" i="9"/>
  <c r="R32" i="9" l="1"/>
  <c r="Q50" i="9"/>
  <c r="Q54" i="9"/>
  <c r="S32" i="9" l="1"/>
  <c r="R54" i="9"/>
  <c r="R50" i="9"/>
  <c r="T32" i="9" l="1"/>
  <c r="S50" i="9"/>
  <c r="S54" i="9"/>
  <c r="U32" i="9" l="1"/>
  <c r="T50" i="9"/>
  <c r="T54" i="9"/>
  <c r="V32" i="9" l="1"/>
  <c r="U50" i="9"/>
  <c r="U54" i="9"/>
  <c r="W32" i="9" l="1"/>
  <c r="V54" i="9"/>
  <c r="V50" i="9"/>
  <c r="X32" i="9" l="1"/>
  <c r="W54" i="9"/>
  <c r="W50" i="9"/>
  <c r="Y32" i="9" l="1"/>
  <c r="X54" i="9"/>
  <c r="X50" i="9"/>
  <c r="Z32" i="9" l="1"/>
  <c r="Y54" i="9"/>
  <c r="Y50" i="9"/>
  <c r="AA32" i="9" l="1"/>
  <c r="Z54" i="9"/>
  <c r="Z50" i="9"/>
  <c r="AB32" i="9" l="1"/>
  <c r="AA54" i="9"/>
  <c r="AA50" i="9"/>
  <c r="AC32" i="9" l="1"/>
  <c r="AB50" i="9"/>
  <c r="AB54" i="9"/>
  <c r="AD32" i="9" l="1"/>
  <c r="AC50" i="9"/>
  <c r="AC54" i="9"/>
  <c r="AE32" i="9" l="1"/>
  <c r="AD54" i="9"/>
  <c r="AD50" i="9"/>
  <c r="AF32" i="9" l="1"/>
  <c r="AE54" i="9"/>
  <c r="AE50" i="9"/>
  <c r="AG32" i="9" l="1"/>
  <c r="AF54" i="9"/>
  <c r="AF50" i="9"/>
  <c r="AH32" i="9" l="1"/>
  <c r="AG50" i="9"/>
  <c r="AG54" i="9"/>
  <c r="AI32" i="9" l="1"/>
  <c r="AH54" i="9"/>
  <c r="AH50" i="9"/>
  <c r="AI54" i="9" l="1"/>
  <c r="AI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<sst xmlns="http://schemas.openxmlformats.org/spreadsheetml/2006/main" count="25189" uniqueCount="7293">
  <si>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</si>
  <si>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</si>
  <si>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</si>
  <si>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</si>
  <si>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</si>
  <si>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</si>
  <si>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</si>
  <si>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</si>
  <si>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</si>
  <si>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</si>
  <si>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</si>
  <si>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</si>
  <si>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</si>
  <si>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</si>
  <si>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</si>
  <si>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</si>
  <si>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</si>
  <si>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</si>
  <si>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</si>
  <si>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</si>
  <si>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</si>
  <si>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</si>
  <si>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</si>
  <si>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</si>
  <si>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</si>
  <si>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</si>
  <si>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</si>
  <si>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</si>
  <si>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</si>
  <si>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</si>
  <si>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</si>
  <si>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</si>
  <si>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</si>
  <si>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</si>
  <si>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</si>
  <si>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</si>
  <si>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</si>
  <si>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</si>
  <si>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</si>
  <si>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</si>
  <si>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</si>
  <si>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</si>
  <si>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</si>
  <si>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</si>
  <si>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</si>
  <si>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</si>
  <si>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</si>
  <si>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</si>
  <si>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</si>
  <si>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</si>
  <si>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</si>
  <si>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</si>
  <si>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</si>
  <si>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</si>
  <si>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</si>
  <si>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</si>
  <si>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</si>
  <si>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</si>
  <si>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</si>
  <si>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</si>
  <si>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</si>
  <si>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</si>
  <si>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</si>
  <si>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</si>
  <si>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</si>
  <si>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</si>
  <si>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</si>
  <si>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</si>
  <si>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</si>
  <si>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</si>
  <si>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</si>
  <si>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</si>
  <si>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</si>
  <si>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</si>
  <si>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</si>
  <si>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</si>
  <si>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</si>
  <si>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</si>
  <si>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</si>
  <si>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</si>
  <si>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</si>
  <si>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</si>
  <si>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</si>
  <si>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</si>
  <si>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</si>
  <si>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</si>
  <si>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</si>
  <si>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</si>
  <si>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</si>
  <si>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</si>
  <si>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</si>
  <si>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</si>
  <si>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</si>
  <si>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</si>
  <si>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</si>
  <si>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</si>
  <si>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</si>
  <si>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</si>
  <si>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</si>
  <si>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</si>
  <si>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</si>
  <si>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</si>
  <si>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</si>
  <si>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</si>
  <si>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</si>
  <si>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</si>
  <si>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</si>
  <si>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</si>
  <si>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</si>
  <si>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</si>
  <si>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</si>
  <si>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</si>
  <si>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</si>
  <si>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</si>
  <si>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</si>
  <si>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</si>
  <si>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</si>
  <si>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</si>
  <si>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</si>
  <si>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</si>
  <si>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</si>
  <si>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</si>
  <si>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</si>
  <si>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</si>
  <si>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</si>
  <si>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</si>
  <si>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</si>
  <si>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</si>
  <si>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</si>
  <si>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</si>
  <si>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</si>
  <si>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</si>
  <si>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</si>
  <si>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</si>
  <si>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</si>
  <si>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</si>
  <si>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</si>
  <si>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</si>
  <si>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</si>
  <si>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</si>
  <si>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</si>
  <si>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</si>
  <si>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</si>
  <si>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</si>
  <si>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</si>
  <si>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</si>
  <si>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</si>
  <si>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</si>
  <si>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</si>
  <si>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</si>
  <si>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</si>
  <si>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</si>
  <si>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</si>
  <si>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</si>
  <si>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</si>
  <si>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</si>
  <si>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</si>
  <si>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</si>
  <si>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</si>
  <si>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</si>
  <si>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</si>
  <si>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</si>
  <si>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</si>
  <si>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</si>
  <si>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</si>
  <si>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</si>
  <si>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</si>
  <si>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</si>
  <si>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</si>
  <si>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</si>
  <si>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</si>
  <si>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</si>
  <si>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</si>
  <si>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</si>
  <si>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</si>
  <si>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</si>
  <si>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</si>
  <si>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</si>
  <si>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</si>
  <si>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</si>
  <si>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</si>
  <si>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</si>
  <si>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</si>
  <si>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</si>
  <si>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</si>
  <si>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</si>
  <si>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</si>
  <si>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</si>
  <si>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</si>
  <si>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</si>
  <si>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</si>
  <si>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</si>
  <si>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</si>
  <si>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</si>
  <si>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</si>
  <si>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</si>
  <si>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</si>
  <si>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</si>
  <si>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</si>
  <si>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</si>
  <si>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</si>
  <si>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</si>
  <si>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</si>
  <si>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</si>
  <si>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</si>
  <si>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</si>
  <si>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</si>
  <si>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</si>
  <si>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</si>
  <si>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</si>
  <si>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</si>
  <si>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</si>
  <si>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</si>
  <si>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</si>
  <si>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</si>
  <si>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</si>
  <si>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</si>
  <si>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</si>
  <si>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</si>
  <si>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</si>
  <si>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</si>
  <si>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</si>
  <si>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</si>
  <si>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</si>
  <si>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</si>
  <si>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</si>
  <si>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</si>
  <si>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</si>
  <si>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</si>
  <si>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</si>
  <si>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</si>
  <si>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</si>
  <si>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</si>
  <si>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</si>
  <si>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</si>
  <si>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</si>
  <si>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</si>
  <si>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</si>
  <si>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</si>
  <si>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</si>
  <si>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</si>
  <si>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</si>
  <si>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</si>
  <si>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</si>
  <si>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</si>
  <si>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</si>
  <si>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</si>
  <si>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</si>
  <si>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</si>
  <si>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</si>
  <si>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</si>
  <si>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</si>
  <si>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</si>
  <si>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</si>
  <si>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</si>
  <si>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</si>
  <si>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</si>
  <si>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</si>
  <si>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</si>
  <si>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</si>
  <si>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</si>
  <si>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</si>
  <si>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</si>
  <si>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</si>
  <si>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</si>
  <si>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</si>
  <si>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</si>
  <si>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</si>
  <si>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</si>
  <si>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</si>
  <si>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</si>
  <si>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</si>
  <si>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</si>
  <si>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</si>
  <si>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</si>
  <si>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</si>
  <si>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</si>
  <si>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</si>
  <si>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</si>
  <si>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</si>
  <si>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</si>
  <si>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</si>
  <si>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</si>
  <si>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</si>
  <si>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</si>
  <si>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</si>
  <si>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</si>
  <si>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</si>
  <si>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</si>
  <si>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</si>
  <si>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</si>
  <si>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</si>
  <si>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</si>
  <si>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</si>
  <si>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</si>
  <si>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</si>
  <si>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</si>
  <si>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</si>
  <si>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</si>
  <si>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</si>
  <si>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</si>
  <si>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</si>
  <si>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</si>
  <si>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</si>
  <si>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</si>
  <si>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</si>
  <si>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</si>
  <si>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</si>
  <si>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</si>
  <si>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</si>
  <si>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</si>
  <si>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</si>
  <si>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</si>
  <si>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</si>
  <si>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</si>
  <si>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</si>
  <si>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</si>
  <si>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</si>
  <si>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</si>
  <si>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</si>
  <si>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</si>
  <si>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</si>
  <si>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</si>
  <si>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</si>
  <si>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</si>
  <si>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</si>
  <si>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</si>
  <si>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</si>
  <si>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</si>
  <si>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</si>
  <si>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</si>
  <si>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</si>
  <si>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</si>
  <si>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</si>
  <si>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</si>
  <si>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</si>
  <si>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</si>
  <si>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</si>
  <si>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</si>
  <si>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</si>
  <si>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</si>
  <si>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</si>
  <si>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</si>
  <si>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</si>
  <si>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</si>
  <si>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</si>
  <si>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</si>
  <si>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</si>
  <si>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</si>
  <si>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</si>
  <si>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</si>
  <si>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</si>
  <si>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</si>
  <si>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</si>
  <si>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</si>
  <si>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</si>
  <si>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</si>
  <si>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</si>
  <si>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</si>
  <si>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</si>
  <si>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</si>
  <si>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</si>
  <si>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</si>
  <si>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</si>
  <si>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</si>
  <si>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</si>
  <si>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</si>
  <si>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</si>
  <si>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</si>
  <si>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</si>
  <si>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</si>
  <si>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</si>
  <si>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</si>
  <si>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</si>
  <si>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</si>
  <si>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</si>
  <si>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</si>
  <si>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</si>
  <si>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</si>
  <si>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</si>
  <si>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</si>
  <si>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</si>
  <si>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</si>
  <si>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</si>
  <si>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</si>
  <si>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</si>
  <si>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</si>
  <si>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</si>
  <si>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</si>
  <si>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</si>
  <si>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</si>
  <si>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</si>
  <si>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</si>
  <si>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</si>
  <si>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</si>
  <si>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</si>
  <si>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</si>
  <si>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</si>
  <si>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</si>
  <si>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</si>
  <si>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</si>
  <si>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</si>
  <si>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</si>
  <si>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</si>
  <si>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</si>
  <si>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</si>
  <si>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</si>
  <si>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</si>
  <si>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</si>
  <si>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</si>
  <si>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</si>
  <si>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</si>
  <si>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</si>
  <si>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</si>
  <si>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</si>
  <si>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</si>
  <si>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</si>
  <si>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</si>
  <si>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</si>
  <si>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</si>
  <si>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</si>
  <si>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</si>
  <si>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</si>
  <si>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</si>
  <si>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</si>
  <si>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</si>
  <si>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</si>
  <si>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</si>
  <si>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</si>
  <si>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</si>
  <si>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</si>
  <si>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</si>
  <si>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</si>
  <si>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</si>
  <si>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</si>
  <si>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</si>
  <si>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</si>
  <si>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</si>
  <si>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</si>
  <si>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</si>
  <si>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</si>
  <si>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</si>
  <si>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</si>
  <si>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</si>
  <si>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</si>
  <si>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</si>
  <si>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</si>
  <si>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</si>
  <si>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</si>
  <si>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</si>
  <si>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</si>
  <si>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</si>
  <si>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</si>
  <si>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</si>
  <si>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</si>
  <si>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</si>
  <si>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</si>
  <si>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</si>
  <si>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</si>
  <si>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</si>
  <si>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</si>
  <si>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</si>
  <si>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</si>
  <si>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</si>
  <si>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</si>
  <si>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</si>
  <si>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</si>
  <si>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</si>
  <si>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</si>
  <si>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</si>
  <si>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</si>
  <si>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</si>
  <si>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</si>
  <si>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</si>
  <si>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</si>
  <si>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</si>
  <si>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</si>
  <si>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</si>
  <si>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</si>
  <si>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</si>
  <si>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</si>
  <si>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</si>
  <si>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</si>
  <si>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</si>
  <si>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</si>
  <si>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</si>
  <si>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</si>
  <si>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</si>
  <si>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</si>
  <si>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</si>
  <si>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</si>
  <si>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</si>
  <si>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</si>
  <si>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</si>
  <si>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</si>
  <si>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</si>
  <si>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</si>
  <si>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</si>
  <si>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</si>
  <si>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</si>
  <si>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</si>
  <si>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</si>
  <si>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</si>
  <si>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</si>
  <si>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</si>
  <si>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</si>
  <si>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</si>
  <si>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</si>
  <si>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</si>
  <si>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</si>
  <si>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</si>
  <si>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</si>
  <si>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</si>
  <si>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</si>
  <si>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</si>
  <si>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</si>
  <si>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</si>
  <si>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</si>
  <si>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</si>
  <si>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</si>
  <si>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</si>
  <si>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</si>
  <si>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</si>
  <si>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</si>
  <si>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</si>
  <si>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</si>
  <si>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</si>
  <si>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</si>
  <si>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</si>
  <si>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</si>
  <si>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</si>
  <si>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</si>
  <si>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</si>
  <si>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</si>
  <si>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</si>
  <si>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</si>
  <si>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</si>
  <si>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</si>
  <si>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</si>
  <si>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</si>
  <si>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</si>
  <si>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</si>
  <si>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</si>
  <si>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</si>
  <si>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</si>
  <si>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</si>
  <si>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</si>
  <si>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</si>
  <si>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</si>
  <si>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</si>
  <si>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</si>
  <si>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</si>
  <si>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</si>
  <si>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</si>
  <si>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</si>
  <si>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</si>
  <si>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</si>
  <si>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</si>
  <si>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</si>
  <si>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</si>
  <si>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</si>
  <si>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</si>
  <si>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</si>
  <si>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</si>
  <si>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</si>
  <si>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</si>
  <si>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</si>
  <si>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</si>
  <si>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</si>
  <si>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</si>
  <si>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</si>
  <si>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</si>
  <si>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</si>
  <si>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</si>
  <si>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</si>
  <si>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</si>
  <si>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</si>
  <si>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</si>
  <si>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</si>
  <si>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</si>
  <si>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</si>
  <si>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</si>
  <si>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</si>
  <si>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</si>
  <si>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</si>
  <si>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</si>
  <si>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</si>
  <si>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</si>
  <si>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</si>
  <si>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</si>
  <si>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</si>
  <si>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</si>
  <si>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</si>
  <si>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</si>
  <si>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</si>
  <si>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</si>
  <si>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</si>
  <si>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</si>
  <si>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</si>
  <si>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</si>
  <si>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</si>
  <si>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</si>
  <si>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</si>
  <si>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</si>
  <si>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</si>
  <si>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</si>
  <si>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</si>
  <si>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</si>
  <si>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</si>
  <si>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</si>
  <si>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</si>
  <si>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</si>
  <si>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</si>
  <si>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</si>
  <si>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</si>
  <si>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</si>
  <si>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</si>
  <si>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</si>
  <si>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</si>
  <si>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</si>
  <si>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</si>
  <si>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</si>
  <si>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</si>
  <si>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</si>
  <si>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</si>
  <si>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</si>
  <si>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</si>
  <si>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</si>
  <si>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</si>
  <si>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</si>
  <si>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</si>
  <si>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</si>
  <si>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</si>
  <si>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</si>
  <si>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</si>
  <si>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</si>
  <si>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</si>
  <si>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</si>
  <si>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</si>
  <si>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</si>
  <si>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</si>
  <si>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</si>
  <si>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</si>
  <si>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</si>
  <si>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</si>
  <si>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</si>
  <si>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</si>
  <si>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</si>
  <si>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</si>
  <si>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</si>
  <si>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</si>
  <si>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</si>
  <si>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</si>
  <si>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</si>
  <si>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</si>
  <si>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</si>
  <si>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</si>
  <si>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</si>
  <si>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</si>
  <si>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</si>
  <si>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</si>
  <si>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</si>
  <si>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</si>
  <si>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</si>
  <si>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</si>
  <si>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</si>
  <si>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</si>
  <si>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</si>
  <si>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</si>
  <si>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</si>
  <si>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</si>
  <si>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</si>
  <si>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</si>
  <si>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</si>
  <si>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</si>
  <si>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</si>
  <si>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</si>
  <si>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</si>
  <si>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</si>
  <si>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</si>
  <si>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</si>
  <si>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</si>
  <si>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</si>
  <si>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</si>
  <si>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</si>
  <si>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</si>
  <si>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</si>
  <si>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</si>
  <si>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</si>
  <si>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</si>
  <si>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</si>
  <si>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</si>
  <si>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</si>
  <si>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</si>
  <si>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</si>
  <si>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</si>
  <si>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</si>
  <si>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</si>
  <si>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</si>
  <si>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</si>
  <si>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</si>
  <si>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</si>
  <si>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</si>
  <si>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</si>
  <si>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</si>
  <si>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</si>
  <si>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</si>
  <si>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</si>
  <si>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</si>
  <si>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</si>
  <si>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</si>
  <si>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</si>
  <si>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</si>
  <si>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</si>
  <si>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</si>
  <si>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</si>
  <si>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</si>
  <si>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</si>
  <si>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</si>
  <si>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</si>
  <si>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</si>
  <si>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</si>
  <si>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</si>
  <si>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</si>
  <si>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</si>
  <si>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</si>
  <si>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</si>
  <si>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</si>
  <si>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</si>
  <si>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</si>
  <si>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</si>
  <si>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</si>
  <si>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</si>
  <si>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</si>
  <si>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</si>
  <si>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</si>
  <si>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</si>
  <si>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</si>
  <si>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</si>
  <si>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</si>
  <si>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</si>
  <si>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</si>
  <si>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</si>
  <si>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</si>
  <si>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</si>
  <si>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</si>
  <si>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</si>
  <si>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</si>
  <si>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</si>
  <si>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</si>
  <si>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</si>
  <si>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</si>
  <si>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</si>
  <si>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</si>
  <si>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</si>
  <si>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</si>
  <si>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</si>
  <si>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</si>
  <si>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</si>
  <si>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</si>
  <si>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</si>
  <si>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</si>
  <si>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</si>
  <si>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</si>
  <si>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</si>
  <si>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</si>
  <si>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</si>
  <si>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</si>
  <si>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</si>
  <si>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</si>
  <si>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</si>
  <si>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</si>
  <si>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</si>
  <si>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</si>
  <si>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</si>
  <si>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</si>
  <si>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</si>
  <si>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</si>
  <si>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</si>
  <si>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</si>
  <si>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</si>
  <si>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</si>
  <si>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</si>
  <si>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</si>
  <si>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</si>
  <si>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</si>
  <si>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</si>
  <si>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</si>
  <si>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</si>
  <si>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</si>
  <si>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</si>
  <si>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</si>
  <si>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</si>
  <si>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</si>
  <si>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</si>
  <si>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</si>
  <si>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</si>
  <si>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</si>
  <si>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</si>
  <si>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</si>
  <si>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</si>
  <si>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</si>
  <si>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</si>
  <si>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</si>
  <si>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</si>
  <si>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</si>
  <si>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</si>
  <si>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</si>
  <si>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</si>
  <si>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</si>
  <si>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</si>
  <si>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</si>
  <si>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</si>
  <si>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</si>
  <si>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</si>
  <si>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</si>
  <si>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</si>
  <si>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</si>
  <si>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</si>
  <si>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</si>
  <si>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</si>
  <si>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</si>
  <si>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</si>
  <si>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</si>
  <si>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</si>
  <si>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</si>
  <si>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</si>
  <si>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</si>
  <si>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</si>
  <si>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</si>
  <si>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</si>
  <si>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</si>
  <si>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</si>
  <si>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</si>
  <si>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</si>
  <si>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</si>
  <si>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</si>
  <si>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</si>
  <si>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</si>
  <si>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</si>
  <si>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</si>
  <si>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</si>
  <si>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</si>
  <si>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</si>
  <si>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</si>
  <si>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</si>
  <si>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</si>
  <si>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</si>
  <si>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</si>
  <si>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</si>
  <si>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</si>
  <si>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</si>
  <si>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</si>
  <si>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</si>
  <si>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</si>
  <si>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</si>
  <si>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</si>
  <si>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</si>
  <si>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</si>
  <si>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</si>
  <si>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</si>
  <si>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</si>
  <si>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</si>
  <si>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</si>
  <si>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</si>
  <si>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</si>
  <si>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</si>
  <si>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</si>
  <si>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</si>
  <si>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</si>
  <si>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</si>
  <si>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</si>
  <si>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</si>
  <si>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</si>
  <si>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</si>
  <si>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</si>
  <si>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</si>
  <si>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</si>
  <si>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</si>
  <si>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</si>
  <si>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</si>
  <si>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</si>
  <si>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</si>
  <si>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</si>
  <si>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</si>
  <si>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</si>
  <si>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</si>
  <si>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</si>
  <si>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</si>
  <si>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</si>
  <si>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</si>
  <si>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</si>
  <si>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</si>
  <si>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</si>
  <si>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</si>
  <si>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</si>
  <si>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</si>
  <si>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</si>
  <si>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</si>
  <si>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</si>
  <si>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</si>
  <si>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</si>
  <si>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</si>
  <si>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</si>
  <si>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</si>
  <si>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</si>
  <si>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</si>
  <si>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</si>
  <si>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</si>
  <si>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</si>
  <si>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</si>
  <si>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</si>
  <si>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</si>
  <si>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</si>
  <si>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</si>
  <si>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</si>
  <si>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</si>
  <si>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</si>
  <si>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</si>
  <si>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</si>
  <si>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</si>
  <si>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</si>
  <si>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</si>
  <si>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</si>
  <si>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</si>
  <si>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</si>
  <si>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</si>
  <si>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</si>
  <si>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</si>
  <si>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</si>
  <si>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</si>
  <si>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</si>
  <si>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</si>
  <si>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</si>
  <si>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</si>
  <si>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</si>
  <si>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</si>
  <si>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</si>
  <si>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</si>
  <si>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</si>
  <si>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</si>
  <si>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</si>
  <si>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</si>
  <si>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</si>
  <si>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</si>
  <si>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</si>
  <si>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</si>
  <si>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</si>
  <si>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</si>
  <si>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</si>
  <si>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</si>
  <si>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</si>
  <si>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</si>
  <si>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</si>
  <si>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</si>
  <si>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</si>
  <si>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</si>
  <si>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</si>
  <si>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</si>
  <si>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</si>
  <si>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</si>
  <si>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</si>
  <si>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</si>
  <si>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</si>
  <si>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</si>
  <si>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</si>
  <si>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</si>
  <si>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</si>
  <si>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</si>
  <si>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</si>
  <si>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</si>
  <si>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</si>
  <si>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</si>
  <si>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</si>
  <si>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</si>
  <si>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</si>
  <si>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</si>
  <si>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</si>
  <si>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</si>
  <si>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</si>
  <si>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</si>
  <si>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</si>
  <si>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</si>
  <si>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</si>
  <si>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</si>
  <si>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</si>
  <si>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</si>
  <si>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</si>
  <si>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</si>
  <si>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</si>
  <si>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</si>
  <si>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</si>
  <si>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</si>
  <si>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</si>
  <si>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</si>
  <si>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</si>
  <si>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</si>
  <si>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</si>
  <si>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</si>
  <si>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</si>
  <si>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</si>
  <si>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</si>
  <si>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</si>
  <si>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</si>
  <si>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</si>
  <si>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</si>
  <si>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</si>
  <si>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</si>
  <si>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</si>
  <si>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</si>
  <si>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</si>
  <si>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</si>
  <si>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</si>
  <si>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</si>
  <si>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</si>
  <si>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</si>
  <si>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</si>
  <si>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</si>
  <si>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</si>
  <si>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</si>
  <si>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</si>
  <si>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</si>
  <si>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</si>
  <si>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</si>
  <si>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</si>
  <si>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</si>
  <si>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</si>
  <si>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</si>
  <si>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</si>
  <si>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</si>
  <si>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</si>
  <si>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</si>
  <si>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</si>
  <si>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</si>
  <si>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</si>
  <si>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</si>
  <si>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</si>
  <si>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</si>
  <si>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</si>
  <si>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</si>
  <si>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</si>
  <si>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</si>
  <si>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</si>
  <si>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</si>
  <si>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</si>
  <si>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</si>
  <si>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</si>
  <si>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</si>
  <si>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</si>
  <si>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</si>
  <si>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</si>
  <si>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</si>
  <si>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</si>
  <si>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</si>
  <si>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</si>
  <si>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</si>
  <si>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</si>
  <si>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</si>
  <si>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</si>
  <si>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</si>
  <si>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</si>
  <si>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</si>
  <si>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</si>
  <si>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</si>
  <si>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</si>
  <si>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</si>
  <si>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</si>
  <si>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</si>
  <si>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</si>
  <si>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</si>
  <si>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</si>
  <si>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</si>
  <si>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</si>
  <si>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</si>
  <si>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</si>
  <si>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</si>
  <si>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</si>
  <si>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</si>
  <si>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</si>
  <si>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</si>
  <si>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</si>
  <si>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</si>
  <si>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</si>
  <si>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</si>
  <si>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</si>
  <si>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</si>
  <si>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</si>
  <si>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</si>
  <si>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</si>
  <si>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</si>
  <si>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</si>
  <si>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</si>
  <si>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</si>
  <si>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</si>
  <si>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</si>
  <si>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</si>
  <si>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</si>
  <si>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</si>
  <si>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</si>
  <si>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</si>
  <si>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</si>
  <si>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</si>
  <si>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</si>
  <si>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</si>
  <si>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</si>
  <si>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</si>
  <si>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</si>
  <si>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</si>
  <si>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</si>
  <si>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</si>
  <si>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</si>
  <si>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</si>
  <si>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</si>
  <si>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</si>
  <si>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</si>
  <si>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</si>
  <si>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</si>
  <si>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</si>
  <si>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</si>
  <si>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</si>
  <si>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</si>
  <si>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</si>
  <si>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</si>
  <si>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</si>
  <si>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</si>
  <si>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</si>
  <si>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</si>
  <si>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</si>
  <si>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</si>
  <si>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</si>
  <si>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</si>
  <si>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</si>
  <si>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</si>
  <si>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</si>
  <si>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</si>
  <si>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</si>
  <si>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</si>
  <si>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</si>
  <si>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</si>
  <si>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</si>
  <si>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</si>
  <si>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</si>
  <si>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</si>
  <si>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</si>
  <si>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</si>
  <si>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</si>
  <si>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</si>
  <si>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</si>
  <si>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</si>
  <si>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</si>
  <si>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</si>
  <si>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</si>
  <si>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</si>
  <si>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</si>
  <si>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</si>
  <si>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</si>
  <si>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</si>
  <si>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</si>
  <si>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</si>
  <si>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</si>
  <si>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</si>
  <si>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</si>
  <si>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</si>
  <si>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</si>
  <si>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</si>
  <si>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</si>
  <si>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</si>
  <si>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</si>
  <si>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</si>
  <si>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</si>
  <si>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</si>
  <si>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</si>
  <si>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</si>
  <si>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</si>
  <si>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</si>
  <si>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</si>
  <si>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</si>
  <si>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</si>
  <si>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</si>
  <si>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</si>
  <si>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</si>
  <si>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</si>
  <si>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</si>
  <si>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</si>
  <si>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</si>
  <si>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</si>
  <si>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</si>
  <si>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</si>
  <si>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</si>
  <si>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</si>
  <si>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</si>
  <si>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</si>
  <si>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</si>
  <si>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</si>
  <si>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</si>
  <si>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</si>
  <si>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</si>
  <si>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</si>
  <si>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</si>
  <si>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</si>
  <si>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</si>
  <si>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</si>
  <si>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</si>
  <si>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</si>
  <si>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</si>
  <si>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</si>
  <si>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</si>
  <si>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</si>
  <si>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</si>
  <si>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</si>
  <si>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</si>
  <si>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</si>
  <si>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</si>
  <si>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</si>
  <si>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</si>
  <si>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</si>
  <si>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</si>
  <si>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</si>
  <si>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</si>
  <si>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</si>
  <si>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</si>
  <si>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</si>
  <si>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</si>
  <si>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</si>
  <si>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</si>
  <si>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</si>
  <si>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</si>
  <si>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</si>
  <si>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</si>
  <si>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</si>
  <si>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</si>
  <si>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</si>
  <si>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</si>
  <si>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</si>
  <si>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</si>
  <si>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</si>
  <si>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</si>
  <si>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</si>
  <si>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</si>
  <si>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</si>
  <si>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</si>
  <si>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</si>
  <si>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</si>
  <si>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</si>
  <si>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</si>
  <si>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</si>
  <si>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</si>
  <si>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</si>
  <si>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</si>
  <si>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</si>
  <si>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</si>
  <si>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</si>
  <si>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</si>
  <si>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</si>
  <si>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</si>
  <si>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</si>
  <si>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</si>
  <si>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</si>
  <si>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</si>
  <si>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</si>
  <si>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</si>
  <si>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</si>
  <si>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</si>
  <si>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</si>
  <si>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</si>
  <si>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</si>
  <si>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</si>
  <si>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</si>
  <si>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</si>
  <si>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</si>
  <si>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</si>
  <si>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</si>
  <si>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</si>
  <si>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</si>
  <si>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</si>
  <si>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</si>
  <si>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</si>
  <si>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</si>
  <si>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</si>
  <si>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</si>
  <si>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</si>
  <si>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</si>
  <si>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</si>
  <si>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</si>
  <si>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</si>
  <si>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</si>
  <si>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</si>
  <si>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</si>
  <si>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</si>
  <si>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</si>
  <si>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</si>
  <si>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</si>
  <si>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</si>
  <si>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</si>
  <si>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</si>
  <si>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</si>
  <si>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</si>
  <si>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</si>
  <si>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</si>
  <si>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</si>
  <si>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</si>
  <si>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</si>
  <si>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</si>
  <si>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</si>
  <si>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</si>
  <si>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</si>
  <si>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</si>
  <si>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</si>
  <si>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</si>
  <si>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</si>
  <si>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</si>
  <si>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</si>
  <si>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</si>
  <si>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</si>
  <si>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</si>
  <si>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</si>
  <si>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</si>
  <si>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</si>
  <si>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</si>
  <si>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</si>
  <si>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</si>
  <si>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</si>
  <si>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</si>
  <si>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</si>
  <si>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</si>
  <si>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</si>
  <si>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</si>
  <si>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</si>
  <si>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</si>
  <si>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</si>
  <si>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</si>
  <si>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</si>
  <si>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</si>
  <si>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</si>
  <si>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</si>
  <si>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</si>
  <si>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</si>
  <si>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</si>
  <si>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</si>
  <si>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</si>
  <si>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</si>
  <si>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</si>
  <si>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</si>
  <si>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</si>
  <si>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</si>
  <si>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</si>
  <si>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</si>
  <si>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</si>
  <si>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</si>
  <si>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</si>
  <si>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</si>
  <si>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</si>
  <si>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</si>
  <si>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</si>
  <si>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</si>
  <si>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</si>
  <si>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</si>
  <si>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</si>
  <si>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</si>
  <si>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</si>
  <si>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</si>
  <si>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</si>
  <si>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</si>
  <si>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</si>
  <si>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</si>
  <si>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</si>
  <si>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</si>
  <si>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</si>
  <si>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</si>
  <si>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</si>
  <si>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</si>
  <si>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</si>
  <si>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</si>
  <si>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</si>
  <si>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</si>
  <si>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</si>
  <si>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</si>
  <si>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</si>
  <si>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</si>
  <si>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</si>
  <si>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</si>
  <si>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</si>
  <si>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</si>
  <si>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</si>
  <si>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</si>
  <si>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</si>
  <si>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</si>
  <si>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</si>
  <si>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</si>
  <si>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</si>
  <si>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</si>
  <si>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</si>
  <si>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</si>
  <si>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</si>
  <si>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</si>
  <si>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</si>
  <si>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</si>
  <si>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</si>
  <si>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</si>
  <si>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</si>
  <si>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</si>
  <si>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</si>
  <si>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</si>
  <si>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</si>
  <si>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</si>
  <si>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</si>
  <si>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</si>
  <si>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</si>
  <si>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</si>
  <si>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</si>
  <si>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</si>
  <si>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</si>
  <si>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</si>
  <si>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</si>
  <si>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</si>
  <si>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</si>
  <si>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</si>
  <si>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</si>
  <si>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</si>
  <si>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</si>
  <si>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</si>
  <si>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</si>
  <si>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</si>
  <si>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</si>
  <si>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</si>
  <si>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</si>
  <si>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</si>
  <si>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</si>
  <si>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</si>
  <si>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</si>
  <si>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</si>
  <si>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</si>
  <si>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</si>
  <si>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</si>
  <si>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</si>
  <si>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</si>
  <si>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</si>
  <si>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</si>
  <si>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</si>
  <si>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</si>
  <si>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</si>
  <si>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</si>
  <si>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</si>
  <si>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</si>
  <si>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</si>
  <si>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</si>
  <si>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</si>
  <si>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</si>
  <si>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</si>
  <si>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</si>
  <si>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</si>
  <si>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</si>
  <si>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</si>
  <si>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</si>
  <si>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</si>
  <si>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</si>
  <si>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</si>
  <si>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</si>
  <si>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</si>
  <si>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</si>
  <si>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</si>
  <si>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</si>
  <si>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</si>
  <si>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</si>
  <si>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</si>
  <si>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</si>
  <si>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</si>
  <si>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</si>
  <si>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</si>
  <si>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</si>
  <si>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</si>
  <si>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</si>
  <si>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</si>
  <si>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</si>
  <si>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</si>
  <si>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</si>
  <si>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</si>
  <si>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</si>
  <si>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</si>
  <si>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</si>
  <si>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</si>
  <si>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</si>
  <si>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</si>
  <si>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</si>
  <si>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</si>
  <si>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</si>
  <si>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</si>
  <si>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</si>
  <si>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</si>
  <si>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</si>
  <si>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</si>
  <si>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</si>
  <si>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</si>
  <si>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</si>
  <si>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</si>
  <si>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</si>
  <si>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</si>
  <si>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</si>
  <si>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</si>
  <si>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</si>
  <si>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</si>
  <si>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</si>
  <si>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</si>
  <si>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</si>
  <si>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</si>
  <si>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</si>
  <si>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</si>
  <si>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</si>
  <si>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</si>
  <si>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</si>
  <si>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</si>
  <si>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</si>
  <si>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</si>
  <si>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</si>
  <si>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</si>
  <si>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</si>
  <si>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</si>
  <si>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</si>
  <si>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</si>
  <si>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</si>
  <si>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</si>
  <si>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</si>
  <si>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</si>
  <si>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</si>
  <si>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</si>
  <si>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</si>
  <si>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</si>
  <si>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</si>
  <si>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</si>
  <si>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</si>
  <si>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</si>
  <si>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</si>
  <si>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</si>
  <si>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</si>
  <si>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</si>
  <si>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</si>
  <si>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</si>
  <si>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</si>
  <si>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</si>
  <si>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</si>
  <si>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</si>
  <si>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</si>
  <si>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</si>
  <si>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</si>
  <si>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</si>
  <si>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</si>
  <si>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</si>
  <si>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</si>
  <si>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</si>
  <si>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</si>
  <si>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</si>
  <si>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</si>
  <si>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</si>
  <si>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</si>
  <si>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</si>
  <si>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</si>
  <si>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</si>
  <si>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</si>
  <si>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</si>
  <si>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</si>
  <si>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</si>
  <si>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</si>
  <si>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</si>
  <si>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</si>
  <si>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</si>
  <si>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</si>
  <si>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</si>
  <si>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</si>
  <si>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</si>
  <si>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</si>
  <si>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</si>
  <si>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</si>
  <si>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</si>
  <si>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</si>
  <si>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</si>
  <si>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</si>
  <si>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</si>
  <si>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</si>
  <si>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</si>
  <si>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</si>
  <si>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</si>
  <si>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</si>
  <si>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</si>
  <si>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</si>
  <si>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</si>
  <si>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</si>
  <si>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</si>
  <si>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</si>
  <si>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</si>
  <si>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</si>
  <si>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</si>
  <si>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</si>
  <si>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</si>
  <si>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</si>
  <si>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</si>
  <si>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</si>
  <si>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</si>
  <si>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</si>
  <si>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</si>
  <si>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</si>
  <si>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</si>
  <si>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</si>
  <si>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</si>
  <si>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</si>
  <si>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</si>
  <si>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</si>
  <si>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</si>
  <si>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</si>
  <si>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</si>
  <si>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</si>
  <si>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</si>
  <si>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</si>
  <si>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</si>
  <si>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</si>
  <si>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</si>
  <si>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</si>
  <si>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</si>
  <si>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</si>
  <si>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</si>
  <si>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</si>
  <si>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</si>
  <si>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</si>
  <si>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</si>
  <si>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</si>
  <si>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</si>
  <si>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</si>
  <si>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</si>
  <si>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</si>
  <si>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</si>
  <si>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</si>
  <si>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</si>
  <si>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</si>
  <si>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</si>
  <si>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</si>
  <si>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</si>
  <si>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</si>
  <si>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</si>
  <si>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</si>
  <si>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</si>
  <si>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</si>
  <si>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</si>
  <si>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</si>
  <si>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</si>
  <si>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</si>
  <si>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</si>
  <si>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</si>
  <si>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</si>
  <si>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</si>
  <si>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</si>
  <si>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</si>
  <si>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</si>
  <si>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</si>
  <si>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</si>
  <si>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</si>
  <si>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</si>
  <si>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</si>
  <si>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</si>
  <si>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</si>
  <si>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</si>
  <si>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</si>
  <si>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</si>
  <si>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</si>
  <si>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</si>
  <si>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</si>
  <si>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</si>
  <si>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</si>
  <si>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</si>
  <si>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</si>
  <si>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</si>
  <si>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</si>
  <si>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</si>
  <si>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</si>
  <si>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</si>
  <si>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</si>
  <si>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</si>
  <si>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</si>
  <si>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</si>
  <si>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</si>
  <si>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</si>
  <si>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</si>
  <si>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</si>
  <si>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</si>
  <si>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</si>
  <si>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</si>
  <si>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</si>
  <si>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</si>
  <si>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</si>
  <si>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</si>
  <si>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</si>
  <si>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</si>
  <si>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</si>
  <si>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</si>
  <si>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</si>
  <si>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</si>
  <si>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</si>
  <si>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</si>
  <si>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</si>
  <si>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</si>
  <si>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</si>
  <si>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</si>
  <si>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</si>
  <si>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</si>
  <si>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</si>
  <si>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</si>
  <si>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</si>
  <si>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</si>
  <si>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</si>
  <si>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</si>
  <si>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</si>
  <si>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</si>
  <si>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</si>
  <si>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</si>
  <si>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</si>
  <si>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</si>
  <si>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</si>
  <si>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</si>
  <si>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</si>
  <si>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</si>
  <si>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</si>
  <si>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</si>
  <si>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</si>
  <si>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</si>
  <si>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</si>
  <si>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</si>
  <si>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</si>
  <si>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</si>
  <si>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</si>
  <si>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</si>
  <si>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</si>
  <si>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</si>
  <si>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</si>
  <si>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</si>
  <si>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</si>
  <si>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</si>
  <si>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</si>
  <si>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</si>
  <si>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</si>
  <si>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</si>
  <si>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</si>
  <si>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</si>
  <si>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</si>
  <si>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</si>
  <si>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</si>
  <si>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</si>
  <si>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</si>
  <si>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</si>
  <si>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</si>
  <si>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</si>
  <si>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</si>
  <si>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</si>
  <si>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</si>
  <si>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</si>
  <si>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</si>
  <si>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</si>
  <si>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</si>
  <si>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</si>
  <si>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</si>
  <si>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</si>
  <si>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</si>
  <si>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</si>
  <si>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</si>
  <si>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</si>
  <si>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</si>
  <si>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</si>
  <si>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</si>
  <si>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</si>
  <si>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</si>
  <si>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</si>
  <si>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</si>
  <si>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</si>
  <si>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</si>
  <si>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</si>
  <si>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</si>
  <si>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</si>
  <si>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</si>
  <si>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</si>
  <si>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</si>
  <si>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</si>
  <si>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</si>
  <si>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</si>
  <si>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</si>
  <si>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</si>
  <si>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</si>
  <si>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</si>
  <si>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</si>
  <si>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</si>
  <si>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</si>
  <si>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</si>
  <si>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</si>
  <si>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</si>
  <si>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</si>
  <si>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</si>
  <si>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</si>
  <si>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</si>
  <si>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</si>
  <si>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</si>
  <si>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</si>
  <si>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</si>
  <si>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</si>
  <si>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</si>
  <si>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</si>
  <si>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</si>
  <si>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</si>
  <si>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</si>
  <si>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</si>
  <si>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</si>
  <si>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</si>
  <si>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</si>
  <si>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</si>
  <si>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</si>
  <si>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</si>
  <si>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</si>
  <si>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</si>
  <si>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</si>
  <si>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</si>
  <si>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</si>
  <si>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</si>
  <si>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</si>
  <si>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</si>
  <si>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</si>
  <si>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</si>
  <si>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</si>
  <si>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</si>
  <si>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</si>
  <si>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</si>
  <si>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</si>
  <si>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</si>
  <si>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</si>
  <si>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</si>
  <si>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</si>
  <si>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</si>
  <si>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</si>
  <si>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</si>
  <si>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</si>
  <si>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</si>
  <si>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</si>
  <si>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</si>
  <si>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</si>
  <si>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</si>
  <si>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</si>
  <si>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</si>
  <si>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</si>
  <si>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</si>
  <si>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</si>
  <si>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</si>
  <si>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</si>
  <si>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</si>
  <si>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</si>
  <si>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</si>
  <si>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</si>
  <si>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</si>
  <si>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</si>
  <si>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</si>
  <si>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</si>
  <si>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</si>
  <si>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</si>
  <si>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</si>
  <si>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</si>
  <si>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</si>
  <si>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</si>
  <si>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</si>
  <si>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</si>
  <si>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</si>
  <si>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</si>
  <si>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</si>
  <si>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</si>
  <si>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</si>
  <si>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</si>
  <si>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</si>
  <si>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</si>
  <si>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</si>
  <si>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</si>
  <si>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</si>
  <si>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</si>
  <si>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</si>
  <si>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</si>
  <si>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</si>
  <si>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</si>
  <si>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</si>
  <si>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</si>
  <si>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</si>
  <si>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</si>
  <si>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</si>
  <si>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</si>
  <si>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</si>
  <si>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</si>
  <si>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</si>
  <si>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</si>
  <si>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</si>
  <si>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</si>
  <si>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</si>
  <si>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</si>
  <si>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</si>
  <si>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</si>
  <si>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</si>
  <si>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</si>
  <si>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</si>
  <si>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</si>
  <si>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</si>
  <si>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</si>
  <si>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</si>
  <si>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</si>
  <si>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</si>
  <si>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</si>
  <si>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</si>
  <si>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</si>
  <si>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</si>
  <si>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</si>
  <si>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</si>
  <si>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</si>
  <si>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</si>
  <si>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</si>
  <si>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</si>
  <si>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</si>
  <si>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</si>
  <si>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</si>
  <si>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</si>
  <si>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</si>
  <si>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</si>
  <si>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</si>
  <si>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</si>
  <si>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</si>
  <si>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</si>
  <si>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</si>
  <si>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</si>
  <si>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</si>
  <si>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</si>
  <si>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</si>
  <si>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</si>
  <si>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</si>
  <si>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</si>
  <si>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</si>
  <si>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</si>
  <si>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</si>
  <si>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</si>
  <si>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</si>
  <si>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</si>
  <si>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</si>
  <si>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</si>
  <si>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</si>
  <si>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</si>
  <si>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</si>
  <si>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</si>
  <si>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</si>
  <si>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</si>
  <si>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</si>
  <si>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</si>
  <si>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</si>
  <si>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</si>
  <si>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</si>
  <si>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</si>
  <si>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</si>
  <si>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</si>
  <si>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</si>
  <si>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</si>
  <si>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</si>
  <si>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</si>
  <si>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</si>
  <si>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</si>
  <si>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</si>
  <si>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</si>
  <si>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</si>
  <si>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</si>
  <si>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</si>
  <si>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</si>
  <si>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</si>
  <si>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</si>
  <si>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</si>
  <si>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</si>
  <si>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</si>
  <si>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</si>
  <si>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</si>
  <si>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</si>
  <si>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</si>
  <si>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</si>
  <si>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</si>
  <si>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</si>
  <si>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</si>
  <si>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</si>
  <si>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</si>
  <si>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</si>
  <si>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</si>
  <si>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</si>
  <si>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</si>
  <si>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</si>
  <si>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</si>
  <si>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</si>
  <si>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</si>
  <si>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</si>
  <si>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</si>
  <si>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</si>
  <si>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</si>
  <si>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</si>
  <si>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</si>
  <si>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</si>
  <si>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</si>
  <si>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</si>
  <si>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</si>
  <si>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</si>
  <si>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</si>
  <si>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</si>
  <si>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</si>
  <si>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</si>
  <si>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</si>
  <si>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</si>
  <si>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</si>
  <si>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</si>
  <si>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</si>
  <si>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</si>
  <si>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</si>
  <si>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</si>
  <si>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</si>
  <si>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</si>
  <si>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</si>
  <si>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</si>
  <si>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</si>
  <si>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</si>
  <si>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</si>
  <si>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</si>
  <si>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</si>
  <si>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</si>
  <si>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</si>
  <si>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</si>
  <si>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</si>
  <si>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</si>
  <si>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</si>
  <si>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</si>
  <si>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</si>
  <si>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</si>
  <si>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</si>
  <si>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</si>
  <si>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</si>
  <si>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</si>
  <si>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</si>
  <si>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</si>
  <si>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</si>
  <si>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</si>
  <si>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</si>
  <si>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</si>
  <si>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</si>
  <si>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</si>
  <si>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</si>
  <si>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</si>
  <si>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</si>
  <si>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</si>
  <si>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</si>
  <si>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</si>
  <si>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</si>
  <si>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</si>
  <si>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</si>
  <si>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</si>
  <si>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</si>
  <si>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</si>
  <si>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</si>
  <si>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</si>
  <si>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</si>
  <si>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</si>
  <si>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</si>
  <si>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</si>
  <si>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</si>
  <si>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</si>
  <si>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</si>
  <si>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</si>
  <si>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</si>
  <si>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</si>
  <si>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</si>
  <si>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</si>
  <si>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</si>
  <si>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</si>
  <si>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</si>
  <si>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</si>
  <si>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</si>
  <si>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</si>
  <si>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</si>
  <si>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</si>
  <si>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</si>
  <si>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</si>
  <si>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</si>
  <si>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</si>
  <si>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</si>
  <si>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</si>
  <si>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</si>
  <si>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</si>
  <si>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</si>
  <si>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</si>
  <si>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</si>
  <si>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</si>
  <si>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</si>
  <si>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</si>
  <si>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</si>
  <si>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</si>
  <si>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</si>
  <si>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</si>
  <si>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</si>
  <si>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</si>
  <si>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</si>
  <si>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</si>
  <si>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</si>
  <si>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</si>
  <si>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</si>
  <si>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</si>
  <si>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</si>
  <si>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</si>
  <si>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</si>
  <si>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</si>
  <si>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</si>
  <si>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</si>
  <si>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</si>
  <si>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</si>
  <si>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</si>
  <si>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</si>
  <si>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</si>
  <si>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</si>
  <si>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</si>
  <si>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</si>
  <si>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</si>
  <si>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</si>
  <si>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</si>
  <si>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</si>
  <si>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</si>
  <si>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</si>
  <si>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</si>
  <si>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</si>
  <si>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</si>
  <si>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</si>
  <si>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</si>
  <si>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</si>
  <si>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</si>
  <si>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</si>
  <si>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</si>
  <si>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</si>
  <si>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</si>
  <si>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</si>
  <si>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</si>
  <si>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</si>
  <si>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</si>
  <si>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</si>
  <si>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</si>
  <si>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</si>
  <si>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</si>
  <si>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</si>
  <si>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</si>
  <si>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</si>
  <si>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</si>
  <si>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</si>
  <si>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</si>
  <si>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</si>
  <si>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</si>
  <si>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</si>
  <si>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</si>
  <si>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</si>
  <si>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</si>
  <si>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</si>
  <si>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</si>
  <si>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</si>
  <si>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</si>
  <si>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</si>
  <si>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</si>
  <si>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</si>
  <si>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</si>
  <si>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</si>
  <si>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</si>
  <si>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</si>
  <si>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</si>
  <si>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</si>
  <si>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</si>
  <si>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</si>
  <si>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</si>
  <si>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</si>
  <si>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</si>
  <si>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</si>
  <si>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</si>
  <si>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</si>
  <si>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</si>
  <si>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</si>
  <si>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</si>
  <si>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</si>
  <si>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</si>
  <si>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</si>
  <si>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</si>
  <si>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</si>
  <si>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</si>
  <si>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</si>
  <si>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</si>
  <si>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</si>
  <si>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</si>
  <si>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</si>
  <si>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</si>
  <si>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</si>
  <si>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</si>
  <si>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</si>
  <si>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</si>
  <si>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</si>
  <si>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</si>
  <si>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</si>
  <si>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</si>
  <si>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</si>
  <si>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</si>
  <si>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</si>
  <si>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</si>
  <si>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</si>
  <si>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</si>
  <si>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</si>
  <si>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</si>
  <si>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</si>
  <si>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</si>
  <si>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</si>
  <si>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</si>
  <si>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</si>
  <si>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</si>
  <si>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</si>
  <si>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</si>
  <si>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</si>
  <si>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</si>
  <si>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</si>
  <si>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</si>
  <si>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</si>
  <si>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</si>
  <si>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</si>
  <si>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</si>
  <si>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</si>
  <si>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</si>
  <si>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</si>
  <si>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</si>
  <si>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</si>
  <si>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</si>
  <si>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</si>
  <si>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</si>
  <si>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</si>
  <si>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</si>
  <si>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</si>
  <si>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</si>
  <si>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</si>
  <si>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</si>
  <si>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</si>
  <si>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</si>
  <si>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</si>
  <si>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</si>
  <si>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</si>
  <si>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</si>
  <si>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</si>
  <si>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</si>
  <si>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</si>
  <si>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</si>
  <si>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</si>
  <si>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</si>
  <si>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</si>
  <si>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</si>
  <si>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</si>
  <si>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</si>
  <si>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</si>
  <si>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</si>
  <si>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</si>
  <si>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</si>
  <si>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</si>
  <si>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</si>
  <si>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</si>
  <si>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</si>
  <si>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</si>
  <si>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</si>
  <si>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</si>
  <si>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</si>
  <si>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</si>
  <si>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</si>
  <si>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</si>
  <si>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</si>
  <si>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</si>
  <si>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</si>
  <si>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</si>
  <si>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</si>
  <si>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</si>
  <si>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</si>
  <si>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</si>
  <si>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</si>
  <si>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</si>
  <si>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</si>
  <si>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</si>
  <si>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</si>
  <si>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</si>
  <si>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</si>
  <si>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</si>
  <si>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</si>
  <si>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</si>
  <si>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</si>
  <si>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</si>
  <si>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</si>
  <si>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</si>
  <si>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</si>
  <si>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</si>
  <si>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</si>
  <si>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</si>
  <si>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</si>
  <si>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</si>
  <si>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</si>
  <si>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</si>
  <si>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</si>
  <si>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</si>
  <si>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</si>
  <si>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</si>
  <si>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</si>
  <si>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</si>
  <si>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</si>
  <si>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</si>
  <si>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</si>
  <si>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</si>
  <si>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</si>
  <si>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</si>
  <si>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</si>
  <si>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</si>
  <si>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</si>
  <si>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</si>
  <si>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</si>
  <si>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</si>
  <si>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</si>
  <si>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</si>
  <si>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</si>
  <si>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</si>
  <si>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</si>
  <si>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</si>
  <si>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</si>
  <si>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</si>
  <si>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</si>
  <si>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</si>
  <si>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</si>
  <si>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</si>
  <si>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</si>
  <si>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</si>
  <si>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</si>
  <si>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</si>
  <si>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</si>
  <si>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</si>
  <si>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</si>
  <si>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</si>
  <si>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</si>
  <si>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</si>
  <si>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</si>
  <si>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</si>
  <si>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</si>
  <si>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</si>
  <si>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</si>
  <si>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</si>
  <si>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</si>
  <si>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</si>
  <si>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</si>
  <si>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</si>
  <si>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</si>
  <si>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</si>
  <si>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</si>
  <si>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</si>
  <si>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</si>
  <si>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</si>
  <si>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</si>
  <si>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</si>
  <si>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</si>
  <si>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</si>
  <si>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</si>
  <si>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</si>
  <si>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</si>
  <si>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</si>
  <si>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</si>
  <si>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</si>
  <si>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</si>
  <si>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</si>
  <si>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</si>
  <si>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</si>
  <si>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</si>
  <si>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</si>
  <si>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</si>
  <si>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</si>
  <si>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</si>
  <si>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</si>
  <si>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</si>
  <si>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</si>
  <si>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</si>
  <si>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</si>
  <si>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</si>
  <si>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</si>
  <si>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</si>
  <si>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</si>
  <si>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</si>
  <si>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</si>
  <si>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</si>
  <si>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</si>
  <si>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</si>
  <si>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</si>
  <si>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</si>
  <si>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</si>
  <si>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</si>
  <si>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</si>
  <si>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</si>
  <si>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</si>
  <si>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</si>
  <si>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</si>
  <si>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</si>
  <si>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</si>
  <si>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</si>
  <si>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</si>
  <si>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</si>
  <si>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</si>
  <si>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</si>
  <si>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</si>
  <si>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</si>
  <si>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</si>
  <si>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</si>
  <si>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</si>
  <si>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</si>
  <si>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</si>
  <si>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</si>
  <si>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</si>
  <si>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</si>
  <si>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</si>
  <si>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</si>
  <si>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</si>
  <si>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</si>
  <si>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</si>
  <si>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</si>
  <si>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</si>
  <si>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</si>
  <si>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</si>
  <si>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</si>
  <si>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</si>
  <si>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</si>
  <si>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</si>
  <si>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</si>
  <si>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</si>
  <si>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</si>
  <si>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</si>
  <si>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</si>
  <si>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</si>
  <si>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</si>
  <si>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</si>
  <si>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</si>
  <si>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</si>
  <si>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</si>
  <si>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</si>
  <si>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</si>
  <si>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</si>
  <si>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</si>
  <si>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</si>
  <si>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</si>
  <si>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</si>
  <si>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</si>
  <si>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</si>
  <si>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</si>
  <si>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</si>
  <si>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</si>
  <si>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</si>
  <si>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</si>
  <si>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</si>
  <si>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</si>
  <si>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</si>
  <si>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</si>
  <si>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</si>
  <si>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</si>
  <si>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</si>
  <si>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</si>
  <si>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</si>
  <si>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</si>
  <si>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</si>
  <si>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</si>
  <si>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</si>
  <si>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</si>
  <si>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</si>
  <si>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</si>
  <si>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</si>
  <si>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</si>
  <si>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</si>
  <si>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</si>
  <si>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</si>
  <si>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</si>
  <si>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</si>
  <si>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</si>
  <si>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</si>
  <si>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</si>
  <si>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</si>
  <si>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</si>
  <si>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</si>
  <si>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</si>
  <si>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</si>
  <si>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</si>
  <si>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</si>
  <si>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</si>
  <si>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</si>
  <si>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</si>
  <si>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</si>
  <si>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</si>
  <si>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</si>
  <si>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</si>
  <si>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</si>
  <si>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</si>
  <si>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</si>
  <si>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</si>
  <si>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</si>
  <si>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</si>
  <si>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</si>
  <si>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</si>
  <si>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</si>
  <si>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</si>
  <si>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</si>
  <si>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</si>
  <si>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</si>
  <si>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</si>
  <si>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</si>
  <si>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</si>
  <si>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</si>
  <si>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</si>
  <si>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</si>
  <si>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</si>
  <si>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</si>
  <si>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</si>
  <si>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</si>
  <si>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</si>
  <si>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</si>
  <si>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</si>
  <si>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</si>
  <si>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</si>
  <si>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</si>
  <si>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</si>
  <si>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</si>
  <si>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</si>
  <si>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</si>
  <si>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</si>
  <si>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</si>
  <si>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</si>
  <si>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</si>
  <si>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</si>
  <si>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</si>
  <si>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</si>
  <si>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</si>
  <si>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</si>
  <si>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</si>
  <si>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</si>
  <si>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</si>
  <si>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</si>
  <si>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</si>
  <si>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</si>
  <si>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</si>
  <si>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</si>
  <si>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</si>
  <si>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</si>
  <si>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</si>
  <si>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</si>
  <si>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</si>
  <si>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</si>
  <si>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</si>
  <si>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</si>
  <si>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</si>
  <si>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</si>
  <si>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</si>
  <si>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</si>
  <si>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</si>
  <si>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</si>
  <si>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</si>
  <si>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</si>
  <si>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</si>
  <si>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</si>
  <si>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</si>
  <si>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</si>
  <si>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</si>
  <si>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</si>
  <si>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</si>
  <si>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</si>
  <si>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</si>
  <si>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</si>
  <si>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</si>
  <si>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</si>
  <si>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</si>
  <si>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</si>
  <si>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</si>
  <si>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</si>
  <si>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</si>
  <si>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</si>
  <si>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</si>
  <si>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</si>
  <si>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</si>
  <si>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</si>
  <si>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</si>
  <si>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</si>
  <si>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</si>
  <si>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</si>
  <si>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</si>
  <si>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</si>
  <si>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</si>
  <si>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</si>
  <si>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</si>
  <si>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</si>
  <si>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</si>
  <si>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</si>
  <si>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</si>
  <si>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</si>
  <si>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</si>
  <si>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</si>
  <si>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</si>
  <si>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</si>
  <si>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</si>
  <si>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</si>
  <si>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</si>
  <si>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</si>
  <si>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</si>
  <si>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</si>
  <si>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</si>
  <si>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</si>
  <si>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</si>
  <si>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</si>
  <si>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</si>
  <si>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</si>
  <si>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</si>
  <si>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</si>
  <si>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</si>
  <si>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</si>
  <si>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</si>
  <si>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</si>
  <si>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</si>
  <si>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</si>
  <si>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</si>
  <si>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</si>
  <si>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</si>
  <si>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</si>
  <si>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</si>
  <si>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</si>
  <si>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</si>
  <si>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</si>
  <si>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</si>
  <si>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</si>
  <si>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</si>
  <si>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</si>
  <si>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</si>
  <si>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</si>
  <si>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</si>
  <si>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</si>
  <si>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</si>
  <si>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</si>
  <si>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</si>
  <si>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</si>
  <si>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</si>
  <si>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</si>
  <si>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</si>
  <si>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</si>
  <si>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</si>
  <si>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</si>
  <si>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</si>
  <si>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</si>
  <si>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</si>
  <si>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</si>
  <si>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</si>
  <si>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</si>
  <si>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</si>
  <si>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</si>
  <si>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</si>
  <si>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</si>
  <si>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</si>
  <si>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</si>
  <si>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</si>
  <si>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</si>
  <si>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</si>
  <si>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</si>
  <si>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</si>
  <si>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</si>
  <si>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</si>
  <si>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</si>
  <si>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</si>
  <si>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</si>
  <si>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</si>
  <si>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</si>
  <si>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</si>
  <si>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</si>
  <si>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</si>
  <si>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</si>
  <si>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</si>
  <si>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</si>
  <si>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</si>
  <si>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</si>
  <si>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</si>
  <si>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</si>
  <si>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</si>
  <si>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</si>
  <si>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</si>
  <si>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</si>
  <si>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</si>
  <si>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</si>
  <si>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</si>
  <si>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</si>
  <si>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</si>
  <si>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</si>
  <si>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</si>
  <si>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</si>
  <si>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</si>
  <si>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</si>
  <si>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</si>
  <si>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</si>
  <si>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</si>
  <si>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</si>
  <si>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</si>
  <si>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</si>
  <si>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</si>
  <si>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</si>
  <si>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</si>
  <si>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</si>
  <si>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</si>
  <si>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</si>
  <si>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</si>
  <si>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</si>
  <si>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</si>
  <si>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</si>
  <si>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</si>
  <si>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</si>
  <si>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</si>
  <si>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</si>
  <si>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</si>
  <si>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</si>
  <si>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</si>
  <si>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</si>
  <si>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</si>
  <si>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</si>
  <si>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</si>
  <si>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</si>
  <si>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</si>
  <si>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</si>
  <si>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</si>
  <si>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</si>
  <si>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</si>
  <si>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</si>
  <si>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</si>
  <si>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</si>
  <si>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</si>
  <si>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</si>
  <si>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</si>
  <si>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</si>
  <si>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</si>
  <si>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</si>
  <si>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</si>
  <si>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</si>
  <si>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</si>
  <si>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</si>
  <si>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</si>
  <si>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</si>
  <si>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</si>
  <si>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</si>
  <si>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</si>
  <si>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</si>
  <si>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</si>
  <si>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</si>
  <si>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</si>
  <si>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</si>
  <si>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</si>
  <si>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</si>
  <si>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</si>
  <si>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</si>
  <si>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</si>
  <si>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</si>
  <si>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</si>
  <si>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</si>
  <si>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</si>
  <si>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</si>
  <si>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</si>
  <si>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</si>
  <si>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</si>
  <si>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</si>
  <si>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</si>
  <si>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</si>
  <si>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</si>
  <si>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</si>
  <si>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</si>
  <si>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</si>
  <si>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</si>
  <si>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</si>
  <si>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</si>
  <si>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</si>
  <si>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</si>
  <si>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</si>
  <si>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</si>
  <si>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</si>
  <si>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</si>
  <si>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</si>
  <si>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</si>
  <si>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</si>
  <si>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</si>
  <si>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</si>
  <si>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</si>
  <si>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</si>
  <si>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</si>
  <si>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</si>
  <si>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</si>
  <si>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</si>
  <si>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</si>
  <si>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</si>
  <si>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</si>
  <si>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</si>
  <si>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</si>
  <si>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</si>
  <si>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</si>
  <si>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</si>
  <si>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</si>
  <si>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</si>
  <si>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</si>
  <si>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</si>
  <si>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</si>
  <si>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</si>
  <si>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</si>
  <si>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</si>
  <si>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</si>
  <si>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</si>
  <si>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</si>
  <si>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</si>
  <si>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</si>
  <si>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</si>
  <si>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</si>
  <si>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</si>
  <si>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</si>
  <si>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</si>
  <si>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</si>
  <si>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</si>
  <si>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</si>
  <si>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</si>
  <si>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</si>
  <si>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</si>
  <si>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</si>
  <si>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</si>
  <si>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</si>
  <si>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</si>
  <si>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</si>
  <si>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</si>
  <si>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</si>
  <si>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</si>
  <si>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</si>
  <si>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</si>
  <si>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</si>
  <si>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</si>
  <si>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</si>
  <si>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</si>
  <si>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</si>
  <si>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</si>
  <si>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</si>
  <si>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</si>
  <si>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</si>
  <si>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</si>
  <si>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</si>
  <si>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</si>
  <si>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</si>
  <si>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</si>
  <si>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</si>
  <si>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</si>
  <si>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</si>
  <si>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</si>
  <si>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</si>
  <si>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</si>
  <si>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</si>
  <si>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</si>
  <si>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</si>
  <si>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</si>
  <si>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</si>
  <si>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</si>
  <si>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</si>
  <si>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</si>
  <si>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</si>
  <si>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</si>
  <si>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</si>
  <si>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</si>
  <si>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</si>
  <si>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</si>
  <si>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</si>
  <si>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</si>
  <si>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</si>
  <si>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</si>
  <si>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</si>
  <si>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</si>
  <si>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</si>
  <si>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</si>
  <si>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</si>
  <si>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</si>
  <si>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</si>
  <si>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</si>
  <si>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</si>
  <si>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</si>
  <si>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</si>
  <si>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</si>
  <si>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</si>
  <si>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</si>
  <si>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</si>
  <si>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</si>
  <si>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</si>
  <si>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</si>
  <si>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</si>
  <si>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</si>
  <si>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</si>
  <si>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</si>
  <si>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</si>
  <si>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</si>
  <si>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</si>
  <si>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</si>
  <si>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</si>
  <si>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</si>
  <si>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</si>
  <si>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</si>
  <si>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</si>
  <si>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</si>
  <si>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</si>
  <si>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</si>
  <si>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</si>
  <si>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</si>
  <si>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</si>
  <si>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</si>
  <si>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</si>
  <si>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</si>
  <si>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</si>
  <si>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</si>
  <si>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</si>
  <si>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</si>
  <si>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</si>
  <si>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</si>
  <si>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</si>
  <si>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</si>
  <si>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</si>
  <si>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</si>
  <si>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</si>
  <si>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</si>
  <si>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</si>
  <si>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</si>
  <si>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</si>
  <si>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</si>
  <si>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</si>
  <si>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</si>
  <si>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</si>
  <si>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</si>
  <si>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</si>
  <si>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</si>
  <si>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</si>
  <si>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</si>
  <si>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</si>
  <si>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</si>
  <si>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</si>
  <si>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</si>
  <si>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</si>
  <si>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</si>
  <si>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</si>
  <si>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</si>
  <si>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</si>
  <si>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</si>
  <si>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</si>
  <si>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</si>
  <si>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</si>
  <si>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</si>
  <si>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</si>
  <si>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</si>
  <si>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</si>
  <si>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</si>
  <si>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</si>
  <si>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</si>
  <si>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</si>
  <si>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</si>
  <si>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</si>
  <si>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</si>
  <si>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</si>
  <si>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</si>
  <si>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</si>
  <si>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</si>
  <si>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</si>
  <si>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</si>
  <si>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</si>
  <si>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</si>
  <si>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</si>
  <si>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</si>
  <si>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</si>
  <si>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</si>
  <si>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</si>
  <si>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</si>
  <si>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</si>
  <si>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</si>
  <si>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</si>
  <si>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</si>
  <si>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</si>
  <si>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</si>
  <si>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</si>
  <si>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</si>
  <si>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</si>
  <si>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</si>
  <si>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</si>
  <si>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</si>
  <si>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</si>
  <si>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</si>
  <si>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</si>
  <si>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</si>
  <si>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</si>
  <si>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</si>
  <si>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</si>
  <si>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</si>
  <si>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</si>
  <si>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</si>
  <si>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</si>
  <si>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</si>
  <si>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</si>
  <si>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</si>
  <si>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</si>
  <si>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</si>
  <si>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</si>
  <si>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</si>
  <si>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</si>
  <si>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</si>
  <si>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</si>
  <si>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</si>
  <si>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</si>
  <si>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</si>
  <si>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</si>
  <si>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</si>
  <si>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</si>
  <si>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</si>
  <si>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</si>
  <si>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</si>
  <si>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</si>
  <si>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</si>
  <si>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</si>
  <si>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</si>
  <si>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</si>
  <si>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</si>
  <si>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</si>
  <si>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</si>
  <si>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</si>
  <si>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</si>
  <si>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</si>
  <si>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</si>
  <si>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</si>
  <si>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</si>
  <si>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</si>
  <si>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</si>
  <si>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</si>
  <si>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</si>
  <si>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</si>
  <si>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</si>
  <si>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</si>
  <si>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</si>
  <si>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</si>
  <si>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</si>
  <si>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</si>
  <si>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</si>
  <si>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</si>
  <si>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</si>
  <si>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</si>
  <si>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</si>
  <si>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</si>
  <si>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</si>
  <si>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</si>
  <si>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</si>
  <si>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</si>
  <si>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</si>
  <si>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</si>
  <si>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</si>
  <si>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</si>
  <si>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</si>
  <si>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</si>
  <si>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</si>
  <si>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</si>
  <si>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</si>
  <si>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</si>
  <si>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</si>
  <si>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</si>
  <si>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</si>
  <si>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</si>
  <si>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</si>
  <si>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</si>
  <si>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</si>
  <si>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</si>
  <si>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</si>
  <si>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</si>
  <si>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</si>
  <si>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</si>
  <si>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</si>
  <si>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</si>
  <si>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</si>
  <si>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</si>
  <si>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</si>
  <si>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</si>
  <si>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</si>
  <si>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</si>
  <si>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</si>
  <si>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</si>
  <si>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</si>
  <si>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</si>
  <si>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</si>
  <si>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</si>
  <si>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</si>
  <si>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</si>
  <si>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</si>
  <si>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</si>
  <si>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</si>
  <si>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</si>
  <si>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</si>
  <si>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</si>
  <si>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</si>
  <si>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</si>
  <si>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</si>
  <si>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</si>
  <si>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</si>
  <si>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</si>
  <si>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</si>
  <si>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</si>
  <si>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</si>
  <si>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</si>
  <si>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</si>
  <si>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</si>
  <si>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</si>
  <si>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</si>
  <si>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</si>
  <si>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</si>
  <si>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</si>
  <si>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</si>
  <si>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</si>
  <si>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</si>
  <si>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</si>
  <si>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</si>
  <si>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</si>
  <si>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</si>
  <si>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</si>
  <si>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</si>
  <si>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</si>
  <si>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</si>
  <si>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</si>
  <si>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</si>
  <si>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</si>
  <si>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</si>
  <si>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</si>
  <si>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</si>
  <si>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</si>
  <si>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</si>
  <si>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</si>
  <si>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</si>
  <si>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</si>
  <si>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</si>
  <si>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</si>
  <si>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</si>
  <si>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</si>
  <si>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</si>
  <si>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</si>
  <si>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</si>
  <si>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</si>
  <si>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</si>
  <si>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</si>
  <si>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</si>
  <si>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</si>
  <si>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</si>
  <si>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</si>
  <si>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</si>
  <si>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</si>
  <si>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</si>
  <si>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</si>
  <si>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</si>
  <si>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</si>
  <si>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</si>
  <si>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</si>
  <si>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</si>
  <si>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</si>
  <si>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</si>
  <si>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</si>
  <si>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</si>
  <si>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</si>
  <si>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</si>
  <si>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</si>
  <si>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</si>
  <si>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</si>
  <si>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</si>
  <si>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</si>
  <si>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</si>
  <si>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</si>
  <si>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</si>
  <si>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</si>
  <si>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</si>
  <si>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</si>
  <si>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</si>
  <si>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</si>
  <si>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</si>
  <si>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</si>
  <si>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</si>
  <si>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</si>
  <si>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</si>
  <si>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</si>
  <si>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</si>
  <si>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</si>
  <si>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</si>
  <si>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</si>
  <si>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</si>
  <si>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</si>
  <si>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</si>
  <si>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</si>
  <si>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</si>
  <si>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</si>
  <si>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</si>
  <si>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</si>
  <si>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</si>
  <si>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</si>
  <si>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</si>
  <si>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</si>
  <si>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</si>
  <si>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</si>
  <si>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</si>
  <si>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</si>
  <si>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</si>
  <si>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</si>
  <si>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</si>
  <si>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</si>
  <si>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</si>
  <si>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</si>
  <si>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</si>
  <si>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</si>
  <si>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</si>
  <si>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</si>
  <si>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</si>
  <si>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</si>
  <si>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</si>
  <si>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</si>
  <si>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</si>
  <si>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</si>
  <si>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</si>
  <si>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</si>
  <si>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</si>
  <si>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</si>
  <si>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</si>
  <si>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</si>
  <si>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</si>
  <si>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</si>
  <si>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</si>
  <si>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</si>
  <si>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</si>
  <si>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</si>
  <si>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</si>
  <si>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</si>
  <si>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</si>
  <si>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</si>
  <si>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</si>
  <si>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</si>
  <si>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</si>
  <si>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</si>
  <si>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</si>
  <si>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</si>
  <si>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</si>
  <si>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</si>
  <si>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</si>
  <si>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</si>
  <si>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</si>
  <si>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</si>
  <si>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</si>
  <si>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</si>
  <si>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</si>
  <si>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</si>
  <si>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</si>
  <si>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</si>
  <si>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</si>
  <si>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</si>
  <si>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</si>
  <si>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</si>
  <si>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</si>
  <si>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</si>
  <si>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</si>
  <si>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</si>
  <si>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</si>
  <si>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</si>
  <si>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</si>
  <si>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</si>
  <si>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</si>
  <si>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</si>
  <si>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</si>
  <si>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</si>
  <si>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</si>
  <si>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</si>
  <si>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</si>
  <si>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</si>
  <si>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</si>
  <si>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</si>
  <si>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</si>
  <si>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</si>
  <si>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</si>
  <si>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</si>
  <si>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</si>
  <si>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</si>
  <si>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</si>
  <si>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</si>
  <si>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</si>
  <si>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</si>
  <si>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</si>
  <si>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</si>
  <si>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</si>
  <si>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</si>
  <si>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</si>
  <si>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</si>
  <si>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</si>
  <si>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</si>
  <si>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</si>
  <si>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</si>
  <si>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</si>
  <si>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</si>
  <si>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</si>
  <si>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</si>
  <si>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</si>
  <si>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</si>
  <si>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</si>
  <si>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</si>
  <si>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</si>
  <si>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</si>
  <si>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</si>
  <si>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</si>
  <si>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</si>
  <si>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</si>
  <si>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</si>
  <si>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</si>
  <si>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</si>
  <si>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</si>
  <si>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</si>
  <si>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</si>
  <si>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</si>
  <si>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</si>
  <si>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</si>
  <si>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</si>
  <si>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</si>
  <si>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</si>
  <si>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</si>
  <si>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</si>
  <si>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</si>
  <si>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</si>
  <si>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</si>
  <si>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</si>
  <si>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</si>
  <si>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</si>
  <si>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</si>
  <si>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</si>
  <si>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</si>
  <si>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</si>
  <si>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</si>
  <si>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</si>
  <si>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</si>
  <si>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</si>
  <si>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</si>
  <si>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</si>
  <si>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</si>
  <si>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</si>
  <si>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</si>
  <si>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</si>
  <si>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</si>
  <si>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</si>
  <si>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</si>
  <si>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</si>
  <si>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</si>
  <si>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</si>
  <si>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</si>
  <si>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</si>
  <si>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</si>
  <si>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</si>
  <si>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</si>
  <si>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</si>
  <si>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</si>
  <si>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</si>
  <si>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</si>
  <si>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</si>
  <si>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</si>
  <si>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</si>
  <si>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</si>
  <si>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</si>
  <si>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</si>
  <si>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</si>
  <si>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</si>
  <si>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</si>
  <si>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</si>
  <si>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</si>
  <si>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</si>
  <si>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</si>
  <si>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</si>
  <si>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</si>
  <si>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</si>
  <si>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</si>
  <si>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</si>
  <si>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</si>
  <si>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</si>
  <si>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</si>
  <si>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</si>
  <si>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</si>
  <si>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</si>
  <si>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</si>
  <si>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</si>
  <si>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</si>
  <si>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</si>
  <si>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</si>
  <si>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</si>
  <si>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</si>
  <si>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</si>
  <si>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</si>
  <si>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</si>
  <si>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</si>
  <si>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</si>
  <si>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</si>
  <si>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</si>
  <si>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</si>
  <si>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</si>
  <si>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</si>
  <si>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</si>
  <si>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</si>
  <si>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</si>
  <si>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</si>
  <si>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</si>
  <si>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</si>
  <si>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</si>
  <si>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</si>
  <si>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</si>
  <si>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</si>
  <si>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</si>
  <si>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</si>
  <si>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</si>
  <si>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</si>
  <si>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</si>
  <si>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</si>
  <si>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</si>
  <si>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</si>
  <si>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</si>
  <si>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</si>
  <si>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</si>
  <si>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</si>
  <si>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</si>
  <si>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</si>
  <si>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</si>
  <si>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</si>
  <si>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</si>
  <si>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</si>
  <si>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</si>
  <si>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</si>
  <si>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</si>
  <si>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</si>
  <si>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</si>
  <si>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</si>
  <si>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</si>
  <si>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</si>
  <si>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</si>
  <si>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</si>
  <si>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</si>
  <si>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</si>
  <si>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</si>
  <si>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</si>
  <si>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</si>
  <si>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</si>
  <si>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</si>
  <si>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</si>
  <si>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</si>
  <si>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</si>
  <si>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</si>
  <si>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</si>
  <si>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</si>
  <si>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</si>
  <si>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</si>
  <si>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</si>
  <si>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</si>
  <si>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</si>
  <si>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</si>
  <si>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</si>
  <si>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</si>
  <si>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</si>
  <si>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</si>
  <si>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</si>
  <si>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</si>
  <si>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</si>
  <si>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</si>
  <si>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</si>
  <si>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</si>
  <si>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</si>
  <si>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</si>
  <si>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</si>
  <si>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</si>
  <si>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</si>
  <si>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</si>
  <si>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</si>
  <si>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</si>
  <si>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</si>
  <si>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</si>
  <si>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</si>
  <si>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</si>
  <si>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</si>
  <si>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</si>
  <si>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</si>
  <si>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</si>
  <si>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</si>
  <si>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</si>
  <si>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</si>
  <si>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</si>
  <si>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</si>
  <si>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</si>
  <si>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</si>
  <si>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</si>
  <si>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</si>
  <si>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</si>
  <si>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</si>
  <si>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</si>
  <si>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</si>
  <si>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</si>
  <si>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</si>
  <si>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</si>
  <si>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</si>
  <si>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</si>
  <si>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</si>
  <si>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</si>
  <si>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</si>
  <si>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</si>
  <si>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</si>
  <si>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</si>
  <si>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</si>
  <si>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</si>
  <si>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</si>
  <si>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</si>
  <si>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</si>
  <si>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</si>
  <si>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</si>
  <si>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</si>
  <si>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</si>
  <si>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</si>
  <si>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</si>
  <si>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</si>
  <si>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</si>
  <si>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</si>
  <si>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</si>
  <si>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</si>
  <si>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</si>
  <si>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</si>
  <si>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</si>
  <si>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</si>
  <si>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</si>
  <si>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</si>
  <si>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</si>
  <si>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</si>
  <si>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</si>
  <si>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</si>
  <si>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</si>
  <si>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</si>
  <si>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</si>
  <si>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</si>
  <si>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</si>
  <si>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</si>
  <si>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</si>
  <si>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</si>
  <si>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</si>
  <si>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</si>
  <si>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</si>
  <si>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</si>
  <si>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</si>
  <si>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</si>
  <si>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</si>
  <si>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</si>
  <si>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</si>
  <si>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</si>
  <si>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</si>
  <si>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</si>
  <si>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</si>
  <si>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</si>
  <si>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</si>
  <si>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</si>
  <si>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</si>
  <si>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</si>
  <si>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</si>
  <si>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</si>
  <si>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</si>
  <si>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</si>
  <si>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</si>
  <si>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</si>
  <si>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</si>
  <si>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</si>
  <si>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</si>
  <si>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</si>
  <si>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</si>
  <si>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</si>
  <si>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</si>
  <si>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</si>
  <si>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</si>
  <si>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</si>
  <si>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</si>
  <si>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</si>
  <si>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</si>
  <si>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</si>
  <si>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</si>
  <si>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</si>
  <si>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</si>
  <si>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</si>
  <si>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</si>
  <si>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</si>
  <si>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</si>
  <si>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</si>
  <si>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</si>
  <si>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</si>
  <si>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</si>
  <si>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</si>
  <si>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</si>
  <si>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</si>
  <si>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</si>
  <si>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</si>
  <si>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</si>
  <si>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</si>
  <si>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</si>
  <si>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</si>
  <si>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</si>
  <si>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</si>
  <si>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</si>
  <si>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</si>
  <si>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</si>
  <si>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</si>
  <si>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</si>
  <si>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</si>
  <si>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</si>
  <si>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</si>
  <si>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</si>
  <si>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</si>
  <si>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</si>
  <si>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</si>
  <si>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</si>
  <si>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</si>
  <si>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</si>
  <si>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</si>
  <si>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</si>
  <si>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</si>
  <si>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</si>
  <si>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</si>
  <si>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</si>
  <si>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</si>
  <si>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</si>
  <si>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</si>
  <si>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</si>
  <si>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</si>
  <si>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</si>
  <si>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</si>
  <si>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</si>
  <si>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</si>
  <si>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</si>
  <si>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</si>
  <si>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</si>
  <si>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</si>
  <si>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</si>
  <si>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</si>
  <si>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</si>
  <si>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</si>
  <si>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</si>
  <si>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</si>
  <si>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</si>
  <si>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</si>
  <si>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</si>
  <si>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</si>
  <si>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</si>
  <si>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</si>
  <si>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</si>
  <si>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</si>
  <si>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</si>
  <si>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</si>
  <si>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</si>
  <si>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</si>
  <si>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</si>
  <si>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</si>
  <si>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</si>
  <si>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</si>
  <si>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</si>
  <si>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</si>
  <si>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</si>
  <si>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</si>
  <si>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</si>
  <si>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</si>
  <si>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</si>
  <si>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</si>
  <si>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</si>
  <si>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</si>
  <si>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</si>
  <si>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</si>
  <si>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</si>
  <si>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</si>
  <si>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</si>
  <si>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</si>
  <si>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</si>
  <si>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</si>
  <si>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</si>
  <si>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</si>
  <si>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</si>
  <si>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</si>
  <si>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</si>
  <si>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</si>
  <si>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</si>
  <si>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</si>
  <si>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</si>
  <si>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</si>
  <si>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</si>
  <si>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</si>
  <si>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</si>
  <si>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</si>
  <si>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</si>
  <si>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</si>
  <si>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</si>
  <si>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</si>
  <si>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</si>
  <si>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</si>
  <si>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</si>
  <si>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</si>
  <si>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</si>
  <si>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</si>
  <si>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</si>
  <si>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</si>
  <si>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</si>
  <si>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</si>
  <si>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</si>
  <si>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</si>
  <si>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</si>
  <si>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</si>
  <si>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</si>
  <si>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</si>
  <si>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</si>
  <si>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</si>
  <si>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</si>
  <si>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</si>
  <si>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</si>
  <si>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</si>
  <si>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</si>
  <si>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</si>
  <si>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</si>
  <si>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</si>
  <si>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</si>
  <si>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</si>
  <si>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</si>
  <si>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</si>
  <si>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</si>
  <si>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</si>
  <si>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</si>
  <si>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</si>
  <si>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</si>
  <si>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</si>
  <si>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</si>
  <si>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</si>
  <si>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</si>
  <si>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</si>
  <si>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</si>
  <si>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</si>
  <si>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</si>
  <si>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</si>
  <si>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</si>
  <si>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</si>
  <si>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</si>
  <si>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</si>
  <si>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</si>
  <si>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</si>
  <si>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</si>
  <si>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</si>
  <si>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</si>
  <si>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</si>
  <si>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</si>
  <si>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</si>
  <si>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</si>
  <si>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</si>
  <si>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</si>
  <si>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</si>
  <si>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</si>
  <si>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</si>
  <si>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</si>
  <si>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</si>
  <si>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</si>
  <si>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</si>
  <si>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</si>
  <si>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</si>
  <si>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</si>
  <si>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</si>
  <si>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</si>
  <si>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</si>
  <si>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</si>
  <si>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</si>
  <si>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</si>
  <si>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</si>
  <si>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</si>
  <si>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</si>
  <si>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</si>
  <si>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</si>
  <si>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</si>
  <si>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</si>
  <si>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</si>
  <si>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</si>
  <si>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</si>
  <si>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</si>
  <si>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</si>
  <si>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</si>
  <si>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</si>
  <si>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</si>
  <si>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</si>
  <si>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</si>
  <si>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</si>
  <si>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</si>
  <si>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</si>
  <si>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</si>
  <si>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</si>
  <si>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</si>
  <si>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</si>
  <si>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</si>
  <si>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</si>
  <si>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</si>
  <si>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</si>
  <si>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</si>
  <si>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</si>
  <si>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</si>
  <si>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</si>
  <si>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</si>
  <si>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</si>
  <si>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</si>
  <si>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</si>
  <si>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</si>
  <si>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</si>
  <si>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</si>
  <si>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</si>
  <si>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</si>
  <si>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</si>
  <si>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</si>
  <si>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</si>
  <si>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</si>
  <si>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</si>
  <si>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</si>
  <si>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</si>
  <si>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</si>
  <si>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</si>
  <si>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</si>
  <si>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</si>
  <si>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</si>
  <si>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</si>
  <si>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</si>
  <si>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</si>
  <si>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</si>
  <si>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</si>
  <si>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</si>
  <si>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</si>
  <si>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</si>
  <si>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</si>
  <si>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</si>
  <si>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</si>
  <si>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</si>
  <si>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</si>
  <si>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</si>
  <si>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</si>
  <si>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</si>
  <si>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</si>
  <si>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</si>
  <si>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</si>
  <si>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</si>
  <si>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</si>
  <si>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</si>
  <si>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</si>
  <si>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</si>
  <si>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</si>
  <si>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</si>
  <si>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</si>
  <si>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</si>
  <si>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</si>
  <si>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</si>
  <si>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</si>
  <si>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</si>
  <si>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</si>
  <si>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</si>
  <si>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</si>
  <si>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</si>
  <si>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</si>
  <si>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</si>
  <si>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</si>
  <si>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</si>
  <si>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</si>
  <si>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</si>
  <si>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</si>
  <si>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</si>
  <si>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</si>
  <si>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</si>
  <si>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</si>
  <si>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</si>
  <si>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</si>
  <si>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</si>
  <si>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</si>
  <si>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</si>
  <si>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</si>
  <si>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</si>
  <si>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</si>
  <si>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</si>
  <si>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</si>
  <si>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</si>
  <si>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</si>
  <si>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</si>
  <si>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</si>
  <si>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</si>
  <si>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</si>
  <si>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</si>
  <si>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</si>
  <si>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</si>
  <si>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</si>
  <si>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</si>
  <si>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</si>
  <si>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</si>
  <si>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</si>
  <si>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</si>
  <si>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</si>
  <si>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</si>
  <si>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</si>
  <si>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</si>
  <si>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</si>
  <si>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</si>
  <si>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</si>
  <si>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</si>
  <si>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</si>
  <si>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</si>
  <si>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</si>
  <si>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</si>
  <si>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</si>
  <si>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</si>
  <si>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</si>
  <si>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</si>
  <si>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</si>
  <si>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</si>
  <si>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</si>
  <si>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</si>
  <si>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</si>
  <si>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</si>
  <si>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</si>
  <si>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</si>
  <si>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</si>
  <si>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</si>
  <si>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</si>
  <si>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</si>
  <si>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</si>
  <si>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</si>
  <si>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</si>
  <si>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</si>
  <si>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</si>
  <si>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</si>
  <si>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</si>
  <si>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</si>
  <si>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</si>
  <si>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</si>
  <si>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</si>
  <si>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</si>
  <si>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</si>
  <si>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</si>
  <si>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</si>
  <si>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</si>
  <si>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</si>
  <si>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</si>
  <si>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</si>
  <si>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</si>
  <si>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</si>
  <si>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</si>
  <si>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</si>
  <si>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</si>
  <si>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</si>
  <si>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</si>
  <si>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</si>
  <si>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</si>
  <si>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</si>
  <si>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</si>
  <si>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</si>
  <si>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</si>
  <si>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</si>
  <si>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</si>
  <si>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</si>
  <si>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</si>
  <si>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</si>
  <si>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</si>
  <si>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</si>
  <si>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</si>
  <si>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</si>
  <si>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</si>
  <si>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</si>
  <si>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</si>
  <si>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</si>
  <si>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</si>
  <si>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</si>
  <si>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</si>
  <si>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</si>
  <si>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</si>
  <si>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</si>
  <si>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</si>
  <si>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</si>
  <si>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</si>
  <si>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</si>
  <si>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</si>
  <si>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</si>
  <si>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</si>
  <si>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</si>
  <si>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</si>
  <si>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</si>
  <si>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</si>
  <si>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</si>
  <si>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</si>
  <si>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</si>
  <si>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</si>
  <si>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</si>
  <si>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</si>
  <si>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</si>
  <si>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</si>
  <si>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</si>
  <si>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</si>
  <si>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</si>
  <si>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</si>
  <si>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</si>
  <si>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</si>
  <si>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</si>
  <si>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</si>
  <si>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</si>
  <si>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</si>
  <si>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</si>
  <si>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</si>
  <si>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</si>
  <si>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</si>
  <si>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</si>
  <si>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</si>
  <si>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</si>
  <si>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</si>
  <si>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</si>
  <si>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</si>
  <si>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</si>
  <si>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</si>
  <si>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</si>
  <si>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</si>
  <si>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</si>
  <si>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</si>
  <si>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</si>
  <si>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</si>
  <si>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</si>
  <si>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</si>
  <si>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</si>
  <si>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</si>
  <si>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</si>
  <si>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</si>
  <si>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</si>
  <si>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</si>
  <si>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</si>
  <si>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</si>
  <si>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</si>
  <si>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</si>
  <si>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</si>
  <si>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</si>
  <si>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</si>
  <si>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</si>
  <si>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</si>
  <si>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</si>
  <si>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</si>
  <si>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</si>
  <si>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</si>
  <si>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</si>
  <si>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</si>
  <si>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</si>
  <si>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</si>
  <si>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</si>
  <si>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</si>
  <si>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</si>
  <si>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</si>
  <si>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</si>
  <si>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</si>
  <si>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</si>
  <si>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</si>
  <si>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</si>
  <si>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</si>
  <si>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</si>
  <si>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</si>
  <si>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</si>
  <si>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</si>
  <si>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</si>
  <si>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</si>
  <si>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</si>
  <si>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</si>
  <si>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</si>
  <si>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</si>
  <si>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</si>
  <si>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</si>
  <si>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</si>
  <si>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</si>
  <si>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</si>
  <si>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</si>
  <si>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</si>
  <si>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</si>
  <si>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</si>
  <si>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</si>
  <si>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</si>
  <si>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</si>
  <si>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</si>
  <si>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</si>
  <si>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</si>
  <si>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</si>
  <si>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</si>
  <si>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</si>
  <si>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</si>
  <si>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</si>
  <si>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</si>
  <si>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</si>
  <si>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</si>
  <si>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</si>
  <si>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</si>
  <si>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</si>
  <si>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</si>
  <si>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</si>
  <si>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</si>
  <si>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</si>
  <si>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</si>
  <si>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</si>
  <si>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</si>
  <si>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</si>
  <si>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</si>
  <si>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</si>
  <si>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</si>
  <si>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</si>
  <si>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</si>
  <si>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</si>
  <si>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</si>
  <si>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</si>
  <si>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</si>
  <si>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</si>
  <si>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</si>
  <si>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</si>
  <si>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</si>
  <si>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</si>
  <si>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</si>
  <si>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</si>
  <si>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</si>
  <si>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</si>
  <si>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</si>
  <si>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</si>
  <si>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</si>
  <si>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</si>
  <si>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</si>
  <si>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</si>
  <si>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</si>
  <si>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</si>
  <si>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</si>
  <si>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</si>
  <si>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</si>
  <si>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</si>
  <si>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</si>
  <si>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</si>
  <si>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</si>
  <si>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</si>
  <si>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</si>
  <si>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</si>
  <si>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</si>
  <si>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</si>
  <si>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</si>
  <si>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</si>
  <si>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</si>
  <si>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</si>
  <si>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</si>
  <si>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</si>
  <si>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</si>
  <si>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</si>
  <si>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</si>
  <si>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</si>
  <si>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</si>
  <si>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</si>
  <si>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</si>
  <si>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</si>
  <si>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</si>
  <si>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</si>
  <si>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</si>
  <si>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</si>
  <si>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</si>
  <si>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</si>
  <si>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</si>
  <si>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</si>
  <si>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</si>
  <si>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</si>
  <si>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</si>
  <si>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</si>
  <si>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</si>
  <si>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</si>
  <si>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</si>
  <si>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</si>
  <si>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</si>
  <si>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</si>
  <si>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</si>
  <si>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</si>
  <si>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</si>
  <si>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</si>
  <si>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</si>
  <si>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</si>
  <si>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</si>
  <si>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</si>
  <si>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</si>
  <si>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</si>
  <si>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</si>
  <si>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</si>
  <si>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</si>
  <si>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</si>
  <si>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</si>
  <si>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</si>
  <si>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</si>
  <si>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</si>
  <si>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</si>
  <si>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</si>
  <si>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</si>
  <si>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</si>
  <si>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</si>
  <si>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</si>
  <si>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</si>
  <si>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</si>
  <si>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</si>
  <si>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</si>
  <si>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</si>
  <si>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</si>
  <si>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</si>
  <si>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</si>
  <si>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</si>
  <si>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</si>
  <si>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</si>
  <si>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</si>
  <si>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</si>
  <si>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</si>
  <si>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</si>
  <si>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</si>
  <si>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</si>
  <si>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</si>
  <si>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</si>
  <si>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</si>
  <si>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</si>
  <si>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</si>
  <si>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</si>
  <si>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</si>
  <si>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</si>
  <si>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</si>
  <si>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</si>
  <si>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</si>
  <si>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</si>
  <si>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</si>
  <si>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</si>
  <si>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</si>
  <si>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</si>
  <si>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</si>
  <si>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</si>
  <si>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</si>
  <si>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</si>
  <si>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</si>
  <si>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</si>
  <si>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</si>
  <si>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</si>
  <si>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</si>
  <si>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</si>
  <si>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</si>
  <si>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</si>
  <si>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</si>
  <si>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</si>
  <si>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</si>
  <si>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</si>
  <si>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</si>
  <si>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</si>
  <si>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</si>
  <si>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</si>
  <si>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</si>
  <si>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</si>
  <si>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</si>
  <si>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</si>
  <si>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</si>
  <si>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</si>
  <si>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</si>
  <si>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</si>
  <si>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</si>
  <si>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</si>
  <si>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</si>
  <si>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</si>
  <si>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</si>
  <si>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</si>
  <si>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</si>
  <si>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</si>
  <si>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</si>
  <si>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</si>
  <si>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</si>
  <si>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</si>
  <si>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</si>
  <si>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</si>
  <si>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</si>
  <si>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</si>
  <si>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</si>
  <si>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</si>
  <si>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</si>
  <si>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</si>
  <si>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</si>
  <si>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</si>
  <si>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</si>
  <si>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</si>
  <si>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</si>
  <si>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</si>
  <si>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</si>
  <si>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</si>
  <si>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</si>
  <si>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</si>
  <si>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</si>
  <si>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</si>
  <si>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</si>
  <si>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</si>
  <si>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</si>
  <si>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</si>
  <si>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</si>
  <si>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</si>
  <si>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</si>
  <si>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</si>
  <si>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</si>
  <si>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</si>
  <si>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</si>
  <si>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</si>
  <si>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</si>
  <si>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</si>
  <si>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</si>
  <si>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</si>
  <si>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</si>
  <si>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</si>
  <si>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</si>
  <si>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</si>
  <si>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</si>
  <si>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</si>
  <si>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</si>
  <si>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</si>
  <si>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</si>
  <si>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</si>
  <si>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</si>
  <si>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</si>
  <si>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</si>
  <si>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</si>
  <si>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</si>
  <si>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</si>
  <si>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</si>
  <si>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</si>
  <si>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</si>
  <si>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</si>
  <si>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</si>
  <si>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</si>
  <si>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</si>
  <si>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</si>
  <si>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</si>
  <si>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</si>
  <si>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</si>
  <si>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</si>
  <si>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</si>
  <si>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</si>
  <si>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</si>
  <si>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</si>
  <si>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</si>
  <si>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</si>
  <si>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</si>
  <si>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</si>
  <si>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</si>
  <si>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</si>
  <si>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</si>
  <si>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</si>
  <si>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</si>
  <si>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</si>
  <si>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</si>
  <si>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</si>
  <si>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</si>
  <si>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</si>
  <si>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</si>
  <si>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</si>
  <si>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</si>
  <si>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</si>
  <si>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</si>
  <si>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</si>
  <si>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</si>
  <si>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</si>
  <si>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</si>
  <si>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</si>
  <si>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</si>
  <si>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</si>
  <si>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</si>
  <si>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</si>
  <si>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</si>
  <si>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</si>
  <si>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</si>
  <si>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</si>
  <si>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</si>
  <si>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</si>
  <si>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</si>
  <si>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</si>
  <si>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</si>
  <si>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</si>
  <si>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</si>
  <si>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</si>
  <si>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</si>
  <si>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</si>
  <si>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</si>
  <si>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</si>
  <si>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</si>
  <si>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</si>
  <si>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</si>
  <si>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</si>
  <si>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</si>
  <si>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</si>
  <si>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</si>
  <si>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</si>
  <si>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</si>
  <si>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</si>
  <si>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</si>
  <si>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</si>
  <si>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</si>
  <si>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</si>
  <si>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</si>
  <si>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</si>
  <si>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</si>
  <si>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</si>
  <si>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</si>
  <si>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</si>
  <si>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</si>
  <si>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</si>
  <si>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</si>
  <si>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</si>
  <si>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</si>
  <si>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</si>
  <si>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</si>
  <si>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</si>
  <si>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</si>
  <si>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</si>
  <si>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</si>
  <si>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</si>
  <si>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</si>
  <si>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</si>
  <si>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</si>
  <si>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</si>
  <si>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</si>
  <si>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</si>
  <si>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</si>
  <si>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</si>
  <si>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</si>
  <si>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</si>
  <si>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</si>
  <si>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</si>
  <si>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</si>
  <si>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</si>
  <si>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</si>
  <si>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</si>
  <si>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</si>
  <si>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</si>
  <si>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</si>
  <si>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</si>
  <si>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</si>
  <si>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</si>
  <si>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</si>
  <si>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</si>
  <si>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</si>
  <si>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</si>
  <si>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</si>
  <si>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</si>
  <si>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</si>
  <si>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</si>
  <si>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</si>
  <si>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</si>
  <si>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</si>
  <si>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</si>
  <si>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</si>
  <si>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</si>
  <si>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</si>
  <si>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</si>
  <si>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</si>
  <si>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</si>
  <si>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</si>
  <si>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</si>
  <si>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</si>
  <si>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</si>
  <si>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</si>
  <si>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</si>
  <si>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</si>
  <si>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</si>
  <si>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</si>
  <si>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</si>
  <si>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</si>
  <si>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</si>
  <si>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</si>
  <si>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</si>
  <si>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</si>
  <si>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</si>
  <si>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</si>
  <si>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</si>
  <si>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</si>
  <si>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</si>
  <si>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</si>
  <si>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</si>
  <si>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</si>
  <si>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</si>
  <si>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</si>
  <si>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</si>
  <si>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</si>
  <si>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</si>
  <si>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</si>
  <si>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</si>
  <si>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</si>
  <si>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</si>
  <si>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</si>
  <si>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</si>
  <si>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</si>
  <si>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</si>
  <si>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</si>
  <si>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</si>
  <si>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</si>
  <si>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</si>
  <si>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</si>
  <si>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</si>
  <si>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</si>
  <si>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</si>
  <si>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</si>
  <si>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</si>
  <si>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</si>
  <si>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</si>
  <si>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</si>
  <si>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</si>
  <si>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</si>
  <si>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</si>
  <si>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</si>
  <si>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</si>
  <si>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</si>
  <si>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</si>
  <si>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</si>
  <si>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</si>
  <si>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</si>
  <si>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</si>
  <si>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</si>
  <si>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</si>
  <si>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</si>
  <si>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</si>
  <si>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</si>
  <si>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</si>
  <si>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</si>
  <si>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</si>
  <si>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</si>
  <si>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</si>
  <si>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</si>
  <si>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</si>
  <si>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</si>
  <si>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</si>
  <si>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</si>
  <si>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</si>
  <si>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</si>
  <si>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</si>
  <si>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</si>
  <si>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</si>
  <si>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</si>
  <si>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</si>
  <si>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</si>
  <si>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</si>
  <si>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</si>
  <si>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</si>
  <si>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</si>
  <si>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</si>
  <si>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</si>
  <si>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</si>
  <si>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</si>
  <si>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</si>
  <si>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</si>
  <si>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</si>
  <si>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</si>
  <si>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</si>
  <si>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</si>
  <si>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</si>
  <si>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</si>
  <si>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</si>
  <si>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</si>
  <si>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</si>
  <si>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</si>
  <si>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</si>
  <si>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</si>
  <si>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</si>
  <si>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</si>
  <si>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</si>
  <si>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</si>
  <si>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</si>
  <si>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</si>
  <si>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</si>
  <si>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</si>
  <si>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</si>
  <si>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</si>
  <si>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</si>
  <si>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</si>
  <si>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</si>
  <si>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</si>
  <si>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</si>
  <si>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</si>
  <si>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</si>
  <si>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</si>
  <si>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</si>
  <si>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</si>
  <si>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</si>
  <si>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</si>
  <si>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</si>
  <si>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</si>
  <si>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</si>
  <si>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</si>
  <si>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</si>
  <si>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</si>
  <si>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</si>
  <si>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</si>
  <si>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</si>
  <si>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</si>
  <si>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</si>
  <si>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</si>
  <si>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</si>
  <si>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</si>
  <si>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</si>
  <si>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</si>
  <si>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</si>
  <si>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</si>
  <si>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</si>
  <si>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</si>
  <si>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</si>
  <si>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</si>
  <si>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</si>
  <si>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</si>
  <si>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</si>
  <si>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</si>
  <si>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</si>
  <si>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</si>
  <si>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</si>
  <si>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</si>
  <si>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</si>
  <si>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</si>
  <si>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</si>
  <si>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</si>
  <si>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</si>
  <si>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</si>
  <si>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</si>
  <si>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</si>
  <si>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</si>
  <si>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</si>
  <si>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</si>
  <si>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</si>
  <si>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</si>
  <si>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</si>
  <si>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</si>
  <si>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</si>
  <si>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</si>
  <si>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</si>
  <si>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</si>
  <si>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</si>
  <si>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</si>
  <si>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</si>
  <si>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</si>
  <si>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</si>
  <si>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</si>
  <si>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</si>
  <si>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</si>
  <si>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</si>
  <si>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</si>
  <si>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</si>
  <si>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</si>
  <si>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</si>
  <si>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</si>
  <si>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</si>
  <si>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</si>
  <si>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</si>
  <si>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</si>
  <si>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</si>
  <si>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</si>
  <si>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</si>
  <si>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</si>
  <si>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</si>
  <si>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</si>
  <si>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</si>
  <si>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</si>
  <si>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</si>
  <si>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</si>
  <si>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</si>
  <si>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</si>
  <si>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</si>
  <si>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</si>
  <si>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</si>
  <si>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</si>
  <si>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</si>
  <si>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</si>
  <si>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</si>
  <si>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</si>
  <si>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</si>
  <si>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</si>
  <si>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</si>
  <si>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</si>
  <si>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</si>
  <si>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</si>
  <si>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</si>
  <si>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</si>
  <si>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</si>
  <si>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</si>
  <si>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</si>
  <si>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</si>
  <si>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</si>
  <si>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</si>
  <si>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</si>
  <si>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</si>
  <si>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</si>
  <si>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</si>
  <si>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</si>
  <si>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</si>
  <si>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</si>
  <si>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</si>
  <si>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</si>
  <si>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</si>
  <si>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</si>
  <si>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</si>
  <si>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</si>
  <si>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</si>
  <si>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</si>
  <si>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</si>
  <si>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</si>
  <si>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</si>
  <si>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</si>
  <si>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</si>
  <si>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</si>
  <si>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</si>
  <si>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</si>
  <si>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</si>
  <si>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</si>
  <si>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</si>
  <si>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</si>
  <si>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</si>
  <si>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</si>
  <si>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</si>
  <si>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</si>
  <si>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</si>
  <si>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</si>
  <si>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</si>
  <si>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</si>
  <si>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</si>
  <si>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</si>
  <si>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</si>
  <si>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</si>
  <si>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</si>
  <si>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</si>
  <si>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</si>
  <si>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</si>
  <si>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</si>
  <si>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</si>
  <si>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</si>
  <si>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</si>
  <si>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</si>
  <si>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</si>
  <si>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</si>
  <si>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</si>
  <si>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</si>
  <si>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</si>
  <si>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</si>
  <si>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</si>
  <si>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</si>
  <si>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</si>
  <si>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</si>
  <si>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</si>
  <si>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</si>
  <si>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</si>
  <si>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</si>
  <si>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</si>
  <si>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</si>
  <si>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</si>
  <si>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</si>
  <si>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</si>
  <si>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</si>
  <si>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</si>
  <si>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</si>
  <si>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</si>
  <si>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</si>
  <si>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</si>
  <si>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</si>
  <si>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</si>
  <si>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</si>
  <si>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</si>
  <si>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</si>
  <si>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</si>
  <si>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</si>
  <si>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</si>
  <si>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</si>
  <si>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</si>
  <si>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</si>
  <si>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</si>
  <si>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</si>
  <si>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</si>
  <si>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</si>
  <si>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</si>
  <si>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</si>
  <si>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</si>
  <si>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</si>
  <si>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</si>
  <si>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</si>
  <si>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</si>
  <si>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</si>
  <si>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</si>
  <si>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</si>
  <si>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</si>
  <si>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</si>
  <si>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</si>
  <si>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</si>
  <si>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</si>
  <si>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</si>
  <si>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</si>
  <si>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</si>
  <si>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</si>
  <si>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</si>
  <si>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</si>
  <si>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</si>
  <si>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</si>
  <si>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</si>
  <si>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</si>
  <si>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</si>
  <si>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</si>
  <si>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</si>
  <si>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</si>
  <si>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</si>
  <si>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</si>
  <si>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</si>
  <si>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</si>
  <si>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</si>
  <si>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</si>
  <si>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</si>
  <si>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</si>
  <si>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</si>
  <si>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</si>
  <si>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</si>
  <si>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</si>
  <si>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</si>
  <si>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</si>
  <si>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</si>
  <si>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</si>
  <si>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</si>
  <si>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</si>
  <si>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</si>
  <si>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</si>
  <si>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</si>
  <si>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</si>
  <si>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</si>
  <si>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</si>
  <si>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</si>
  <si>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</si>
  <si>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</si>
  <si>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</si>
  <si>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</si>
  <si>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</si>
  <si>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</si>
  <si>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</si>
  <si>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</si>
  <si>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</si>
  <si>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</si>
  <si>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</si>
  <si>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</si>
  <si>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</si>
  <si>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</si>
  <si>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</si>
  <si>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</si>
  <si>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</si>
  <si>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</si>
  <si>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</si>
  <si>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</si>
  <si>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</si>
  <si>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</si>
  <si>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</si>
  <si>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</si>
  <si>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</si>
  <si>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</si>
  <si>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</si>
  <si>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</si>
  <si>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</si>
  <si>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</si>
  <si>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</si>
  <si>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</si>
  <si>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</si>
  <si>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</si>
  <si>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</si>
  <si>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</si>
  <si>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</si>
  <si>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</si>
  <si>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</si>
  <si>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</si>
  <si>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</si>
  <si>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</si>
  <si>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</si>
  <si>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</si>
  <si>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</si>
  <si>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</si>
  <si>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</si>
  <si>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</si>
  <si>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</si>
  <si>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</si>
  <si>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</si>
  <si>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</si>
  <si>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</si>
  <si>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</si>
  <si>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</si>
  <si>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</si>
  <si>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</si>
  <si>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</si>
  <si>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</si>
  <si>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</si>
  <si>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</si>
  <si>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</si>
  <si>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</si>
  <si>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</si>
  <si>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</si>
  <si>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</si>
  <si>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</si>
  <si>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</si>
  <si>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</si>
  <si>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</si>
  <si>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</si>
  <si>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</si>
  <si>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</si>
  <si>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</si>
  <si>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</si>
  <si>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</si>
  <si>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</si>
  <si>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</si>
  <si>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</si>
  <si>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</si>
  <si>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</si>
  <si>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</si>
  <si>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</si>
  <si>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</si>
  <si>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</si>
  <si>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</si>
  <si>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</si>
  <si>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</si>
  <si>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</si>
  <si>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</si>
  <si>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</si>
  <si>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</si>
  <si>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</si>
  <si>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</si>
  <si>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</si>
  <si>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</si>
  <si>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</si>
  <si>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</si>
  <si>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</si>
  <si>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</si>
  <si>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</si>
  <si>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</si>
  <si>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</si>
  <si>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</si>
  <si>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</si>
  <si>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</si>
  <si>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</si>
  <si>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</si>
  <si>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</si>
  <si>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</si>
  <si>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</si>
  <si>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</si>
  <si>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</si>
  <si>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</si>
  <si>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</si>
  <si>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</si>
  <si>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</si>
  <si>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</si>
  <si>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</si>
  <si>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</si>
  <si>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</si>
  <si>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</si>
  <si>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</si>
  <si>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</si>
  <si>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</si>
  <si>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</si>
  <si>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</si>
  <si>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</si>
  <si>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</si>
  <si>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</si>
  <si>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</si>
  <si>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</si>
  <si>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</si>
  <si>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</si>
  <si>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</si>
  <si>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</si>
  <si>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</si>
  <si>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</si>
  <si>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</si>
  <si>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</si>
  <si>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</si>
  <si>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</si>
  <si>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</si>
  <si>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</si>
  <si>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</si>
  <si>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</si>
  <si>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</si>
  <si>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</si>
  <si>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</si>
  <si>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</si>
  <si>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</si>
  <si>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</si>
  <si>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</si>
  <si>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</si>
  <si>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</si>
  <si>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</si>
  <si>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</si>
  <si>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</si>
  <si>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</si>
  <si>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</si>
  <si>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</si>
  <si>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</si>
  <si>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</si>
  <si>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</si>
  <si>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</si>
  <si>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</si>
  <si>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</si>
  <si>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</si>
  <si>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</si>
  <si>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</si>
  <si>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</si>
  <si>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</si>
  <si>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</si>
  <si>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</si>
  <si>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</si>
  <si>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</si>
  <si>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</si>
  <si>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</si>
  <si>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</si>
  <si>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</si>
  <si>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</si>
  <si>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</si>
  <si>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</si>
  <si>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</si>
  <si>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</si>
  <si>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</si>
  <si>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</si>
  <si>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</si>
  <si>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</si>
  <si>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</si>
  <si>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</si>
  <si>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</si>
  <si>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</si>
  <si>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</si>
  <si>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</si>
  <si>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</si>
  <si>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</si>
  <si>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</si>
  <si>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</si>
  <si>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</si>
  <si>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</si>
  <si>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</si>
  <si>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</si>
  <si>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</si>
  <si>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</si>
  <si>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</si>
  <si>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</si>
  <si>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</si>
  <si>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</si>
  <si>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</si>
  <si>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</si>
  <si>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</si>
  <si>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</si>
  <si>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</si>
  <si>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</si>
  <si>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</si>
  <si>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</si>
  <si>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</si>
  <si>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</si>
  <si>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</si>
  <si>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</si>
  <si>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</si>
  <si>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</si>
  <si>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</si>
  <si>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</si>
  <si>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</si>
  <si>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</si>
  <si>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</si>
  <si>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</si>
  <si>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</si>
  <si>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</si>
  <si>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</si>
  <si>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</si>
  <si>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</si>
  <si>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</si>
  <si>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</si>
  <si>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</si>
  <si>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</si>
  <si>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</si>
  <si>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</si>
  <si>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</si>
  <si>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</si>
  <si>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</si>
  <si>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</si>
  <si>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</si>
  <si>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</si>
  <si>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</si>
  <si>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</si>
  <si>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</si>
  <si>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</si>
  <si>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</si>
  <si>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</si>
  <si>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</si>
  <si>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</si>
  <si>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</si>
  <si>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</si>
  <si>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</si>
  <si>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</si>
  <si>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</si>
  <si>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</si>
  <si>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</si>
  <si>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</si>
  <si>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</si>
  <si>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</si>
  <si>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</si>
  <si>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</si>
  <si>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</si>
  <si>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</si>
  <si>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</si>
  <si>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</si>
  <si>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</si>
  <si>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</si>
  <si>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</si>
  <si>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</si>
  <si>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</si>
  <si>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</si>
  <si>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</si>
  <si>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</si>
  <si>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</si>
  <si>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</si>
  <si>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</si>
  <si>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</si>
  <si>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</si>
  <si>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</si>
  <si>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</si>
  <si>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</si>
  <si>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</si>
  <si>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</si>
  <si>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</si>
  <si>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</si>
  <si>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</si>
  <si>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</si>
  <si>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</si>
  <si>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</si>
  <si>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</si>
  <si>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</si>
  <si>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</si>
  <si>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</si>
  <si>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</si>
  <si>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</si>
  <si>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</si>
  <si>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</si>
  <si>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</si>
  <si>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</si>
  <si>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</si>
  <si>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</si>
  <si>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</si>
  <si>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</si>
  <si>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</si>
  <si>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</si>
  <si>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</si>
  <si>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</si>
  <si>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</si>
  <si>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</si>
  <si>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</si>
  <si>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</si>
  <si>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</si>
  <si>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</si>
  <si>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</si>
  <si>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</si>
  <si>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</si>
  <si>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</si>
  <si>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</si>
  <si>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</si>
  <si>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</si>
  <si>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</si>
  <si>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</si>
  <si>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</si>
  <si>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</si>
  <si>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</si>
  <si>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</si>
  <si>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</si>
  <si>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</si>
  <si>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</si>
  <si>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</si>
  <si>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</si>
  <si>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</si>
  <si>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</si>
  <si>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</si>
  <si>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</si>
  <si>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</si>
  <si>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</si>
  <si>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</si>
  <si>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</si>
  <si>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</si>
  <si>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</si>
  <si>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</si>
  <si>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</si>
  <si>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</si>
  <si>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</si>
  <si>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</si>
  <si>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</si>
  <si>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</si>
  <si>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</si>
  <si>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</si>
  <si>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</si>
  <si>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</si>
  <si>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</si>
  <si>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</si>
  <si>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</si>
  <si>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</si>
  <si>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</si>
  <si>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</si>
  <si>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</si>
  <si>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</si>
  <si>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</si>
  <si>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</si>
  <si>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</si>
  <si>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</si>
  <si>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</si>
  <si>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</si>
  <si>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</si>
  <si>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</si>
  <si>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</si>
  <si>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</si>
  <si>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</si>
  <si>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</si>
  <si>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</si>
  <si>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</si>
  <si>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</si>
  <si>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</si>
  <si>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</si>
  <si>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</si>
  <si>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</si>
  <si>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</si>
  <si>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</si>
  <si>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</si>
  <si>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</si>
  <si>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</si>
  <si>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</si>
  <si>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</si>
  <si>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</si>
  <si>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</si>
  <si>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</si>
  <si>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</si>
  <si>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</si>
  <si>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</si>
  <si>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</si>
  <si>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</si>
  <si>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</si>
  <si>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</si>
  <si>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</si>
  <si>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</si>
  <si>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</si>
  <si>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</si>
  <si>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</si>
  <si>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</si>
  <si>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</si>
  <si>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</si>
  <si>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</si>
  <si>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</si>
  <si>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</si>
  <si>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</si>
  <si>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</si>
  <si>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</si>
  <si>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</si>
  <si>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</si>
  <si>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</si>
  <si>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</si>
  <si>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</si>
  <si>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</si>
  <si>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</si>
  <si>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</si>
  <si>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</si>
  <si>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</si>
  <si>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</si>
  <si>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</si>
  <si>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</si>
  <si>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</si>
  <si>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</si>
  <si>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</si>
  <si>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</si>
  <si>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</si>
  <si>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</si>
  <si>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</si>
  <si>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</si>
  <si>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</si>
  <si>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</si>
  <si>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</si>
  <si>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</si>
  <si>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</si>
  <si>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</si>
  <si>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</si>
  <si>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</si>
  <si>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</si>
  <si>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</si>
  <si>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</si>
  <si>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</si>
  <si>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</si>
  <si>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</si>
  <si>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</si>
  <si>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</si>
  <si>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</si>
  <si>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</si>
  <si>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</si>
  <si>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</si>
  <si>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</si>
  <si>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</si>
  <si>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</si>
  <si>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</si>
  <si>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</si>
  <si>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</si>
  <si>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</si>
  <si>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</si>
  <si>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</si>
  <si>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</si>
  <si>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</si>
  <si>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</si>
  <si>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</si>
  <si>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</si>
  <si>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</si>
  <si>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</si>
  <si>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</si>
  <si>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</si>
  <si>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</si>
  <si>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</si>
  <si>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</si>
  <si>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</si>
  <si>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</si>
  <si>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</si>
  <si>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</si>
  <si>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</si>
  <si>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</si>
  <si>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</si>
  <si>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</si>
  <si>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</si>
  <si>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</si>
  <si>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</si>
  <si>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</si>
  <si>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</si>
  <si>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</si>
  <si>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</si>
  <si>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</si>
  <si>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</si>
  <si>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</si>
  <si>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</si>
  <si>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</si>
  <si>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</si>
  <si>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</si>
  <si>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</si>
  <si>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</si>
  <si>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</si>
  <si>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</si>
  <si>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</si>
  <si>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</si>
  <si>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</si>
  <si>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</si>
  <si>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</si>
  <si>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</si>
  <si>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</si>
  <si>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</si>
  <si>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</si>
  <si>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</si>
  <si>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</si>
  <si>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</si>
  <si>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</si>
  <si>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</si>
  <si>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</si>
  <si>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</si>
  <si>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</si>
  <si>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</si>
  <si>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</si>
  <si>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</si>
  <si>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</si>
  <si>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</si>
  <si>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</si>
  <si>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</si>
  <si>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</si>
  <si>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</si>
  <si>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</si>
  <si>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</si>
  <si>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</si>
  <si>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</si>
  <si>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</si>
  <si>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</si>
  <si>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</si>
  <si>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</si>
  <si>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</si>
  <si>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</si>
  <si>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</si>
  <si>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</si>
  <si>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</si>
  <si>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</si>
  <si>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</si>
  <si>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</si>
  <si>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</si>
  <si>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</si>
  <si>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</si>
  <si>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</si>
  <si>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</si>
  <si>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</si>
  <si>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</si>
  <si>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</si>
  <si>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</si>
  <si>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</si>
  <si>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</si>
  <si>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</si>
  <si>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</si>
  <si>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</si>
  <si>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</si>
  <si>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</si>
  <si>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</si>
  <si>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</si>
  <si>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</si>
  <si>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</si>
  <si>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</si>
  <si>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</si>
  <si>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</si>
  <si>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</si>
  <si>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</si>
  <si>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</si>
  <si>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</si>
  <si>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</si>
  <si>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</si>
  <si>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</si>
  <si>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</si>
  <si>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</si>
  <si>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</si>
  <si>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</si>
  <si>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</si>
  <si>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</si>
  <si>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</si>
  <si>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</si>
  <si>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</si>
  <si>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</si>
  <si>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</si>
  <si>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</si>
  <si>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</si>
  <si>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</si>
  <si>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</si>
  <si>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</si>
  <si>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</si>
  <si>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</si>
  <si>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</si>
  <si>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</si>
  <si>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</si>
  <si>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</si>
  <si>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</si>
  <si>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</si>
  <si>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</si>
  <si>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</si>
  <si>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</si>
  <si>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</si>
  <si>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</si>
  <si>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</si>
  <si>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</si>
  <si>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</si>
  <si>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</si>
  <si>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</si>
  <si>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</si>
  <si>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</si>
  <si>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</si>
  <si>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</si>
  <si>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</si>
  <si>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</si>
  <si>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</si>
  <si>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</si>
  <si>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</si>
  <si>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</si>
  <si>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</si>
  <si>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</si>
  <si>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</si>
  <si>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</si>
  <si>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</si>
  <si>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</si>
  <si>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</si>
  <si>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</si>
  <si>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</si>
  <si>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</si>
  <si>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</si>
  <si>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</si>
  <si>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</si>
  <si>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</si>
  <si>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</si>
  <si>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</si>
  <si>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</si>
  <si>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</si>
  <si>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</si>
  <si>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</si>
  <si>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</si>
  <si>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</si>
  <si>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</si>
  <si>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</si>
  <si>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</si>
  <si>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</si>
  <si>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</si>
  <si>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</si>
  <si>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</si>
  <si>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</si>
  <si>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</si>
  <si>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</si>
  <si>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</si>
  <si>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</si>
  <si>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</si>
  <si>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</si>
  <si>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</si>
  <si>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</si>
  <si>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</si>
  <si>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</si>
  <si>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</si>
  <si>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</si>
  <si>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</si>
  <si>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</si>
  <si>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</si>
  <si>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</si>
  <si>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</si>
  <si>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</si>
  <si>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</si>
  <si>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</si>
  <si>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</si>
  <si>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</si>
  <si>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</si>
  <si>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</si>
  <si>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</si>
  <si>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</si>
  <si>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</si>
  <si>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</si>
  <si>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</si>
  <si>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</si>
  <si>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</si>
  <si>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</si>
  <si>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</si>
  <si>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</si>
  <si>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</si>
  <si>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</si>
  <si>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</si>
  <si>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</si>
  <si>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</si>
  <si>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</si>
  <si>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</si>
  <si>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</si>
  <si>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</si>
  <si>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</si>
  <si>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</si>
  <si>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</si>
  <si>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</si>
  <si>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</si>
  <si>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</si>
  <si>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</si>
  <si>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</si>
  <si>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</si>
  <si>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</si>
  <si>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</si>
  <si>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</si>
  <si>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</si>
  <si>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</si>
  <si>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</si>
  <si>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</si>
  <si>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</si>
  <si>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</si>
  <si>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</si>
  <si>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</si>
  <si>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</si>
  <si>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</si>
  <si>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</si>
  <si>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</si>
  <si>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</si>
  <si>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</si>
  <si>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</si>
  <si>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</si>
  <si>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</si>
  <si>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</si>
  <si>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</si>
  <si>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</si>
  <si>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</si>
  <si>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</si>
  <si>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</si>
  <si>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</si>
  <si>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</si>
  <si>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</si>
  <si>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</si>
  <si>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</si>
  <si>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</si>
  <si>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</si>
  <si>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</si>
  <si>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</si>
  <si>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</si>
  <si>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</si>
  <si>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</si>
  <si>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</si>
  <si>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</si>
  <si>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</si>
  <si>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</si>
  <si>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</si>
  <si>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</si>
  <si>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</si>
  <si>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</si>
  <si>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</si>
  <si>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</si>
  <si>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</si>
  <si>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</si>
  <si>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</si>
  <si>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</si>
  <si>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</si>
  <si>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</si>
  <si>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</si>
  <si>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</si>
  <si>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</si>
  <si>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</si>
  <si>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</si>
  <si>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</si>
  <si>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</si>
  <si>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</si>
  <si>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</si>
  <si>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</si>
  <si>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</si>
  <si>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</si>
  <si>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</si>
  <si>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</si>
  <si>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</si>
  <si>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</si>
  <si>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</si>
  <si>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</si>
  <si>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</si>
  <si>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</si>
  <si>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</si>
  <si>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</si>
  <si>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</si>
  <si>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</si>
  <si>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</si>
  <si>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</si>
  <si>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</si>
  <si>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</si>
  <si>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</si>
  <si>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</si>
  <si>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</si>
  <si>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</si>
  <si>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</si>
  <si>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</si>
  <si>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</si>
  <si>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</si>
  <si>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</si>
  <si>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</si>
  <si>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</si>
  <si>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</si>
  <si>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</si>
  <si>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</si>
  <si>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</si>
  <si>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</si>
  <si>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</si>
  <si>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</si>
  <si>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</si>
  <si>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</si>
  <si>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</si>
  <si>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</si>
  <si>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</si>
  <si>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</si>
  <si>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</si>
  <si>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</si>
  <si>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</si>
  <si>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</si>
  <si>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</si>
  <si>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</si>
  <si>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</si>
  <si>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</si>
  <si>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</si>
  <si>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</si>
  <si>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</si>
  <si>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</si>
  <si>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</si>
  <si>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</si>
  <si>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</si>
  <si>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</si>
  <si>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</si>
  <si>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</si>
  <si>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</si>
  <si>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</si>
  <si>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</si>
  <si>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</si>
  <si>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</si>
  <si>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</si>
  <si>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</si>
  <si>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</si>
  <si>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</si>
  <si>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</si>
  <si>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</si>
  <si>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</si>
  <si>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</si>
  <si>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</si>
  <si>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</si>
  <si>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</si>
  <si>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</si>
  <si>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</si>
  <si>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</si>
  <si>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</si>
  <si>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</si>
  <si>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</si>
  <si>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</si>
  <si>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</si>
  <si>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</si>
  <si>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</si>
  <si>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</si>
  <si>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</si>
  <si>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</si>
  <si>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</si>
  <si>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</si>
  <si>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</si>
  <si>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</si>
  <si>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</si>
  <si>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</si>
  <si>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</si>
  <si>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</si>
  <si>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</si>
  <si>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</si>
  <si>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</si>
  <si>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</si>
  <si>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</si>
  <si>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</si>
  <si>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</si>
  <si>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</si>
  <si>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</si>
  <si>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</si>
  <si>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</si>
  <si>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</si>
  <si>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</si>
  <si>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</si>
  <si>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</si>
  <si>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</si>
  <si>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</si>
  <si>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</si>
  <si>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</si>
  <si>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</si>
  <si>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</si>
  <si>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</si>
  <si>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</si>
  <si>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</si>
  <si>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</si>
  <si>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</si>
  <si>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</si>
  <si>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</si>
  <si>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</si>
  <si>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</si>
  <si>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</si>
  <si>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</si>
  <si>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</si>
  <si>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</si>
  <si>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</si>
  <si>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</si>
  <si>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</si>
  <si>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</si>
  <si>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</si>
  <si>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</si>
  <si>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</si>
  <si>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</si>
  <si>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</si>
  <si>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</si>
  <si>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</si>
  <si>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</si>
  <si>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</si>
  <si>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</si>
  <si>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</si>
  <si>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</si>
  <si>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</si>
  <si>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</si>
  <si>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</si>
  <si>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</si>
  <si>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</si>
  <si>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</si>
  <si>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</si>
  <si>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</si>
  <si>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</si>
  <si>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</si>
  <si>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</si>
  <si>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</si>
  <si>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</si>
  <si>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</si>
  <si>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</si>
  <si>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</si>
  <si>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</si>
  <si>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</si>
  <si>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</si>
  <si>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</si>
  <si>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</si>
  <si>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</si>
  <si>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</si>
  <si>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</si>
  <si>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</si>
  <si>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</si>
  <si>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</si>
  <si>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</si>
  <si>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</si>
  <si>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</si>
  <si>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</si>
  <si>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</si>
  <si>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</si>
  <si>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</si>
  <si>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</si>
  <si>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</si>
  <si>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</si>
  <si>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</si>
  <si>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</si>
  <si>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</si>
  <si>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</si>
  <si>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</si>
  <si>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</si>
  <si>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</si>
  <si>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</si>
  <si>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</si>
  <si>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</si>
  <si>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</si>
  <si>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</si>
  <si>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</si>
  <si>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</si>
  <si>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</si>
  <si>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</si>
  <si>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</si>
  <si>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</si>
  <si>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</si>
  <si>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</si>
  <si>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</si>
  <si>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</si>
  <si>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</si>
  <si>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</si>
  <si>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</si>
  <si>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</si>
  <si>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</si>
  <si>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</si>
  <si>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</si>
  <si>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</si>
  <si>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</si>
  <si>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</si>
  <si>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</si>
  <si>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</si>
  <si>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</si>
  <si>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</si>
  <si>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</si>
  <si>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</si>
  <si>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</si>
  <si>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</si>
  <si>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</si>
  <si>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</si>
  <si>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</si>
  <si>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</si>
  <si>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</si>
  <si>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</si>
  <si>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</si>
  <si>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</si>
  <si>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</si>
  <si>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</si>
  <si>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</si>
  <si>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</si>
  <si>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</si>
  <si>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</si>
  <si>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</si>
  <si>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</si>
  <si>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</si>
  <si>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</si>
  <si>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</si>
  <si>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</si>
  <si>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</si>
  <si>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</si>
  <si>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</si>
  <si>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</si>
  <si>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</si>
  <si>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</si>
  <si>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</si>
  <si>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</si>
  <si>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</si>
  <si>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</si>
  <si>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</si>
  <si>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</si>
  <si>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</si>
  <si>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</si>
  <si>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</si>
  <si>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</si>
  <si>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</si>
  <si>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</si>
  <si>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</si>
  <si>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</si>
  <si>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</si>
  <si>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</si>
  <si>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</si>
  <si>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</si>
  <si>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</si>
  <si>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</si>
  <si>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</si>
  <si>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</si>
  <si>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</si>
  <si>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</si>
  <si>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</si>
  <si>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</si>
  <si>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</si>
  <si>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</si>
  <si>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</si>
  <si>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</si>
  <si>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</si>
  <si>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</si>
  <si>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</si>
  <si>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</si>
  <si>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</si>
  <si>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</si>
  <si>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</si>
  <si>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</si>
  <si>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</si>
  <si>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</si>
  <si>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</si>
  <si>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</si>
  <si>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</si>
  <si>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</si>
  <si>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</si>
  <si>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</si>
  <si>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</si>
  <si>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</si>
  <si>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</si>
  <si>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</si>
  <si>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</si>
  <si>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</si>
  <si>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</si>
  <si>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</si>
  <si>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</si>
  <si>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</si>
  <si>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</si>
  <si>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</si>
  <si>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</si>
  <si>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</si>
  <si>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</si>
  <si>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</si>
  <si>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</si>
  <si>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</si>
  <si>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</si>
  <si>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</si>
  <si>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</si>
  <si>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</si>
  <si>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</si>
  <si>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</si>
  <si>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</si>
  <si>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</si>
  <si>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</si>
  <si>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</si>
  <si>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</si>
  <si>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</si>
  <si>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</si>
  <si>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</si>
  <si>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</si>
  <si>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</si>
  <si>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</si>
  <si>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</si>
  <si>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</si>
  <si>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</si>
  <si>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</si>
  <si>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</si>
  <si>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</si>
  <si>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</si>
  <si>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</si>
  <si>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</si>
  <si>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</si>
  <si>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</si>
  <si>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</si>
  <si>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</si>
  <si>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</si>
  <si>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</si>
  <si>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</si>
  <si>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</si>
  <si>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</si>
  <si>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</si>
  <si>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</si>
  <si>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</si>
  <si>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</si>
  <si>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</si>
  <si>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</si>
  <si>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</si>
  <si>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</si>
  <si>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</si>
  <si>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</si>
  <si>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</si>
  <si>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</si>
  <si>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</si>
  <si>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</si>
  <si>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</si>
  <si>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</si>
  <si>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</si>
  <si>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</si>
  <si>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</si>
  <si>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</si>
  <si>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</si>
  <si>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</si>
  <si>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</si>
  <si>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</si>
  <si>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</si>
  <si>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</si>
  <si>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</si>
  <si>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</si>
  <si>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</si>
  <si>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</si>
  <si>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</si>
  <si>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</si>
  <si>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</si>
  <si>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</si>
  <si>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</si>
  <si>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</si>
  <si>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</si>
  <si>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</si>
  <si>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</si>
  <si>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</si>
  <si>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</si>
  <si>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</si>
  <si>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</si>
  <si>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</si>
  <si>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</si>
  <si>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</si>
  <si>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</si>
  <si>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</si>
  <si>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</si>
  <si>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</si>
  <si>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</si>
  <si>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</si>
  <si>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</si>
  <si>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</si>
  <si>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</si>
  <si>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</si>
  <si>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</si>
  <si>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</si>
  <si>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</si>
  <si>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</si>
  <si>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</si>
  <si>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</si>
  <si>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</si>
  <si>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</si>
  <si>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</si>
  <si>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</si>
  <si>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</si>
  <si>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</si>
  <si>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</si>
  <si>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</si>
  <si>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</si>
  <si>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</si>
  <si>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</si>
  <si>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</si>
  <si>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</si>
  <si>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</si>
  <si>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</si>
  <si>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</si>
  <si>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</si>
  <si>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</si>
  <si>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</si>
  <si>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</si>
  <si>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</si>
  <si>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</si>
  <si>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</si>
  <si>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</si>
  <si>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</si>
  <si>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</si>
  <si>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</si>
  <si>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</si>
  <si>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</si>
  <si>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</si>
  <si>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</si>
  <si>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</si>
  <si>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</si>
  <si>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</si>
  <si>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</si>
  <si>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</si>
  <si>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</si>
  <si>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</si>
  <si>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</si>
  <si>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</si>
  <si>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</si>
  <si>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</si>
  <si>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</si>
  <si>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</si>
  <si>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</si>
  <si>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</si>
  <si>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</si>
  <si>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</si>
  <si>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</si>
  <si>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</si>
  <si>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</si>
  <si>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</si>
  <si>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</si>
  <si>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</si>
  <si>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</si>
  <si>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</si>
  <si>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</si>
  <si>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</si>
  <si>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</si>
  <si>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</si>
  <si>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</si>
  <si>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</si>
  <si>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</si>
  <si>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</si>
  <si>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</si>
  <si>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</si>
  <si>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</si>
  <si>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</si>
  <si>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</si>
  <si>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</si>
  <si>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</si>
  <si>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</si>
  <si>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</si>
  <si>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</si>
  <si>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</si>
  <si>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</si>
  <si>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</si>
  <si>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</si>
  <si>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</si>
  <si>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</si>
  <si>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</si>
  <si>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</si>
  <si>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</si>
  <si>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</si>
  <si>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</si>
  <si>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</si>
  <si>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</si>
  <si>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</si>
  <si>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</si>
  <si>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</si>
  <si>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</si>
  <si>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</si>
  <si>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</si>
  <si>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</si>
  <si>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</si>
  <si>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</si>
  <si>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</si>
  <si>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</si>
  <si>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</si>
  <si>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</si>
  <si>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</si>
  <si>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</si>
  <si>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</si>
  <si>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</si>
  <si>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</si>
  <si>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</si>
  <si>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</si>
  <si>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</si>
  <si>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</si>
  <si>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</si>
  <si>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</si>
  <si>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</si>
  <si>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</si>
  <si>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</si>
  <si>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</si>
  <si>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</si>
  <si>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</si>
  <si>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</si>
  <si>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</si>
  <si>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</si>
  <si>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</si>
  <si>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</si>
  <si>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</si>
  <si>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</si>
  <si>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</si>
  <si>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</si>
  <si>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</si>
  <si>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</si>
  <si>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</si>
  <si>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</si>
  <si>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</si>
  <si>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</si>
  <si>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</si>
  <si>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</si>
  <si>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</si>
  <si>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</si>
  <si>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</si>
  <si>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</si>
  <si>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</si>
  <si>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</si>
  <si>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</si>
  <si>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</si>
  <si>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</si>
  <si>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</si>
  <si>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</si>
  <si>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</si>
  <si>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</si>
  <si>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</si>
  <si>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</si>
  <si>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</si>
  <si>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</si>
  <si>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</si>
  <si>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</si>
  <si>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</si>
  <si>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</si>
  <si>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</si>
  <si>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</si>
  <si>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</si>
  <si>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</si>
  <si>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</si>
  <si>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</si>
  <si>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</si>
  <si>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</si>
  <si>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</si>
  <si>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</si>
  <si>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</si>
  <si>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</si>
  <si>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</si>
  <si>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</si>
  <si>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</si>
  <si>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</si>
  <si>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</si>
  <si>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</si>
  <si>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</si>
  <si>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</si>
  <si>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</si>
  <si>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</si>
  <si>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</si>
  <si>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</si>
  <si>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</si>
  <si>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</si>
  <si>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</si>
  <si>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</si>
  <si>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</si>
  <si>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</si>
  <si>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</si>
  <si>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</si>
  <si>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</si>
  <si>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</si>
  <si>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</si>
  <si>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</si>
  <si>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</si>
  <si>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</si>
  <si>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</si>
  <si>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</si>
  <si>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</si>
  <si>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</si>
  <si>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</si>
  <si>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</si>
  <si>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</si>
  <si>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</si>
  <si>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</si>
  <si>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</si>
  <si>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</si>
  <si>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</si>
  <si>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</si>
  <si>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</si>
  <si>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</si>
  <si>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</si>
  <si>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</si>
  <si>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</si>
  <si>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</si>
  <si>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</si>
  <si>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</si>
  <si>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</si>
  <si>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</si>
  <si>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</si>
  <si>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</si>
  <si>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</si>
  <si>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</si>
  <si>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</si>
  <si>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</si>
  <si>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</si>
  <si>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</si>
  <si>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</si>
  <si>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</si>
  <si>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</si>
  <si>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</si>
  <si>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</si>
  <si>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</si>
  <si>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</si>
  <si>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</si>
  <si>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</si>
  <si>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</si>
  <si>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</si>
  <si>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</si>
  <si>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</si>
  <si>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</si>
  <si>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</si>
  <si>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</si>
  <si>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</si>
  <si>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</si>
  <si>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</si>
  <si>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</si>
  <si>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</si>
  <si>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</si>
  <si>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</si>
  <si>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</si>
  <si>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</si>
  <si>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</si>
  <si>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</si>
  <si>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</si>
  <si>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</si>
  <si>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</si>
  <si>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</si>
  <si>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</si>
  <si>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</si>
  <si>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</si>
  <si>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</si>
  <si>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</si>
  <si>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</si>
  <si>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</si>
  <si>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</si>
  <si>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</si>
  <si>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</si>
  <si>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</si>
  <si>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</si>
  <si>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</si>
  <si>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</si>
  <si>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</si>
  <si>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</si>
  <si>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</si>
  <si>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</si>
  <si>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</si>
  <si>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</si>
  <si>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</si>
  <si>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</si>
  <si>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</si>
  <si>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</si>
  <si>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</si>
  <si>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</si>
  <si>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</si>
  <si>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</si>
  <si>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</si>
  <si>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</si>
  <si>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</si>
  <si>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</si>
  <si>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</si>
  <si>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</si>
  <si>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</si>
  <si>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</si>
  <si>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</si>
  <si>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</si>
  <si>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</si>
  <si>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</si>
  <si>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</si>
  <si>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</si>
  <si>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</si>
  <si>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</si>
  <si>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</si>
  <si>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</si>
  <si>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</si>
  <si>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</si>
  <si>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</si>
  <si>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</si>
  <si>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</si>
  <si>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</si>
  <si>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</si>
  <si>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</si>
  <si>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</si>
  <si>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</si>
  <si>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</si>
  <si>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</si>
  <si>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</si>
  <si>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</si>
  <si>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</si>
  <si>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</si>
  <si>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</si>
  <si>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</si>
  <si>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</si>
  <si>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</si>
  <si>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</si>
  <si>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</si>
  <si>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</si>
  <si>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</si>
  <si>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</si>
  <si>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</si>
  <si>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</si>
  <si>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</si>
  <si>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</si>
  <si>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</si>
  <si>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</si>
  <si>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</si>
  <si>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</si>
  <si>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</si>
  <si>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</si>
  <si>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</si>
  <si>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</si>
  <si>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</si>
  <si>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</si>
  <si>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</si>
  <si>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</si>
  <si>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</si>
  <si>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</si>
  <si>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</si>
  <si>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</si>
  <si>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</si>
  <si>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</si>
  <si>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</si>
  <si>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</si>
  <si>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</si>
  <si>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</si>
  <si>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</si>
  <si>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</si>
  <si>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</si>
  <si>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</si>
  <si>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</si>
  <si>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</si>
  <si>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</si>
  <si>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</si>
  <si>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</si>
  <si>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</si>
  <si>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</si>
  <si>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</si>
  <si>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</si>
  <si>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</si>
  <si>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</si>
  <si>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</si>
  <si>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</si>
  <si>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</si>
  <si>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</si>
  <si>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</si>
  <si>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</si>
  <si>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</si>
  <si>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</si>
  <si>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</si>
  <si>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</si>
  <si>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</si>
  <si>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</si>
  <si>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</si>
  <si>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</si>
  <si>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</si>
  <si>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</si>
  <si>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</si>
  <si>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</si>
  <si>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</si>
  <si>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</si>
  <si>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</si>
  <si>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</si>
  <si>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</si>
  <si>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</si>
  <si>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</si>
  <si>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</si>
  <si>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</si>
  <si>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</si>
  <si>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</si>
  <si>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</si>
  <si>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</si>
  <si>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</si>
  <si>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</si>
  <si>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</si>
  <si>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</si>
  <si>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</si>
  <si>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</si>
  <si>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</si>
  <si>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</si>
  <si>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</si>
  <si>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</si>
  <si>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</si>
  <si>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</si>
  <si>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</si>
  <si>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</si>
  <si>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</si>
  <si>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</si>
  <si>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</si>
  <si>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</si>
  <si>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</si>
  <si>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</si>
  <si>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</si>
  <si>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</si>
  <si>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</si>
  <si>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</si>
  <si>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</si>
  <si>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</si>
  <si>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</si>
  <si>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</si>
  <si>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</si>
  <si>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</si>
  <si>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</si>
  <si>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</si>
  <si>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</si>
  <si>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</si>
  <si>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</si>
  <si>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</si>
  <si>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</si>
  <si>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</si>
  <si>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</si>
  <si>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</si>
  <si>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</si>
  <si>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</si>
  <si>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</si>
  <si>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</si>
  <si>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</si>
  <si>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</si>
  <si>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</si>
  <si>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</si>
  <si>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</si>
  <si>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</si>
  <si>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</si>
  <si>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</si>
  <si>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</si>
  <si>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</si>
  <si>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</si>
  <si>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</si>
  <si>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</si>
  <si>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</si>
  <si>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</si>
  <si>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</si>
  <si>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</si>
  <si>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</si>
  <si>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</si>
  <si>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</si>
  <si>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</si>
  <si>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</si>
  <si>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</si>
  <si>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</si>
  <si>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</si>
  <si>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</si>
  <si>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</si>
  <si>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</si>
  <si>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</si>
  <si>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</si>
  <si>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</si>
  <si>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</si>
  <si>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</si>
  <si>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</si>
  <si>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</si>
  <si>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</si>
  <si>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</si>
  <si>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</si>
  <si>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</si>
  <si>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</si>
  <si>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</si>
  <si>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</si>
  <si>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</si>
  <si>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</si>
  <si>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</si>
  <si>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</si>
  <si>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</si>
  <si>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</si>
  <si>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</si>
  <si>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</si>
  <si>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</si>
  <si>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</si>
  <si>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</si>
  <si>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</si>
  <si>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</si>
  <si>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</si>
  <si>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</si>
  <si>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</si>
  <si>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</si>
  <si>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</si>
  <si>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</si>
  <si>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</si>
  <si>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</si>
  <si>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</si>
  <si>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</si>
  <si>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</si>
  <si>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</si>
  <si>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</si>
  <si>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</si>
  <si>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</si>
  <si>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</si>
  <si>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</si>
  <si>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</si>
  <si>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</si>
  <si>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</si>
  <si>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</si>
  <si>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</si>
  <si>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</si>
  <si>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</si>
  <si>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</si>
  <si>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</si>
  <si>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</si>
  <si>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</si>
  <si>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</si>
  <si>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</si>
  <si>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</si>
  <si>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</si>
  <si>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</si>
  <si>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</si>
  <si>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</si>
  <si>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</si>
  <si>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</si>
  <si>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</si>
  <si>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</si>
  <si>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</si>
  <si>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</si>
  <si>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</si>
  <si>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</si>
  <si>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</si>
  <si>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</si>
  <si>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</si>
  <si>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</si>
  <si>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</si>
  <si>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</si>
  <si>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</si>
  <si>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</si>
  <si>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</si>
  <si>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</si>
  <si>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</si>
  <si>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</si>
  <si>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</si>
  <si>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</si>
  <si>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</si>
  <si>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</si>
  <si>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</si>
  <si>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</si>
  <si>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</si>
  <si>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</si>
  <si>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</si>
  <si>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</si>
  <si>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</si>
  <si>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</si>
  <si>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</si>
  <si>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</si>
  <si>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</si>
  <si>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</si>
  <si>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</si>
  <si>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</si>
  <si>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</si>
  <si>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</si>
  <si>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</si>
  <si>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</si>
  <si>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</si>
  <si>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</si>
  <si>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</si>
  <si>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</si>
  <si>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</si>
  <si>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</si>
  <si>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</si>
  <si>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</si>
  <si>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</si>
  <si>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</si>
  <si>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</si>
  <si>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</si>
  <si>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</si>
  <si>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</si>
  <si>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</si>
  <si>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</si>
  <si>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</si>
  <si>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</si>
  <si>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</si>
  <si>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</si>
  <si>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</si>
  <si>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</si>
  <si>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</si>
  <si>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</si>
  <si>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</si>
  <si>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</si>
  <si>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</si>
  <si>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</si>
  <si>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</si>
  <si>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</si>
  <si>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</si>
  <si>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</si>
  <si>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</si>
  <si>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</si>
  <si>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</si>
  <si>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</si>
  <si>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</si>
  <si>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</si>
  <si>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</si>
  <si>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</si>
  <si>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</si>
  <si>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</si>
  <si>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</si>
  <si>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</si>
  <si>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</si>
  <si>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</si>
  <si>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</si>
  <si>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</si>
  <si>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</si>
  <si>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</si>
  <si>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</si>
  <si>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</si>
  <si>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</si>
  <si>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</si>
  <si>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</si>
  <si>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</si>
  <si>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</si>
  <si>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</si>
  <si>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</si>
  <si>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</si>
  <si>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</si>
  <si>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</si>
  <si>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</si>
  <si>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</si>
  <si>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</si>
  <si>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</si>
  <si>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</si>
  <si>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</si>
  <si>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</si>
  <si>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</si>
  <si>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</si>
  <si>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</si>
  <si>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</si>
  <si>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</si>
  <si>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</si>
  <si>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</si>
  <si>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</si>
  <si>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</si>
  <si>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</si>
  <si>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</si>
  <si>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</si>
  <si>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</si>
  <si>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</si>
  <si>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</si>
  <si>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</si>
  <si>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</si>
  <si>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</si>
  <si>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</si>
  <si>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</si>
  <si>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</si>
  <si>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</si>
  <si>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</si>
  <si>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</si>
  <si>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</si>
  <si>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</si>
  <si>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</si>
  <si>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</si>
  <si>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</si>
  <si>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</si>
  <si>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</si>
  <si>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</si>
  <si>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</si>
  <si>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</si>
  <si>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</si>
  <si>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</si>
  <si>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</si>
  <si>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</si>
  <si>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</si>
  <si>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</si>
  <si>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</si>
  <si>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</si>
  <si>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</si>
  <si>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</si>
  <si>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</si>
  <si>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</si>
  <si>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</si>
  <si>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</si>
  <si>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</si>
  <si>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</si>
  <si>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</si>
  <si>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</si>
  <si>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</si>
  <si>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</si>
  <si>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</si>
  <si>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</si>
  <si>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</si>
  <si>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</si>
  <si>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</si>
  <si>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</si>
  <si>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</si>
  <si>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</si>
  <si>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</si>
  <si>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</si>
  <si>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</si>
  <si>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</si>
  <si>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</si>
  <si>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</si>
  <si>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</si>
  <si>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</si>
  <si>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</si>
  <si>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</si>
  <si>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</si>
  <si>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</si>
  <si>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</si>
  <si>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</si>
  <si>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</si>
  <si>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</si>
  <si>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</si>
  <si>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</si>
  <si>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</si>
  <si>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</si>
  <si>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</si>
  <si>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</si>
  <si>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</si>
  <si>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</si>
  <si>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</si>
  <si>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</si>
  <si>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</si>
  <si>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</si>
  <si>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</si>
  <si>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</si>
  <si>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</si>
  <si>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</si>
  <si>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</si>
  <si>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</si>
  <si>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</si>
  <si>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</si>
  <si>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</si>
  <si>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</si>
  <si>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</si>
  <si>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</si>
  <si>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</si>
  <si>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</si>
  <si>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</si>
  <si>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</si>
  <si>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</si>
  <si>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</si>
  <si>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</si>
  <si>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</si>
  <si>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</si>
  <si>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</si>
  <si>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</si>
  <si>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</si>
  <si>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</si>
  <si>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</si>
  <si>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</si>
  <si>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</si>
  <si>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</si>
  <si>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</si>
  <si>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</si>
  <si>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</si>
  <si>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</si>
  <si>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</si>
  <si>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</si>
  <si>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</si>
  <si>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</si>
  <si>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</si>
  <si>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</si>
  <si>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</si>
  <si>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</si>
  <si>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</si>
  <si>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</si>
  <si>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</si>
  <si>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</si>
  <si>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</si>
  <si>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</si>
  <si>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</si>
  <si>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</si>
  <si>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</si>
  <si>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</si>
  <si>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</si>
  <si>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</si>
  <si>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</si>
  <si>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</si>
  <si>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</si>
  <si>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</si>
  <si>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</si>
  <si>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</si>
  <si>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</si>
  <si>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</si>
  <si>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</si>
  <si>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</si>
  <si>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</si>
  <si>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</si>
  <si>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</si>
  <si>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</si>
  <si>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</si>
  <si>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</si>
  <si>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</si>
  <si>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</si>
  <si>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</si>
  <si>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</si>
  <si>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</si>
  <si>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</si>
  <si>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</si>
  <si>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</si>
  <si>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</si>
  <si>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</si>
  <si>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</si>
  <si>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</si>
  <si>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</si>
  <si>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</si>
  <si>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</si>
  <si>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</si>
  <si>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</si>
  <si>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</si>
  <si>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</si>
  <si>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</si>
  <si>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</si>
  <si>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</si>
  <si>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</si>
  <si>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</si>
  <si>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</si>
  <si>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</si>
  <si>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</si>
  <si>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</si>
  <si>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</si>
  <si>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</si>
  <si>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</si>
  <si>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</si>
  <si>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</si>
  <si>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</si>
  <si>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</si>
  <si>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</si>
  <si>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</si>
  <si>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</si>
  <si>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</si>
  <si>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</si>
  <si>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</si>
  <si>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</si>
  <si>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</si>
  <si>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</si>
  <si>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</si>
  <si>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</si>
  <si>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</si>
  <si>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</si>
  <si>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</si>
  <si>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</si>
  <si>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</si>
  <si>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</si>
  <si>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</si>
  <si>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</si>
  <si>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</si>
  <si>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</si>
  <si>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</si>
  <si>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</si>
  <si>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</si>
  <si>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</si>
  <si>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</si>
  <si>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</si>
  <si>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</si>
  <si>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</si>
  <si>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</si>
  <si>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</si>
  <si>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</si>
  <si>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</si>
  <si>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</si>
  <si>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</si>
  <si>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</si>
  <si>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</si>
  <si>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</si>
  <si>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</si>
  <si>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</si>
  <si>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</si>
  <si>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</si>
  <si>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</si>
  <si>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</si>
  <si>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</si>
  <si>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</si>
  <si>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</si>
  <si>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</si>
  <si>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</si>
  <si>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</si>
  <si>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</si>
  <si>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</si>
  <si>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</si>
  <si>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</si>
  <si>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</si>
  <si>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</si>
  <si>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</si>
  <si>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</si>
  <si>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</si>
  <si>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</si>
  <si>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</si>
  <si>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</si>
  <si>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</si>
  <si>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</si>
  <si>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</si>
  <si>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</si>
  <si>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</si>
  <si>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</si>
  <si>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</si>
  <si>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</si>
  <si>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</si>
  <si>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</si>
  <si>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</si>
  <si>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</si>
  <si>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</si>
  <si>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</si>
  <si>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</si>
  <si>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</si>
  <si>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</si>
  <si>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</si>
  <si>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</si>
  <si>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</si>
  <si>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</si>
  <si>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</si>
  <si>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</si>
  <si>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</si>
  <si>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</si>
  <si>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</si>
  <si>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</si>
  <si>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</si>
  <si>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</si>
  <si>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</si>
  <si>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</si>
  <si>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</si>
  <si>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</si>
  <si>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</si>
  <si>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</si>
  <si>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</si>
  <si>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</si>
  <si>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</si>
  <si>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</si>
  <si>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</si>
  <si>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</si>
  <si>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</si>
  <si>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</si>
  <si>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</si>
  <si>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</si>
  <si>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</si>
  <si>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</si>
  <si>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</si>
  <si>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</si>
  <si>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</si>
  <si>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</si>
  <si>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</si>
  <si>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</si>
  <si>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</si>
  <si>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</si>
  <si>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</si>
  <si>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</si>
  <si>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</si>
  <si>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</si>
  <si>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</si>
  <si>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</si>
  <si>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</si>
  <si>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</si>
  <si>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</si>
  <si>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</si>
  <si>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</si>
  <si>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</si>
  <si>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</si>
  <si>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</si>
  <si>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</si>
  <si>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</si>
  <si>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</si>
  <si>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</si>
  <si>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</si>
  <si>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</si>
  <si>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</si>
  <si>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</si>
  <si>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</si>
  <si>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</si>
  <si>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</si>
  <si>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</si>
  <si>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</si>
  <si>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</si>
  <si>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</si>
  <si>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</si>
  <si>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</si>
  <si>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</si>
  <si>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</si>
  <si>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</si>
  <si>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</si>
  <si>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</si>
  <si>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</si>
  <si>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</si>
  <si>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</si>
  <si>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</si>
  <si>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</si>
  <si>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</si>
  <si>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</si>
  <si>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</si>
  <si>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</si>
  <si>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</si>
  <si>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</si>
  <si>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</si>
  <si>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</si>
  <si>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</si>
  <si>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</si>
  <si>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</si>
  <si>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</si>
  <si>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</si>
  <si>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</si>
  <si>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</si>
  <si>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</si>
  <si>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</si>
  <si>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</si>
  <si>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</si>
  <si>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</si>
  <si>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</si>
  <si>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</si>
  <si>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</si>
  <si>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</si>
  <si>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</si>
  <si>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</si>
  <si>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</si>
  <si>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</si>
  <si>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</si>
  <si>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</si>
  <si>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</si>
  <si>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</si>
  <si>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</si>
  <si>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</si>
  <si>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</si>
  <si>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</si>
  <si>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</si>
  <si>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</si>
  <si>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</si>
  <si>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</si>
  <si>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</si>
  <si>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</si>
  <si>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</si>
  <si>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</si>
  <si>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</si>
  <si>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</si>
  <si>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</si>
  <si>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</si>
  <si>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</si>
  <si>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</si>
  <si>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</si>
  <si>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</si>
  <si>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</si>
  <si>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</si>
  <si>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</si>
  <si>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</si>
  <si>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</si>
  <si>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</si>
  <si>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</si>
  <si>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</si>
  <si>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</si>
  <si>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</si>
  <si>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</si>
  <si>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</si>
  <si>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</si>
  <si>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</si>
  <si>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</si>
  <si>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</si>
  <si>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</si>
  <si>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</si>
  <si>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</si>
  <si>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</si>
  <si>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</si>
  <si>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</si>
  <si>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</si>
  <si>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</si>
  <si>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</si>
  <si>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</si>
  <si>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</si>
  <si>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</si>
  <si>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</si>
  <si>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</si>
  <si>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</si>
  <si>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</si>
  <si>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</si>
  <si>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</si>
  <si>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</si>
  <si>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</si>
  <si>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</si>
  <si>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</si>
  <si>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</si>
  <si>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</si>
  <si>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</si>
  <si>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</si>
  <si>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</si>
  <si>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</si>
  <si>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</si>
  <si>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</si>
  <si>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</si>
  <si>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</si>
  <si>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</si>
  <si>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</si>
  <si>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</si>
  <si>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</si>
  <si>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</si>
  <si>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</si>
  <si>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</si>
  <si>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</si>
  <si>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</si>
  <si>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</si>
  <si>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</si>
  <si>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</si>
  <si>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</si>
  <si>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</si>
  <si>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</si>
  <si>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</si>
  <si>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</si>
  <si>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</si>
  <si>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</si>
  <si>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</si>
  <si>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</si>
  <si>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</si>
  <si>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</si>
  <si>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</si>
  <si>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Africa</t>
  </si>
  <si>
    <t>2W_3W</t>
  </si>
  <si>
    <t>Other Asia-Pacific</t>
  </si>
  <si>
    <t>Australia</t>
  </si>
  <si>
    <t>Brazil</t>
  </si>
  <si>
    <t>Canada</t>
  </si>
  <si>
    <t>China</t>
  </si>
  <si>
    <t>EU-28</t>
  </si>
  <si>
    <t>Global</t>
  </si>
  <si>
    <t>India</t>
  </si>
  <si>
    <t>Japan</t>
  </si>
  <si>
    <t>Other Latin America</t>
  </si>
  <si>
    <t>Mexico</t>
  </si>
  <si>
    <t>Middle East</t>
  </si>
  <si>
    <t>Other Europe</t>
  </si>
  <si>
    <t>Russia</t>
  </si>
  <si>
    <t>South Korea</t>
  </si>
  <si>
    <t>U.S.</t>
  </si>
  <si>
    <t>Aviation</t>
  </si>
  <si>
    <t>Bus</t>
  </si>
  <si>
    <t>Freight Rail</t>
  </si>
  <si>
    <t>MHDT_HHDT</t>
  </si>
  <si>
    <t>LDV</t>
  </si>
  <si>
    <t>LHDT</t>
  </si>
  <si>
    <t>Marine</t>
  </si>
  <si>
    <t>International</t>
  </si>
  <si>
    <t>Passenger Rail</t>
  </si>
  <si>
    <t>freight rail</t>
  </si>
  <si>
    <t>freight HDVs</t>
  </si>
  <si>
    <t>passenger LDVs</t>
  </si>
  <si>
    <t>freight LDVs</t>
  </si>
  <si>
    <t>passenger rail</t>
  </si>
  <si>
    <t>ICCT</t>
  </si>
  <si>
    <t>passenger HDVs</t>
  </si>
  <si>
    <t>miles to km</t>
  </si>
  <si>
    <t>million thing-miles</t>
  </si>
  <si>
    <t>energy use</t>
  </si>
  <si>
    <t>BTU per PJ</t>
  </si>
  <si>
    <t>*http://www.gir.go.kr/eng/ for national statistics</t>
  </si>
  <si>
    <t>*discrepancies for rail and aviation are explained by COVID impacts</t>
  </si>
  <si>
    <t>biofuel gasoline tf</t>
  </si>
  <si>
    <t>biofuel diesel tf</t>
  </si>
  <si>
    <t>*SYVbT had no ng freight vehicles</t>
  </si>
  <si>
    <t>https://aperc.or.jp/publications/reports/outlook.php</t>
  </si>
  <si>
    <t>KOREA</t>
  </si>
  <si>
    <t>BAU</t>
  </si>
  <si>
    <t>←Historical</t>
  </si>
  <si>
    <t>Projection→</t>
  </si>
  <si>
    <t>TGT</t>
  </si>
  <si>
    <t>2DC</t>
  </si>
  <si>
    <t>Notes</t>
  </si>
  <si>
    <t>Summary</t>
  </si>
  <si>
    <t>Macro assumptions</t>
  </si>
  <si>
    <t>GDP (2016 USD billion PPP)</t>
  </si>
  <si>
    <t>Population (Million)</t>
  </si>
  <si>
    <t>GDP per capita (2016 USD PPP)</t>
  </si>
  <si>
    <t>Total primary energy supply (Mtoe)</t>
  </si>
  <si>
    <t>TPES per capita (toe)</t>
  </si>
  <si>
    <t>TPES per GDP (toe per 2016 USD million PPP)</t>
  </si>
  <si>
    <t>Final energy demand (Mtoe)</t>
  </si>
  <si>
    <t>Final energy intensity per capita (toe)</t>
  </si>
  <si>
    <t>Final energy intensity per GDP (toe per 2016 USD million PPP)</t>
  </si>
  <si>
    <t>Production, Trade and Supply</t>
  </si>
  <si>
    <t>Production (Mtoe)</t>
  </si>
  <si>
    <t>Coal</t>
  </si>
  <si>
    <t>Oil</t>
  </si>
  <si>
    <t>Gas</t>
  </si>
  <si>
    <t>Nuclear</t>
  </si>
  <si>
    <t>Hydro</t>
  </si>
  <si>
    <t>Non-hydro renewables</t>
  </si>
  <si>
    <t>Other</t>
  </si>
  <si>
    <t>Net imports (Mtoe)</t>
  </si>
  <si>
    <t>Crude oil</t>
  </si>
  <si>
    <t>Oil products</t>
  </si>
  <si>
    <t>Bioenergy</t>
  </si>
  <si>
    <t>International transport (Mtoe)</t>
  </si>
  <si>
    <t>Stock change (Mtoe)</t>
  </si>
  <si>
    <t>Transformation</t>
  </si>
  <si>
    <t>Electricity and heat generation (Mtoe)</t>
  </si>
  <si>
    <t>Input fuel</t>
  </si>
  <si>
    <t>Output fuel</t>
  </si>
  <si>
    <t>Heat</t>
  </si>
  <si>
    <t>Refineries (Mtoe)</t>
  </si>
  <si>
    <t>Petroleum products</t>
  </si>
  <si>
    <t>Energy industry own use (Mtoe)</t>
  </si>
  <si>
    <t>Renewables</t>
  </si>
  <si>
    <t>Distribution Losses (Mtoe)</t>
  </si>
  <si>
    <t>Transfers (Mtoe)</t>
  </si>
  <si>
    <t>Statistical discrepancies (Mtoe)</t>
  </si>
  <si>
    <t>Demand</t>
  </si>
  <si>
    <t>Final energy demand by sector (Mtoe)</t>
  </si>
  <si>
    <t>Agriculture and non-specified</t>
  </si>
  <si>
    <t>Non-energy use</t>
  </si>
  <si>
    <t>Domestic transport</t>
  </si>
  <si>
    <t>X</t>
  </si>
  <si>
    <t>Final energy demand by fuel (Mtoe)</t>
  </si>
  <si>
    <t>Cooling</t>
  </si>
  <si>
    <t>Agriculture and non-specified (Mtoe)</t>
  </si>
  <si>
    <t>Buildings (Mtoe)</t>
  </si>
  <si>
    <t>Industry (Mtoe)</t>
  </si>
  <si>
    <t>Non-energy use (Mtoe)</t>
  </si>
  <si>
    <t>Domestic transport (Mtoe)</t>
  </si>
  <si>
    <t>Note: Some historical electricity series are intentionally left blank.</t>
  </si>
  <si>
    <t>Electricity capacity (GW)</t>
  </si>
  <si>
    <t>Subcritical</t>
  </si>
  <si>
    <t>Supercritical and ultra supercritical</t>
  </si>
  <si>
    <t>Advanced USC and integrated gasification combined cycle</t>
  </si>
  <si>
    <t>Coal CHP</t>
  </si>
  <si>
    <t>Coal with CCS</t>
  </si>
  <si>
    <t>Non-CHP</t>
  </si>
  <si>
    <t>Oil CHP</t>
  </si>
  <si>
    <t>Combined cycle</t>
  </si>
  <si>
    <t>Turbine</t>
  </si>
  <si>
    <t>Gas CHP</t>
  </si>
  <si>
    <t>Gas with CCS</t>
  </si>
  <si>
    <t>Wind</t>
  </si>
  <si>
    <t>Solar</t>
  </si>
  <si>
    <t>Bioenergy without CCS</t>
  </si>
  <si>
    <t>Bioenergy with CCS</t>
  </si>
  <si>
    <t>Geothermal</t>
  </si>
  <si>
    <t>Other renewables</t>
  </si>
  <si>
    <t>Storage</t>
  </si>
  <si>
    <t>Electricity generation (TWh)</t>
  </si>
  <si>
    <t>Emissions</t>
  </si>
  <si>
    <r>
      <t>Total energy-related 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 xml:space="preserve"> emissions (MtCO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>)</t>
    </r>
  </si>
  <si>
    <t>APERC</t>
  </si>
  <si>
    <t>conversions</t>
  </si>
  <si>
    <t>mtoe to btu</t>
  </si>
  <si>
    <t>Total fuel consumption</t>
  </si>
  <si>
    <t>APERC 2020</t>
  </si>
  <si>
    <t>x</t>
  </si>
  <si>
    <t>other</t>
  </si>
  <si>
    <t>APERC 2030</t>
  </si>
  <si>
    <t>APERC 2040</t>
  </si>
  <si>
    <t>APERC 2050</t>
  </si>
  <si>
    <t>Capacity Factor (2020)</t>
    <phoneticPr fontId="4" type="noConversion"/>
  </si>
  <si>
    <t>Total energy consumption</t>
  </si>
  <si>
    <t>Domestic Shipping Emissions (MMT CO2e)</t>
  </si>
  <si>
    <t>Row Labels</t>
  </si>
  <si>
    <t>Sum of 1990</t>
  </si>
  <si>
    <t>Sum of 2005</t>
  </si>
  <si>
    <t>Sum of 2010</t>
  </si>
  <si>
    <t>Sum of 2015</t>
  </si>
  <si>
    <t>Sum of 2020</t>
  </si>
  <si>
    <t>Sum of 2025</t>
  </si>
  <si>
    <t>Sum of 2030</t>
  </si>
  <si>
    <t>Sum of 2035</t>
  </si>
  <si>
    <t>Sum of 2040</t>
  </si>
  <si>
    <t>Sum of 2045</t>
  </si>
  <si>
    <t>Sum of 2050</t>
  </si>
  <si>
    <t>Africa_Eastern</t>
  </si>
  <si>
    <t>Africa_Northern</t>
  </si>
  <si>
    <t>Africa_Southern</t>
  </si>
  <si>
    <t>Africa_Western</t>
  </si>
  <si>
    <t>Argentina</t>
  </si>
  <si>
    <t>Australia_NZ</t>
  </si>
  <si>
    <t>Central America and Caribbean</t>
  </si>
  <si>
    <t>Central Asia</t>
  </si>
  <si>
    <t>Colombia</t>
  </si>
  <si>
    <t>EU-12</t>
  </si>
  <si>
    <t>EU-15</t>
  </si>
  <si>
    <t>Europe_Eastern</t>
  </si>
  <si>
    <t>Europe_Non_EU</t>
  </si>
  <si>
    <t>European Free Trade Association</t>
  </si>
  <si>
    <t>Indonesia</t>
  </si>
  <si>
    <t>Pakistan</t>
  </si>
  <si>
    <t>South Africa</t>
  </si>
  <si>
    <t>South America_Northern</t>
  </si>
  <si>
    <t>South America_Southern</t>
  </si>
  <si>
    <t>South Asia</t>
  </si>
  <si>
    <t>Southeast Asia</t>
  </si>
  <si>
    <t>Taiwan</t>
  </si>
  <si>
    <t>USA</t>
  </si>
  <si>
    <t>Grand Total</t>
  </si>
  <si>
    <t>EU Total</t>
  </si>
  <si>
    <t>International Shipping Emissions (MMT CO2e)</t>
  </si>
  <si>
    <t>EU + USA Shipping Emissions (MMT CO2e)</t>
  </si>
  <si>
    <t>EU Domestic</t>
  </si>
  <si>
    <t>USA Domestic</t>
  </si>
  <si>
    <t>EU+US Domestic Total</t>
  </si>
  <si>
    <t>Global Total</t>
  </si>
  <si>
    <t>EU+US Domestic  Share of Global</t>
  </si>
  <si>
    <t>Transportation Pollutant Emissions Disaggregated[ships,CO2,freight</t>
  </si>
  <si>
    <t>MMTCO2</t>
  </si>
  <si>
    <t>set avlo = to US value and SYFAFE = to US value, SYVBT is SK value</t>
  </si>
  <si>
    <t>they were using deadweight tonnage as avlo which apparently can be much greater than actual average loading</t>
  </si>
  <si>
    <t>GCAM-domestic shipping emissions</t>
  </si>
  <si>
    <t>GCAM-international shipping emissions</t>
  </si>
  <si>
    <t>GCAM - total shipping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</si>
</sst>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0.0000E+00"/>
    <numFmt numFmtId="168" formatCode="[$-C09]dd\-mmm\-yy;@"/>
    <numFmt numFmtId="169" formatCode="0.000"/>
    <numFmt numFmtId="170" formatCode="#\ ##0"/>
    <numFmt numFmtId="171" formatCode="0.0"/>
    <numFmt numFmtId="172" formatCode="_(* #,##0.0_);_(* \(#,##0.0\);_(* &quot;-&quot;??_);_(@_)"/>
  </numFmts>
  <fonts count="3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4"/>
      <color theme="0"/>
      <name val="Segoe UI"/>
      <family val="2"/>
    </font>
    <font>
      <b/>
      <i/>
      <sz val="11"/>
      <color theme="1" tint="0.499984740745262"/>
      <name val="Segoe UI"/>
      <family val="2"/>
    </font>
    <font>
      <sz val="16"/>
      <color theme="1"/>
      <name val="Segoe UI"/>
      <family val="2"/>
    </font>
    <font>
      <b/>
      <sz val="10"/>
      <color theme="1"/>
      <name val="Segoe UI"/>
      <family val="2"/>
    </font>
    <font>
      <b/>
      <i/>
      <sz val="12"/>
      <color theme="1"/>
      <name val="Segoe UI"/>
      <family val="2"/>
    </font>
    <font>
      <b/>
      <sz val="11"/>
      <color theme="1" tint="0.499984740745262"/>
      <name val="Segoe UI"/>
      <family val="2"/>
    </font>
    <font>
      <b/>
      <sz val="11"/>
      <color rgb="FF1E465A"/>
      <name val="Segoe UI"/>
      <family val="2"/>
    </font>
    <font>
      <b/>
      <sz val="1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b/>
      <i/>
      <sz val="12"/>
      <color rgb="FF1E465A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color theme="0"/>
      <name val="Segoe UI"/>
      <family val="2"/>
    </font>
    <font>
      <i/>
      <sz val="10"/>
      <color theme="1"/>
      <name val="Segoe UI"/>
      <family val="2"/>
    </font>
    <font>
      <b/>
      <vertAlign val="subscript"/>
      <sz val="10"/>
      <color theme="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FFC3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E280A"/>
        <bgColor indexed="64"/>
      </patternFill>
    </fill>
    <fill>
      <patternFill patternType="solid">
        <fgColor rgb="FF872355"/>
        <bgColor indexed="64"/>
      </patternFill>
    </fill>
    <fill>
      <patternFill patternType="solid">
        <fgColor rgb="FFF5D7E6"/>
        <bgColor indexed="64"/>
      </patternFill>
    </fill>
    <fill>
      <patternFill patternType="solid">
        <fgColor rgb="FFDE7EA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8825A"/>
        <bgColor indexed="64"/>
      </patternFill>
    </fill>
    <fill>
      <patternFill patternType="solid">
        <fgColor rgb="FFC5EDDB"/>
        <bgColor indexed="64"/>
      </patternFill>
    </fill>
    <fill>
      <patternFill patternType="solid">
        <fgColor rgb="FF99D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FFC305"/>
      </left>
      <right/>
      <top style="thin">
        <color rgb="FFFFC305"/>
      </top>
      <bottom style="thin">
        <color theme="8"/>
      </bottom>
      <diagonal/>
    </border>
    <border>
      <left/>
      <right/>
      <top style="thin">
        <color rgb="FFFFC305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rgb="FFFFC305"/>
      </top>
      <bottom style="thin">
        <color theme="8"/>
      </bottom>
      <diagonal/>
    </border>
    <border>
      <left/>
      <right style="thin">
        <color rgb="FFFFC305"/>
      </right>
      <top style="thin">
        <color rgb="FFFFC305"/>
      </top>
      <bottom style="thin">
        <color theme="8"/>
      </bottom>
      <diagonal/>
    </border>
    <border>
      <left/>
      <right style="thin">
        <color indexed="64"/>
      </right>
      <top style="thin">
        <color rgb="FFFFC305"/>
      </top>
      <bottom style="thin">
        <color theme="8"/>
      </bottom>
      <diagonal/>
    </border>
    <border>
      <left style="thin">
        <color rgb="FFFFC305"/>
      </left>
      <right/>
      <top style="thin">
        <color theme="8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thin">
        <color rgb="FFFFC305"/>
      </right>
      <top/>
      <bottom style="thin">
        <color theme="0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theme="0"/>
      </bottom>
      <diagonal/>
    </border>
    <border>
      <left style="thin">
        <color rgb="FFFFC305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rgb="FFFFC305"/>
      </right>
      <top style="thin">
        <color theme="0"/>
      </top>
      <bottom style="thin">
        <color theme="0"/>
      </bottom>
      <diagonal/>
    </border>
    <border>
      <left style="thin">
        <color rgb="FFFFC305"/>
      </left>
      <right/>
      <top/>
      <bottom style="thin">
        <color theme="0"/>
      </bottom>
      <diagonal/>
    </border>
    <border>
      <left style="thin">
        <color rgb="FFFFC305"/>
      </left>
      <right/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/>
      </bottom>
      <diagonal/>
    </border>
    <border>
      <left/>
      <right/>
      <top style="thin">
        <color theme="8" tint="-0.249977111117893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rgb="FFFFC305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indexed="64"/>
      </right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/>
      <bottom style="thin">
        <color theme="0"/>
      </bottom>
      <diagonal/>
    </border>
    <border>
      <left style="thin">
        <color rgb="FFFFC305"/>
      </left>
      <right/>
      <top/>
      <bottom style="thin">
        <color rgb="FFFFC305"/>
      </bottom>
      <diagonal/>
    </border>
    <border>
      <left style="thin">
        <color theme="8" tint="-0.249977111117893"/>
      </left>
      <right/>
      <top/>
      <bottom style="thin">
        <color rgb="FFFFC305"/>
      </bottom>
      <diagonal/>
    </border>
    <border>
      <left/>
      <right/>
      <top/>
      <bottom style="thin">
        <color rgb="FFFFC305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rgb="FFFFC000"/>
      </bottom>
      <diagonal/>
    </border>
    <border>
      <left style="medium">
        <color indexed="64"/>
      </left>
      <right style="medium">
        <color indexed="64"/>
      </right>
      <top/>
      <bottom style="thin">
        <color rgb="FFFFC305"/>
      </bottom>
      <diagonal/>
    </border>
    <border>
      <left/>
      <right style="thin">
        <color rgb="FFFFC305"/>
      </right>
      <top/>
      <bottom style="thin">
        <color rgb="FFFFC305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rgb="FFFFC000"/>
      </bottom>
      <diagonal/>
    </border>
    <border>
      <left/>
      <right/>
      <top style="thin">
        <color theme="4" tint="-0.249977111117893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indexed="64"/>
      </right>
      <top style="thin">
        <color theme="4" tint="-0.249977111117893"/>
      </top>
      <bottom style="thin">
        <color theme="4"/>
      </bottom>
      <diagonal/>
    </border>
    <border>
      <left style="thin">
        <color theme="4" tint="-0.249977111117893"/>
      </left>
      <right/>
      <top/>
      <bottom/>
      <diagonal/>
    </border>
    <border>
      <left style="thin">
        <color theme="4" tint="0.39997558519241921"/>
      </left>
      <right/>
      <top style="thin">
        <color theme="4"/>
      </top>
      <bottom style="thin">
        <color theme="0"/>
      </bottom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4"/>
      </bottom>
      <diagonal/>
    </border>
    <border>
      <left style="thin">
        <color theme="4" tint="-0.249977111117893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/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0"/>
      </bottom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-0.249977111117893"/>
      </bottom>
      <diagonal/>
    </border>
    <border>
      <left style="medium">
        <color indexed="64"/>
      </left>
      <right style="medium">
        <color indexed="64"/>
      </right>
      <top/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4" tint="-0.249977111117893"/>
      </bottom>
      <diagonal/>
    </border>
    <border>
      <left style="thin">
        <color rgb="FFBE280A"/>
      </left>
      <right/>
      <top style="thin">
        <color rgb="FFBE280A"/>
      </top>
      <bottom style="thin">
        <color theme="9"/>
      </bottom>
      <diagonal/>
    </border>
    <border>
      <left style="thin">
        <color theme="9"/>
      </left>
      <right/>
      <top style="thin">
        <color rgb="FFBE280A"/>
      </top>
      <bottom style="thin">
        <color theme="9"/>
      </bottom>
      <diagonal/>
    </border>
    <border>
      <left/>
      <right/>
      <top style="thin">
        <color rgb="FFBE280A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rgb="FFBE280A"/>
      </top>
      <bottom style="thin">
        <color theme="9"/>
      </bottom>
      <diagonal/>
    </border>
    <border>
      <left/>
      <right style="thin">
        <color rgb="FFBE280A"/>
      </right>
      <top style="thin">
        <color rgb="FFBE280A"/>
      </top>
      <bottom style="thin">
        <color theme="9"/>
      </bottom>
      <diagonal/>
    </border>
    <border>
      <left/>
      <right style="thin">
        <color indexed="64"/>
      </right>
      <top style="thin">
        <color rgb="FFBE280A"/>
      </top>
      <bottom style="thin">
        <color theme="9"/>
      </bottom>
      <diagonal/>
    </border>
    <border>
      <left style="thin">
        <color rgb="FFBE280A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BE280A"/>
      </left>
      <right/>
      <top/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rgb="FFBE280A"/>
      </right>
      <top/>
      <bottom/>
      <diagonal/>
    </border>
    <border>
      <left style="thin">
        <color theme="9" tint="0.39997558519241921"/>
      </left>
      <right style="thin">
        <color indexed="64"/>
      </right>
      <top/>
      <bottom/>
      <diagonal/>
    </border>
    <border>
      <left style="thin">
        <color rgb="FFBE280A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 style="thin">
        <color theme="9" tint="0.39997558519241921"/>
      </left>
      <right/>
      <top/>
      <bottom style="thin">
        <color theme="9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-0.249977111117893"/>
      </bottom>
      <diagonal/>
    </border>
    <border>
      <left/>
      <right style="thin">
        <color rgb="FFBE280A"/>
      </right>
      <top/>
      <bottom style="thin">
        <color theme="8" tint="-0.249977111117893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/>
      </bottom>
      <diagonal/>
    </border>
    <border>
      <left style="thin">
        <color rgb="FFBE280A"/>
      </left>
      <right/>
      <top style="thin">
        <color theme="9"/>
      </top>
      <bottom style="thin">
        <color theme="0"/>
      </bottom>
      <diagonal/>
    </border>
    <border>
      <left/>
      <right/>
      <top style="thin">
        <color theme="9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0"/>
      </bottom>
      <diagonal/>
    </border>
    <border>
      <left/>
      <right style="thin">
        <color rgb="FFBE280A"/>
      </right>
      <top style="thin">
        <color theme="9"/>
      </top>
      <bottom style="thin">
        <color theme="0"/>
      </bottom>
      <diagonal/>
    </border>
    <border>
      <left/>
      <right style="thin">
        <color indexed="64"/>
      </right>
      <top style="thin">
        <color theme="9"/>
      </top>
      <bottom style="thin">
        <color theme="0"/>
      </bottom>
      <diagonal/>
    </border>
    <border>
      <left style="thin">
        <color rgb="FFBE280A"/>
      </left>
      <right/>
      <top style="thin">
        <color theme="0"/>
      </top>
      <bottom style="thin">
        <color theme="9"/>
      </bottom>
      <diagonal/>
    </border>
    <border>
      <left/>
      <right/>
      <top style="thin">
        <color theme="0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9"/>
      </bottom>
      <diagonal/>
    </border>
    <border>
      <left/>
      <right style="thin">
        <color rgb="FFBE280A"/>
      </right>
      <top style="thin">
        <color theme="0"/>
      </top>
      <bottom style="thin">
        <color theme="9"/>
      </bottom>
      <diagonal/>
    </border>
    <border>
      <left/>
      <right style="thin">
        <color indexed="64"/>
      </right>
      <top style="thin">
        <color theme="0"/>
      </top>
      <bottom style="thin">
        <color theme="9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9"/>
      </bottom>
      <diagonal/>
    </border>
    <border>
      <left/>
      <right style="thin">
        <color rgb="FFBE280A"/>
      </right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theme="9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/>
      </bottom>
      <diagonal/>
    </border>
    <border>
      <left style="thin">
        <color rgb="FFBE280A"/>
      </left>
      <right/>
      <top/>
      <bottom style="thin">
        <color rgb="FFBE280A"/>
      </bottom>
      <diagonal/>
    </border>
    <border>
      <left/>
      <right/>
      <top/>
      <bottom style="thin">
        <color rgb="FFBE280A"/>
      </bottom>
      <diagonal/>
    </border>
    <border>
      <left style="medium">
        <color indexed="64"/>
      </left>
      <right style="medium">
        <color indexed="64"/>
      </right>
      <top/>
      <bottom style="thin">
        <color rgb="FFBE280A"/>
      </bottom>
      <diagonal/>
    </border>
    <border>
      <left/>
      <right style="thin">
        <color rgb="FFBE280A"/>
      </right>
      <top/>
      <bottom style="thin">
        <color rgb="FFBE280A"/>
      </bottom>
      <diagonal/>
    </border>
    <border>
      <left/>
      <right style="thin">
        <color indexed="64"/>
      </right>
      <top/>
      <bottom style="thin">
        <color rgb="FFBE280A"/>
      </bottom>
      <diagonal/>
    </border>
    <border>
      <left style="thin">
        <color rgb="FF872355"/>
      </left>
      <right/>
      <top style="thin">
        <color rgb="FF872355"/>
      </top>
      <bottom style="thin">
        <color rgb="FF872355"/>
      </bottom>
      <diagonal/>
    </border>
    <border>
      <left/>
      <right/>
      <top style="thin">
        <color rgb="FF872355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 style="thin">
        <color rgb="FF872355"/>
      </top>
      <bottom style="thin">
        <color rgb="FF872355"/>
      </bottom>
      <diagonal/>
    </border>
    <border>
      <left/>
      <right style="thin">
        <color rgb="FF872355"/>
      </right>
      <top style="thin">
        <color rgb="FF872355"/>
      </top>
      <bottom style="thin">
        <color rgb="FF872355"/>
      </bottom>
      <diagonal/>
    </border>
    <border>
      <left/>
      <right style="thin">
        <color indexed="64"/>
      </right>
      <top style="thin">
        <color rgb="FF872355"/>
      </top>
      <bottom style="thin">
        <color rgb="FF872355"/>
      </bottom>
      <diagonal/>
    </border>
    <border>
      <left style="thin">
        <color rgb="FF60497A"/>
      </left>
      <right/>
      <top/>
      <bottom/>
      <diagonal/>
    </border>
    <border>
      <left style="thin">
        <color rgb="FFBAABCD"/>
      </left>
      <right/>
      <top/>
      <bottom style="thin">
        <color theme="0"/>
      </bottom>
      <diagonal/>
    </border>
    <border>
      <left/>
      <right style="thin">
        <color rgb="FF60497A"/>
      </right>
      <top/>
      <bottom/>
      <diagonal/>
    </border>
    <border>
      <left style="thin">
        <color rgb="FFBAABCD"/>
      </left>
      <right style="thin">
        <color indexed="64"/>
      </right>
      <top/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 style="thin">
        <color theme="0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/>
      <diagonal/>
    </border>
    <border>
      <left style="thin">
        <color rgb="FFBAABCD"/>
      </left>
      <right style="thin">
        <color indexed="64"/>
      </right>
      <top style="thin">
        <color theme="0"/>
      </top>
      <bottom/>
      <diagonal/>
    </border>
    <border>
      <left/>
      <right style="thin">
        <color rgb="FFBAABCD"/>
      </right>
      <top/>
      <bottom/>
      <diagonal/>
    </border>
    <border>
      <left style="thin">
        <color rgb="FF60497A"/>
      </left>
      <right/>
      <top/>
      <bottom style="thin">
        <color rgb="FF872355"/>
      </bottom>
      <diagonal/>
    </border>
    <border>
      <left/>
      <right/>
      <top/>
      <bottom style="thin">
        <color rgb="FF872355"/>
      </bottom>
      <diagonal/>
    </border>
    <border>
      <left style="thin">
        <color rgb="FFBAABCD"/>
      </left>
      <right/>
      <top style="thin">
        <color theme="0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/>
      <bottom style="thin">
        <color rgb="FF872355"/>
      </bottom>
      <diagonal/>
    </border>
    <border>
      <left/>
      <right style="thin">
        <color rgb="FF60497A"/>
      </right>
      <top/>
      <bottom style="thin">
        <color rgb="FF872355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rgb="FF872355"/>
      </bottom>
      <diagonal/>
    </border>
    <border>
      <left style="thin">
        <color rgb="FF828282"/>
      </left>
      <right/>
      <top style="thin">
        <color rgb="FF828282"/>
      </top>
      <bottom/>
      <diagonal/>
    </border>
    <border>
      <left/>
      <right/>
      <top style="thin">
        <color rgb="FF828282"/>
      </top>
      <bottom/>
      <diagonal/>
    </border>
    <border>
      <left style="thin">
        <color theme="9" tint="-0.249977111117893"/>
      </left>
      <right/>
      <top style="thin">
        <color rgb="FF828282"/>
      </top>
      <bottom/>
      <diagonal/>
    </border>
    <border>
      <left style="medium">
        <color indexed="64"/>
      </left>
      <right style="medium">
        <color indexed="64"/>
      </right>
      <top style="thin">
        <color rgb="FF828282"/>
      </top>
      <bottom/>
      <diagonal/>
    </border>
    <border>
      <left/>
      <right style="thin">
        <color rgb="FF828282"/>
      </right>
      <top style="thin">
        <color rgb="FF828282"/>
      </top>
      <bottom/>
      <diagonal/>
    </border>
    <border>
      <left style="thin">
        <color rgb="FF828282"/>
      </left>
      <right/>
      <top/>
      <bottom/>
      <diagonal/>
    </border>
    <border>
      <left/>
      <right style="thin">
        <color indexed="64"/>
      </right>
      <top style="thin">
        <color rgb="FF828282"/>
      </top>
      <bottom/>
      <diagonal/>
    </border>
    <border>
      <left style="thin">
        <color rgb="FF828282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rgb="FF828282"/>
      </bottom>
      <diagonal/>
    </border>
    <border>
      <left style="thin">
        <color theme="9" tint="-0.249977111117893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rgb="FF828282"/>
      </top>
      <bottom style="thin">
        <color rgb="FF828282"/>
      </bottom>
      <diagonal/>
    </border>
    <border>
      <left/>
      <right style="thin">
        <color rgb="FF828282"/>
      </right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theme="0"/>
      </bottom>
      <diagonal/>
    </border>
    <border>
      <left style="thin">
        <color rgb="FF828282"/>
      </left>
      <right/>
      <top/>
      <bottom style="thin">
        <color rgb="FF828282"/>
      </bottom>
      <diagonal/>
    </border>
    <border>
      <left/>
      <right/>
      <top/>
      <bottom style="thin">
        <color rgb="FF828282"/>
      </bottom>
      <diagonal/>
    </border>
    <border>
      <left style="thin">
        <color theme="9" tint="-0.249977111117893"/>
      </left>
      <right/>
      <top/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rgb="FF828282"/>
      </bottom>
      <diagonal/>
    </border>
    <border>
      <left/>
      <right style="thin">
        <color rgb="FF828282"/>
      </right>
      <top/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828282"/>
      </left>
      <right/>
      <top/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79998168889431442"/>
      </bottom>
      <diagonal/>
    </border>
    <border>
      <left/>
      <right style="thin">
        <color rgb="FF828282"/>
      </right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rgb="FF828282"/>
      </right>
      <top/>
      <bottom/>
      <diagonal/>
    </border>
    <border>
      <left style="thin">
        <color rgb="FF828282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82828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rgb="FF828282"/>
      </left>
      <right/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/>
      <diagonal/>
    </border>
    <border>
      <left/>
      <right style="thin">
        <color rgb="FF828282"/>
      </right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rgb="FF828282"/>
      </bottom>
      <diagonal/>
    </border>
    <border>
      <left/>
      <right/>
      <top style="thin">
        <color theme="0"/>
      </top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rgb="FF828282"/>
      </bottom>
      <diagonal/>
    </border>
    <border>
      <left/>
      <right style="thin">
        <color rgb="FF28825A"/>
      </right>
      <top/>
      <bottom/>
      <diagonal/>
    </border>
    <border>
      <left style="thin">
        <color rgb="FF28825A"/>
      </left>
      <right/>
      <top style="thin">
        <color rgb="FF28825A"/>
      </top>
      <bottom style="thin">
        <color rgb="FF28825A"/>
      </bottom>
      <diagonal/>
    </border>
    <border>
      <left/>
      <right/>
      <top style="thin">
        <color rgb="FF28825A"/>
      </top>
      <bottom style="thin">
        <color rgb="FF28825A"/>
      </bottom>
      <diagonal/>
    </border>
    <border>
      <left style="medium">
        <color indexed="64"/>
      </left>
      <right style="medium">
        <color indexed="64"/>
      </right>
      <top style="thin">
        <color rgb="FF28825A"/>
      </top>
      <bottom style="thin">
        <color rgb="FF28825A"/>
      </bottom>
      <diagonal/>
    </border>
    <border>
      <left/>
      <right style="thin">
        <color rgb="FF28825A"/>
      </right>
      <top style="thin">
        <color rgb="FF28825A"/>
      </top>
      <bottom style="thin">
        <color rgb="FF28825A"/>
      </bottom>
      <diagonal/>
    </border>
    <border>
      <left/>
      <right style="thin">
        <color indexed="64"/>
      </right>
      <top style="thin">
        <color rgb="FF28825A"/>
      </top>
      <bottom style="thin">
        <color rgb="FF28825A"/>
      </bottom>
      <diagonal/>
    </border>
    <border>
      <left/>
      <right/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/>
      <right style="thin">
        <color rgb="FF28825A"/>
      </right>
      <top/>
      <bottom style="thin">
        <color theme="5" tint="0.79998168889431442"/>
      </bottom>
      <diagonal/>
    </border>
    <border>
      <left/>
      <right style="thin">
        <color indexed="64"/>
      </right>
      <top/>
      <bottom style="thin">
        <color theme="5" tint="0.79998168889431442"/>
      </bottom>
      <diagonal/>
    </border>
    <border>
      <left/>
      <right/>
      <top style="thin">
        <color theme="5" tint="0.7999816888943144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rgb="FF28825A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5" tint="0.79998168889431442"/>
      </top>
      <bottom style="thin">
        <color theme="0"/>
      </bottom>
      <diagonal/>
    </border>
    <border>
      <left style="thin">
        <color rgb="FF28825A"/>
      </left>
      <right/>
      <top/>
      <bottom style="thin">
        <color rgb="FF28825A"/>
      </bottom>
      <diagonal/>
    </border>
    <border>
      <left/>
      <right/>
      <top/>
      <bottom style="thin">
        <color rgb="FF28825A"/>
      </bottom>
      <diagonal/>
    </border>
    <border>
      <left style="medium">
        <color indexed="64"/>
      </left>
      <right style="medium">
        <color indexed="64"/>
      </right>
      <top/>
      <bottom style="thin">
        <color rgb="FF28825A"/>
      </bottom>
      <diagonal/>
    </border>
    <border>
      <left/>
      <right style="thin">
        <color rgb="FF28825A"/>
      </right>
      <top/>
      <bottom style="thin">
        <color rgb="FF28825A"/>
      </bottom>
      <diagonal/>
    </border>
    <border>
      <left/>
      <right style="thin">
        <color indexed="64"/>
      </right>
      <top/>
      <bottom style="thin">
        <color rgb="FF28825A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  <xf numFmtId="0" fontId="13" fillId="0" borderId="0"/>
  </cellStyleXfs>
  <cellXfs count="42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9" fontId="0" fillId="0" borderId="5" xfId="3" applyFont="1" applyFill="1" applyBorder="1"/>
    <xf numFmtId="0" fontId="0" fillId="7" borderId="6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6" xfId="0" applyBorder="1"/>
    <xf numFmtId="0" fontId="0" fillId="0" borderId="9" xfId="0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0" borderId="0" xfId="4" applyFont="1"/>
    <xf numFmtId="0" fontId="16" fillId="0" borderId="0" xfId="4"/>
    <xf numFmtId="0" fontId="16" fillId="11" borderId="0" xfId="4" applyFill="1"/>
    <xf numFmtId="167" fontId="0" fillId="7" borderId="0" xfId="0" applyNumberFormat="1" applyFill="1"/>
    <xf numFmtId="167" fontId="0" fillId="7" borderId="4" xfId="0" applyNumberFormat="1" applyFill="1" applyBorder="1"/>
    <xf numFmtId="167" fontId="0" fillId="7" borderId="7" xfId="0" applyNumberFormat="1" applyFill="1" applyBorder="1"/>
    <xf numFmtId="167" fontId="0" fillId="0" borderId="5" xfId="0" applyNumberFormat="1" applyFill="1" applyBorder="1"/>
    <xf numFmtId="167" fontId="0" fillId="0" borderId="8" xfId="0" applyNumberFormat="1" applyFill="1" applyBorder="1"/>
    <xf numFmtId="167" fontId="0" fillId="0" borderId="0" xfId="0" applyNumberFormat="1"/>
    <xf numFmtId="167" fontId="0" fillId="0" borderId="0" xfId="0" applyNumberFormat="1" applyFill="1"/>
    <xf numFmtId="167" fontId="0" fillId="0" borderId="10" xfId="0" applyNumberFormat="1" applyFill="1" applyBorder="1"/>
    <xf numFmtId="167" fontId="0" fillId="7" borderId="5" xfId="0" applyNumberFormat="1" applyFill="1" applyBorder="1"/>
    <xf numFmtId="167" fontId="0" fillId="7" borderId="8" xfId="0" applyNumberFormat="1" applyFill="1" applyBorder="1"/>
    <xf numFmtId="0" fontId="0" fillId="12" borderId="0" xfId="0" applyFill="1"/>
    <xf numFmtId="164" fontId="0" fillId="0" borderId="0" xfId="0" applyNumberFormat="1" applyFill="1"/>
    <xf numFmtId="1" fontId="0" fillId="5" borderId="0" xfId="0" applyNumberFormat="1" applyFill="1"/>
    <xf numFmtId="0" fontId="2" fillId="0" borderId="0" xfId="0" applyFont="1" applyFill="1"/>
    <xf numFmtId="0" fontId="19" fillId="0" borderId="0" xfId="0" applyFont="1"/>
    <xf numFmtId="0" fontId="20" fillId="0" borderId="11" xfId="0" applyFont="1" applyBorder="1"/>
    <xf numFmtId="0" fontId="21" fillId="13" borderId="0" xfId="0" applyFont="1" applyFill="1" applyAlignment="1">
      <alignment vertical="center"/>
    </xf>
    <xf numFmtId="0" fontId="21" fillId="13" borderId="0" xfId="0" applyFont="1" applyFill="1"/>
    <xf numFmtId="0" fontId="22" fillId="0" borderId="0" xfId="0" applyFont="1" applyAlignment="1">
      <alignment horizontal="right" vertical="center"/>
    </xf>
    <xf numFmtId="0" fontId="23" fillId="0" borderId="0" xfId="0" applyFont="1"/>
    <xf numFmtId="0" fontId="24" fillId="0" borderId="0" xfId="0" applyFont="1" applyAlignment="1">
      <alignment horizontal="right" indent="1"/>
    </xf>
    <xf numFmtId="0" fontId="24" fillId="0" borderId="12" xfId="0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24" fillId="0" borderId="13" xfId="0" applyFont="1" applyBorder="1" applyAlignment="1">
      <alignment horizontal="right" indent="1"/>
    </xf>
    <xf numFmtId="0" fontId="24" fillId="0" borderId="0" xfId="0" applyFont="1" applyAlignment="1">
      <alignment horizontal="left" indent="1"/>
    </xf>
    <xf numFmtId="168" fontId="18" fillId="0" borderId="0" xfId="0" applyNumberFormat="1" applyFont="1" applyAlignment="1">
      <alignment horizontal="left"/>
    </xf>
    <xf numFmtId="0" fontId="26" fillId="0" borderId="0" xfId="0" applyFont="1" applyAlignment="1">
      <alignment horizontal="right" vertical="center"/>
    </xf>
    <xf numFmtId="0" fontId="27" fillId="0" borderId="0" xfId="0" applyFont="1" applyAlignment="1">
      <alignment horizontal="right" vertical="center"/>
    </xf>
    <xf numFmtId="0" fontId="28" fillId="0" borderId="12" xfId="0" applyFont="1" applyBorder="1" applyAlignment="1">
      <alignment horizontal="right" vertical="center"/>
    </xf>
    <xf numFmtId="0" fontId="28" fillId="0" borderId="0" xfId="0" applyFont="1" applyAlignment="1">
      <alignment horizontal="right" vertical="center"/>
    </xf>
    <xf numFmtId="0" fontId="27" fillId="0" borderId="13" xfId="0" applyFont="1" applyBorder="1" applyAlignment="1">
      <alignment horizontal="right" vertical="center"/>
    </xf>
    <xf numFmtId="0" fontId="29" fillId="0" borderId="0" xfId="0" applyFont="1"/>
    <xf numFmtId="0" fontId="30" fillId="0" borderId="0" xfId="0" applyFont="1"/>
    <xf numFmtId="0" fontId="31" fillId="0" borderId="12" xfId="0" applyFont="1" applyBorder="1"/>
    <xf numFmtId="0" fontId="25" fillId="0" borderId="0" xfId="0" applyFont="1"/>
    <xf numFmtId="0" fontId="32" fillId="0" borderId="0" xfId="0" applyFont="1" applyAlignment="1">
      <alignment horizontal="right"/>
    </xf>
    <xf numFmtId="0" fontId="20" fillId="0" borderId="0" xfId="0" applyFont="1"/>
    <xf numFmtId="0" fontId="27" fillId="0" borderId="0" xfId="0" applyFont="1"/>
    <xf numFmtId="0" fontId="20" fillId="0" borderId="12" xfId="0" applyFont="1" applyBorder="1"/>
    <xf numFmtId="0" fontId="33" fillId="14" borderId="14" xfId="0" applyFont="1" applyFill="1" applyBorder="1"/>
    <xf numFmtId="0" fontId="33" fillId="14" borderId="15" xfId="0" applyFont="1" applyFill="1" applyBorder="1"/>
    <xf numFmtId="169" fontId="34" fillId="15" borderId="15" xfId="0" applyNumberFormat="1" applyFont="1" applyFill="1" applyBorder="1" applyAlignment="1">
      <alignment horizontal="right"/>
    </xf>
    <xf numFmtId="169" fontId="33" fillId="15" borderId="16" xfId="0" applyNumberFormat="1" applyFont="1" applyFill="1" applyBorder="1" applyAlignment="1">
      <alignment horizontal="right"/>
    </xf>
    <xf numFmtId="169" fontId="34" fillId="15" borderId="17" xfId="0" applyNumberFormat="1" applyFont="1" applyFill="1" applyBorder="1" applyAlignment="1">
      <alignment horizontal="right"/>
    </xf>
    <xf numFmtId="169" fontId="34" fillId="15" borderId="18" xfId="0" applyNumberFormat="1" applyFont="1" applyFill="1" applyBorder="1" applyAlignment="1">
      <alignment horizontal="right"/>
    </xf>
    <xf numFmtId="170" fontId="34" fillId="16" borderId="19" xfId="0" applyNumberFormat="1" applyFont="1" applyFill="1" applyBorder="1" applyAlignment="1">
      <alignment horizontal="left"/>
    </xf>
    <xf numFmtId="170" fontId="34" fillId="16" borderId="20" xfId="0" applyNumberFormat="1" applyFont="1" applyFill="1" applyBorder="1" applyAlignment="1">
      <alignment horizontal="left"/>
    </xf>
    <xf numFmtId="171" fontId="34" fillId="16" borderId="20" xfId="0" applyNumberFormat="1" applyFont="1" applyFill="1" applyBorder="1" applyAlignment="1">
      <alignment horizontal="right"/>
    </xf>
    <xf numFmtId="171" fontId="34" fillId="17" borderId="21" xfId="0" applyNumberFormat="1" applyFont="1" applyFill="1" applyBorder="1" applyAlignment="1">
      <alignment horizontal="right"/>
    </xf>
    <xf numFmtId="171" fontId="33" fillId="16" borderId="22" xfId="0" applyNumberFormat="1" applyFont="1" applyFill="1" applyBorder="1" applyAlignment="1">
      <alignment horizontal="right"/>
    </xf>
    <xf numFmtId="171" fontId="34" fillId="16" borderId="23" xfId="0" applyNumberFormat="1" applyFont="1" applyFill="1" applyBorder="1" applyAlignment="1">
      <alignment horizontal="right"/>
    </xf>
    <xf numFmtId="171" fontId="19" fillId="0" borderId="0" xfId="0" applyNumberFormat="1" applyFont="1"/>
    <xf numFmtId="171" fontId="34" fillId="17" borderId="24" xfId="0" applyNumberFormat="1" applyFont="1" applyFill="1" applyBorder="1" applyAlignment="1">
      <alignment horizontal="right"/>
    </xf>
    <xf numFmtId="0" fontId="18" fillId="18" borderId="25" xfId="0" quotePrefix="1" applyFont="1" applyFill="1" applyBorder="1" applyAlignment="1">
      <alignment horizontal="left"/>
    </xf>
    <xf numFmtId="0" fontId="18" fillId="18" borderId="26" xfId="0" quotePrefix="1" applyFont="1" applyFill="1" applyBorder="1" applyAlignment="1">
      <alignment horizontal="left"/>
    </xf>
    <xf numFmtId="171" fontId="18" fillId="18" borderId="26" xfId="0" quotePrefix="1" applyNumberFormat="1" applyFont="1" applyFill="1" applyBorder="1" applyAlignment="1">
      <alignment horizontal="right"/>
    </xf>
    <xf numFmtId="171" fontId="24" fillId="18" borderId="27" xfId="0" quotePrefix="1" applyNumberFormat="1" applyFont="1" applyFill="1" applyBorder="1" applyAlignment="1">
      <alignment horizontal="right"/>
    </xf>
    <xf numFmtId="171" fontId="18" fillId="18" borderId="28" xfId="0" quotePrefix="1" applyNumberFormat="1" applyFont="1" applyFill="1" applyBorder="1" applyAlignment="1">
      <alignment horizontal="right"/>
    </xf>
    <xf numFmtId="170" fontId="34" fillId="16" borderId="29" xfId="0" applyNumberFormat="1" applyFont="1" applyFill="1" applyBorder="1" applyAlignment="1">
      <alignment horizontal="left"/>
    </xf>
    <xf numFmtId="0" fontId="33" fillId="15" borderId="30" xfId="0" applyFont="1" applyFill="1" applyBorder="1"/>
    <xf numFmtId="0" fontId="33" fillId="15" borderId="31" xfId="0" applyFont="1" applyFill="1" applyBorder="1"/>
    <xf numFmtId="171" fontId="34" fillId="15" borderId="32" xfId="0" applyNumberFormat="1" applyFont="1" applyFill="1" applyBorder="1" applyAlignment="1">
      <alignment horizontal="right"/>
    </xf>
    <xf numFmtId="171" fontId="33" fillId="15" borderId="33" xfId="0" applyNumberFormat="1" applyFont="1" applyFill="1" applyBorder="1" applyAlignment="1">
      <alignment horizontal="right"/>
    </xf>
    <xf numFmtId="171" fontId="34" fillId="15" borderId="34" xfId="0" applyNumberFormat="1" applyFont="1" applyFill="1" applyBorder="1" applyAlignment="1">
      <alignment horizontal="right"/>
    </xf>
    <xf numFmtId="171" fontId="34" fillId="15" borderId="35" xfId="0" applyNumberFormat="1" applyFont="1" applyFill="1" applyBorder="1" applyAlignment="1">
      <alignment horizontal="right"/>
    </xf>
    <xf numFmtId="170" fontId="34" fillId="18" borderId="29" xfId="0" applyNumberFormat="1" applyFont="1" applyFill="1" applyBorder="1" applyAlignment="1">
      <alignment horizontal="left"/>
    </xf>
    <xf numFmtId="170" fontId="34" fillId="18" borderId="20" xfId="0" applyNumberFormat="1" applyFont="1" applyFill="1" applyBorder="1" applyAlignment="1">
      <alignment horizontal="left"/>
    </xf>
    <xf numFmtId="171" fontId="34" fillId="18" borderId="20" xfId="0" applyNumberFormat="1" applyFont="1" applyFill="1" applyBorder="1" applyAlignment="1">
      <alignment horizontal="right"/>
    </xf>
    <xf numFmtId="171" fontId="33" fillId="18" borderId="22" xfId="0" applyNumberFormat="1" applyFont="1" applyFill="1" applyBorder="1" applyAlignment="1">
      <alignment horizontal="right"/>
    </xf>
    <xf numFmtId="171" fontId="34" fillId="18" borderId="23" xfId="0" applyNumberFormat="1" applyFont="1" applyFill="1" applyBorder="1" applyAlignment="1">
      <alignment horizontal="right"/>
    </xf>
    <xf numFmtId="0" fontId="33" fillId="15" borderId="32" xfId="0" applyFont="1" applyFill="1" applyBorder="1"/>
    <xf numFmtId="170" fontId="34" fillId="16" borderId="36" xfId="0" applyNumberFormat="1" applyFont="1" applyFill="1" applyBorder="1" applyAlignment="1">
      <alignment horizontal="left"/>
    </xf>
    <xf numFmtId="170" fontId="34" fillId="18" borderId="37" xfId="0" applyNumberFormat="1" applyFont="1" applyFill="1" applyBorder="1" applyAlignment="1">
      <alignment horizontal="left"/>
    </xf>
    <xf numFmtId="170" fontId="34" fillId="18" borderId="38" xfId="0" applyNumberFormat="1" applyFont="1" applyFill="1" applyBorder="1" applyAlignment="1">
      <alignment horizontal="left"/>
    </xf>
    <xf numFmtId="171" fontId="34" fillId="18" borderId="39" xfId="0" applyNumberFormat="1" applyFont="1" applyFill="1" applyBorder="1" applyAlignment="1">
      <alignment horizontal="right"/>
    </xf>
    <xf numFmtId="171" fontId="34" fillId="17" borderId="40" xfId="0" applyNumberFormat="1" applyFont="1" applyFill="1" applyBorder="1" applyAlignment="1">
      <alignment horizontal="right"/>
    </xf>
    <xf numFmtId="171" fontId="33" fillId="18" borderId="41" xfId="0" applyNumberFormat="1" applyFont="1" applyFill="1" applyBorder="1" applyAlignment="1">
      <alignment horizontal="right"/>
    </xf>
    <xf numFmtId="171" fontId="34" fillId="18" borderId="42" xfId="0" applyNumberFormat="1" applyFont="1" applyFill="1" applyBorder="1" applyAlignment="1">
      <alignment horizontal="right"/>
    </xf>
    <xf numFmtId="171" fontId="34" fillId="17" borderId="43" xfId="0" applyNumberFormat="1" applyFont="1" applyFill="1" applyBorder="1" applyAlignment="1">
      <alignment horizontal="right"/>
    </xf>
    <xf numFmtId="0" fontId="35" fillId="19" borderId="0" xfId="0" applyFont="1" applyFill="1"/>
    <xf numFmtId="171" fontId="36" fillId="19" borderId="44" xfId="0" applyNumberFormat="1" applyFont="1" applyFill="1" applyBorder="1" applyAlignment="1">
      <alignment horizontal="right"/>
    </xf>
    <xf numFmtId="171" fontId="35" fillId="19" borderId="45" xfId="0" applyNumberFormat="1" applyFont="1" applyFill="1" applyBorder="1" applyAlignment="1">
      <alignment horizontal="right"/>
    </xf>
    <xf numFmtId="171" fontId="36" fillId="19" borderId="46" xfId="0" applyNumberFormat="1" applyFont="1" applyFill="1" applyBorder="1" applyAlignment="1">
      <alignment horizontal="right"/>
    </xf>
    <xf numFmtId="171" fontId="36" fillId="19" borderId="47" xfId="0" applyNumberFormat="1" applyFont="1" applyFill="1" applyBorder="1" applyAlignment="1">
      <alignment horizontal="right"/>
    </xf>
    <xf numFmtId="0" fontId="18" fillId="20" borderId="48" xfId="0" quotePrefix="1" applyFont="1" applyFill="1" applyBorder="1" applyAlignment="1">
      <alignment horizontal="left"/>
    </xf>
    <xf numFmtId="0" fontId="18" fillId="20" borderId="0" xfId="0" quotePrefix="1" applyFont="1" applyFill="1" applyAlignment="1">
      <alignment horizontal="left"/>
    </xf>
    <xf numFmtId="171" fontId="18" fillId="20" borderId="0" xfId="0" quotePrefix="1" applyNumberFormat="1" applyFont="1" applyFill="1" applyAlignment="1">
      <alignment horizontal="right"/>
    </xf>
    <xf numFmtId="171" fontId="18" fillId="21" borderId="49" xfId="0" quotePrefix="1" applyNumberFormat="1" applyFont="1" applyFill="1" applyBorder="1" applyAlignment="1">
      <alignment horizontal="right"/>
    </xf>
    <xf numFmtId="171" fontId="24" fillId="20" borderId="12" xfId="0" quotePrefix="1" applyNumberFormat="1" applyFont="1" applyFill="1" applyBorder="1" applyAlignment="1">
      <alignment horizontal="right"/>
    </xf>
    <xf numFmtId="171" fontId="18" fillId="20" borderId="50" xfId="0" quotePrefix="1" applyNumberFormat="1" applyFont="1" applyFill="1" applyBorder="1" applyAlignment="1">
      <alignment horizontal="right"/>
    </xf>
    <xf numFmtId="171" fontId="18" fillId="21" borderId="51" xfId="0" quotePrefix="1" applyNumberFormat="1" applyFont="1" applyFill="1" applyBorder="1" applyAlignment="1">
      <alignment horizontal="right"/>
    </xf>
    <xf numFmtId="0" fontId="18" fillId="18" borderId="48" xfId="0" quotePrefix="1" applyFont="1" applyFill="1" applyBorder="1" applyAlignment="1">
      <alignment horizontal="left"/>
    </xf>
    <xf numFmtId="0" fontId="18" fillId="18" borderId="0" xfId="0" quotePrefix="1" applyFont="1" applyFill="1" applyAlignment="1">
      <alignment horizontal="left"/>
    </xf>
    <xf numFmtId="171" fontId="18" fillId="18" borderId="0" xfId="0" quotePrefix="1" applyNumberFormat="1" applyFont="1" applyFill="1" applyAlignment="1">
      <alignment horizontal="right"/>
    </xf>
    <xf numFmtId="171" fontId="18" fillId="21" borderId="52" xfId="0" quotePrefix="1" applyNumberFormat="1" applyFont="1" applyFill="1" applyBorder="1" applyAlignment="1">
      <alignment horizontal="right"/>
    </xf>
    <xf numFmtId="171" fontId="24" fillId="18" borderId="12" xfId="0" quotePrefix="1" applyNumberFormat="1" applyFont="1" applyFill="1" applyBorder="1" applyAlignment="1">
      <alignment horizontal="right"/>
    </xf>
    <xf numFmtId="171" fontId="18" fillId="18" borderId="50" xfId="0" quotePrefix="1" applyNumberFormat="1" applyFont="1" applyFill="1" applyBorder="1" applyAlignment="1">
      <alignment horizontal="right"/>
    </xf>
    <xf numFmtId="171" fontId="18" fillId="21" borderId="53" xfId="0" quotePrefix="1" applyNumberFormat="1" applyFont="1" applyFill="1" applyBorder="1" applyAlignment="1">
      <alignment horizontal="right"/>
    </xf>
    <xf numFmtId="171" fontId="18" fillId="21" borderId="54" xfId="0" quotePrefix="1" applyNumberFormat="1" applyFont="1" applyFill="1" applyBorder="1" applyAlignment="1">
      <alignment horizontal="right"/>
    </xf>
    <xf numFmtId="171" fontId="18" fillId="21" borderId="55" xfId="0" quotePrefix="1" applyNumberFormat="1" applyFont="1" applyFill="1" applyBorder="1" applyAlignment="1">
      <alignment horizontal="right"/>
    </xf>
    <xf numFmtId="0" fontId="35" fillId="19" borderId="56" xfId="0" applyFont="1" applyFill="1" applyBorder="1"/>
    <xf numFmtId="0" fontId="35" fillId="19" borderId="57" xfId="0" applyFont="1" applyFill="1" applyBorder="1"/>
    <xf numFmtId="171" fontId="36" fillId="19" borderId="57" xfId="0" applyNumberFormat="1" applyFont="1" applyFill="1" applyBorder="1" applyAlignment="1">
      <alignment horizontal="right"/>
    </xf>
    <xf numFmtId="171" fontId="35" fillId="19" borderId="58" xfId="0" applyNumberFormat="1" applyFont="1" applyFill="1" applyBorder="1" applyAlignment="1">
      <alignment horizontal="right"/>
    </xf>
    <xf numFmtId="171" fontId="36" fillId="19" borderId="59" xfId="0" applyNumberFormat="1" applyFont="1" applyFill="1" applyBorder="1" applyAlignment="1">
      <alignment horizontal="right"/>
    </xf>
    <xf numFmtId="171" fontId="36" fillId="19" borderId="60" xfId="0" applyNumberFormat="1" applyFont="1" applyFill="1" applyBorder="1" applyAlignment="1">
      <alignment horizontal="right"/>
    </xf>
    <xf numFmtId="171" fontId="18" fillId="21" borderId="61" xfId="0" quotePrefix="1" applyNumberFormat="1" applyFont="1" applyFill="1" applyBorder="1" applyAlignment="1">
      <alignment horizontal="right"/>
    </xf>
    <xf numFmtId="171" fontId="18" fillId="21" borderId="62" xfId="0" quotePrefix="1" applyNumberFormat="1" applyFont="1" applyFill="1" applyBorder="1" applyAlignment="1">
      <alignment horizontal="right"/>
    </xf>
    <xf numFmtId="0" fontId="18" fillId="20" borderId="63" xfId="0" quotePrefix="1" applyFont="1" applyFill="1" applyBorder="1" applyAlignment="1">
      <alignment horizontal="left"/>
    </xf>
    <xf numFmtId="0" fontId="18" fillId="20" borderId="64" xfId="0" quotePrefix="1" applyFont="1" applyFill="1" applyBorder="1" applyAlignment="1">
      <alignment horizontal="left"/>
    </xf>
    <xf numFmtId="171" fontId="18" fillId="20" borderId="64" xfId="0" quotePrefix="1" applyNumberFormat="1" applyFont="1" applyFill="1" applyBorder="1" applyAlignment="1">
      <alignment horizontal="right"/>
    </xf>
    <xf numFmtId="171" fontId="18" fillId="21" borderId="65" xfId="0" quotePrefix="1" applyNumberFormat="1" applyFont="1" applyFill="1" applyBorder="1" applyAlignment="1">
      <alignment horizontal="right"/>
    </xf>
    <xf numFmtId="171" fontId="24" fillId="20" borderId="66" xfId="0" quotePrefix="1" applyNumberFormat="1" applyFont="1" applyFill="1" applyBorder="1" applyAlignment="1">
      <alignment horizontal="right"/>
    </xf>
    <xf numFmtId="171" fontId="18" fillId="20" borderId="67" xfId="0" quotePrefix="1" applyNumberFormat="1" applyFont="1" applyFill="1" applyBorder="1" applyAlignment="1">
      <alignment horizontal="right"/>
    </xf>
    <xf numFmtId="171" fontId="18" fillId="21" borderId="68" xfId="0" quotePrefix="1" applyNumberFormat="1" applyFont="1" applyFill="1" applyBorder="1" applyAlignment="1">
      <alignment horizontal="right"/>
    </xf>
    <xf numFmtId="0" fontId="18" fillId="0" borderId="0" xfId="0" quotePrefix="1" applyFont="1" applyAlignment="1">
      <alignment horizontal="left" indent="2"/>
    </xf>
    <xf numFmtId="0" fontId="24" fillId="0" borderId="12" xfId="0" quotePrefix="1" applyFont="1" applyBorder="1" applyAlignment="1">
      <alignment horizontal="left" indent="2"/>
    </xf>
    <xf numFmtId="0" fontId="35" fillId="22" borderId="69" xfId="0" applyFont="1" applyFill="1" applyBorder="1"/>
    <xf numFmtId="0" fontId="35" fillId="22" borderId="70" xfId="0" applyFont="1" applyFill="1" applyBorder="1"/>
    <xf numFmtId="171" fontId="36" fillId="22" borderId="71" xfId="0" applyNumberFormat="1" applyFont="1" applyFill="1" applyBorder="1" applyAlignment="1">
      <alignment horizontal="right"/>
    </xf>
    <xf numFmtId="171" fontId="35" fillId="22" borderId="72" xfId="0" applyNumberFormat="1" applyFont="1" applyFill="1" applyBorder="1" applyAlignment="1">
      <alignment horizontal="right"/>
    </xf>
    <xf numFmtId="171" fontId="36" fillId="22" borderId="73" xfId="0" applyNumberFormat="1" applyFont="1" applyFill="1" applyBorder="1" applyAlignment="1">
      <alignment horizontal="right"/>
    </xf>
    <xf numFmtId="171" fontId="36" fillId="22" borderId="74" xfId="0" applyNumberFormat="1" applyFont="1" applyFill="1" applyBorder="1" applyAlignment="1">
      <alignment horizontal="right"/>
    </xf>
    <xf numFmtId="0" fontId="37" fillId="4" borderId="75" xfId="0" applyFont="1" applyFill="1" applyBorder="1"/>
    <xf numFmtId="0" fontId="37" fillId="4" borderId="76" xfId="0" applyFont="1" applyFill="1" applyBorder="1"/>
    <xf numFmtId="171" fontId="18" fillId="4" borderId="76" xfId="0" applyNumberFormat="1" applyFont="1" applyFill="1" applyBorder="1" applyAlignment="1">
      <alignment horizontal="right"/>
    </xf>
    <xf numFmtId="171" fontId="18" fillId="4" borderId="77" xfId="0" applyNumberFormat="1" applyFont="1" applyFill="1" applyBorder="1" applyAlignment="1">
      <alignment horizontal="right"/>
    </xf>
    <xf numFmtId="171" fontId="24" fillId="4" borderId="78" xfId="0" applyNumberFormat="1" applyFont="1" applyFill="1" applyBorder="1" applyAlignment="1">
      <alignment horizontal="right"/>
    </xf>
    <xf numFmtId="171" fontId="18" fillId="4" borderId="79" xfId="0" applyNumberFormat="1" applyFont="1" applyFill="1" applyBorder="1" applyAlignment="1">
      <alignment horizontal="right"/>
    </xf>
    <xf numFmtId="171" fontId="18" fillId="4" borderId="80" xfId="0" applyNumberFormat="1" applyFont="1" applyFill="1" applyBorder="1" applyAlignment="1">
      <alignment horizontal="right"/>
    </xf>
    <xf numFmtId="0" fontId="18" fillId="6" borderId="81" xfId="0" quotePrefix="1" applyFont="1" applyFill="1" applyBorder="1" applyAlignment="1">
      <alignment horizontal="left"/>
    </xf>
    <xf numFmtId="0" fontId="18" fillId="6" borderId="82" xfId="0" quotePrefix="1" applyFont="1" applyFill="1" applyBorder="1" applyAlignment="1">
      <alignment horizontal="left"/>
    </xf>
    <xf numFmtId="171" fontId="18" fillId="6" borderId="82" xfId="0" quotePrefix="1" applyNumberFormat="1" applyFont="1" applyFill="1" applyBorder="1" applyAlignment="1">
      <alignment horizontal="right"/>
    </xf>
    <xf numFmtId="171" fontId="18" fillId="4" borderId="83" xfId="0" quotePrefix="1" applyNumberFormat="1" applyFont="1" applyFill="1" applyBorder="1" applyAlignment="1">
      <alignment horizontal="right"/>
    </xf>
    <xf numFmtId="171" fontId="24" fillId="6" borderId="84" xfId="0" quotePrefix="1" applyNumberFormat="1" applyFont="1" applyFill="1" applyBorder="1" applyAlignment="1">
      <alignment horizontal="right"/>
    </xf>
    <xf numFmtId="171" fontId="18" fillId="6" borderId="85" xfId="0" quotePrefix="1" applyNumberFormat="1" applyFont="1" applyFill="1" applyBorder="1" applyAlignment="1">
      <alignment horizontal="right"/>
    </xf>
    <xf numFmtId="171" fontId="18" fillId="4" borderId="86" xfId="0" quotePrefix="1" applyNumberFormat="1" applyFont="1" applyFill="1" applyBorder="1" applyAlignment="1">
      <alignment horizontal="right"/>
    </xf>
    <xf numFmtId="0" fontId="18" fillId="18" borderId="87" xfId="0" quotePrefix="1" applyFont="1" applyFill="1" applyBorder="1" applyAlignment="1">
      <alignment horizontal="left"/>
    </xf>
    <xf numFmtId="171" fontId="18" fillId="4" borderId="88" xfId="0" quotePrefix="1" applyNumberFormat="1" applyFont="1" applyFill="1" applyBorder="1" applyAlignment="1">
      <alignment horizontal="right"/>
    </xf>
    <xf numFmtId="171" fontId="18" fillId="18" borderId="89" xfId="0" quotePrefix="1" applyNumberFormat="1" applyFont="1" applyFill="1" applyBorder="1" applyAlignment="1">
      <alignment horizontal="right"/>
    </xf>
    <xf numFmtId="171" fontId="18" fillId="4" borderId="90" xfId="0" quotePrefix="1" applyNumberFormat="1" applyFont="1" applyFill="1" applyBorder="1" applyAlignment="1">
      <alignment horizontal="right"/>
    </xf>
    <xf numFmtId="0" fontId="18" fillId="18" borderId="91" xfId="0" quotePrefix="1" applyFont="1" applyFill="1" applyBorder="1" applyAlignment="1">
      <alignment horizontal="left"/>
    </xf>
    <xf numFmtId="0" fontId="18" fillId="18" borderId="92" xfId="0" quotePrefix="1" applyFont="1" applyFill="1" applyBorder="1" applyAlignment="1">
      <alignment horizontal="left"/>
    </xf>
    <xf numFmtId="171" fontId="18" fillId="18" borderId="92" xfId="0" quotePrefix="1" applyNumberFormat="1" applyFont="1" applyFill="1" applyBorder="1" applyAlignment="1">
      <alignment horizontal="right"/>
    </xf>
    <xf numFmtId="171" fontId="18" fillId="4" borderId="93" xfId="0" quotePrefix="1" applyNumberFormat="1" applyFont="1" applyFill="1" applyBorder="1" applyAlignment="1">
      <alignment horizontal="right"/>
    </xf>
    <xf numFmtId="171" fontId="24" fillId="18" borderId="94" xfId="0" quotePrefix="1" applyNumberFormat="1" applyFont="1" applyFill="1" applyBorder="1" applyAlignment="1">
      <alignment horizontal="right"/>
    </xf>
    <xf numFmtId="171" fontId="18" fillId="18" borderId="95" xfId="0" quotePrefix="1" applyNumberFormat="1" applyFont="1" applyFill="1" applyBorder="1" applyAlignment="1">
      <alignment horizontal="right"/>
    </xf>
    <xf numFmtId="171" fontId="18" fillId="4" borderId="96" xfId="0" quotePrefix="1" applyNumberFormat="1" applyFont="1" applyFill="1" applyBorder="1" applyAlignment="1">
      <alignment horizontal="right"/>
    </xf>
    <xf numFmtId="0" fontId="35" fillId="22" borderId="97" xfId="0" applyFont="1" applyFill="1" applyBorder="1"/>
    <xf numFmtId="0" fontId="35" fillId="22" borderId="98" xfId="0" applyFont="1" applyFill="1" applyBorder="1"/>
    <xf numFmtId="171" fontId="36" fillId="22" borderId="98" xfId="0" applyNumberFormat="1" applyFont="1" applyFill="1" applyBorder="1" applyAlignment="1">
      <alignment horizontal="right"/>
    </xf>
    <xf numFmtId="171" fontId="35" fillId="22" borderId="99" xfId="0" applyNumberFormat="1" applyFont="1" applyFill="1" applyBorder="1" applyAlignment="1">
      <alignment horizontal="right"/>
    </xf>
    <xf numFmtId="171" fontId="36" fillId="22" borderId="100" xfId="0" applyNumberFormat="1" applyFont="1" applyFill="1" applyBorder="1" applyAlignment="1">
      <alignment horizontal="right"/>
    </xf>
    <xf numFmtId="171" fontId="36" fillId="22" borderId="101" xfId="0" applyNumberFormat="1" applyFont="1" applyFill="1" applyBorder="1" applyAlignment="1">
      <alignment horizontal="right"/>
    </xf>
    <xf numFmtId="0" fontId="35" fillId="22" borderId="102" xfId="0" applyFont="1" applyFill="1" applyBorder="1"/>
    <xf numFmtId="0" fontId="35" fillId="22" borderId="103" xfId="0" applyFont="1" applyFill="1" applyBorder="1"/>
    <xf numFmtId="171" fontId="36" fillId="22" borderId="103" xfId="0" applyNumberFormat="1" applyFont="1" applyFill="1" applyBorder="1" applyAlignment="1">
      <alignment horizontal="right"/>
    </xf>
    <xf numFmtId="171" fontId="35" fillId="22" borderId="104" xfId="0" applyNumberFormat="1" applyFont="1" applyFill="1" applyBorder="1" applyAlignment="1">
      <alignment horizontal="right"/>
    </xf>
    <xf numFmtId="171" fontId="36" fillId="22" borderId="105" xfId="0" applyNumberFormat="1" applyFont="1" applyFill="1" applyBorder="1" applyAlignment="1">
      <alignment horizontal="right"/>
    </xf>
    <xf numFmtId="171" fontId="36" fillId="22" borderId="106" xfId="0" applyNumberFormat="1" applyFont="1" applyFill="1" applyBorder="1" applyAlignment="1">
      <alignment horizontal="right"/>
    </xf>
    <xf numFmtId="0" fontId="18" fillId="4" borderId="75" xfId="0" applyFont="1" applyFill="1" applyBorder="1"/>
    <xf numFmtId="0" fontId="18" fillId="4" borderId="76" xfId="0" applyFont="1" applyFill="1" applyBorder="1"/>
    <xf numFmtId="0" fontId="18" fillId="6" borderId="107" xfId="0" quotePrefix="1" applyFont="1" applyFill="1" applyBorder="1" applyAlignment="1">
      <alignment horizontal="left"/>
    </xf>
    <xf numFmtId="0" fontId="18" fillId="6" borderId="108" xfId="0" quotePrefix="1" applyFont="1" applyFill="1" applyBorder="1" applyAlignment="1">
      <alignment horizontal="left"/>
    </xf>
    <xf numFmtId="171" fontId="18" fillId="6" borderId="108" xfId="0" quotePrefix="1" applyNumberFormat="1" applyFont="1" applyFill="1" applyBorder="1" applyAlignment="1">
      <alignment horizontal="right"/>
    </xf>
    <xf numFmtId="171" fontId="18" fillId="4" borderId="109" xfId="0" quotePrefix="1" applyNumberFormat="1" applyFont="1" applyFill="1" applyBorder="1" applyAlignment="1">
      <alignment horizontal="right"/>
    </xf>
    <xf numFmtId="171" fontId="24" fillId="6" borderId="110" xfId="0" quotePrefix="1" applyNumberFormat="1" applyFont="1" applyFill="1" applyBorder="1" applyAlignment="1">
      <alignment horizontal="right"/>
    </xf>
    <xf numFmtId="171" fontId="18" fillId="6" borderId="111" xfId="0" quotePrefix="1" applyNumberFormat="1" applyFont="1" applyFill="1" applyBorder="1" applyAlignment="1">
      <alignment horizontal="right"/>
    </xf>
    <xf numFmtId="171" fontId="18" fillId="4" borderId="112" xfId="0" quotePrefix="1" applyNumberFormat="1" applyFont="1" applyFill="1" applyBorder="1" applyAlignment="1">
      <alignment horizontal="right"/>
    </xf>
    <xf numFmtId="0" fontId="35" fillId="22" borderId="113" xfId="0" applyFont="1" applyFill="1" applyBorder="1"/>
    <xf numFmtId="0" fontId="35" fillId="22" borderId="114" xfId="0" applyFont="1" applyFill="1" applyBorder="1"/>
    <xf numFmtId="171" fontId="36" fillId="22" borderId="114" xfId="0" applyNumberFormat="1" applyFont="1" applyFill="1" applyBorder="1" applyAlignment="1">
      <alignment horizontal="right"/>
    </xf>
    <xf numFmtId="171" fontId="35" fillId="22" borderId="115" xfId="0" applyNumberFormat="1" applyFont="1" applyFill="1" applyBorder="1" applyAlignment="1">
      <alignment horizontal="right"/>
    </xf>
    <xf numFmtId="171" fontId="36" fillId="22" borderId="116" xfId="0" applyNumberFormat="1" applyFont="1" applyFill="1" applyBorder="1" applyAlignment="1">
      <alignment horizontal="right"/>
    </xf>
    <xf numFmtId="171" fontId="36" fillId="22" borderId="117" xfId="0" applyNumberFormat="1" applyFont="1" applyFill="1" applyBorder="1" applyAlignment="1">
      <alignment horizontal="right"/>
    </xf>
    <xf numFmtId="171" fontId="18" fillId="4" borderId="118" xfId="0" quotePrefix="1" applyNumberFormat="1" applyFont="1" applyFill="1" applyBorder="1" applyAlignment="1">
      <alignment horizontal="right"/>
    </xf>
    <xf numFmtId="171" fontId="18" fillId="4" borderId="119" xfId="0" quotePrefix="1" applyNumberFormat="1" applyFont="1" applyFill="1" applyBorder="1" applyAlignment="1">
      <alignment horizontal="right"/>
    </xf>
    <xf numFmtId="171" fontId="18" fillId="4" borderId="120" xfId="0" quotePrefix="1" applyNumberFormat="1" applyFont="1" applyFill="1" applyBorder="1" applyAlignment="1">
      <alignment horizontal="right"/>
    </xf>
    <xf numFmtId="171" fontId="18" fillId="4" borderId="121" xfId="0" quotePrefix="1" applyNumberFormat="1" applyFont="1" applyFill="1" applyBorder="1" applyAlignment="1">
      <alignment horizontal="right"/>
    </xf>
    <xf numFmtId="0" fontId="35" fillId="22" borderId="122" xfId="0" applyFont="1" applyFill="1" applyBorder="1"/>
    <xf numFmtId="0" fontId="35" fillId="22" borderId="123" xfId="0" applyFont="1" applyFill="1" applyBorder="1"/>
    <xf numFmtId="171" fontId="36" fillId="22" borderId="123" xfId="0" applyNumberFormat="1" applyFont="1" applyFill="1" applyBorder="1" applyAlignment="1">
      <alignment horizontal="right"/>
    </xf>
    <xf numFmtId="171" fontId="35" fillId="22" borderId="124" xfId="0" applyNumberFormat="1" applyFont="1" applyFill="1" applyBorder="1" applyAlignment="1">
      <alignment horizontal="right"/>
    </xf>
    <xf numFmtId="171" fontId="36" fillId="22" borderId="125" xfId="0" applyNumberFormat="1" applyFont="1" applyFill="1" applyBorder="1" applyAlignment="1">
      <alignment horizontal="right"/>
    </xf>
    <xf numFmtId="171" fontId="36" fillId="22" borderId="126" xfId="0" applyNumberFormat="1" applyFont="1" applyFill="1" applyBorder="1" applyAlignment="1">
      <alignment horizontal="right"/>
    </xf>
    <xf numFmtId="0" fontId="35" fillId="23" borderId="127" xfId="0" applyFont="1" applyFill="1" applyBorder="1"/>
    <xf numFmtId="0" fontId="35" fillId="23" borderId="128" xfId="0" applyFont="1" applyFill="1" applyBorder="1"/>
    <xf numFmtId="171" fontId="36" fillId="23" borderId="128" xfId="0" applyNumberFormat="1" applyFont="1" applyFill="1" applyBorder="1" applyAlignment="1">
      <alignment horizontal="right"/>
    </xf>
    <xf numFmtId="171" fontId="35" fillId="23" borderId="129" xfId="0" applyNumberFormat="1" applyFont="1" applyFill="1" applyBorder="1" applyAlignment="1">
      <alignment horizontal="right"/>
    </xf>
    <xf numFmtId="171" fontId="36" fillId="23" borderId="130" xfId="0" applyNumberFormat="1" applyFont="1" applyFill="1" applyBorder="1" applyAlignment="1">
      <alignment horizontal="right"/>
    </xf>
    <xf numFmtId="171" fontId="36" fillId="23" borderId="131" xfId="0" applyNumberFormat="1" applyFont="1" applyFill="1" applyBorder="1" applyAlignment="1">
      <alignment horizontal="right"/>
    </xf>
    <xf numFmtId="0" fontId="18" fillId="24" borderId="132" xfId="0" quotePrefix="1" applyFont="1" applyFill="1" applyBorder="1"/>
    <xf numFmtId="0" fontId="18" fillId="24" borderId="0" xfId="0" quotePrefix="1" applyFont="1" applyFill="1"/>
    <xf numFmtId="171" fontId="18" fillId="24" borderId="0" xfId="0" quotePrefix="1" applyNumberFormat="1" applyFont="1" applyFill="1" applyAlignment="1">
      <alignment horizontal="right"/>
    </xf>
    <xf numFmtId="171" fontId="18" fillId="25" borderId="133" xfId="0" quotePrefix="1" applyNumberFormat="1" applyFont="1" applyFill="1" applyBorder="1" applyAlignment="1">
      <alignment horizontal="right"/>
    </xf>
    <xf numFmtId="171" fontId="24" fillId="24" borderId="12" xfId="0" quotePrefix="1" applyNumberFormat="1" applyFont="1" applyFill="1" applyBorder="1" applyAlignment="1">
      <alignment horizontal="right"/>
    </xf>
    <xf numFmtId="171" fontId="18" fillId="24" borderId="134" xfId="0" quotePrefix="1" applyNumberFormat="1" applyFont="1" applyFill="1" applyBorder="1" applyAlignment="1">
      <alignment horizontal="right"/>
    </xf>
    <xf numFmtId="171" fontId="18" fillId="25" borderId="135" xfId="0" quotePrefix="1" applyNumberFormat="1" applyFont="1" applyFill="1" applyBorder="1" applyAlignment="1">
      <alignment horizontal="right"/>
    </xf>
    <xf numFmtId="0" fontId="18" fillId="18" borderId="132" xfId="0" quotePrefix="1" applyFont="1" applyFill="1" applyBorder="1"/>
    <xf numFmtId="0" fontId="18" fillId="18" borderId="0" xfId="0" quotePrefix="1" applyFont="1" applyFill="1"/>
    <xf numFmtId="171" fontId="18" fillId="25" borderId="136" xfId="0" quotePrefix="1" applyNumberFormat="1" applyFont="1" applyFill="1" applyBorder="1" applyAlignment="1">
      <alignment horizontal="right"/>
    </xf>
    <xf numFmtId="171" fontId="18" fillId="18" borderId="134" xfId="0" quotePrefix="1" applyNumberFormat="1" applyFont="1" applyFill="1" applyBorder="1" applyAlignment="1">
      <alignment horizontal="right"/>
    </xf>
    <xf numFmtId="171" fontId="18" fillId="25" borderId="137" xfId="0" quotePrefix="1" applyNumberFormat="1" applyFont="1" applyFill="1" applyBorder="1" applyAlignment="1">
      <alignment horizontal="right"/>
    </xf>
    <xf numFmtId="171" fontId="18" fillId="25" borderId="138" xfId="0" quotePrefix="1" applyNumberFormat="1" applyFont="1" applyFill="1" applyBorder="1" applyAlignment="1">
      <alignment horizontal="right"/>
    </xf>
    <xf numFmtId="171" fontId="18" fillId="25" borderId="139" xfId="0" quotePrefix="1" applyNumberFormat="1" applyFont="1" applyFill="1" applyBorder="1" applyAlignment="1">
      <alignment horizontal="right"/>
    </xf>
    <xf numFmtId="171" fontId="18" fillId="24" borderId="140" xfId="0" quotePrefix="1" applyNumberFormat="1" applyFont="1" applyFill="1" applyBorder="1" applyAlignment="1">
      <alignment horizontal="right"/>
    </xf>
    <xf numFmtId="0" fontId="18" fillId="24" borderId="141" xfId="0" quotePrefix="1" applyFont="1" applyFill="1" applyBorder="1"/>
    <xf numFmtId="0" fontId="18" fillId="24" borderId="142" xfId="0" quotePrefix="1" applyFont="1" applyFill="1" applyBorder="1"/>
    <xf numFmtId="171" fontId="18" fillId="24" borderId="142" xfId="0" quotePrefix="1" applyNumberFormat="1" applyFont="1" applyFill="1" applyBorder="1" applyAlignment="1">
      <alignment horizontal="right"/>
    </xf>
    <xf numFmtId="171" fontId="18" fillId="25" borderId="143" xfId="0" quotePrefix="1" applyNumberFormat="1" applyFont="1" applyFill="1" applyBorder="1" applyAlignment="1">
      <alignment horizontal="right"/>
    </xf>
    <xf numFmtId="171" fontId="24" fillId="24" borderId="144" xfId="0" quotePrefix="1" applyNumberFormat="1" applyFont="1" applyFill="1" applyBorder="1" applyAlignment="1">
      <alignment horizontal="right"/>
    </xf>
    <xf numFmtId="171" fontId="18" fillId="24" borderId="145" xfId="0" quotePrefix="1" applyNumberFormat="1" applyFont="1" applyFill="1" applyBorder="1" applyAlignment="1">
      <alignment horizontal="right"/>
    </xf>
    <xf numFmtId="171" fontId="18" fillId="25" borderId="146" xfId="0" quotePrefix="1" applyNumberFormat="1" applyFont="1" applyFill="1" applyBorder="1" applyAlignment="1">
      <alignment horizontal="right"/>
    </xf>
    <xf numFmtId="0" fontId="1" fillId="0" borderId="12" xfId="0" applyFont="1" applyBorder="1"/>
    <xf numFmtId="0" fontId="37" fillId="0" borderId="0" xfId="0" applyFont="1"/>
    <xf numFmtId="0" fontId="18" fillId="0" borderId="0" xfId="0" applyFont="1"/>
    <xf numFmtId="0" fontId="36" fillId="26" borderId="147" xfId="0" applyFont="1" applyFill="1" applyBorder="1"/>
    <xf numFmtId="0" fontId="18" fillId="26" borderId="148" xfId="0" applyFont="1" applyFill="1" applyBorder="1"/>
    <xf numFmtId="171" fontId="18" fillId="26" borderId="149" xfId="0" applyNumberFormat="1" applyFont="1" applyFill="1" applyBorder="1" applyAlignment="1">
      <alignment horizontal="right"/>
    </xf>
    <xf numFmtId="171" fontId="18" fillId="26" borderId="148" xfId="0" applyNumberFormat="1" applyFont="1" applyFill="1" applyBorder="1" applyAlignment="1">
      <alignment horizontal="right"/>
    </xf>
    <xf numFmtId="171" fontId="24" fillId="26" borderId="150" xfId="0" applyNumberFormat="1" applyFont="1" applyFill="1" applyBorder="1" applyAlignment="1">
      <alignment horizontal="right"/>
    </xf>
    <xf numFmtId="171" fontId="18" fillId="26" borderId="151" xfId="0" applyNumberFormat="1" applyFont="1" applyFill="1" applyBorder="1" applyAlignment="1">
      <alignment horizontal="right"/>
    </xf>
    <xf numFmtId="171" fontId="0" fillId="0" borderId="152" xfId="0" applyNumberFormat="1" applyBorder="1"/>
    <xf numFmtId="171" fontId="18" fillId="26" borderId="153" xfId="0" applyNumberFormat="1" applyFont="1" applyFill="1" applyBorder="1" applyAlignment="1">
      <alignment horizontal="right"/>
    </xf>
    <xf numFmtId="0" fontId="18" fillId="5" borderId="154" xfId="0" quotePrefix="1" applyFont="1" applyFill="1" applyBorder="1" applyAlignment="1">
      <alignment horizontal="left"/>
    </xf>
    <xf numFmtId="0" fontId="18" fillId="5" borderId="155" xfId="0" quotePrefix="1" applyFont="1" applyFill="1" applyBorder="1" applyAlignment="1">
      <alignment horizontal="left"/>
    </xf>
    <xf numFmtId="171" fontId="18" fillId="5" borderId="156" xfId="0" quotePrefix="1" applyNumberFormat="1" applyFont="1" applyFill="1" applyBorder="1" applyAlignment="1">
      <alignment horizontal="right"/>
    </xf>
    <xf numFmtId="171" fontId="18" fillId="5" borderId="155" xfId="0" quotePrefix="1" applyNumberFormat="1" applyFont="1" applyFill="1" applyBorder="1" applyAlignment="1">
      <alignment horizontal="right"/>
    </xf>
    <xf numFmtId="171" fontId="18" fillId="27" borderId="157" xfId="0" quotePrefix="1" applyNumberFormat="1" applyFont="1" applyFill="1" applyBorder="1" applyAlignment="1">
      <alignment horizontal="right"/>
    </xf>
    <xf numFmtId="171" fontId="24" fillId="5" borderId="158" xfId="0" quotePrefix="1" applyNumberFormat="1" applyFont="1" applyFill="1" applyBorder="1" applyAlignment="1">
      <alignment horizontal="right"/>
    </xf>
    <xf numFmtId="171" fontId="18" fillId="5" borderId="159" xfId="0" quotePrefix="1" applyNumberFormat="1" applyFont="1" applyFill="1" applyBorder="1" applyAlignment="1">
      <alignment horizontal="right"/>
    </xf>
    <xf numFmtId="171" fontId="18" fillId="27" borderId="160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 indent="2"/>
    </xf>
    <xf numFmtId="0" fontId="18" fillId="18" borderId="162" xfId="0" quotePrefix="1" applyFont="1" applyFill="1" applyBorder="1" applyAlignment="1">
      <alignment horizontal="left" indent="2"/>
    </xf>
    <xf numFmtId="171" fontId="18" fillId="18" borderId="163" xfId="0" quotePrefix="1" applyNumberFormat="1" applyFont="1" applyFill="1" applyBorder="1" applyAlignment="1">
      <alignment horizontal="right"/>
    </xf>
    <xf numFmtId="171" fontId="18" fillId="18" borderId="162" xfId="0" quotePrefix="1" applyNumberFormat="1" applyFont="1" applyFill="1" applyBorder="1" applyAlignment="1">
      <alignment horizontal="right"/>
    </xf>
    <xf numFmtId="171" fontId="18" fillId="27" borderId="26" xfId="0" quotePrefix="1" applyNumberFormat="1" applyFont="1" applyFill="1" applyBorder="1" applyAlignment="1">
      <alignment horizontal="right"/>
    </xf>
    <xf numFmtId="171" fontId="24" fillId="18" borderId="164" xfId="0" quotePrefix="1" applyNumberFormat="1" applyFont="1" applyFill="1" applyBorder="1" applyAlignment="1">
      <alignment horizontal="right"/>
    </xf>
    <xf numFmtId="171" fontId="18" fillId="18" borderId="165" xfId="0" quotePrefix="1" applyNumberFormat="1" applyFont="1" applyFill="1" applyBorder="1" applyAlignment="1">
      <alignment horizontal="right"/>
    </xf>
    <xf numFmtId="171" fontId="18" fillId="27" borderId="166" xfId="0" quotePrefix="1" applyNumberFormat="1" applyFont="1" applyFill="1" applyBorder="1" applyAlignment="1">
      <alignment horizontal="right"/>
    </xf>
    <xf numFmtId="0" fontId="18" fillId="5" borderId="167" xfId="0" quotePrefix="1" applyFont="1" applyFill="1" applyBorder="1" applyAlignment="1">
      <alignment horizontal="left" indent="2"/>
    </xf>
    <xf numFmtId="0" fontId="18" fillId="5" borderId="168" xfId="0" quotePrefix="1" applyFont="1" applyFill="1" applyBorder="1" applyAlignment="1">
      <alignment horizontal="left" indent="2"/>
    </xf>
    <xf numFmtId="171" fontId="18" fillId="5" borderId="169" xfId="0" quotePrefix="1" applyNumberFormat="1" applyFont="1" applyFill="1" applyBorder="1" applyAlignment="1">
      <alignment horizontal="right"/>
    </xf>
    <xf numFmtId="171" fontId="18" fillId="5" borderId="168" xfId="0" quotePrefix="1" applyNumberFormat="1" applyFont="1" applyFill="1" applyBorder="1" applyAlignment="1">
      <alignment horizontal="right"/>
    </xf>
    <xf numFmtId="171" fontId="24" fillId="5" borderId="170" xfId="0" quotePrefix="1" applyNumberFormat="1" applyFont="1" applyFill="1" applyBorder="1" applyAlignment="1">
      <alignment horizontal="right"/>
    </xf>
    <xf numFmtId="171" fontId="18" fillId="5" borderId="171" xfId="0" quotePrefix="1" applyNumberFormat="1" applyFont="1" applyFill="1" applyBorder="1" applyAlignment="1">
      <alignment horizontal="right"/>
    </xf>
    <xf numFmtId="0" fontId="18" fillId="18" borderId="152" xfId="0" quotePrefix="1" applyFont="1" applyFill="1" applyBorder="1" applyAlignment="1">
      <alignment horizontal="left" indent="2"/>
    </xf>
    <xf numFmtId="0" fontId="18" fillId="18" borderId="0" xfId="0" quotePrefix="1" applyFont="1" applyFill="1" applyAlignment="1">
      <alignment horizontal="left" indent="2"/>
    </xf>
    <xf numFmtId="171" fontId="18" fillId="18" borderId="172" xfId="0" quotePrefix="1" applyNumberFormat="1" applyFont="1" applyFill="1" applyBorder="1" applyAlignment="1">
      <alignment horizontal="right"/>
    </xf>
    <xf numFmtId="171" fontId="18" fillId="18" borderId="173" xfId="0" quotePrefix="1" applyNumberFormat="1" applyFont="1" applyFill="1" applyBorder="1" applyAlignment="1">
      <alignment horizontal="right"/>
    </xf>
    <xf numFmtId="0" fontId="18" fillId="5" borderId="174" xfId="0" quotePrefix="1" applyFont="1" applyFill="1" applyBorder="1" applyAlignment="1">
      <alignment horizontal="left" indent="2"/>
    </xf>
    <xf numFmtId="0" fontId="18" fillId="5" borderId="82" xfId="0" quotePrefix="1" applyFont="1" applyFill="1" applyBorder="1" applyAlignment="1">
      <alignment horizontal="left" indent="2"/>
    </xf>
    <xf numFmtId="171" fontId="18" fillId="5" borderId="175" xfId="0" quotePrefix="1" applyNumberFormat="1" applyFont="1" applyFill="1" applyBorder="1" applyAlignment="1">
      <alignment horizontal="right"/>
    </xf>
    <xf numFmtId="171" fontId="18" fillId="5" borderId="82" xfId="0" quotePrefix="1" applyNumberFormat="1" applyFont="1" applyFill="1" applyBorder="1" applyAlignment="1">
      <alignment horizontal="right"/>
    </xf>
    <xf numFmtId="171" fontId="24" fillId="5" borderId="84" xfId="0" quotePrefix="1" applyNumberFormat="1" applyFont="1" applyFill="1" applyBorder="1" applyAlignment="1">
      <alignment horizontal="right"/>
    </xf>
    <xf numFmtId="171" fontId="18" fillId="5" borderId="176" xfId="0" quotePrefix="1" applyNumberFormat="1" applyFont="1" applyFill="1" applyBorder="1" applyAlignment="1">
      <alignment horizontal="right"/>
    </xf>
    <xf numFmtId="171" fontId="18" fillId="18" borderId="177" xfId="0" quotePrefix="1" applyNumberFormat="1" applyFont="1" applyFill="1" applyBorder="1" applyAlignment="1">
      <alignment horizontal="right"/>
    </xf>
    <xf numFmtId="171" fontId="18" fillId="18" borderId="178" xfId="0" quotePrefix="1" applyNumberFormat="1" applyFont="1" applyFill="1" applyBorder="1" applyAlignment="1">
      <alignment horizontal="right"/>
    </xf>
    <xf numFmtId="0" fontId="18" fillId="5" borderId="152" xfId="0" quotePrefix="1" applyFont="1" applyFill="1" applyBorder="1" applyAlignment="1">
      <alignment horizontal="left" indent="2"/>
    </xf>
    <xf numFmtId="0" fontId="18" fillId="5" borderId="0" xfId="0" quotePrefix="1" applyFont="1" applyFill="1" applyAlignment="1">
      <alignment horizontal="left" indent="2"/>
    </xf>
    <xf numFmtId="171" fontId="18" fillId="5" borderId="172" xfId="0" quotePrefix="1" applyNumberFormat="1" applyFont="1" applyFill="1" applyBorder="1" applyAlignment="1">
      <alignment horizontal="right"/>
    </xf>
    <xf numFmtId="171" fontId="18" fillId="5" borderId="0" xfId="0" quotePrefix="1" applyNumberFormat="1" applyFont="1" applyFill="1" applyAlignment="1">
      <alignment horizontal="right"/>
    </xf>
    <xf numFmtId="171" fontId="24" fillId="5" borderId="12" xfId="0" quotePrefix="1" applyNumberFormat="1" applyFont="1" applyFill="1" applyBorder="1" applyAlignment="1">
      <alignment horizontal="right"/>
    </xf>
    <xf numFmtId="171" fontId="18" fillId="5" borderId="173" xfId="0" quotePrefix="1" applyNumberFormat="1" applyFont="1" applyFill="1" applyBorder="1" applyAlignment="1">
      <alignment horizontal="right"/>
    </xf>
    <xf numFmtId="0" fontId="18" fillId="18" borderId="154" xfId="0" quotePrefix="1" applyFont="1" applyFill="1" applyBorder="1" applyAlignment="1">
      <alignment horizontal="left"/>
    </xf>
    <xf numFmtId="0" fontId="18" fillId="18" borderId="155" xfId="0" quotePrefix="1" applyFont="1" applyFill="1" applyBorder="1" applyAlignment="1">
      <alignment horizontal="left"/>
    </xf>
    <xf numFmtId="171" fontId="18" fillId="18" borderId="156" xfId="0" quotePrefix="1" applyNumberFormat="1" applyFont="1" applyFill="1" applyBorder="1" applyAlignment="1">
      <alignment horizontal="right"/>
    </xf>
    <xf numFmtId="171" fontId="18" fillId="18" borderId="155" xfId="0" quotePrefix="1" applyNumberFormat="1" applyFont="1" applyFill="1" applyBorder="1" applyAlignment="1">
      <alignment horizontal="right"/>
    </xf>
    <xf numFmtId="171" fontId="24" fillId="18" borderId="158" xfId="0" quotePrefix="1" applyNumberFormat="1" applyFont="1" applyFill="1" applyBorder="1" applyAlignment="1">
      <alignment horizontal="right"/>
    </xf>
    <xf numFmtId="171" fontId="18" fillId="18" borderId="159" xfId="0" quotePrefix="1" applyNumberFormat="1" applyFont="1" applyFill="1" applyBorder="1" applyAlignment="1">
      <alignment horizontal="right"/>
    </xf>
    <xf numFmtId="171" fontId="18" fillId="27" borderId="168" xfId="0" quotePrefix="1" applyNumberFormat="1" applyFont="1" applyFill="1" applyBorder="1" applyAlignment="1">
      <alignment horizontal="right"/>
    </xf>
    <xf numFmtId="171" fontId="18" fillId="27" borderId="179" xfId="0" quotePrefix="1" applyNumberFormat="1" applyFont="1" applyFill="1" applyBorder="1" applyAlignment="1">
      <alignment horizontal="right"/>
    </xf>
    <xf numFmtId="171" fontId="18" fillId="27" borderId="0" xfId="0" quotePrefix="1" applyNumberFormat="1" applyFont="1" applyFill="1" applyAlignment="1">
      <alignment horizontal="right"/>
    </xf>
    <xf numFmtId="171" fontId="18" fillId="27" borderId="13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/>
    </xf>
    <xf numFmtId="0" fontId="18" fillId="18" borderId="162" xfId="0" quotePrefix="1" applyFont="1" applyFill="1" applyBorder="1" applyAlignment="1">
      <alignment horizontal="left"/>
    </xf>
    <xf numFmtId="0" fontId="18" fillId="0" borderId="174" xfId="0" quotePrefix="1" applyFont="1" applyBorder="1" applyAlignment="1">
      <alignment horizontal="left" indent="2"/>
    </xf>
    <xf numFmtId="0" fontId="18" fillId="0" borderId="82" xfId="0" quotePrefix="1" applyFont="1" applyBorder="1" applyAlignment="1">
      <alignment horizontal="left" indent="2"/>
    </xf>
    <xf numFmtId="171" fontId="18" fillId="0" borderId="175" xfId="0" quotePrefix="1" applyNumberFormat="1" applyFont="1" applyBorder="1" applyAlignment="1">
      <alignment horizontal="right"/>
    </xf>
    <xf numFmtId="171" fontId="18" fillId="0" borderId="82" xfId="0" quotePrefix="1" applyNumberFormat="1" applyFont="1" applyBorder="1" applyAlignment="1">
      <alignment horizontal="right"/>
    </xf>
    <xf numFmtId="171" fontId="18" fillId="27" borderId="180" xfId="0" quotePrefix="1" applyNumberFormat="1" applyFont="1" applyFill="1" applyBorder="1" applyAlignment="1">
      <alignment horizontal="right"/>
    </xf>
    <xf numFmtId="171" fontId="24" fillId="0" borderId="84" xfId="0" quotePrefix="1" applyNumberFormat="1" applyFont="1" applyBorder="1" applyAlignment="1">
      <alignment horizontal="right"/>
    </xf>
    <xf numFmtId="171" fontId="18" fillId="0" borderId="176" xfId="0" quotePrefix="1" applyNumberFormat="1" applyFont="1" applyBorder="1" applyAlignment="1">
      <alignment horizontal="right"/>
    </xf>
    <xf numFmtId="171" fontId="18" fillId="27" borderId="181" xfId="0" quotePrefix="1" applyNumberFormat="1" applyFont="1" applyFill="1" applyBorder="1" applyAlignment="1">
      <alignment horizontal="right"/>
    </xf>
    <xf numFmtId="171" fontId="18" fillId="27" borderId="20" xfId="0" quotePrefix="1" applyNumberFormat="1" applyFont="1" applyFill="1" applyBorder="1" applyAlignment="1">
      <alignment horizontal="right"/>
    </xf>
    <xf numFmtId="171" fontId="18" fillId="27" borderId="182" xfId="0" quotePrefix="1" applyNumberFormat="1" applyFont="1" applyFill="1" applyBorder="1" applyAlignment="1">
      <alignment horizontal="right"/>
    </xf>
    <xf numFmtId="0" fontId="18" fillId="5" borderId="183" xfId="0" quotePrefix="1" applyFont="1" applyFill="1" applyBorder="1" applyAlignment="1">
      <alignment horizontal="left" indent="2"/>
    </xf>
    <xf numFmtId="0" fontId="18" fillId="5" borderId="178" xfId="0" quotePrefix="1" applyFont="1" applyFill="1" applyBorder="1" applyAlignment="1">
      <alignment horizontal="left" indent="2"/>
    </xf>
    <xf numFmtId="171" fontId="18" fillId="5" borderId="177" xfId="0" quotePrefix="1" applyNumberFormat="1" applyFont="1" applyFill="1" applyBorder="1" applyAlignment="1">
      <alignment horizontal="right"/>
    </xf>
    <xf numFmtId="171" fontId="18" fillId="5" borderId="178" xfId="0" quotePrefix="1" applyNumberFormat="1" applyFont="1" applyFill="1" applyBorder="1" applyAlignment="1">
      <alignment horizontal="right"/>
    </xf>
    <xf numFmtId="171" fontId="24" fillId="5" borderId="184" xfId="0" quotePrefix="1" applyNumberFormat="1" applyFont="1" applyFill="1" applyBorder="1" applyAlignment="1">
      <alignment horizontal="right"/>
    </xf>
    <xf numFmtId="171" fontId="18" fillId="5" borderId="185" xfId="0" quotePrefix="1" applyNumberFormat="1" applyFont="1" applyFill="1" applyBorder="1" applyAlignment="1">
      <alignment horizontal="right"/>
    </xf>
    <xf numFmtId="171" fontId="18" fillId="27" borderId="162" xfId="0" quotePrefix="1" applyNumberFormat="1" applyFont="1" applyFill="1" applyBorder="1" applyAlignment="1">
      <alignment horizontal="right"/>
    </xf>
    <xf numFmtId="171" fontId="18" fillId="27" borderId="186" xfId="0" quotePrefix="1" applyNumberFormat="1" applyFont="1" applyFill="1" applyBorder="1" applyAlignment="1">
      <alignment horizontal="right"/>
    </xf>
    <xf numFmtId="0" fontId="36" fillId="26" borderId="154" xfId="0" applyFont="1" applyFill="1" applyBorder="1"/>
    <xf numFmtId="0" fontId="18" fillId="26" borderId="155" xfId="0" applyFont="1" applyFill="1" applyBorder="1"/>
    <xf numFmtId="171" fontId="18" fillId="26" borderId="156" xfId="0" applyNumberFormat="1" applyFont="1" applyFill="1" applyBorder="1" applyAlignment="1">
      <alignment horizontal="right"/>
    </xf>
    <xf numFmtId="171" fontId="18" fillId="26" borderId="155" xfId="0" applyNumberFormat="1" applyFont="1" applyFill="1" applyBorder="1" applyAlignment="1">
      <alignment horizontal="right"/>
    </xf>
    <xf numFmtId="171" fontId="24" fillId="26" borderId="158" xfId="0" applyNumberFormat="1" applyFont="1" applyFill="1" applyBorder="1" applyAlignment="1">
      <alignment horizontal="right"/>
    </xf>
    <xf numFmtId="171" fontId="18" fillId="26" borderId="159" xfId="0" applyNumberFormat="1" applyFont="1" applyFill="1" applyBorder="1" applyAlignment="1">
      <alignment horizontal="right"/>
    </xf>
    <xf numFmtId="171" fontId="18" fillId="26" borderId="187" xfId="0" applyNumberFormat="1" applyFont="1" applyFill="1" applyBorder="1" applyAlignment="1">
      <alignment horizontal="right"/>
    </xf>
    <xf numFmtId="171" fontId="18" fillId="27" borderId="188" xfId="0" quotePrefix="1" applyNumberFormat="1" applyFont="1" applyFill="1" applyBorder="1" applyAlignment="1">
      <alignment horizontal="right"/>
    </xf>
    <xf numFmtId="171" fontId="18" fillId="27" borderId="189" xfId="0" quotePrefix="1" applyNumberFormat="1" applyFont="1" applyFill="1" applyBorder="1" applyAlignment="1">
      <alignment horizontal="right"/>
    </xf>
    <xf numFmtId="0" fontId="19" fillId="0" borderId="190" xfId="0" applyFont="1" applyBorder="1"/>
    <xf numFmtId="0" fontId="35" fillId="28" borderId="191" xfId="0" applyFont="1" applyFill="1" applyBorder="1"/>
    <xf numFmtId="0" fontId="33" fillId="28" borderId="192" xfId="0" applyFont="1" applyFill="1" applyBorder="1"/>
    <xf numFmtId="171" fontId="34" fillId="28" borderId="192" xfId="0" applyNumberFormat="1" applyFont="1" applyFill="1" applyBorder="1" applyAlignment="1">
      <alignment horizontal="right"/>
    </xf>
    <xf numFmtId="171" fontId="33" fillId="28" borderId="193" xfId="0" applyNumberFormat="1" applyFont="1" applyFill="1" applyBorder="1" applyAlignment="1">
      <alignment horizontal="right"/>
    </xf>
    <xf numFmtId="171" fontId="34" fillId="28" borderId="194" xfId="0" applyNumberFormat="1" applyFont="1" applyFill="1" applyBorder="1" applyAlignment="1">
      <alignment horizontal="right"/>
    </xf>
    <xf numFmtId="171" fontId="34" fillId="28" borderId="195" xfId="0" applyNumberFormat="1" applyFont="1" applyFill="1" applyBorder="1" applyAlignment="1">
      <alignment horizontal="right"/>
    </xf>
    <xf numFmtId="0" fontId="18" fillId="29" borderId="196" xfId="0" quotePrefix="1" applyFont="1" applyFill="1" applyBorder="1" applyAlignment="1">
      <alignment horizontal="left"/>
    </xf>
    <xf numFmtId="171" fontId="18" fillId="29" borderId="196" xfId="0" quotePrefix="1" applyNumberFormat="1" applyFont="1" applyFill="1" applyBorder="1" applyAlignment="1">
      <alignment horizontal="right"/>
    </xf>
    <xf numFmtId="171" fontId="18" fillId="30" borderId="196" xfId="0" quotePrefix="1" applyNumberFormat="1" applyFont="1" applyFill="1" applyBorder="1" applyAlignment="1">
      <alignment horizontal="right"/>
    </xf>
    <xf numFmtId="171" fontId="24" fillId="29" borderId="197" xfId="0" quotePrefix="1" applyNumberFormat="1" applyFont="1" applyFill="1" applyBorder="1" applyAlignment="1">
      <alignment horizontal="right"/>
    </xf>
    <xf numFmtId="171" fontId="18" fillId="29" borderId="198" xfId="0" quotePrefix="1" applyNumberFormat="1" applyFont="1" applyFill="1" applyBorder="1" applyAlignment="1">
      <alignment horizontal="right"/>
    </xf>
    <xf numFmtId="171" fontId="18" fillId="30" borderId="199" xfId="0" quotePrefix="1" applyNumberFormat="1" applyFont="1" applyFill="1" applyBorder="1" applyAlignment="1">
      <alignment horizontal="right"/>
    </xf>
    <xf numFmtId="0" fontId="18" fillId="18" borderId="200" xfId="0" quotePrefix="1" applyFont="1" applyFill="1" applyBorder="1" applyAlignment="1">
      <alignment horizontal="left"/>
    </xf>
    <xf numFmtId="171" fontId="18" fillId="18" borderId="200" xfId="0" quotePrefix="1" applyNumberFormat="1" applyFont="1" applyFill="1" applyBorder="1" applyAlignment="1">
      <alignment horizontal="right"/>
    </xf>
    <xf numFmtId="171" fontId="18" fillId="30" borderId="200" xfId="0" quotePrefix="1" applyNumberFormat="1" applyFont="1" applyFill="1" applyBorder="1" applyAlignment="1">
      <alignment horizontal="right"/>
    </xf>
    <xf numFmtId="171" fontId="24" fillId="18" borderId="201" xfId="0" quotePrefix="1" applyNumberFormat="1" applyFont="1" applyFill="1" applyBorder="1" applyAlignment="1">
      <alignment horizontal="right"/>
    </xf>
    <xf numFmtId="171" fontId="18" fillId="18" borderId="202" xfId="0" quotePrefix="1" applyNumberFormat="1" applyFont="1" applyFill="1" applyBorder="1" applyAlignment="1">
      <alignment horizontal="right"/>
    </xf>
    <xf numFmtId="171" fontId="18" fillId="30" borderId="203" xfId="0" quotePrefix="1" applyNumberFormat="1" applyFont="1" applyFill="1" applyBorder="1" applyAlignment="1">
      <alignment horizontal="right"/>
    </xf>
    <xf numFmtId="0" fontId="18" fillId="29" borderId="204" xfId="0" quotePrefix="1" applyFont="1" applyFill="1" applyBorder="1" applyAlignment="1">
      <alignment horizontal="left"/>
    </xf>
    <xf numFmtId="0" fontId="18" fillId="29" borderId="205" xfId="0" quotePrefix="1" applyFont="1" applyFill="1" applyBorder="1" applyAlignment="1">
      <alignment horizontal="left"/>
    </xf>
    <xf numFmtId="171" fontId="18" fillId="29" borderId="205" xfId="0" quotePrefix="1" applyNumberFormat="1" applyFont="1" applyFill="1" applyBorder="1" applyAlignment="1">
      <alignment horizontal="right"/>
    </xf>
    <xf numFmtId="171" fontId="18" fillId="30" borderId="205" xfId="0" quotePrefix="1" applyNumberFormat="1" applyFont="1" applyFill="1" applyBorder="1" applyAlignment="1">
      <alignment horizontal="right"/>
    </xf>
    <xf numFmtId="171" fontId="24" fillId="29" borderId="206" xfId="0" quotePrefix="1" applyNumberFormat="1" applyFont="1" applyFill="1" applyBorder="1" applyAlignment="1">
      <alignment horizontal="right"/>
    </xf>
    <xf numFmtId="171" fontId="18" fillId="29" borderId="207" xfId="0" quotePrefix="1" applyNumberFormat="1" applyFont="1" applyFill="1" applyBorder="1" applyAlignment="1">
      <alignment horizontal="right"/>
    </xf>
    <xf numFmtId="171" fontId="18" fillId="30" borderId="208" xfId="0" quotePrefix="1" applyNumberFormat="1" applyFont="1" applyFill="1" applyBorder="1" applyAlignment="1">
      <alignment horizontal="right"/>
    </xf>
    <xf numFmtId="0" fontId="1" fillId="31" borderId="0" xfId="0" applyFont="1" applyFill="1"/>
    <xf numFmtId="0" fontId="0" fillId="31" borderId="0" xfId="0" applyFill="1"/>
    <xf numFmtId="0" fontId="1" fillId="3" borderId="0" xfId="0" applyFont="1" applyFill="1"/>
    <xf numFmtId="0" fontId="1" fillId="32" borderId="0" xfId="0" applyFont="1" applyFill="1"/>
    <xf numFmtId="167" fontId="0" fillId="5" borderId="0" xfId="0" applyNumberFormat="1" applyFill="1"/>
    <xf numFmtId="1" fontId="0" fillId="0" borderId="0" xfId="0" applyNumberFormat="1"/>
    <xf numFmtId="1" fontId="13" fillId="16" borderId="0" xfId="5" applyNumberFormat="1" applyFill="1"/>
    <xf numFmtId="0" fontId="13" fillId="0" borderId="0" xfId="5" applyAlignment="1">
      <alignment vertical="center"/>
    </xf>
    <xf numFmtId="0" fontId="13" fillId="0" borderId="0" xfId="5"/>
    <xf numFmtId="0" fontId="1" fillId="4" borderId="0" xfId="0" applyFont="1" applyFill="1" applyAlignment="1">
      <alignment vertical="center"/>
    </xf>
    <xf numFmtId="0" fontId="1" fillId="0" borderId="0" xfId="0" applyFont="1" applyAlignment="1">
      <alignment horizontal="center"/>
    </xf>
    <xf numFmtId="171" fontId="0" fillId="0" borderId="0" xfId="0" applyNumberFormat="1" applyAlignment="1">
      <alignment horizontal="center"/>
    </xf>
    <xf numFmtId="171" fontId="0" fillId="12" borderId="0" xfId="0" applyNumberFormat="1" applyFill="1" applyAlignment="1">
      <alignment horizontal="center"/>
    </xf>
    <xf numFmtId="0" fontId="1" fillId="0" borderId="209" xfId="0" applyFont="1" applyBorder="1"/>
    <xf numFmtId="171" fontId="1" fillId="0" borderId="209" xfId="0" applyNumberFormat="1" applyFont="1" applyBorder="1" applyAlignment="1">
      <alignment horizontal="center"/>
    </xf>
    <xf numFmtId="17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0" fillId="33" borderId="0" xfId="0" applyFill="1"/>
    <xf numFmtId="9" fontId="0" fillId="33" borderId="0" xfId="3" applyFont="1" applyFill="1" applyAlignment="1">
      <alignment horizontal="center"/>
    </xf>
    <xf numFmtId="172" fontId="0" fillId="0" borderId="0" xfId="2" applyNumberFormat="1" applyFont="1"/>
    <xf numFmtId="0" fontId="0" fillId="10" borderId="0" xfId="0" applyFill="1"/>
    <xf numFmtId="43" fontId="0" fillId="10" borderId="0" xfId="2" applyFont="1" applyFill="1"/>
    <xf numFmtId="172" fontId="0" fillId="10" borderId="0" xfId="2" applyNumberFormat="1" applyFont="1" applyFill="1"/>
    <xf numFmtId="43" fontId="0" fillId="10" borderId="0" xfId="0" applyNumberFormat="1" applyFill="1"/>
    <xf numFmtId="43" fontId="1" fillId="0" borderId="0" xfId="2" applyFont="1"/>
  </cellXfs>
  <cellStyles count="6">
    <cellStyle name="Comma" xfId="2" builtinId="3"/>
    <cellStyle name="Hyperlink" xfId="1" builtinId="8"/>
    <cellStyle name="Normal" xfId="0" builtinId="0"/>
    <cellStyle name="Normal 12" xfId="4" xr:uid="{4A0EBA73-7BB5-4333-BD5C-227F4FD306DD}"/>
    <cellStyle name="Percent" xfId="3" builtinId="5"/>
    <cellStyle name="표준 2" xfId="5" xr:uid="{B3B6C20F-2446-4C90-9BF2-3372E655BAA4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151990221966.45084</c:v>
                </c:pt>
                <c:pt idx="1">
                  <c:v>149996577452.30823</c:v>
                </c:pt>
                <c:pt idx="2">
                  <c:v>148029083425.98877</c:v>
                </c:pt>
                <c:pt idx="3">
                  <c:v>146087396873.47537</c:v>
                </c:pt>
                <c:pt idx="4">
                  <c:v>144171179280.04053</c:v>
                </c:pt>
                <c:pt idx="5">
                  <c:v>142280096571.22937</c:v>
                </c:pt>
                <c:pt idx="6">
                  <c:v>140413819054.617</c:v>
                </c:pt>
                <c:pt idx="7">
                  <c:v>138572021362.32965</c:v>
                </c:pt>
                <c:pt idx="8">
                  <c:v>136754382394.31996</c:v>
                </c:pt>
                <c:pt idx="9">
                  <c:v>134960585262.38618</c:v>
                </c:pt>
                <c:pt idx="10">
                  <c:v>133190317234.92567</c:v>
                </c:pt>
                <c:pt idx="11">
                  <c:v>131443269682.41315</c:v>
                </c:pt>
                <c:pt idx="12">
                  <c:v>129719138023.59398</c:v>
                </c:pt>
                <c:pt idx="13">
                  <c:v>128017621672.38336</c:v>
                </c:pt>
                <c:pt idx="14">
                  <c:v>126338423985.46198</c:v>
                </c:pt>
                <c:pt idx="15">
                  <c:v>124681252210.55899</c:v>
                </c:pt>
                <c:pt idx="16">
                  <c:v>123045817435.41351</c:v>
                </c:pt>
                <c:pt idx="17">
                  <c:v>121431834537.40543</c:v>
                </c:pt>
                <c:pt idx="18">
                  <c:v>119839022133.84692</c:v>
                </c:pt>
                <c:pt idx="19">
                  <c:v>118267102532.92618</c:v>
                </c:pt>
                <c:pt idx="20">
                  <c:v>116715801685.29431</c:v>
                </c:pt>
                <c:pt idx="21">
                  <c:v>115184849136.28754</c:v>
                </c:pt>
                <c:pt idx="22">
                  <c:v>113673977978.77588</c:v>
                </c:pt>
                <c:pt idx="23">
                  <c:v>112182924806.63051</c:v>
                </c:pt>
                <c:pt idx="24">
                  <c:v>110711429668.80132</c:v>
                </c:pt>
                <c:pt idx="25">
                  <c:v>109259236023.9969</c:v>
                </c:pt>
                <c:pt idx="26">
                  <c:v>107826090695.95906</c:v>
                </c:pt>
                <c:pt idx="27">
                  <c:v>106411743829.32382</c:v>
                </c:pt>
                <c:pt idx="28">
                  <c:v>105015948846.06163</c:v>
                </c:pt>
                <c:pt idx="29">
                  <c:v>103638462402.48866</c:v>
                </c:pt>
                <c:pt idx="30">
                  <c:v>102279044346.84227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158161000000</c:v>
                </c:pt>
                <c:pt idx="1">
                  <c:v>161232000000</c:v>
                </c:pt>
                <c:pt idx="2">
                  <c:v>165839000000</c:v>
                </c:pt>
                <c:pt idx="3">
                  <c:v>170445000000</c:v>
                </c:pt>
                <c:pt idx="4">
                  <c:v>175052000000</c:v>
                </c:pt>
                <c:pt idx="5">
                  <c:v>178123000000</c:v>
                </c:pt>
                <c:pt idx="6">
                  <c:v>182730000000</c:v>
                </c:pt>
                <c:pt idx="7">
                  <c:v>188872000000</c:v>
                </c:pt>
                <c:pt idx="8">
                  <c:v>193479000000</c:v>
                </c:pt>
                <c:pt idx="9">
                  <c:v>198085000000</c:v>
                </c:pt>
                <c:pt idx="10">
                  <c:v>202692000000</c:v>
                </c:pt>
                <c:pt idx="11">
                  <c:v>208834000000</c:v>
                </c:pt>
                <c:pt idx="12">
                  <c:v>213441000000</c:v>
                </c:pt>
                <c:pt idx="13">
                  <c:v>219583000000</c:v>
                </c:pt>
                <c:pt idx="14">
                  <c:v>224190000000</c:v>
                </c:pt>
                <c:pt idx="15">
                  <c:v>230332000000</c:v>
                </c:pt>
                <c:pt idx="16">
                  <c:v>236474000000</c:v>
                </c:pt>
                <c:pt idx="17">
                  <c:v>242616000000</c:v>
                </c:pt>
                <c:pt idx="18">
                  <c:v>248758000000</c:v>
                </c:pt>
                <c:pt idx="19">
                  <c:v>254900000000</c:v>
                </c:pt>
                <c:pt idx="20">
                  <c:v>262578000000</c:v>
                </c:pt>
                <c:pt idx="21">
                  <c:v>268720000000</c:v>
                </c:pt>
                <c:pt idx="22">
                  <c:v>274862000000</c:v>
                </c:pt>
                <c:pt idx="23">
                  <c:v>282540000000</c:v>
                </c:pt>
                <c:pt idx="24">
                  <c:v>290218000000</c:v>
                </c:pt>
                <c:pt idx="25">
                  <c:v>297896000000</c:v>
                </c:pt>
                <c:pt idx="26">
                  <c:v>305573000000</c:v>
                </c:pt>
                <c:pt idx="27">
                  <c:v>313251000000</c:v>
                </c:pt>
                <c:pt idx="28">
                  <c:v>320929000000</c:v>
                </c:pt>
                <c:pt idx="29">
                  <c:v>328607000000</c:v>
                </c:pt>
                <c:pt idx="30">
                  <c:v>337820000000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ser>
          <c:idx val="2"/>
          <c:order val="2"/>
          <c:tx>
            <c:strRef>
              <c:f>Transportation_cargo!$C$41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_(* #,##0_);_(* \(#,##0\);_(* "-"??_);_(@_)</c:formatCode>
                <c:ptCount val="31"/>
                <c:pt idx="0">
                  <c:v>178333.47700000001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192625.01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201324.204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205052.43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205052.43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201945.57500000001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197595.978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E-451F-B9C0-17E4B71B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#,##0_ </c:formatCode>
                <c:ptCount val="31"/>
                <c:pt idx="0">
                  <c:v>31275975730.272732</c:v>
                </c:pt>
                <c:pt idx="1">
                  <c:v>30976835625.030174</c:v>
                </c:pt>
                <c:pt idx="2">
                  <c:v>30680556655.227047</c:v>
                </c:pt>
                <c:pt idx="3">
                  <c:v>30387111455.438717</c:v>
                </c:pt>
                <c:pt idx="4">
                  <c:v>30096472921.978073</c:v>
                </c:pt>
                <c:pt idx="5">
                  <c:v>29808614210.392105</c:v>
                </c:pt>
                <c:pt idx="6">
                  <c:v>29523508732.982479</c:v>
                </c:pt>
                <c:pt idx="7">
                  <c:v>29241130156.349758</c:v>
                </c:pt>
                <c:pt idx="8">
                  <c:v>28961452398.961197</c:v>
                </c:pt>
                <c:pt idx="9">
                  <c:v>28684449628.741726</c:v>
                </c:pt>
                <c:pt idx="10">
                  <c:v>28410096260.688011</c:v>
                </c:pt>
                <c:pt idx="11">
                  <c:v>28138366954.505333</c:v>
                </c:pt>
                <c:pt idx="12">
                  <c:v>27869236612.267056</c:v>
                </c:pt>
                <c:pt idx="13">
                  <c:v>27602680376.096497</c:v>
                </c:pt>
                <c:pt idx="14">
                  <c:v>27338673625.870956</c:v>
                </c:pt>
                <c:pt idx="15">
                  <c:v>27077191976.94772</c:v>
                </c:pt>
                <c:pt idx="16">
                  <c:v>26818211277.911781</c:v>
                </c:pt>
                <c:pt idx="17">
                  <c:v>26561707608.345158</c:v>
                </c:pt>
                <c:pt idx="18">
                  <c:v>26307657276.617489</c:v>
                </c:pt>
                <c:pt idx="19">
                  <c:v>26056036817.697796</c:v>
                </c:pt>
                <c:pt idx="20">
                  <c:v>25806822990.987167</c:v>
                </c:pt>
                <c:pt idx="21">
                  <c:v>25559992778.172173</c:v>
                </c:pt>
                <c:pt idx="22">
                  <c:v>25315523381.098793</c:v>
                </c:pt>
                <c:pt idx="23">
                  <c:v>25073392219.666721</c:v>
                </c:pt>
                <c:pt idx="24">
                  <c:v>24833576929.743759</c:v>
                </c:pt>
                <c:pt idx="25">
                  <c:v>24596055361.100185</c:v>
                </c:pt>
                <c:pt idx="26">
                  <c:v>24360805575.3629</c:v>
                </c:pt>
                <c:pt idx="27">
                  <c:v>24127805843.989082</c:v>
                </c:pt>
                <c:pt idx="28">
                  <c:v>23897034646.259296</c:v>
                </c:pt>
                <c:pt idx="29">
                  <c:v>23668470667.289719</c:v>
                </c:pt>
                <c:pt idx="30">
                  <c:v>23442092796.063457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_(* #,##0_);_(* \(#,##0\);_(* "-"??_);_(@_)</c:formatCode>
                <c:ptCount val="31"/>
                <c:pt idx="0">
                  <c:v>31566200000</c:v>
                </c:pt>
                <c:pt idx="1">
                  <c:v>31881800000</c:v>
                </c:pt>
                <c:pt idx="2">
                  <c:v>31881800000</c:v>
                </c:pt>
                <c:pt idx="3">
                  <c:v>32197500000</c:v>
                </c:pt>
                <c:pt idx="4">
                  <c:v>32197500000</c:v>
                </c:pt>
                <c:pt idx="5">
                  <c:v>32513200000</c:v>
                </c:pt>
                <c:pt idx="6">
                  <c:v>32513200000</c:v>
                </c:pt>
                <c:pt idx="7">
                  <c:v>32513200000</c:v>
                </c:pt>
                <c:pt idx="8">
                  <c:v>32828800000</c:v>
                </c:pt>
                <c:pt idx="9">
                  <c:v>32828800000</c:v>
                </c:pt>
                <c:pt idx="10">
                  <c:v>33144500000</c:v>
                </c:pt>
                <c:pt idx="11">
                  <c:v>33144500000</c:v>
                </c:pt>
                <c:pt idx="12">
                  <c:v>33460100000</c:v>
                </c:pt>
                <c:pt idx="13">
                  <c:v>33460100000</c:v>
                </c:pt>
                <c:pt idx="14">
                  <c:v>33775800000</c:v>
                </c:pt>
                <c:pt idx="15">
                  <c:v>33775800000</c:v>
                </c:pt>
                <c:pt idx="16">
                  <c:v>33775800000</c:v>
                </c:pt>
                <c:pt idx="17">
                  <c:v>34091500000</c:v>
                </c:pt>
                <c:pt idx="18">
                  <c:v>34091500000</c:v>
                </c:pt>
                <c:pt idx="19">
                  <c:v>34407100000</c:v>
                </c:pt>
                <c:pt idx="20">
                  <c:v>34407100000</c:v>
                </c:pt>
                <c:pt idx="21">
                  <c:v>34722800000</c:v>
                </c:pt>
                <c:pt idx="22">
                  <c:v>34722800000</c:v>
                </c:pt>
                <c:pt idx="23">
                  <c:v>35038500000</c:v>
                </c:pt>
                <c:pt idx="24">
                  <c:v>35038500000</c:v>
                </c:pt>
                <c:pt idx="25">
                  <c:v>35354100000</c:v>
                </c:pt>
                <c:pt idx="26">
                  <c:v>35354100000</c:v>
                </c:pt>
                <c:pt idx="27">
                  <c:v>35669800000</c:v>
                </c:pt>
                <c:pt idx="28">
                  <c:v>35669800000</c:v>
                </c:pt>
                <c:pt idx="29">
                  <c:v>35985400000</c:v>
                </c:pt>
                <c:pt idx="30">
                  <c:v>35985400000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noFill/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756411053719.70251</c:v>
                </c:pt>
                <c:pt idx="1">
                  <c:v>744072490194.35339</c:v>
                </c:pt>
                <c:pt idx="2">
                  <c:v>731935193095.66541</c:v>
                </c:pt>
                <c:pt idx="3">
                  <c:v>719995879369.3009</c:v>
                </c:pt>
                <c:pt idx="4">
                  <c:v>708251319514.04578</c:v>
                </c:pt>
                <c:pt idx="5">
                  <c:v>696698336708.25159</c:v>
                </c:pt>
                <c:pt idx="6">
                  <c:v>685333805950.52783</c:v>
                </c:pt>
                <c:pt idx="7">
                  <c:v>674154653214.45044</c:v>
                </c:pt>
                <c:pt idx="8">
                  <c:v>663157854617.05908</c:v>
                </c:pt>
                <c:pt idx="9">
                  <c:v>652340435600.91797</c:v>
                </c:pt>
                <c:pt idx="10">
                  <c:v>641699470129.51917</c:v>
                </c:pt>
                <c:pt idx="11">
                  <c:v>631232079895.80908</c:v>
                </c:pt>
                <c:pt idx="12">
                  <c:v>620935433543.62769</c:v>
                </c:pt>
                <c:pt idx="13">
                  <c:v>610806745901.84546</c:v>
                </c:pt>
                <c:pt idx="14">
                  <c:v>600843277230.99438</c:v>
                </c:pt>
                <c:pt idx="15">
                  <c:v>591042332482.18762</c:v>
                </c:pt>
                <c:pt idx="16">
                  <c:v>581401260568.12708</c:v>
                </c:pt>
                <c:pt idx="17">
                  <c:v>571917453646.0033</c:v>
                </c:pt>
                <c:pt idx="18">
                  <c:v>562588346412.0918</c:v>
                </c:pt>
                <c:pt idx="19">
                  <c:v>553411415407.85645</c:v>
                </c:pt>
                <c:pt idx="20">
                  <c:v>544384178337.37134</c:v>
                </c:pt>
                <c:pt idx="21">
                  <c:v>535504193395.87732</c:v>
                </c:pt>
                <c:pt idx="22">
                  <c:v>526769058609.29034</c:v>
                </c:pt>
                <c:pt idx="23">
                  <c:v>518176411184.48474</c:v>
                </c:pt>
                <c:pt idx="24">
                  <c:v>509723926870.17377</c:v>
                </c:pt>
                <c:pt idx="25">
                  <c:v>501409319328.21606</c:v>
                </c:pt>
                <c:pt idx="26">
                  <c:v>493230339515.17676</c:v>
                </c:pt>
                <c:pt idx="27">
                  <c:v>485184775073.97723</c:v>
                </c:pt>
                <c:pt idx="28">
                  <c:v>477270449735.46777</c:v>
                </c:pt>
                <c:pt idx="29">
                  <c:v>469485222729.76196</c:v>
                </c:pt>
                <c:pt idx="30">
                  <c:v>461826988207.1734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730444000000</c:v>
                </c:pt>
                <c:pt idx="1">
                  <c:v>699689000000</c:v>
                </c:pt>
                <c:pt idx="2">
                  <c:v>668933000000</c:v>
                </c:pt>
                <c:pt idx="3">
                  <c:v>638178000000</c:v>
                </c:pt>
                <c:pt idx="4">
                  <c:v>607422000000</c:v>
                </c:pt>
                <c:pt idx="5">
                  <c:v>584355000000</c:v>
                </c:pt>
                <c:pt idx="6">
                  <c:v>553600000000</c:v>
                </c:pt>
                <c:pt idx="7">
                  <c:v>530533000000</c:v>
                </c:pt>
                <c:pt idx="8">
                  <c:v>507467000000</c:v>
                </c:pt>
                <c:pt idx="9">
                  <c:v>484400000000</c:v>
                </c:pt>
                <c:pt idx="10">
                  <c:v>461333000000</c:v>
                </c:pt>
                <c:pt idx="11">
                  <c:v>438267000000</c:v>
                </c:pt>
                <c:pt idx="12">
                  <c:v>422889000000</c:v>
                </c:pt>
                <c:pt idx="13">
                  <c:v>399822000000</c:v>
                </c:pt>
                <c:pt idx="14">
                  <c:v>384444000000</c:v>
                </c:pt>
                <c:pt idx="15">
                  <c:v>369067000000</c:v>
                </c:pt>
                <c:pt idx="16">
                  <c:v>353689000000</c:v>
                </c:pt>
                <c:pt idx="17">
                  <c:v>330622000000</c:v>
                </c:pt>
                <c:pt idx="18">
                  <c:v>322933000000</c:v>
                </c:pt>
                <c:pt idx="19">
                  <c:v>307555000000</c:v>
                </c:pt>
                <c:pt idx="20">
                  <c:v>292178000000</c:v>
                </c:pt>
                <c:pt idx="21">
                  <c:v>276800000000</c:v>
                </c:pt>
                <c:pt idx="22">
                  <c:v>269111000000</c:v>
                </c:pt>
                <c:pt idx="23">
                  <c:v>253733000000</c:v>
                </c:pt>
                <c:pt idx="24">
                  <c:v>238355000000</c:v>
                </c:pt>
                <c:pt idx="25">
                  <c:v>230667000000</c:v>
                </c:pt>
                <c:pt idx="26">
                  <c:v>222978000000</c:v>
                </c:pt>
                <c:pt idx="27">
                  <c:v>207600000000</c:v>
                </c:pt>
                <c:pt idx="28">
                  <c:v>199911000000</c:v>
                </c:pt>
                <c:pt idx="29">
                  <c:v>192222000000</c:v>
                </c:pt>
                <c:pt idx="30">
                  <c:v>184533000000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#,##0_ </c:formatCode>
                <c:ptCount val="31"/>
                <c:pt idx="0">
                  <c:v>417716071382.89642</c:v>
                </c:pt>
                <c:pt idx="1">
                  <c:v>421804560143.80713</c:v>
                </c:pt>
                <c:pt idx="2">
                  <c:v>425933065895.90692</c:v>
                </c:pt>
                <c:pt idx="3">
                  <c:v>430101980314.37891</c:v>
                </c:pt>
                <c:pt idx="4">
                  <c:v>434311698908.01398</c:v>
                </c:pt>
                <c:pt idx="5">
                  <c:v>438562621056.73297</c:v>
                </c:pt>
                <c:pt idx="6">
                  <c:v>442855150049.47644</c:v>
                </c:pt>
                <c:pt idx="7">
                  <c:v>447189693122.4649</c:v>
                </c:pt>
                <c:pt idx="8">
                  <c:v>451566661497.83386</c:v>
                </c:pt>
                <c:pt idx="9">
                  <c:v>455986470422.64667</c:v>
                </c:pt>
                <c:pt idx="10">
                  <c:v>460449539208.28943</c:v>
                </c:pt>
                <c:pt idx="11">
                  <c:v>464956291270.25159</c:v>
                </c:pt>
                <c:pt idx="12">
                  <c:v>469507154168.29553</c:v>
                </c:pt>
                <c:pt idx="13">
                  <c:v>474102559647.02008</c:v>
                </c:pt>
                <c:pt idx="14">
                  <c:v>478742943676.81964</c:v>
                </c:pt>
                <c:pt idx="15">
                  <c:v>483428746495.24609</c:v>
                </c:pt>
                <c:pt idx="16">
                  <c:v>488160412648.77362</c:v>
                </c:pt>
                <c:pt idx="17">
                  <c:v>492938391034.97406</c:v>
                </c:pt>
                <c:pt idx="18">
                  <c:v>497763134945.1037</c:v>
                </c:pt>
                <c:pt idx="19">
                  <c:v>502635102107.10748</c:v>
                </c:pt>
                <c:pt idx="20">
                  <c:v>507554754729.04449</c:v>
                </c:pt>
                <c:pt idx="21">
                  <c:v>512522559542.93762</c:v>
                </c:pt>
                <c:pt idx="22">
                  <c:v>517538987849.05292</c:v>
                </c:pt>
                <c:pt idx="23">
                  <c:v>522604515560.61267</c:v>
                </c:pt>
                <c:pt idx="24">
                  <c:v>527719623248.94519</c:v>
                </c:pt>
                <c:pt idx="25">
                  <c:v>532884796189.07758</c:v>
                </c:pt>
                <c:pt idx="26">
                  <c:v>538100524405.77368</c:v>
                </c:pt>
                <c:pt idx="27">
                  <c:v>543367302720.02374</c:v>
                </c:pt>
                <c:pt idx="28">
                  <c:v>548685630795.98798</c:v>
                </c:pt>
                <c:pt idx="29">
                  <c:v>554056013188.40088</c:v>
                </c:pt>
                <c:pt idx="30">
                  <c:v>559478959390.43799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_(* #,##0_);_(* \(#,##0\);_(* "-"??_);_(@_)</c:formatCode>
                <c:ptCount val="31"/>
                <c:pt idx="0">
                  <c:v>421947000000</c:v>
                </c:pt>
                <c:pt idx="1">
                  <c:v>434358000000</c:v>
                </c:pt>
                <c:pt idx="2">
                  <c:v>442631000000</c:v>
                </c:pt>
                <c:pt idx="3">
                  <c:v>455041000000</c:v>
                </c:pt>
                <c:pt idx="4">
                  <c:v>467451000000</c:v>
                </c:pt>
                <c:pt idx="5">
                  <c:v>475725000000</c:v>
                </c:pt>
                <c:pt idx="6">
                  <c:v>488135000000</c:v>
                </c:pt>
                <c:pt idx="7">
                  <c:v>500545000000</c:v>
                </c:pt>
                <c:pt idx="8">
                  <c:v>512956000000</c:v>
                </c:pt>
                <c:pt idx="9">
                  <c:v>525366000000</c:v>
                </c:pt>
                <c:pt idx="10">
                  <c:v>537776000000</c:v>
                </c:pt>
                <c:pt idx="11">
                  <c:v>550186000000</c:v>
                </c:pt>
                <c:pt idx="12">
                  <c:v>562596000000</c:v>
                </c:pt>
                <c:pt idx="13">
                  <c:v>575007000000</c:v>
                </c:pt>
                <c:pt idx="14">
                  <c:v>587417000000</c:v>
                </c:pt>
                <c:pt idx="15">
                  <c:v>603964000000</c:v>
                </c:pt>
                <c:pt idx="16">
                  <c:v>616374000000</c:v>
                </c:pt>
                <c:pt idx="17">
                  <c:v>632921000000</c:v>
                </c:pt>
                <c:pt idx="18">
                  <c:v>649468000000</c:v>
                </c:pt>
                <c:pt idx="19">
                  <c:v>661878000000</c:v>
                </c:pt>
                <c:pt idx="20">
                  <c:v>678425000000</c:v>
                </c:pt>
                <c:pt idx="21">
                  <c:v>694972000000</c:v>
                </c:pt>
                <c:pt idx="22">
                  <c:v>711519000000</c:v>
                </c:pt>
                <c:pt idx="23">
                  <c:v>728066000000</c:v>
                </c:pt>
                <c:pt idx="24">
                  <c:v>744613000000</c:v>
                </c:pt>
                <c:pt idx="25">
                  <c:v>765297000000</c:v>
                </c:pt>
                <c:pt idx="26">
                  <c:v>781844000000</c:v>
                </c:pt>
                <c:pt idx="27">
                  <c:v>802527000000</c:v>
                </c:pt>
                <c:pt idx="28">
                  <c:v>819074000000</c:v>
                </c:pt>
                <c:pt idx="29">
                  <c:v>839758000000</c:v>
                </c:pt>
                <c:pt idx="30">
                  <c:v>860442000000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52027179176.452774</c:v>
                </c:pt>
                <c:pt idx="1">
                  <c:v>46346474800.259735</c:v>
                </c:pt>
                <c:pt idx="2">
                  <c:v>75149805433.634354</c:v>
                </c:pt>
                <c:pt idx="3">
                  <c:v>103953136067.00899</c:v>
                </c:pt>
                <c:pt idx="4">
                  <c:v>132756466700.38361</c:v>
                </c:pt>
                <c:pt idx="5">
                  <c:v>138332238301.79971</c:v>
                </c:pt>
                <c:pt idx="6">
                  <c:v>144142192310.47534</c:v>
                </c:pt>
                <c:pt idx="7">
                  <c:v>150196164387.51529</c:v>
                </c:pt>
                <c:pt idx="8">
                  <c:v>156504403291.79095</c:v>
                </c:pt>
                <c:pt idx="9">
                  <c:v>163077588230.04617</c:v>
                </c:pt>
                <c:pt idx="10">
                  <c:v>169926846935.70813</c:v>
                </c:pt>
                <c:pt idx="11">
                  <c:v>177063774507.00787</c:v>
                </c:pt>
                <c:pt idx="12">
                  <c:v>184500453036.30219</c:v>
                </c:pt>
                <c:pt idx="13">
                  <c:v>192249472063.82687</c:v>
                </c:pt>
                <c:pt idx="14">
                  <c:v>200323949890.5076</c:v>
                </c:pt>
                <c:pt idx="15">
                  <c:v>208737555785.90894</c:v>
                </c:pt>
                <c:pt idx="16">
                  <c:v>217504533128.91711</c:v>
                </c:pt>
                <c:pt idx="17">
                  <c:v>226639723520.33163</c:v>
                </c:pt>
                <c:pt idx="18">
                  <c:v>236158591908.18555</c:v>
                </c:pt>
                <c:pt idx="19">
                  <c:v>246077252768.32938</c:v>
                </c:pt>
                <c:pt idx="20">
                  <c:v>256412497384.59921</c:v>
                </c:pt>
                <c:pt idx="21">
                  <c:v>267181822274.75241</c:v>
                </c:pt>
                <c:pt idx="22">
                  <c:v>278403458810.29205</c:v>
                </c:pt>
                <c:pt idx="23">
                  <c:v>290096404080.32434</c:v>
                </c:pt>
                <c:pt idx="24">
                  <c:v>302280453051.69794</c:v>
                </c:pt>
                <c:pt idx="25">
                  <c:v>314976232079.86926</c:v>
                </c:pt>
                <c:pt idx="26">
                  <c:v>328205233827.22375</c:v>
                </c:pt>
                <c:pt idx="27">
                  <c:v>341989853647.96722</c:v>
                </c:pt>
                <c:pt idx="28">
                  <c:v>356353427501.18182</c:v>
                </c:pt>
                <c:pt idx="29">
                  <c:v>356353427501.18182</c:v>
                </c:pt>
                <c:pt idx="30">
                  <c:v>356353427501.18182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4562-89C8-238CA80202D5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51775100000</c:v>
                </c:pt>
                <c:pt idx="1">
                  <c:v>46464800000</c:v>
                </c:pt>
                <c:pt idx="2">
                  <c:v>75671300000</c:v>
                </c:pt>
                <c:pt idx="3">
                  <c:v>103550000000</c:v>
                </c:pt>
                <c:pt idx="4">
                  <c:v>132757000000</c:v>
                </c:pt>
                <c:pt idx="5">
                  <c:v>138067000000</c:v>
                </c:pt>
                <c:pt idx="6">
                  <c:v>144705000000</c:v>
                </c:pt>
                <c:pt idx="7">
                  <c:v>150015000000</c:v>
                </c:pt>
                <c:pt idx="8">
                  <c:v>156653000000</c:v>
                </c:pt>
                <c:pt idx="9">
                  <c:v>163291000000</c:v>
                </c:pt>
                <c:pt idx="10">
                  <c:v>169929000000</c:v>
                </c:pt>
                <c:pt idx="11">
                  <c:v>176566000000</c:v>
                </c:pt>
                <c:pt idx="12">
                  <c:v>184532000000</c:v>
                </c:pt>
                <c:pt idx="13">
                  <c:v>192497000000</c:v>
                </c:pt>
                <c:pt idx="14">
                  <c:v>200463000000</c:v>
                </c:pt>
                <c:pt idx="15">
                  <c:v>208428000000</c:v>
                </c:pt>
                <c:pt idx="16">
                  <c:v>217721000000</c:v>
                </c:pt>
                <c:pt idx="17">
                  <c:v>227014000000</c:v>
                </c:pt>
                <c:pt idx="18">
                  <c:v>236307000000</c:v>
                </c:pt>
                <c:pt idx="19">
                  <c:v>245600000000</c:v>
                </c:pt>
                <c:pt idx="20">
                  <c:v>256220000000</c:v>
                </c:pt>
                <c:pt idx="21">
                  <c:v>266841000000</c:v>
                </c:pt>
                <c:pt idx="22">
                  <c:v>278789000000</c:v>
                </c:pt>
                <c:pt idx="23">
                  <c:v>290737000000</c:v>
                </c:pt>
                <c:pt idx="24">
                  <c:v>302685000000</c:v>
                </c:pt>
                <c:pt idx="25">
                  <c:v>314633000000</c:v>
                </c:pt>
                <c:pt idx="26">
                  <c:v>327909000000</c:v>
                </c:pt>
                <c:pt idx="27">
                  <c:v>342512000000</c:v>
                </c:pt>
                <c:pt idx="28">
                  <c:v>355788000000</c:v>
                </c:pt>
                <c:pt idx="29">
                  <c:v>355788000000</c:v>
                </c:pt>
                <c:pt idx="30">
                  <c:v>355788000000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84-4562-89C8-238CA802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#,##0_ </c:formatCode>
                <c:ptCount val="31"/>
                <c:pt idx="0">
                  <c:v>6180192739.3496418</c:v>
                </c:pt>
                <c:pt idx="1">
                  <c:v>6771003846.483572</c:v>
                </c:pt>
                <c:pt idx="2">
                  <c:v>6960591954.185112</c:v>
                </c:pt>
                <c:pt idx="3">
                  <c:v>7155488528.9022951</c:v>
                </c:pt>
                <c:pt idx="4">
                  <c:v>7355842207.7115602</c:v>
                </c:pt>
                <c:pt idx="5">
                  <c:v>7561805789.5274839</c:v>
                </c:pt>
                <c:pt idx="6">
                  <c:v>7773536351.6342535</c:v>
                </c:pt>
                <c:pt idx="7">
                  <c:v>7991195369.4800138</c:v>
                </c:pt>
                <c:pt idx="8">
                  <c:v>8214948839.8254538</c:v>
                </c:pt>
                <c:pt idx="9">
                  <c:v>8444967407.3405666</c:v>
                </c:pt>
                <c:pt idx="10">
                  <c:v>8681426494.7461014</c:v>
                </c:pt>
                <c:pt idx="11">
                  <c:v>8924506436.5989933</c:v>
                </c:pt>
                <c:pt idx="12">
                  <c:v>9174392616.8237667</c:v>
                </c:pt>
                <c:pt idx="13">
                  <c:v>9431275610.0948315</c:v>
                </c:pt>
                <c:pt idx="14">
                  <c:v>9695351327.1774883</c:v>
                </c:pt>
                <c:pt idx="15">
                  <c:v>9966821164.3384571</c:v>
                </c:pt>
                <c:pt idx="16">
                  <c:v>10245892156.939936</c:v>
                </c:pt>
                <c:pt idx="17">
                  <c:v>10532777137.334253</c:v>
                </c:pt>
                <c:pt idx="18">
                  <c:v>10827694897.179611</c:v>
                </c:pt>
                <c:pt idx="19">
                  <c:v>11130870354.30064</c:v>
                </c:pt>
                <c:pt idx="20">
                  <c:v>11442534724.221058</c:v>
                </c:pt>
                <c:pt idx="21">
                  <c:v>11762925696.499249</c:v>
                </c:pt>
                <c:pt idx="22">
                  <c:v>12092287616.001226</c:v>
                </c:pt>
                <c:pt idx="23">
                  <c:v>12430871669.249262</c:v>
                </c:pt>
                <c:pt idx="24">
                  <c:v>12778936075.988241</c:v>
                </c:pt>
                <c:pt idx="25">
                  <c:v>13136746286.115911</c:v>
                </c:pt>
                <c:pt idx="26">
                  <c:v>13504575182.127157</c:v>
                </c:pt>
                <c:pt idx="27">
                  <c:v>13882703287.226719</c:v>
                </c:pt>
                <c:pt idx="28">
                  <c:v>14271418979.269068</c:v>
                </c:pt>
                <c:pt idx="29">
                  <c:v>14271418979.269068</c:v>
                </c:pt>
                <c:pt idx="30">
                  <c:v>14271418979.269068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3-4EA7-BAFA-F85C0F75F57E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_(* #,##0_);_(* \(#,##0\);_(* "-"??_);_(@_)</c:formatCode>
                <c:ptCount val="31"/>
                <c:pt idx="0">
                  <c:v>6185040000</c:v>
                </c:pt>
                <c:pt idx="1">
                  <c:v>6803550000</c:v>
                </c:pt>
                <c:pt idx="2">
                  <c:v>7035490000</c:v>
                </c:pt>
                <c:pt idx="3">
                  <c:v>7190110000</c:v>
                </c:pt>
                <c:pt idx="4">
                  <c:v>7422050000</c:v>
                </c:pt>
                <c:pt idx="5">
                  <c:v>7576680000</c:v>
                </c:pt>
                <c:pt idx="6">
                  <c:v>7808620000</c:v>
                </c:pt>
                <c:pt idx="7">
                  <c:v>8040550000</c:v>
                </c:pt>
                <c:pt idx="8">
                  <c:v>8272490000</c:v>
                </c:pt>
                <c:pt idx="9">
                  <c:v>8504430000</c:v>
                </c:pt>
                <c:pt idx="10">
                  <c:v>8736370000</c:v>
                </c:pt>
                <c:pt idx="11">
                  <c:v>8968310000</c:v>
                </c:pt>
                <c:pt idx="12">
                  <c:v>9200250000</c:v>
                </c:pt>
                <c:pt idx="13">
                  <c:v>9509500000</c:v>
                </c:pt>
                <c:pt idx="14">
                  <c:v>9741440000</c:v>
                </c:pt>
                <c:pt idx="15">
                  <c:v>10050700000</c:v>
                </c:pt>
                <c:pt idx="16">
                  <c:v>10282600000</c:v>
                </c:pt>
                <c:pt idx="17">
                  <c:v>10591900000</c:v>
                </c:pt>
                <c:pt idx="18">
                  <c:v>10901100000</c:v>
                </c:pt>
                <c:pt idx="19">
                  <c:v>11210400000</c:v>
                </c:pt>
                <c:pt idx="20">
                  <c:v>11519600000</c:v>
                </c:pt>
                <c:pt idx="21">
                  <c:v>11828900000</c:v>
                </c:pt>
                <c:pt idx="22">
                  <c:v>12138100000</c:v>
                </c:pt>
                <c:pt idx="23">
                  <c:v>12524700000</c:v>
                </c:pt>
                <c:pt idx="24">
                  <c:v>12834000000</c:v>
                </c:pt>
                <c:pt idx="25">
                  <c:v>13220500000</c:v>
                </c:pt>
                <c:pt idx="26">
                  <c:v>13607100000</c:v>
                </c:pt>
                <c:pt idx="27">
                  <c:v>13993700000</c:v>
                </c:pt>
                <c:pt idx="28">
                  <c:v>14380200000</c:v>
                </c:pt>
                <c:pt idx="29">
                  <c:v>14380200000</c:v>
                </c:pt>
                <c:pt idx="30">
                  <c:v>14380200000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3-4EA7-BAFA-F85C0F75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Transportation_cargo!$D$57:$AH$57</c:f>
              <c:numCache>
                <c:formatCode>#,##0_ </c:formatCode>
                <c:ptCount val="31"/>
                <c:pt idx="0">
                  <c:v>36347884390.287613</c:v>
                </c:pt>
                <c:pt idx="1">
                  <c:v>36647409075.952141</c:v>
                </c:pt>
                <c:pt idx="2">
                  <c:v>38070617374.93541</c:v>
                </c:pt>
                <c:pt idx="3">
                  <c:v>39549096207.726311</c:v>
                </c:pt>
                <c:pt idx="4">
                  <c:v>41084992014.806946</c:v>
                </c:pt>
                <c:pt idx="5">
                  <c:v>42680534594.036751</c:v>
                </c:pt>
                <c:pt idx="6">
                  <c:v>44338040337.850296</c:v>
                </c:pt>
                <c:pt idx="7">
                  <c:v>46059915596.172195</c:v>
                </c:pt>
                <c:pt idx="8">
                  <c:v>47848660169.931335</c:v>
                </c:pt>
                <c:pt idx="9">
                  <c:v>49706870940.246407</c:v>
                </c:pt>
                <c:pt idx="10">
                  <c:v>51637245638.551338</c:v>
                </c:pt>
                <c:pt idx="11">
                  <c:v>53642586763.134361</c:v>
                </c:pt>
                <c:pt idx="12">
                  <c:v>55725805647.776321</c:v>
                </c:pt>
                <c:pt idx="13">
                  <c:v>57889926688.395424</c:v>
                </c:pt>
                <c:pt idx="14">
                  <c:v>60138091733.834351</c:v>
                </c:pt>
                <c:pt idx="15">
                  <c:v>62473564647.164337</c:v>
                </c:pt>
                <c:pt idx="16">
                  <c:v>64899736044.128281</c:v>
                </c:pt>
                <c:pt idx="17">
                  <c:v>67420128215.602051</c:v>
                </c:pt>
                <c:pt idx="18">
                  <c:v>70038400241.220474</c:v>
                </c:pt>
                <c:pt idx="19">
                  <c:v>72758353301.591812</c:v>
                </c:pt>
                <c:pt idx="20">
                  <c:v>75583936196.812943</c:v>
                </c:pt>
                <c:pt idx="21">
                  <c:v>78519251079.297058</c:v>
                </c:pt>
                <c:pt idx="22">
                  <c:v>81568559409.236694</c:v>
                </c:pt>
                <c:pt idx="23">
                  <c:v>84736288141.348145</c:v>
                </c:pt>
                <c:pt idx="24">
                  <c:v>88027036151.87912</c:v>
                </c:pt>
                <c:pt idx="25">
                  <c:v>91445580915.210358</c:v>
                </c:pt>
                <c:pt idx="26">
                  <c:v>94996885439.744232</c:v>
                </c:pt>
                <c:pt idx="27">
                  <c:v>98686105473.149673</c:v>
                </c:pt>
                <c:pt idx="28">
                  <c:v>102518596987.42393</c:v>
                </c:pt>
                <c:pt idx="29">
                  <c:v>106499923954.63824</c:v>
                </c:pt>
                <c:pt idx="30">
                  <c:v>110635866424.65553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0-4C8D-831D-F8C239E30E2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Transportation_cargo!$D$58:$AH$58</c:f>
              <c:numCache>
                <c:formatCode>_(* #,##0_);_(* \(#,##0\);_(* "-"??_);_(@_)</c:formatCode>
                <c:ptCount val="31"/>
                <c:pt idx="0">
                  <c:v>36096300000</c:v>
                </c:pt>
                <c:pt idx="1">
                  <c:v>36669300000</c:v>
                </c:pt>
                <c:pt idx="2">
                  <c:v>37815200000</c:v>
                </c:pt>
                <c:pt idx="3">
                  <c:v>39534100000</c:v>
                </c:pt>
                <c:pt idx="4">
                  <c:v>41253000000</c:v>
                </c:pt>
                <c:pt idx="5">
                  <c:v>42971800000</c:v>
                </c:pt>
                <c:pt idx="6">
                  <c:v>44117700000</c:v>
                </c:pt>
                <c:pt idx="7">
                  <c:v>45836600000</c:v>
                </c:pt>
                <c:pt idx="8">
                  <c:v>48128400000</c:v>
                </c:pt>
                <c:pt idx="9">
                  <c:v>49847300000</c:v>
                </c:pt>
                <c:pt idx="10">
                  <c:v>51566200000</c:v>
                </c:pt>
                <c:pt idx="11">
                  <c:v>53858000000</c:v>
                </c:pt>
                <c:pt idx="12">
                  <c:v>55576900000</c:v>
                </c:pt>
                <c:pt idx="13">
                  <c:v>57868700000</c:v>
                </c:pt>
                <c:pt idx="14">
                  <c:v>60160600000</c:v>
                </c:pt>
                <c:pt idx="15">
                  <c:v>62452400000</c:v>
                </c:pt>
                <c:pt idx="16">
                  <c:v>64744200000</c:v>
                </c:pt>
                <c:pt idx="17">
                  <c:v>67609000000</c:v>
                </c:pt>
                <c:pt idx="18">
                  <c:v>69900800000</c:v>
                </c:pt>
                <c:pt idx="19">
                  <c:v>72765600000</c:v>
                </c:pt>
                <c:pt idx="20">
                  <c:v>75630400000</c:v>
                </c:pt>
                <c:pt idx="21">
                  <c:v>78495200000</c:v>
                </c:pt>
                <c:pt idx="22">
                  <c:v>81360000000</c:v>
                </c:pt>
                <c:pt idx="23">
                  <c:v>84797700000</c:v>
                </c:pt>
                <c:pt idx="24">
                  <c:v>88235500000</c:v>
                </c:pt>
                <c:pt idx="25">
                  <c:v>91673200000</c:v>
                </c:pt>
                <c:pt idx="26">
                  <c:v>95111000000</c:v>
                </c:pt>
                <c:pt idx="27">
                  <c:v>98548700000</c:v>
                </c:pt>
                <c:pt idx="28">
                  <c:v>102559000000</c:v>
                </c:pt>
                <c:pt idx="29">
                  <c:v>106570000000</c:v>
                </c:pt>
                <c:pt idx="30">
                  <c:v>110581000000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0-4C8D-831D-F8C239E3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#,##0_ </c:formatCode>
                <c:ptCount val="31"/>
                <c:pt idx="0">
                  <c:v>4694901760.2246304</c:v>
                </c:pt>
                <c:pt idx="1">
                  <c:v>4476511840.29072</c:v>
                </c:pt>
                <c:pt idx="2">
                  <c:v>4326716295.4290791</c:v>
                </c:pt>
                <c:pt idx="3">
                  <c:v>4181933292.9354572</c:v>
                </c:pt>
                <c:pt idx="4">
                  <c:v>4041995100.311439</c:v>
                </c:pt>
                <c:pt idx="5">
                  <c:v>3906739597.8173561</c:v>
                </c:pt>
                <c:pt idx="6">
                  <c:v>3776010090.6550131</c:v>
                </c:pt>
                <c:pt idx="7">
                  <c:v>3649655127.4352603</c:v>
                </c:pt>
                <c:pt idx="8">
                  <c:v>3527528324.7201042</c:v>
                </c:pt>
                <c:pt idx="9">
                  <c:v>3409488197.4360886</c:v>
                </c:pt>
                <c:pt idx="10">
                  <c:v>3295397994.9624805</c:v>
                </c:pt>
                <c:pt idx="11">
                  <c:v>3185125542.7043614</c:v>
                </c:pt>
                <c:pt idx="12">
                  <c:v>3078543088.9670911</c:v>
                </c:pt>
                <c:pt idx="13">
                  <c:v>2975527156.9547424</c:v>
                </c:pt>
                <c:pt idx="14">
                  <c:v>2875958401.7210469</c:v>
                </c:pt>
                <c:pt idx="15">
                  <c:v>2779721471.9071321</c:v>
                </c:pt>
                <c:pt idx="16">
                  <c:v>2686704876.1058598</c:v>
                </c:pt>
                <c:pt idx="17">
                  <c:v>2596800853.6979651</c:v>
                </c:pt>
                <c:pt idx="18">
                  <c:v>2509905250.0103407</c:v>
                </c:pt>
                <c:pt idx="19">
                  <c:v>2425917395.6518512</c:v>
                </c:pt>
                <c:pt idx="20">
                  <c:v>2344739989.8868747</c:v>
                </c:pt>
                <c:pt idx="21">
                  <c:v>2266278987.911468</c:v>
                </c:pt>
                <c:pt idx="22">
                  <c:v>2190443491.901557</c:v>
                </c:pt>
                <c:pt idx="23">
                  <c:v>2117145645.7069364</c:v>
                </c:pt>
                <c:pt idx="24">
                  <c:v>2046300533.0690742</c:v>
                </c:pt>
                <c:pt idx="25">
                  <c:v>1977826079.2448125</c:v>
                </c:pt>
                <c:pt idx="26">
                  <c:v>1911642955.9219892</c:v>
                </c:pt>
                <c:pt idx="27">
                  <c:v>1847674489.3168266</c:v>
                </c:pt>
                <c:pt idx="28">
                  <c:v>1785846571.346617</c:v>
                </c:pt>
                <c:pt idx="29">
                  <c:v>1726087573.7747965</c:v>
                </c:pt>
                <c:pt idx="30">
                  <c:v>1668328265.2289464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B-4434-AE23-488511E04D8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_(* #,##0_);_(* \(#,##0\);_(* "-"??_);_(@_)</c:formatCode>
                <c:ptCount val="31"/>
                <c:pt idx="0">
                  <c:v>4708910000</c:v>
                </c:pt>
                <c:pt idx="1">
                  <c:v>4463650000</c:v>
                </c:pt>
                <c:pt idx="2">
                  <c:v>4316500000</c:v>
                </c:pt>
                <c:pt idx="3">
                  <c:v>4169340000</c:v>
                </c:pt>
                <c:pt idx="4">
                  <c:v>4071240000</c:v>
                </c:pt>
                <c:pt idx="5">
                  <c:v>3924090000</c:v>
                </c:pt>
                <c:pt idx="6">
                  <c:v>3776930000</c:v>
                </c:pt>
                <c:pt idx="7">
                  <c:v>3678830000</c:v>
                </c:pt>
                <c:pt idx="8">
                  <c:v>3531680000</c:v>
                </c:pt>
                <c:pt idx="9">
                  <c:v>3433580000</c:v>
                </c:pt>
                <c:pt idx="10">
                  <c:v>3286420000</c:v>
                </c:pt>
                <c:pt idx="11">
                  <c:v>3188320000</c:v>
                </c:pt>
                <c:pt idx="12">
                  <c:v>3090220000</c:v>
                </c:pt>
                <c:pt idx="13">
                  <c:v>2992120000</c:v>
                </c:pt>
                <c:pt idx="14">
                  <c:v>2894020000</c:v>
                </c:pt>
                <c:pt idx="15">
                  <c:v>2795910000</c:v>
                </c:pt>
                <c:pt idx="16">
                  <c:v>2697810000</c:v>
                </c:pt>
                <c:pt idx="17">
                  <c:v>2599710000</c:v>
                </c:pt>
                <c:pt idx="18">
                  <c:v>2501610000</c:v>
                </c:pt>
                <c:pt idx="19">
                  <c:v>2452560000</c:v>
                </c:pt>
                <c:pt idx="20">
                  <c:v>2354450000</c:v>
                </c:pt>
                <c:pt idx="21">
                  <c:v>2256350000</c:v>
                </c:pt>
                <c:pt idx="22">
                  <c:v>2207300000</c:v>
                </c:pt>
                <c:pt idx="23">
                  <c:v>2109200000</c:v>
                </c:pt>
                <c:pt idx="24">
                  <c:v>2060150000</c:v>
                </c:pt>
                <c:pt idx="25">
                  <c:v>1962040000</c:v>
                </c:pt>
                <c:pt idx="26">
                  <c:v>1912990000</c:v>
                </c:pt>
                <c:pt idx="27">
                  <c:v>1863940000</c:v>
                </c:pt>
                <c:pt idx="28">
                  <c:v>1765840000</c:v>
                </c:pt>
                <c:pt idx="29">
                  <c:v>1716790000</c:v>
                </c:pt>
                <c:pt idx="30">
                  <c:v>1667740000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B-4434-AE23-488511E04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Transportation_cargo!$D$63:$AH$63</c:f>
              <c:numCache>
                <c:formatCode>#,##0_ </c:formatCode>
                <c:ptCount val="31"/>
                <c:pt idx="0">
                  <c:v>1157882747.5778406</c:v>
                </c:pt>
                <c:pt idx="1">
                  <c:v>1145107971.4864736</c:v>
                </c:pt>
                <c:pt idx="2">
                  <c:v>1132474137.9080906</c:v>
                </c:pt>
                <c:pt idx="3">
                  <c:v>1119979691.8415065</c:v>
                </c:pt>
                <c:pt idx="4">
                  <c:v>1107623095.4416697</c:v>
                </c:pt>
                <c:pt idx="5">
                  <c:v>1095402827.8303821</c:v>
                </c:pt>
                <c:pt idx="6">
                  <c:v>1083317384.9091051</c:v>
                </c:pt>
                <c:pt idx="7">
                  <c:v>1071365279.1738319</c:v>
                </c:pt>
                <c:pt idx="8">
                  <c:v>1059545039.532002</c:v>
                </c:pt>
                <c:pt idx="9">
                  <c:v>1047855211.1214358</c:v>
                </c:pt>
                <c:pt idx="10">
                  <c:v>1036294355.1312671</c:v>
                </c:pt>
                <c:pt idx="11">
                  <c:v>1024861048.6248503</c:v>
                </c:pt>
                <c:pt idx="12">
                  <c:v>1013553884.364623</c:v>
                </c:pt>
                <c:pt idx="13">
                  <c:v>1002371470.638899</c:v>
                </c:pt>
                <c:pt idx="14">
                  <c:v>991312431.09057438</c:v>
                </c:pt>
                <c:pt idx="15">
                  <c:v>980375404.54772115</c:v>
                </c:pt>
                <c:pt idx="16">
                  <c:v>969559044.85605168</c:v>
                </c:pt>
                <c:pt idx="17">
                  <c:v>958862020.71323109</c:v>
                </c:pt>
                <c:pt idx="18">
                  <c:v>948283015.50501704</c:v>
                </c:pt>
                <c:pt idx="19">
                  <c:v>937820727.14320815</c:v>
                </c:pt>
                <c:pt idx="20">
                  <c:v>927473867.90538025</c:v>
                </c:pt>
                <c:pt idx="21">
                  <c:v>917241164.27638972</c:v>
                </c:pt>
                <c:pt idx="22">
                  <c:v>907121356.79162717</c:v>
                </c:pt>
                <c:pt idx="23">
                  <c:v>897113199.88199937</c:v>
                </c:pt>
                <c:pt idx="24">
                  <c:v>887215461.72062147</c:v>
                </c:pt>
                <c:pt idx="25">
                  <c:v>877426924.07120132</c:v>
                </c:pt>
                <c:pt idx="26">
                  <c:v>867746382.13809609</c:v>
                </c:pt>
                <c:pt idx="27">
                  <c:v>858172644.41802299</c:v>
                </c:pt>
                <c:pt idx="28">
                  <c:v>848704532.55340648</c:v>
                </c:pt>
                <c:pt idx="29">
                  <c:v>839340881.18734348</c:v>
                </c:pt>
                <c:pt idx="30">
                  <c:v>830080537.82016838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5F7-961C-A92BE29FBA03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Transportation_cargo!$D$64:$AH$64</c:f>
              <c:numCache>
                <c:formatCode>_(* #,##0_);_(* \(#,##0\);_(* "-"??_);_(@_)</c:formatCode>
                <c:ptCount val="31"/>
                <c:pt idx="0">
                  <c:v>219333</c:v>
                </c:pt>
                <c:pt idx="1">
                  <c:v>217117</c:v>
                </c:pt>
                <c:pt idx="2">
                  <c:v>214902</c:v>
                </c:pt>
                <c:pt idx="3">
                  <c:v>212686</c:v>
                </c:pt>
                <c:pt idx="4">
                  <c:v>210471</c:v>
                </c:pt>
                <c:pt idx="5">
                  <c:v>208255</c:v>
                </c:pt>
                <c:pt idx="6">
                  <c:v>206040</c:v>
                </c:pt>
                <c:pt idx="7">
                  <c:v>203824</c:v>
                </c:pt>
                <c:pt idx="8">
                  <c:v>199393</c:v>
                </c:pt>
                <c:pt idx="9">
                  <c:v>197178</c:v>
                </c:pt>
                <c:pt idx="10">
                  <c:v>197178</c:v>
                </c:pt>
                <c:pt idx="11">
                  <c:v>194962</c:v>
                </c:pt>
                <c:pt idx="12">
                  <c:v>192747</c:v>
                </c:pt>
                <c:pt idx="13">
                  <c:v>190531</c:v>
                </c:pt>
                <c:pt idx="14">
                  <c:v>188316</c:v>
                </c:pt>
                <c:pt idx="15">
                  <c:v>186100</c:v>
                </c:pt>
                <c:pt idx="16">
                  <c:v>183885</c:v>
                </c:pt>
                <c:pt idx="17">
                  <c:v>181669</c:v>
                </c:pt>
                <c:pt idx="18">
                  <c:v>179454</c:v>
                </c:pt>
                <c:pt idx="19">
                  <c:v>177238</c:v>
                </c:pt>
                <c:pt idx="20">
                  <c:v>175023</c:v>
                </c:pt>
                <c:pt idx="21">
                  <c:v>172807</c:v>
                </c:pt>
                <c:pt idx="22">
                  <c:v>170592</c:v>
                </c:pt>
                <c:pt idx="23">
                  <c:v>170592</c:v>
                </c:pt>
                <c:pt idx="24">
                  <c:v>168376</c:v>
                </c:pt>
                <c:pt idx="25">
                  <c:v>166161</c:v>
                </c:pt>
                <c:pt idx="26">
                  <c:v>163946</c:v>
                </c:pt>
                <c:pt idx="27">
                  <c:v>161730</c:v>
                </c:pt>
                <c:pt idx="28">
                  <c:v>159515</c:v>
                </c:pt>
                <c:pt idx="29">
                  <c:v>159515</c:v>
                </c:pt>
                <c:pt idx="30">
                  <c:v>157299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F-45F7-961C-A92BE29FB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Transportation_cargo!$D$66:$AH$66</c:f>
              <c:numCache>
                <c:formatCode>#,##0_ </c:formatCode>
                <c:ptCount val="31"/>
                <c:pt idx="0">
                  <c:v>6939082293543.0723</c:v>
                </c:pt>
                <c:pt idx="1">
                  <c:v>7258680200518.4609</c:v>
                </c:pt>
                <c:pt idx="2">
                  <c:v>7592998039874.2588</c:v>
                </c:pt>
                <c:pt idx="3">
                  <c:v>7638556028113.5039</c:v>
                </c:pt>
                <c:pt idx="4">
                  <c:v>7684387364282.1865</c:v>
                </c:pt>
                <c:pt idx="5">
                  <c:v>7730493688467.8799</c:v>
                </c:pt>
                <c:pt idx="6">
                  <c:v>7776876650598.6865</c:v>
                </c:pt>
                <c:pt idx="7">
                  <c:v>7823537910502.2783</c:v>
                </c:pt>
                <c:pt idx="8">
                  <c:v>7870479137965.293</c:v>
                </c:pt>
                <c:pt idx="9">
                  <c:v>7917702012793.084</c:v>
                </c:pt>
                <c:pt idx="10">
                  <c:v>7965208224869.8418</c:v>
                </c:pt>
                <c:pt idx="11">
                  <c:v>8012999474219.0605</c:v>
                </c:pt>
                <c:pt idx="12">
                  <c:v>8061077471064.375</c:v>
                </c:pt>
                <c:pt idx="13">
                  <c:v>8109443935890.7607</c:v>
                </c:pt>
                <c:pt idx="14">
                  <c:v>8158100599506.1045</c:v>
                </c:pt>
                <c:pt idx="15">
                  <c:v>8207049203103.1426</c:v>
                </c:pt>
                <c:pt idx="16">
                  <c:v>8256291498321.7607</c:v>
                </c:pt>
                <c:pt idx="17">
                  <c:v>8305829247311.6914</c:v>
                </c:pt>
                <c:pt idx="18">
                  <c:v>8355664222795.5625</c:v>
                </c:pt>
                <c:pt idx="19">
                  <c:v>8405798208132.3359</c:v>
                </c:pt>
                <c:pt idx="20">
                  <c:v>8456232997381.1309</c:v>
                </c:pt>
                <c:pt idx="21">
                  <c:v>8506970395365.417</c:v>
                </c:pt>
                <c:pt idx="22">
                  <c:v>8558012217737.6094</c:v>
                </c:pt>
                <c:pt idx="23">
                  <c:v>8609360291044.0352</c:v>
                </c:pt>
                <c:pt idx="24">
                  <c:v>8661016452790.2988</c:v>
                </c:pt>
                <c:pt idx="25">
                  <c:v>8712982551507.04</c:v>
                </c:pt>
                <c:pt idx="26">
                  <c:v>8765260446816.083</c:v>
                </c:pt>
                <c:pt idx="27">
                  <c:v>8817852009496.9785</c:v>
                </c:pt>
                <c:pt idx="28">
                  <c:v>8870759121553.9609</c:v>
                </c:pt>
                <c:pt idx="29">
                  <c:v>8923983676283.2852</c:v>
                </c:pt>
                <c:pt idx="30">
                  <c:v>8977527578340.9863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DC3-9B88-81A1E410A4A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Transportation_cargo!$D$67:$AH$67</c:f>
              <c:numCache>
                <c:formatCode>_(* #,##0_);_(* \(#,##0\);_(* "-"??_);_(@_)</c:formatCode>
                <c:ptCount val="31"/>
                <c:pt idx="0">
                  <c:v>2109300000000</c:v>
                </c:pt>
                <c:pt idx="1">
                  <c:v>2201010000000</c:v>
                </c:pt>
                <c:pt idx="2">
                  <c:v>2292710000000</c:v>
                </c:pt>
                <c:pt idx="3">
                  <c:v>2315640000000</c:v>
                </c:pt>
                <c:pt idx="4">
                  <c:v>2315640000000</c:v>
                </c:pt>
                <c:pt idx="5">
                  <c:v>2338570000000</c:v>
                </c:pt>
                <c:pt idx="6">
                  <c:v>2361500000000</c:v>
                </c:pt>
                <c:pt idx="7">
                  <c:v>2361500000000</c:v>
                </c:pt>
                <c:pt idx="8">
                  <c:v>2384420000000</c:v>
                </c:pt>
                <c:pt idx="9">
                  <c:v>2384420000000</c:v>
                </c:pt>
                <c:pt idx="10">
                  <c:v>2407350000000</c:v>
                </c:pt>
                <c:pt idx="11">
                  <c:v>2430280000000</c:v>
                </c:pt>
                <c:pt idx="12">
                  <c:v>2430280000000</c:v>
                </c:pt>
                <c:pt idx="13">
                  <c:v>2453200000000</c:v>
                </c:pt>
                <c:pt idx="14">
                  <c:v>2476130000000</c:v>
                </c:pt>
                <c:pt idx="15">
                  <c:v>2476130000000</c:v>
                </c:pt>
                <c:pt idx="16">
                  <c:v>2499060000000</c:v>
                </c:pt>
                <c:pt idx="17">
                  <c:v>2521990000000</c:v>
                </c:pt>
                <c:pt idx="18">
                  <c:v>2521990000000</c:v>
                </c:pt>
                <c:pt idx="19">
                  <c:v>2544910000000</c:v>
                </c:pt>
                <c:pt idx="20">
                  <c:v>2567840000000</c:v>
                </c:pt>
                <c:pt idx="21">
                  <c:v>2567840000000</c:v>
                </c:pt>
                <c:pt idx="22">
                  <c:v>2590770000000</c:v>
                </c:pt>
                <c:pt idx="23">
                  <c:v>2613690000000</c:v>
                </c:pt>
                <c:pt idx="24">
                  <c:v>2613690000000</c:v>
                </c:pt>
                <c:pt idx="25">
                  <c:v>2636620000000</c:v>
                </c:pt>
                <c:pt idx="26">
                  <c:v>2659550000000</c:v>
                </c:pt>
                <c:pt idx="27">
                  <c:v>2659550000000</c:v>
                </c:pt>
                <c:pt idx="28">
                  <c:v>2682480000000</c:v>
                </c:pt>
                <c:pt idx="29">
                  <c:v>2705400000000</c:v>
                </c:pt>
                <c:pt idx="30">
                  <c:v>2705400000000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DC3-9B88-81A1E410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Transportation_cargo!$D$69:$AH$69</c:f>
              <c:numCache>
                <c:formatCode>#,##0_ </c:formatCode>
                <c:ptCount val="31"/>
                <c:pt idx="0">
                  <c:v>1280010834.3150227</c:v>
                </c:pt>
                <c:pt idx="1">
                  <c:v>1280010834.3150227</c:v>
                </c:pt>
                <c:pt idx="2">
                  <c:v>1280010834.3150227</c:v>
                </c:pt>
                <c:pt idx="3">
                  <c:v>1280010834.3150227</c:v>
                </c:pt>
                <c:pt idx="4">
                  <c:v>1280010834.3150227</c:v>
                </c:pt>
                <c:pt idx="5">
                  <c:v>1280010834.3150227</c:v>
                </c:pt>
                <c:pt idx="6">
                  <c:v>1280010834.3150227</c:v>
                </c:pt>
                <c:pt idx="7">
                  <c:v>1280010834.3150227</c:v>
                </c:pt>
                <c:pt idx="8">
                  <c:v>1280010834.3150227</c:v>
                </c:pt>
                <c:pt idx="9">
                  <c:v>1280010834.3150227</c:v>
                </c:pt>
                <c:pt idx="10">
                  <c:v>1280010834.3150227</c:v>
                </c:pt>
                <c:pt idx="11">
                  <c:v>1280010834.3150227</c:v>
                </c:pt>
                <c:pt idx="12">
                  <c:v>1280010834.3150227</c:v>
                </c:pt>
                <c:pt idx="13">
                  <c:v>1280010834.3150227</c:v>
                </c:pt>
                <c:pt idx="14">
                  <c:v>1280010834.3150227</c:v>
                </c:pt>
                <c:pt idx="15">
                  <c:v>1280010834.3150227</c:v>
                </c:pt>
                <c:pt idx="16">
                  <c:v>1280010834.3150227</c:v>
                </c:pt>
                <c:pt idx="17">
                  <c:v>1280010834.3150227</c:v>
                </c:pt>
                <c:pt idx="18">
                  <c:v>1280010834.3150227</c:v>
                </c:pt>
                <c:pt idx="19">
                  <c:v>1280010834.3150227</c:v>
                </c:pt>
                <c:pt idx="20">
                  <c:v>1280010834.3150227</c:v>
                </c:pt>
                <c:pt idx="21">
                  <c:v>1280010834.3150227</c:v>
                </c:pt>
                <c:pt idx="22">
                  <c:v>1280010834.3150227</c:v>
                </c:pt>
                <c:pt idx="23">
                  <c:v>1280010834.3150227</c:v>
                </c:pt>
                <c:pt idx="24">
                  <c:v>1280010834.3150227</c:v>
                </c:pt>
                <c:pt idx="25">
                  <c:v>1280010834.3150227</c:v>
                </c:pt>
                <c:pt idx="26">
                  <c:v>1280010834.3150227</c:v>
                </c:pt>
                <c:pt idx="27">
                  <c:v>1280010834.3150227</c:v>
                </c:pt>
                <c:pt idx="28">
                  <c:v>1280010834.3150227</c:v>
                </c:pt>
                <c:pt idx="29">
                  <c:v>1280010834.3150227</c:v>
                </c:pt>
                <c:pt idx="30">
                  <c:v>1280010834.3150227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A-47A7-A81A-0CB9DB98FF3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Transportation_cargo!$D$70:$AH$70</c:f>
              <c:numCache>
                <c:formatCode>_(* #,##0_);_(* \(#,##0\);_(* "-"??_);_(@_)</c:formatCode>
                <c:ptCount val="31"/>
                <c:pt idx="0">
                  <c:v>1280150000</c:v>
                </c:pt>
                <c:pt idx="1">
                  <c:v>1280150000</c:v>
                </c:pt>
                <c:pt idx="2">
                  <c:v>1280150000</c:v>
                </c:pt>
                <c:pt idx="3">
                  <c:v>1280150000</c:v>
                </c:pt>
                <c:pt idx="4">
                  <c:v>1280150000</c:v>
                </c:pt>
                <c:pt idx="5">
                  <c:v>1280150000</c:v>
                </c:pt>
                <c:pt idx="6">
                  <c:v>1280150000</c:v>
                </c:pt>
                <c:pt idx="7">
                  <c:v>1280150000</c:v>
                </c:pt>
                <c:pt idx="8">
                  <c:v>1280150000</c:v>
                </c:pt>
                <c:pt idx="9">
                  <c:v>1280150000</c:v>
                </c:pt>
                <c:pt idx="10">
                  <c:v>1280150000</c:v>
                </c:pt>
                <c:pt idx="11">
                  <c:v>1280150000</c:v>
                </c:pt>
                <c:pt idx="12">
                  <c:v>1280150000</c:v>
                </c:pt>
                <c:pt idx="13">
                  <c:v>1280150000</c:v>
                </c:pt>
                <c:pt idx="14">
                  <c:v>1280150000</c:v>
                </c:pt>
                <c:pt idx="15">
                  <c:v>1280150000</c:v>
                </c:pt>
                <c:pt idx="16">
                  <c:v>1280150000</c:v>
                </c:pt>
                <c:pt idx="17">
                  <c:v>1280150000</c:v>
                </c:pt>
                <c:pt idx="18">
                  <c:v>1280150000</c:v>
                </c:pt>
                <c:pt idx="19">
                  <c:v>1280150000</c:v>
                </c:pt>
                <c:pt idx="20">
                  <c:v>1280150000</c:v>
                </c:pt>
                <c:pt idx="21">
                  <c:v>1280150000</c:v>
                </c:pt>
                <c:pt idx="22">
                  <c:v>1280150000</c:v>
                </c:pt>
                <c:pt idx="23">
                  <c:v>1280150000</c:v>
                </c:pt>
                <c:pt idx="24">
                  <c:v>1280150000</c:v>
                </c:pt>
                <c:pt idx="25">
                  <c:v>1280150000</c:v>
                </c:pt>
                <c:pt idx="26">
                  <c:v>1280150000</c:v>
                </c:pt>
                <c:pt idx="27">
                  <c:v>1280150000</c:v>
                </c:pt>
                <c:pt idx="28">
                  <c:v>1280150000</c:v>
                </c:pt>
                <c:pt idx="29">
                  <c:v>1280150000</c:v>
                </c:pt>
                <c:pt idx="30">
                  <c:v>1280150000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A-47A7-A81A-0CB9DB98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Transportation_cargo!$D$72:$AH$72</c:f>
              <c:numCache>
                <c:formatCode>#,##0_ </c:formatCode>
                <c:ptCount val="31"/>
                <c:pt idx="0">
                  <c:v>62833737.995272994</c:v>
                </c:pt>
                <c:pt idx="1">
                  <c:v>62833737.995272994</c:v>
                </c:pt>
                <c:pt idx="2">
                  <c:v>62833737.995272994</c:v>
                </c:pt>
                <c:pt idx="3">
                  <c:v>62833737.995272994</c:v>
                </c:pt>
                <c:pt idx="4">
                  <c:v>62833737.995272994</c:v>
                </c:pt>
                <c:pt idx="5">
                  <c:v>62833737.995272994</c:v>
                </c:pt>
                <c:pt idx="6">
                  <c:v>62833737.995272994</c:v>
                </c:pt>
                <c:pt idx="7">
                  <c:v>62833737.995272994</c:v>
                </c:pt>
                <c:pt idx="8">
                  <c:v>62833737.995272994</c:v>
                </c:pt>
                <c:pt idx="9">
                  <c:v>62833737.995272994</c:v>
                </c:pt>
                <c:pt idx="10">
                  <c:v>62833737.995272994</c:v>
                </c:pt>
                <c:pt idx="11">
                  <c:v>62833737.995272994</c:v>
                </c:pt>
                <c:pt idx="12">
                  <c:v>62833737.995272994</c:v>
                </c:pt>
                <c:pt idx="13">
                  <c:v>62833737.995272994</c:v>
                </c:pt>
                <c:pt idx="14">
                  <c:v>62833737.995272994</c:v>
                </c:pt>
                <c:pt idx="15">
                  <c:v>62833737.995272994</c:v>
                </c:pt>
                <c:pt idx="16">
                  <c:v>62833737.995272994</c:v>
                </c:pt>
                <c:pt idx="17">
                  <c:v>62833737.995272994</c:v>
                </c:pt>
                <c:pt idx="18">
                  <c:v>62833737.995272994</c:v>
                </c:pt>
                <c:pt idx="19">
                  <c:v>62833737.995272994</c:v>
                </c:pt>
                <c:pt idx="20">
                  <c:v>62833737.995272994</c:v>
                </c:pt>
                <c:pt idx="21">
                  <c:v>62833737.995272994</c:v>
                </c:pt>
                <c:pt idx="22">
                  <c:v>62833737.995272994</c:v>
                </c:pt>
                <c:pt idx="23">
                  <c:v>62833737.995272994</c:v>
                </c:pt>
                <c:pt idx="24">
                  <c:v>62833737.995272994</c:v>
                </c:pt>
                <c:pt idx="25">
                  <c:v>62833737.995272994</c:v>
                </c:pt>
                <c:pt idx="26">
                  <c:v>62833737.995272994</c:v>
                </c:pt>
                <c:pt idx="27">
                  <c:v>62833737.995272994</c:v>
                </c:pt>
                <c:pt idx="28">
                  <c:v>62833737.995272994</c:v>
                </c:pt>
                <c:pt idx="29">
                  <c:v>62833737.995272994</c:v>
                </c:pt>
                <c:pt idx="30">
                  <c:v>62833737.995272994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B-45DE-A047-F23992D94B34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Transportation_cargo!$D$73:$AH$73</c:f>
              <c:numCache>
                <c:formatCode>_(* #,##0_);_(* \(#,##0\);_(* "-"??_);_(@_)</c:formatCode>
                <c:ptCount val="31"/>
                <c:pt idx="0">
                  <c:v>62834400</c:v>
                </c:pt>
                <c:pt idx="1">
                  <c:v>62834400</c:v>
                </c:pt>
                <c:pt idx="2">
                  <c:v>62834400</c:v>
                </c:pt>
                <c:pt idx="3">
                  <c:v>62834400</c:v>
                </c:pt>
                <c:pt idx="4">
                  <c:v>62834400</c:v>
                </c:pt>
                <c:pt idx="5">
                  <c:v>62834400</c:v>
                </c:pt>
                <c:pt idx="6">
                  <c:v>62834400</c:v>
                </c:pt>
                <c:pt idx="7">
                  <c:v>62834400</c:v>
                </c:pt>
                <c:pt idx="8">
                  <c:v>62834400</c:v>
                </c:pt>
                <c:pt idx="9">
                  <c:v>62834400</c:v>
                </c:pt>
                <c:pt idx="10">
                  <c:v>62834400</c:v>
                </c:pt>
                <c:pt idx="11">
                  <c:v>62834400</c:v>
                </c:pt>
                <c:pt idx="12">
                  <c:v>62834400</c:v>
                </c:pt>
                <c:pt idx="13">
                  <c:v>62834400</c:v>
                </c:pt>
                <c:pt idx="14">
                  <c:v>62834400</c:v>
                </c:pt>
                <c:pt idx="15">
                  <c:v>62834400</c:v>
                </c:pt>
                <c:pt idx="16">
                  <c:v>62834400</c:v>
                </c:pt>
                <c:pt idx="17">
                  <c:v>62834400</c:v>
                </c:pt>
                <c:pt idx="18">
                  <c:v>62834400</c:v>
                </c:pt>
                <c:pt idx="19">
                  <c:v>62834400</c:v>
                </c:pt>
                <c:pt idx="20">
                  <c:v>62834400</c:v>
                </c:pt>
                <c:pt idx="21">
                  <c:v>62834400</c:v>
                </c:pt>
                <c:pt idx="22">
                  <c:v>62834400</c:v>
                </c:pt>
                <c:pt idx="23">
                  <c:v>62834400</c:v>
                </c:pt>
                <c:pt idx="24">
                  <c:v>62834400</c:v>
                </c:pt>
                <c:pt idx="25">
                  <c:v>62834400</c:v>
                </c:pt>
                <c:pt idx="26">
                  <c:v>62834400</c:v>
                </c:pt>
                <c:pt idx="27">
                  <c:v>62834400</c:v>
                </c:pt>
                <c:pt idx="28">
                  <c:v>62834400</c:v>
                </c:pt>
                <c:pt idx="29">
                  <c:v>62834400</c:v>
                </c:pt>
                <c:pt idx="30">
                  <c:v>62834400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B-45DE-A047-F23992D9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1473547000000</c:v>
                </c:pt>
                <c:pt idx="1">
                  <c:v>256955900000</c:v>
                </c:pt>
                <c:pt idx="2">
                  <c:v>67895200000</c:v>
                </c:pt>
                <c:pt idx="3">
                  <c:v>328853468700000</c:v>
                </c:pt>
                <c:pt idx="4">
                  <c:v>178445100000000</c:v>
                </c:pt>
                <c:pt idx="5">
                  <c:v>0</c:v>
                </c:pt>
                <c:pt idx="6">
                  <c:v>22737920000000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Transportation_fuel!$H$160:$H$166</c:f>
              <c:numCache>
                <c:formatCode>0.0000E+00</c:formatCode>
                <c:ptCount val="7"/>
                <c:pt idx="0">
                  <c:v>1493234009329.2351</c:v>
                </c:pt>
                <c:pt idx="1">
                  <c:v>250205558955.15552</c:v>
                </c:pt>
                <c:pt idx="2">
                  <c:v>3430126281743.5234</c:v>
                </c:pt>
                <c:pt idx="3">
                  <c:v>339890196888186.63</c:v>
                </c:pt>
                <c:pt idx="4">
                  <c:v>187208685023190.25</c:v>
                </c:pt>
                <c:pt idx="5">
                  <c:v>0</c:v>
                </c:pt>
                <c:pt idx="6">
                  <c:v>22721514373435.281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283585300000000</c:v>
                </c:pt>
                <c:pt idx="1">
                  <c:v>44889840000000</c:v>
                </c:pt>
                <c:pt idx="2">
                  <c:v>172990000000</c:v>
                </c:pt>
                <c:pt idx="3">
                  <c:v>239321000000000</c:v>
                </c:pt>
                <c:pt idx="4">
                  <c:v>213160550000000</c:v>
                </c:pt>
                <c:pt idx="5">
                  <c:v>107395366000000</c:v>
                </c:pt>
                <c:pt idx="6">
                  <c:v>2551660000000</c:v>
                </c:pt>
                <c:pt idx="7">
                  <c:v>11595200000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Transportation_fuel!$H$167:$H$174</c:f>
              <c:numCache>
                <c:formatCode>0.0000E+00</c:formatCode>
                <c:ptCount val="8"/>
                <c:pt idx="0">
                  <c:v>282535437443797.38</c:v>
                </c:pt>
                <c:pt idx="1">
                  <c:v>43962059361452.992</c:v>
                </c:pt>
                <c:pt idx="2">
                  <c:v>179910828681.46878</c:v>
                </c:pt>
                <c:pt idx="3">
                  <c:v>2110013848696562.8</c:v>
                </c:pt>
                <c:pt idx="4">
                  <c:v>210005194999874.47</c:v>
                </c:pt>
                <c:pt idx="5">
                  <c:v>107412150356856.31</c:v>
                </c:pt>
                <c:pt idx="6">
                  <c:v>4042408281132.1924</c:v>
                </c:pt>
                <c:pt idx="7">
                  <c:v>3673525978620.1094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0.0000E+00</c:formatCode>
                <c:ptCount val="6"/>
                <c:pt idx="0">
                  <c:v>497000000000</c:v>
                </c:pt>
                <c:pt idx="1">
                  <c:v>86219200000</c:v>
                </c:pt>
                <c:pt idx="2">
                  <c:v>1922910000000</c:v>
                </c:pt>
                <c:pt idx="3">
                  <c:v>13828130000000</c:v>
                </c:pt>
                <c:pt idx="4">
                  <c:v>6962790000000</c:v>
                </c:pt>
                <c:pt idx="5">
                  <c:v>28186600000000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Transportation_fuel!$H$175:$H$180</c:f>
              <c:numCache>
                <c:formatCode>0.0000E+00</c:formatCode>
                <c:ptCount val="6"/>
                <c:pt idx="0">
                  <c:v>533870890938.63861</c:v>
                </c:pt>
                <c:pt idx="1">
                  <c:v>89455144902.032028</c:v>
                </c:pt>
                <c:pt idx="2">
                  <c:v>1992502331187.9036</c:v>
                </c:pt>
                <c:pt idx="3">
                  <c:v>2251376018801.7065</c:v>
                </c:pt>
                <c:pt idx="4">
                  <c:v>1240039129787.7463</c:v>
                </c:pt>
                <c:pt idx="5">
                  <c:v>44769444856649.766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0.0000E+00</c:formatCode>
                <c:ptCount val="2"/>
                <c:pt idx="0">
                  <c:v>168305000000</c:v>
                </c:pt>
                <c:pt idx="1">
                  <c:v>87834900000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Transportation_fuel!$H$181:$H$182</c:f>
              <c:numCache>
                <c:formatCode>0.0000E+00</c:formatCode>
                <c:ptCount val="2"/>
                <c:pt idx="0">
                  <c:v>177160060774.93964</c:v>
                </c:pt>
                <c:pt idx="1">
                  <c:v>98941870689.576004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0.0000E+00</c:formatCode>
                <c:ptCount val="2"/>
                <c:pt idx="0">
                  <c:v>206781000000</c:v>
                </c:pt>
                <c:pt idx="1">
                  <c:v>8087910000000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Transportation_fuel!$H$183:$H$184</c:f>
              <c:numCache>
                <c:formatCode>0.0000E+00</c:formatCode>
                <c:ptCount val="2"/>
                <c:pt idx="0">
                  <c:v>256542171860.28192</c:v>
                </c:pt>
                <c:pt idx="1">
                  <c:v>20743457828139.715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0.0000E+00</c:formatCode>
                <c:ptCount val="4"/>
                <c:pt idx="0">
                  <c:v>103137000000</c:v>
                </c:pt>
                <c:pt idx="1">
                  <c:v>0</c:v>
                </c:pt>
                <c:pt idx="2">
                  <c:v>1208070000000</c:v>
                </c:pt>
                <c:pt idx="3">
                  <c:v>611872000000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Transportation_fuel!$H$185:$H$188</c:f>
              <c:numCache>
                <c:formatCode>0.0000E+00</c:formatCode>
                <c:ptCount val="4"/>
                <c:pt idx="0">
                  <c:v>99776559667.523636</c:v>
                </c:pt>
                <c:pt idx="1">
                  <c:v>16952140757.013609</c:v>
                </c:pt>
                <c:pt idx="2">
                  <c:v>1188744535080.533</c:v>
                </c:pt>
                <c:pt idx="3">
                  <c:v>663900246807.29724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Transportation_fuel!$E$204:$AI$204</c:f>
              <c:numCache>
                <c:formatCode>General</c:formatCode>
                <c:ptCount val="31"/>
                <c:pt idx="0">
                  <c:v>611382123700000</c:v>
                </c:pt>
                <c:pt idx="1">
                  <c:v>591909629900000</c:v>
                </c:pt>
                <c:pt idx="2">
                  <c:v>580375445300000</c:v>
                </c:pt>
                <c:pt idx="3">
                  <c:v>570868093800000</c:v>
                </c:pt>
                <c:pt idx="4">
                  <c:v>563304146500000</c:v>
                </c:pt>
                <c:pt idx="5">
                  <c:v>552631792300000</c:v>
                </c:pt>
                <c:pt idx="6">
                  <c:v>548314920700000</c:v>
                </c:pt>
                <c:pt idx="7">
                  <c:v>549949706000000</c:v>
                </c:pt>
                <c:pt idx="8">
                  <c:v>548632482200000</c:v>
                </c:pt>
                <c:pt idx="9">
                  <c:v>549042671900000</c:v>
                </c:pt>
                <c:pt idx="10">
                  <c:v>551129785800000</c:v>
                </c:pt>
                <c:pt idx="11">
                  <c:v>568701997200000</c:v>
                </c:pt>
                <c:pt idx="12">
                  <c:v>583505153400000</c:v>
                </c:pt>
                <c:pt idx="13">
                  <c:v>603726261800000</c:v>
                </c:pt>
                <c:pt idx="14">
                  <c:v>620840523100000</c:v>
                </c:pt>
                <c:pt idx="15">
                  <c:v>643071104200000</c:v>
                </c:pt>
                <c:pt idx="16">
                  <c:v>666133198100000</c:v>
                </c:pt>
                <c:pt idx="17">
                  <c:v>689660892700000</c:v>
                </c:pt>
                <c:pt idx="18">
                  <c:v>713660358700000</c:v>
                </c:pt>
                <c:pt idx="19">
                  <c:v>737661980200000</c:v>
                </c:pt>
                <c:pt idx="20">
                  <c:v>766175261200000</c:v>
                </c:pt>
                <c:pt idx="21">
                  <c:v>789859680100000</c:v>
                </c:pt>
                <c:pt idx="22">
                  <c:v>813118779300000</c:v>
                </c:pt>
                <c:pt idx="23">
                  <c:v>840766297300000</c:v>
                </c:pt>
                <c:pt idx="24">
                  <c:v>867952134100000</c:v>
                </c:pt>
                <c:pt idx="25">
                  <c:v>894875288100000</c:v>
                </c:pt>
                <c:pt idx="26">
                  <c:v>921259184500000</c:v>
                </c:pt>
                <c:pt idx="27">
                  <c:v>947463486200000</c:v>
                </c:pt>
                <c:pt idx="28">
                  <c:v>973331794600000</c:v>
                </c:pt>
                <c:pt idx="29">
                  <c:v>998782325900000</c:v>
                </c:pt>
                <c:pt idx="30">
                  <c:v>1028692066800000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68A-B886-7D355F98F935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Transportation_fuel!$E$205:$AI$205</c:f>
              <c:numCache>
                <c:formatCode>General</c:formatCode>
                <c:ptCount val="31"/>
                <c:pt idx="0">
                  <c:v>503012499107675.88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462766730809703.13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437262123423959.75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422397705909122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410238361108654.06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397508784980329.81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386304746476834.69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D-468A-B886-7D355F98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Transportation_fuel!$E$206:$AI$206</c:f>
              <c:numCache>
                <c:formatCode>General</c:formatCode>
                <c:ptCount val="31"/>
                <c:pt idx="0">
                  <c:v>293560854000000</c:v>
                </c:pt>
                <c:pt idx="1">
                  <c:v>296781353000000</c:v>
                </c:pt>
                <c:pt idx="2">
                  <c:v>297165521000000</c:v>
                </c:pt>
                <c:pt idx="3">
                  <c:v>300913316000000</c:v>
                </c:pt>
                <c:pt idx="4">
                  <c:v>301929487000000</c:v>
                </c:pt>
                <c:pt idx="5">
                  <c:v>306221829000000</c:v>
                </c:pt>
                <c:pt idx="6">
                  <c:v>307944215000000</c:v>
                </c:pt>
                <c:pt idx="7">
                  <c:v>310432077000000</c:v>
                </c:pt>
                <c:pt idx="8">
                  <c:v>316630211000000</c:v>
                </c:pt>
                <c:pt idx="9">
                  <c:v>320629431000000</c:v>
                </c:pt>
                <c:pt idx="10">
                  <c:v>329076755000000</c:v>
                </c:pt>
                <c:pt idx="11">
                  <c:v>335625695000000</c:v>
                </c:pt>
                <c:pt idx="12">
                  <c:v>346474052000000</c:v>
                </c:pt>
                <c:pt idx="13">
                  <c:v>355500925000000</c:v>
                </c:pt>
                <c:pt idx="14">
                  <c:v>369741450000000</c:v>
                </c:pt>
                <c:pt idx="15">
                  <c:v>381875823000000</c:v>
                </c:pt>
                <c:pt idx="16">
                  <c:v>395107175000000</c:v>
                </c:pt>
                <c:pt idx="17">
                  <c:v>413064766000000</c:v>
                </c:pt>
                <c:pt idx="18">
                  <c:v>428352862000000</c:v>
                </c:pt>
                <c:pt idx="19">
                  <c:v>448180350000000</c:v>
                </c:pt>
                <c:pt idx="20">
                  <c:v>463909903000000</c:v>
                </c:pt>
                <c:pt idx="21">
                  <c:v>483626154000000</c:v>
                </c:pt>
                <c:pt idx="22">
                  <c:v>498505426000000</c:v>
                </c:pt>
                <c:pt idx="23">
                  <c:v>516952966000000</c:v>
                </c:pt>
                <c:pt idx="24">
                  <c:v>529364884000000</c:v>
                </c:pt>
                <c:pt idx="25">
                  <c:v>545594226000000</c:v>
                </c:pt>
                <c:pt idx="26">
                  <c:v>555474819000000</c:v>
                </c:pt>
                <c:pt idx="27">
                  <c:v>568991194000000</c:v>
                </c:pt>
                <c:pt idx="28">
                  <c:v>576305380000000</c:v>
                </c:pt>
                <c:pt idx="29">
                  <c:v>587504009000000</c:v>
                </c:pt>
                <c:pt idx="30">
                  <c:v>592463387000000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A-493F-882B-833F1958174B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Transportation_fuel!$E$207:$AI$207</c:f>
              <c:numCache>
                <c:formatCode>General</c:formatCode>
                <c:ptCount val="31"/>
                <c:pt idx="0">
                  <c:v>175325626960410.78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171467345914392.53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171359079323881.13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167748245556853.31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164163741201600.97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157020521173208.69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153449742442017.16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A-493F-882B-833F1958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Transportation_fuel!$E$208:$AI$208</c:f>
              <c:numCache>
                <c:formatCode>General</c:formatCode>
                <c:ptCount val="31"/>
                <c:pt idx="0">
                  <c:v>321313462900000</c:v>
                </c:pt>
                <c:pt idx="1">
                  <c:v>307362201700000</c:v>
                </c:pt>
                <c:pt idx="2">
                  <c:v>293302570100000</c:v>
                </c:pt>
                <c:pt idx="3">
                  <c:v>279125440600000</c:v>
                </c:pt>
                <c:pt idx="4">
                  <c:v>264854842500000</c:v>
                </c:pt>
                <c:pt idx="5">
                  <c:v>253879984200000</c:v>
                </c:pt>
                <c:pt idx="6">
                  <c:v>239485445900000</c:v>
                </c:pt>
                <c:pt idx="7">
                  <c:v>228355883800000</c:v>
                </c:pt>
                <c:pt idx="8">
                  <c:v>217132076400000</c:v>
                </c:pt>
                <c:pt idx="9">
                  <c:v>205845982100000</c:v>
                </c:pt>
                <c:pt idx="10">
                  <c:v>194458769300000</c:v>
                </c:pt>
                <c:pt idx="11">
                  <c:v>182975377600000</c:v>
                </c:pt>
                <c:pt idx="12">
                  <c:v>174557849900000</c:v>
                </c:pt>
                <c:pt idx="13">
                  <c:v>163084238100000</c:v>
                </c:pt>
                <c:pt idx="14">
                  <c:v>154791837200000</c:v>
                </c:pt>
                <c:pt idx="15">
                  <c:v>146506252700000</c:v>
                </c:pt>
                <c:pt idx="16">
                  <c:v>138289247000000</c:v>
                </c:pt>
                <c:pt idx="17">
                  <c:v>127250596800000</c:v>
                </c:pt>
                <c:pt idx="18">
                  <c:v>122155853200000</c:v>
                </c:pt>
                <c:pt idx="19">
                  <c:v>114308240300000</c:v>
                </c:pt>
                <c:pt idx="20">
                  <c:v>106694412800000</c:v>
                </c:pt>
                <c:pt idx="21">
                  <c:v>99354599100000</c:v>
                </c:pt>
                <c:pt idx="22">
                  <c:v>94964401900000</c:v>
                </c:pt>
                <c:pt idx="23">
                  <c:v>88110780500000</c:v>
                </c:pt>
                <c:pt idx="24">
                  <c:v>81527596500000</c:v>
                </c:pt>
                <c:pt idx="25">
                  <c:v>77766062500000</c:v>
                </c:pt>
                <c:pt idx="26">
                  <c:v>74142742600000</c:v>
                </c:pt>
                <c:pt idx="27">
                  <c:v>68123759600000</c:v>
                </c:pt>
                <c:pt idx="28">
                  <c:v>64775018300000</c:v>
                </c:pt>
                <c:pt idx="29">
                  <c:v>61523887000000</c:v>
                </c:pt>
                <c:pt idx="30">
                  <c:v>58370863500000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1-44BA-9E95-C77F214A67E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Transportation_fuel!$E$209:$AI$209</c:f>
              <c:numCache>
                <c:formatCode>General</c:formatCode>
                <c:ptCount val="31"/>
                <c:pt idx="0">
                  <c:v>287269978596073.75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270366856974769.47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262130510741962.75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246526148135306.19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238753330253745.38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223325106758091.38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215615035886383.88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1-44BA-9E95-C77F214A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Transportation_fuel!$E$210:$AI$210</c:f>
              <c:numCache>
                <c:formatCode>General</c:formatCode>
                <c:ptCount val="31"/>
                <c:pt idx="0">
                  <c:v>46537395100000</c:v>
                </c:pt>
                <c:pt idx="1">
                  <c:v>47915785200000</c:v>
                </c:pt>
                <c:pt idx="2">
                  <c:v>48833162100000</c:v>
                </c:pt>
                <c:pt idx="3">
                  <c:v>50215667500000</c:v>
                </c:pt>
                <c:pt idx="4">
                  <c:v>51616262900000</c:v>
                </c:pt>
                <c:pt idx="5">
                  <c:v>52595429600000</c:v>
                </c:pt>
                <c:pt idx="6">
                  <c:v>54093097800000</c:v>
                </c:pt>
                <c:pt idx="7">
                  <c:v>55688459200000</c:v>
                </c:pt>
                <c:pt idx="8">
                  <c:v>57424044300000</c:v>
                </c:pt>
                <c:pt idx="9">
                  <c:v>59348147600000</c:v>
                </c:pt>
                <c:pt idx="10">
                  <c:v>61528898100000</c:v>
                </c:pt>
                <c:pt idx="11">
                  <c:v>64044001500000</c:v>
                </c:pt>
                <c:pt idx="12">
                  <c:v>66954558000000</c:v>
                </c:pt>
                <c:pt idx="13">
                  <c:v>70353373800000</c:v>
                </c:pt>
                <c:pt idx="14">
                  <c:v>74194766400000</c:v>
                </c:pt>
                <c:pt idx="15">
                  <c:v>79070072800000</c:v>
                </c:pt>
                <c:pt idx="16">
                  <c:v>83857263900000</c:v>
                </c:pt>
                <c:pt idx="17">
                  <c:v>89627512000000</c:v>
                </c:pt>
                <c:pt idx="18">
                  <c:v>95657180300000</c:v>
                </c:pt>
                <c:pt idx="19">
                  <c:v>101154664900000</c:v>
                </c:pt>
                <c:pt idx="20">
                  <c:v>107230277500000</c:v>
                </c:pt>
                <c:pt idx="21">
                  <c:v>113174988500000</c:v>
                </c:pt>
                <c:pt idx="22">
                  <c:v>118863922500000</c:v>
                </c:pt>
                <c:pt idx="23">
                  <c:v>124232206200000</c:v>
                </c:pt>
                <c:pt idx="24">
                  <c:v>129199227100000</c:v>
                </c:pt>
                <c:pt idx="25">
                  <c:v>134493981500000</c:v>
                </c:pt>
                <c:pt idx="26">
                  <c:v>138777076600000</c:v>
                </c:pt>
                <c:pt idx="27">
                  <c:v>143416334200000</c:v>
                </c:pt>
                <c:pt idx="28">
                  <c:v>146961782500000</c:v>
                </c:pt>
                <c:pt idx="29">
                  <c:v>150956190600000</c:v>
                </c:pt>
                <c:pt idx="30">
                  <c:v>154621449500000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7-4EA1-A18A-5D0661261932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Transportation_fuel!$E$211:$AI$211</c:f>
              <c:numCache>
                <c:formatCode>General</c:formatCode>
                <c:ptCount val="31"/>
                <c:pt idx="0">
                  <c:v>141559282723984.22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146733446370997.91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167494374854893.47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193606332380629.84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193594733013670.69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214406994125927.72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229902481927827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7-4EA1-A18A-5D066126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Transportation_fuel!$E$212:$AI$212</c:f>
              <c:numCache>
                <c:formatCode>General</c:formatCode>
                <c:ptCount val="31"/>
                <c:pt idx="0">
                  <c:v>8294691000000</c:v>
                </c:pt>
                <c:pt idx="1">
                  <c:v>7482678000000</c:v>
                </c:pt>
                <c:pt idx="2">
                  <c:v>12038790000000</c:v>
                </c:pt>
                <c:pt idx="3">
                  <c:v>16364749000000</c:v>
                </c:pt>
                <c:pt idx="4">
                  <c:v>20865971000000</c:v>
                </c:pt>
                <c:pt idx="5">
                  <c:v>21628307000000</c:v>
                </c:pt>
                <c:pt idx="6">
                  <c:v>22582983000000</c:v>
                </c:pt>
                <c:pt idx="7">
                  <c:v>23319476000000</c:v>
                </c:pt>
                <c:pt idx="8">
                  <c:v>24243777000000</c:v>
                </c:pt>
                <c:pt idx="9">
                  <c:v>25151545000000</c:v>
                </c:pt>
                <c:pt idx="10">
                  <c:v>26041912000000</c:v>
                </c:pt>
                <c:pt idx="11">
                  <c:v>26916554000000</c:v>
                </c:pt>
                <c:pt idx="12">
                  <c:v>27974163000000</c:v>
                </c:pt>
                <c:pt idx="13">
                  <c:v>29016486000000</c:v>
                </c:pt>
                <c:pt idx="14">
                  <c:v>30039108000000</c:v>
                </c:pt>
                <c:pt idx="15">
                  <c:v>31047725000000</c:v>
                </c:pt>
                <c:pt idx="16">
                  <c:v>32232674000000</c:v>
                </c:pt>
                <c:pt idx="17">
                  <c:v>33401595000000</c:v>
                </c:pt>
                <c:pt idx="18">
                  <c:v>34552447000000</c:v>
                </c:pt>
                <c:pt idx="19">
                  <c:v>35687805000000</c:v>
                </c:pt>
                <c:pt idx="20">
                  <c:v>36993344000000</c:v>
                </c:pt>
                <c:pt idx="21">
                  <c:v>38280088000000</c:v>
                </c:pt>
                <c:pt idx="22">
                  <c:v>39736506000000</c:v>
                </c:pt>
                <c:pt idx="23">
                  <c:v>41172264000000</c:v>
                </c:pt>
                <c:pt idx="24">
                  <c:v>42609662000000</c:v>
                </c:pt>
                <c:pt idx="25">
                  <c:v>44038921000000</c:v>
                </c:pt>
                <c:pt idx="26">
                  <c:v>45607968000000</c:v>
                </c:pt>
                <c:pt idx="27">
                  <c:v>47317748000000</c:v>
                </c:pt>
                <c:pt idx="28">
                  <c:v>48800760000000</c:v>
                </c:pt>
                <c:pt idx="29">
                  <c:v>48463883000000</c:v>
                </c:pt>
                <c:pt idx="30">
                  <c:v>48139179000000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CA0-A74D-E543BFEFA8FC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Transportation_fuel!$E$213:$AI$213</c:f>
              <c:numCache>
                <c:formatCode>General</c:formatCode>
                <c:ptCount val="31"/>
                <c:pt idx="0">
                  <c:v>191169476509193.72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221819823605989.84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205458021952148.81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173042237040132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184120573857193.38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202896247812519.44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223582067846206.41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B-4CA0-A74D-E543BFEF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Transportation_fuel!$E$214:$AI$214</c:f>
              <c:numCache>
                <c:formatCode>General</c:formatCode>
                <c:ptCount val="31"/>
                <c:pt idx="0">
                  <c:v>30738260000000</c:v>
                </c:pt>
                <c:pt idx="1">
                  <c:v>31206500000000</c:v>
                </c:pt>
                <c:pt idx="2">
                  <c:v>32160930000000</c:v>
                </c:pt>
                <c:pt idx="3">
                  <c:v>33595660000000</c:v>
                </c:pt>
                <c:pt idx="4">
                  <c:v>35021390000000</c:v>
                </c:pt>
                <c:pt idx="5">
                  <c:v>36455140000000</c:v>
                </c:pt>
                <c:pt idx="6">
                  <c:v>37412580000000</c:v>
                </c:pt>
                <c:pt idx="7">
                  <c:v>38849210000000</c:v>
                </c:pt>
                <c:pt idx="8">
                  <c:v>40762280000000</c:v>
                </c:pt>
                <c:pt idx="9">
                  <c:v>42201130000000</c:v>
                </c:pt>
                <c:pt idx="10">
                  <c:v>43631120000000</c:v>
                </c:pt>
                <c:pt idx="11">
                  <c:v>45537320000000</c:v>
                </c:pt>
                <c:pt idx="12">
                  <c:v>46972210000000</c:v>
                </c:pt>
                <c:pt idx="13">
                  <c:v>48898150000000</c:v>
                </c:pt>
                <c:pt idx="14">
                  <c:v>50814520000000</c:v>
                </c:pt>
                <c:pt idx="15">
                  <c:v>52749120000000</c:v>
                </c:pt>
                <c:pt idx="16">
                  <c:v>54674320000000</c:v>
                </c:pt>
                <c:pt idx="17">
                  <c:v>57091990000000</c:v>
                </c:pt>
                <c:pt idx="18">
                  <c:v>59015730000000</c:v>
                </c:pt>
                <c:pt idx="19">
                  <c:v>61435940000000</c:v>
                </c:pt>
                <c:pt idx="20">
                  <c:v>63876970000000</c:v>
                </c:pt>
                <c:pt idx="21">
                  <c:v>66330050000000</c:v>
                </c:pt>
                <c:pt idx="22">
                  <c:v>68773570000000</c:v>
                </c:pt>
                <c:pt idx="23">
                  <c:v>71717520000000</c:v>
                </c:pt>
                <c:pt idx="24">
                  <c:v>74640070000000</c:v>
                </c:pt>
                <c:pt idx="25">
                  <c:v>77575440000000</c:v>
                </c:pt>
                <c:pt idx="26">
                  <c:v>80487460000000</c:v>
                </c:pt>
                <c:pt idx="27">
                  <c:v>83441030000000</c:v>
                </c:pt>
                <c:pt idx="28">
                  <c:v>86893450000000</c:v>
                </c:pt>
                <c:pt idx="29">
                  <c:v>90385890000000</c:v>
                </c:pt>
                <c:pt idx="30">
                  <c:v>93893350000000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E-47DE-A243-C98C27BC8EAF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Transportation_fuel!$E$215:$AI$215</c:f>
              <c:numCache>
                <c:formatCode>General</c:formatCode>
                <c:ptCount val="31"/>
                <c:pt idx="0">
                  <c:v>20054948608134.379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20259590940000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20668875603731.242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20873517935596.863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21282802599328.105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20054948608134.379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21487444940671.895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E-47DE-A243-C98C27B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Transportation_fuel!$E$216:$AI$216</c:f>
              <c:numCache>
                <c:formatCode>General</c:formatCode>
                <c:ptCount val="31"/>
                <c:pt idx="0">
                  <c:v>2095900000000</c:v>
                </c:pt>
                <c:pt idx="1">
                  <c:v>1982631000000</c:v>
                </c:pt>
                <c:pt idx="2">
                  <c:v>1920713000000</c:v>
                </c:pt>
                <c:pt idx="3">
                  <c:v>1858243000000</c:v>
                </c:pt>
                <c:pt idx="4">
                  <c:v>1817533000000</c:v>
                </c:pt>
                <c:pt idx="5">
                  <c:v>1754418000000</c:v>
                </c:pt>
                <c:pt idx="6">
                  <c:v>1690796000000</c:v>
                </c:pt>
                <c:pt idx="7">
                  <c:v>1649045000000</c:v>
                </c:pt>
                <c:pt idx="8">
                  <c:v>1584858000000</c:v>
                </c:pt>
                <c:pt idx="9">
                  <c:v>1542245000000</c:v>
                </c:pt>
                <c:pt idx="10">
                  <c:v>1468871000000</c:v>
                </c:pt>
                <c:pt idx="11">
                  <c:v>1417465000000</c:v>
                </c:pt>
                <c:pt idx="12">
                  <c:v>1366014000000</c:v>
                </c:pt>
                <c:pt idx="13">
                  <c:v>1321440000000</c:v>
                </c:pt>
                <c:pt idx="14">
                  <c:v>1276702000000</c:v>
                </c:pt>
                <c:pt idx="15">
                  <c:v>1231809000000</c:v>
                </c:pt>
                <c:pt idx="16">
                  <c:v>1186941500000</c:v>
                </c:pt>
                <c:pt idx="17">
                  <c:v>1141920400000</c:v>
                </c:pt>
                <c:pt idx="18">
                  <c:v>1096766000000</c:v>
                </c:pt>
                <c:pt idx="19">
                  <c:v>1072929800000</c:v>
                </c:pt>
                <c:pt idx="20">
                  <c:v>1037366800000</c:v>
                </c:pt>
                <c:pt idx="21">
                  <c:v>1001469900000</c:v>
                </c:pt>
                <c:pt idx="22">
                  <c:v>987170200000</c:v>
                </c:pt>
                <c:pt idx="23">
                  <c:v>950913400000</c:v>
                </c:pt>
                <c:pt idx="24">
                  <c:v>936598700000</c:v>
                </c:pt>
                <c:pt idx="25">
                  <c:v>893152600000</c:v>
                </c:pt>
                <c:pt idx="26">
                  <c:v>871883800000</c:v>
                </c:pt>
                <c:pt idx="27">
                  <c:v>850646700000</c:v>
                </c:pt>
                <c:pt idx="28">
                  <c:v>806882700000</c:v>
                </c:pt>
                <c:pt idx="29">
                  <c:v>785400100000</c:v>
                </c:pt>
                <c:pt idx="30">
                  <c:v>763812900000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C-4D9F-BBD9-FC842564C23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Transportation_fuel!$E$217:$AI$217</c:f>
              <c:numCache>
                <c:formatCode>General</c:formatCode>
                <c:ptCount val="31"/>
                <c:pt idx="0">
                  <c:v>5055024639684.0605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5476276693543.959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5897528746456.041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6318780800315.9395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6318780800315.9395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6740032853228.0195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7161284907087.9189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C-4D9F-BBD9-FC842564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Transportation_fuel!$E$218:$AI$218</c:f>
              <c:numCache>
                <c:formatCode>General</c:formatCode>
                <c:ptCount val="31"/>
                <c:pt idx="0">
                  <c:v>22737920000000</c:v>
                </c:pt>
                <c:pt idx="1">
                  <c:v>22576750000000</c:v>
                </c:pt>
                <c:pt idx="2">
                  <c:v>22356320000000</c:v>
                </c:pt>
                <c:pt idx="3">
                  <c:v>22064260000000</c:v>
                </c:pt>
                <c:pt idx="4">
                  <c:v>21688460000000</c:v>
                </c:pt>
                <c:pt idx="5">
                  <c:v>21218870000000</c:v>
                </c:pt>
                <c:pt idx="6">
                  <c:v>20648470000000</c:v>
                </c:pt>
                <c:pt idx="7">
                  <c:v>19975050000000</c:v>
                </c:pt>
                <c:pt idx="8">
                  <c:v>19201830000000</c:v>
                </c:pt>
                <c:pt idx="9">
                  <c:v>18336380000000</c:v>
                </c:pt>
                <c:pt idx="10">
                  <c:v>17389400000000</c:v>
                </c:pt>
                <c:pt idx="11">
                  <c:v>16373030000000</c:v>
                </c:pt>
                <c:pt idx="12">
                  <c:v>15299400000000</c:v>
                </c:pt>
                <c:pt idx="13">
                  <c:v>14179550000000</c:v>
                </c:pt>
                <c:pt idx="14">
                  <c:v>13023170000000</c:v>
                </c:pt>
                <c:pt idx="15">
                  <c:v>11838050000000</c:v>
                </c:pt>
                <c:pt idx="16">
                  <c:v>10630730000000</c:v>
                </c:pt>
                <c:pt idx="17">
                  <c:v>9417198000000</c:v>
                </c:pt>
                <c:pt idx="18">
                  <c:v>8355035000000</c:v>
                </c:pt>
                <c:pt idx="19">
                  <c:v>7343941000000</c:v>
                </c:pt>
                <c:pt idx="20">
                  <c:v>6398385000000</c:v>
                </c:pt>
                <c:pt idx="21">
                  <c:v>5531667000000</c:v>
                </c:pt>
                <c:pt idx="22">
                  <c:v>4754957000000</c:v>
                </c:pt>
                <c:pt idx="23">
                  <c:v>4075797000000</c:v>
                </c:pt>
                <c:pt idx="24">
                  <c:v>3496680000000</c:v>
                </c:pt>
                <c:pt idx="25">
                  <c:v>3014312000000</c:v>
                </c:pt>
                <c:pt idx="26">
                  <c:v>2621285000000</c:v>
                </c:pt>
                <c:pt idx="27">
                  <c:v>2306972000000</c:v>
                </c:pt>
                <c:pt idx="28">
                  <c:v>2058989000000</c:v>
                </c:pt>
                <c:pt idx="29">
                  <c:v>1865170000000</c:v>
                </c:pt>
                <c:pt idx="30">
                  <c:v>1714658000000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4910-B612-EBC702FB6583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Transportation_fuel!$E$219:$AI$219</c:f>
              <c:numCache>
                <c:formatCode>General</c:formatCode>
                <c:ptCount val="31"/>
                <c:pt idx="0">
                  <c:v>10563766153837.867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11868251348747.016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11862101143540.59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13177483278140.322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13176471767709.859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13176082612956.729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13175932886286.283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4910-B612-EBC702FB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 year fuel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Transportation_fuel!$F$258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Transportation_fuel!$F$259:$F$265</c:f>
              <c:numCache>
                <c:formatCode>General</c:formatCode>
                <c:ptCount val="7"/>
                <c:pt idx="0">
                  <c:v>531834886800000</c:v>
                </c:pt>
                <c:pt idx="1">
                  <c:v>891088301200000</c:v>
                </c:pt>
                <c:pt idx="2" formatCode="0.0000E+00">
                  <c:v>51483649200000</c:v>
                </c:pt>
                <c:pt idx="3" formatCode="0.0000E+00">
                  <c:v>256139900000</c:v>
                </c:pt>
                <c:pt idx="4" formatCode="0.0000E+00">
                  <c:v>8294691000000</c:v>
                </c:pt>
                <c:pt idx="5" formatCode="0.0000E+00">
                  <c:v>1923079000000</c:v>
                </c:pt>
                <c:pt idx="6" formatCode="0.0000E+00">
                  <c:v>91180350000000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8-49D5-8AD1-D8439BFC73A2}"/>
            </c:ext>
          </c:extLst>
        </c:ser>
        <c:ser>
          <c:idx val="1"/>
          <c:order val="1"/>
          <c:tx>
            <c:strRef>
              <c:f>Transportation_fuel!$G$258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Transportation_fuel!$G$259:$G$265</c:f>
              <c:numCache>
                <c:formatCode>General</c:formatCode>
                <c:ptCount val="7"/>
                <c:pt idx="0" formatCode="0.0000E+00">
                  <c:v>554993962134840.13</c:v>
                </c:pt>
                <c:pt idx="1">
                  <c:v>2761824535946977.5</c:v>
                </c:pt>
                <c:pt idx="2" formatCode="0.0000E+00">
                  <c:v>50876688372267.797</c:v>
                </c:pt>
                <c:pt idx="3" formatCode="0.0000E+00">
                  <c:v>276101931464.51563</c:v>
                </c:pt>
                <c:pt idx="4" formatCode="0.0000E+00">
                  <c:v>20999999999999.996</c:v>
                </c:pt>
                <c:pt idx="5" formatCode="0.0000E+00">
                  <c:v>1969373482312.3677</c:v>
                </c:pt>
                <c:pt idx="6" formatCode="0.0000E+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8-49D5-8AD1-D8439BFC73A2}"/>
            </c:ext>
          </c:extLst>
        </c:ser>
        <c:ser>
          <c:idx val="2"/>
          <c:order val="2"/>
          <c:tx>
            <c:strRef>
              <c:f>Transportation_fuel!$H$258</c:f>
              <c:strCache>
                <c:ptCount val="1"/>
                <c:pt idx="0">
                  <c:v>APERC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Transportation_fuel!$H$259:$H$265</c:f>
              <c:numCache>
                <c:formatCode>General</c:formatCode>
                <c:ptCount val="7"/>
                <c:pt idx="0">
                  <c:v>89961830722400</c:v>
                </c:pt>
                <c:pt idx="1">
                  <c:v>1346649636332000</c:v>
                </c:pt>
                <c:pt idx="2">
                  <c:v>10119217836000</c:v>
                </c:pt>
                <c:pt idx="3">
                  <c:v>158732828800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8-49D5-8AD1-D8439BFC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912767"/>
        <c:axId val="172915679"/>
      </c:barChart>
      <c:catAx>
        <c:axId val="17291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5679"/>
        <c:crosses val="autoZero"/>
        <c:auto val="1"/>
        <c:lblAlgn val="ctr"/>
        <c:lblOffset val="100"/>
        <c:noMultiLvlLbl val="0"/>
      </c:catAx>
      <c:valAx>
        <c:axId val="1729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797490</c:v>
                </c:pt>
                <c:pt idx="1">
                  <c:v>807747</c:v>
                </c:pt>
                <c:pt idx="2">
                  <c:v>830070</c:v>
                </c:pt>
                <c:pt idx="3">
                  <c:v>852420</c:v>
                </c:pt>
                <c:pt idx="4">
                  <c:v>874332</c:v>
                </c:pt>
                <c:pt idx="5">
                  <c:v>888384</c:v>
                </c:pt>
                <c:pt idx="6">
                  <c:v>909513</c:v>
                </c:pt>
                <c:pt idx="7">
                  <c:v>937314</c:v>
                </c:pt>
                <c:pt idx="8">
                  <c:v>955806</c:v>
                </c:pt>
                <c:pt idx="9">
                  <c:v>975453</c:v>
                </c:pt>
                <c:pt idx="10">
                  <c:v>995871</c:v>
                </c:pt>
                <c:pt idx="11">
                  <c:v>1027290</c:v>
                </c:pt>
                <c:pt idx="12">
                  <c:v>1053410</c:v>
                </c:pt>
                <c:pt idx="13">
                  <c:v>1088230</c:v>
                </c:pt>
                <c:pt idx="14">
                  <c:v>1122060</c:v>
                </c:pt>
                <c:pt idx="15">
                  <c:v>1166850</c:v>
                </c:pt>
                <c:pt idx="16">
                  <c:v>1219090</c:v>
                </c:pt>
                <c:pt idx="17">
                  <c:v>1274010</c:v>
                </c:pt>
                <c:pt idx="18">
                  <c:v>1325820</c:v>
                </c:pt>
                <c:pt idx="19">
                  <c:v>1380500</c:v>
                </c:pt>
                <c:pt idx="20">
                  <c:v>1448020</c:v>
                </c:pt>
                <c:pt idx="21">
                  <c:v>1506940</c:v>
                </c:pt>
                <c:pt idx="22">
                  <c:v>1567730</c:v>
                </c:pt>
                <c:pt idx="23">
                  <c:v>1636630</c:v>
                </c:pt>
                <c:pt idx="24">
                  <c:v>1706300</c:v>
                </c:pt>
                <c:pt idx="25">
                  <c:v>1776170</c:v>
                </c:pt>
                <c:pt idx="26">
                  <c:v>1842500</c:v>
                </c:pt>
                <c:pt idx="27">
                  <c:v>1909040</c:v>
                </c:pt>
                <c:pt idx="28">
                  <c:v>1971860</c:v>
                </c:pt>
                <c:pt idx="29">
                  <c:v>2036040</c:v>
                </c:pt>
                <c:pt idx="30">
                  <c:v>2107580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738625.00498546835</c:v>
                </c:pt>
                <c:pt idx="1">
                  <c:v>660559.60037366243</c:v>
                </c:pt>
                <c:pt idx="2">
                  <c:v>741157.11922124471</c:v>
                </c:pt>
                <c:pt idx="3">
                  <c:v>751882.08445469709</c:v>
                </c:pt>
                <c:pt idx="4">
                  <c:v>762607.04968814284</c:v>
                </c:pt>
                <c:pt idx="5">
                  <c:v>773332.01492158952</c:v>
                </c:pt>
                <c:pt idx="6">
                  <c:v>784056.98015503515</c:v>
                </c:pt>
                <c:pt idx="7">
                  <c:v>794781.9453884816</c:v>
                </c:pt>
                <c:pt idx="8">
                  <c:v>805506.91062193399</c:v>
                </c:pt>
                <c:pt idx="9">
                  <c:v>816231.87585537997</c:v>
                </c:pt>
                <c:pt idx="10">
                  <c:v>826956.84108882642</c:v>
                </c:pt>
                <c:pt idx="11">
                  <c:v>837681.80632227205</c:v>
                </c:pt>
                <c:pt idx="12">
                  <c:v>848406.77155572455</c:v>
                </c:pt>
                <c:pt idx="13">
                  <c:v>859131.736789171</c:v>
                </c:pt>
                <c:pt idx="14">
                  <c:v>869856.70202261687</c:v>
                </c:pt>
                <c:pt idx="15">
                  <c:v>880581.66725606262</c:v>
                </c:pt>
                <c:pt idx="16">
                  <c:v>891306.63248950907</c:v>
                </c:pt>
                <c:pt idx="17">
                  <c:v>902031.59772296133</c:v>
                </c:pt>
                <c:pt idx="18">
                  <c:v>912756.56295640743</c:v>
                </c:pt>
                <c:pt idx="19">
                  <c:v>923481.52818985388</c:v>
                </c:pt>
                <c:pt idx="20">
                  <c:v>934206.49342329963</c:v>
                </c:pt>
                <c:pt idx="21">
                  <c:v>944931.45865674608</c:v>
                </c:pt>
                <c:pt idx="22">
                  <c:v>955656.42389019881</c:v>
                </c:pt>
                <c:pt idx="23">
                  <c:v>966381.38912364421</c:v>
                </c:pt>
                <c:pt idx="24">
                  <c:v>977106.35435709113</c:v>
                </c:pt>
                <c:pt idx="25">
                  <c:v>987831.31959053641</c:v>
                </c:pt>
                <c:pt idx="26">
                  <c:v>998556.28482398926</c:v>
                </c:pt>
                <c:pt idx="27">
                  <c:v>1009281.2500574356</c:v>
                </c:pt>
                <c:pt idx="28">
                  <c:v>1020006.2152908812</c:v>
                </c:pt>
                <c:pt idx="29">
                  <c:v>1030731.1805243271</c:v>
                </c:pt>
                <c:pt idx="30">
                  <c:v>1041456.1457577735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367497</c:v>
                </c:pt>
                <c:pt idx="1">
                  <c:v>361242</c:v>
                </c:pt>
                <c:pt idx="2">
                  <c:v>371877</c:v>
                </c:pt>
                <c:pt idx="3">
                  <c:v>380526</c:v>
                </c:pt>
                <c:pt idx="4">
                  <c:v>389199</c:v>
                </c:pt>
                <c:pt idx="5">
                  <c:v>394812</c:v>
                </c:pt>
                <c:pt idx="6">
                  <c:v>403167</c:v>
                </c:pt>
                <c:pt idx="7">
                  <c:v>415311</c:v>
                </c:pt>
                <c:pt idx="8">
                  <c:v>423132</c:v>
                </c:pt>
                <c:pt idx="9">
                  <c:v>431217</c:v>
                </c:pt>
                <c:pt idx="10">
                  <c:v>439173</c:v>
                </c:pt>
                <c:pt idx="11">
                  <c:v>452385</c:v>
                </c:pt>
                <c:pt idx="12">
                  <c:v>463893</c:v>
                </c:pt>
                <c:pt idx="13">
                  <c:v>478356</c:v>
                </c:pt>
                <c:pt idx="14">
                  <c:v>492351</c:v>
                </c:pt>
                <c:pt idx="15">
                  <c:v>511092</c:v>
                </c:pt>
                <c:pt idx="16">
                  <c:v>532791</c:v>
                </c:pt>
                <c:pt idx="17">
                  <c:v>556548</c:v>
                </c:pt>
                <c:pt idx="18">
                  <c:v>577929</c:v>
                </c:pt>
                <c:pt idx="19">
                  <c:v>600459</c:v>
                </c:pt>
                <c:pt idx="20">
                  <c:v>628455</c:v>
                </c:pt>
                <c:pt idx="21">
                  <c:v>653553</c:v>
                </c:pt>
                <c:pt idx="22">
                  <c:v>678177</c:v>
                </c:pt>
                <c:pt idx="23">
                  <c:v>706464</c:v>
                </c:pt>
                <c:pt idx="24">
                  <c:v>734496</c:v>
                </c:pt>
                <c:pt idx="25">
                  <c:v>762558</c:v>
                </c:pt>
                <c:pt idx="26">
                  <c:v>790170</c:v>
                </c:pt>
                <c:pt idx="27">
                  <c:v>816273</c:v>
                </c:pt>
                <c:pt idx="28">
                  <c:v>841203</c:v>
                </c:pt>
                <c:pt idx="29">
                  <c:v>865881</c:v>
                </c:pt>
                <c:pt idx="30">
                  <c:v>895089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423976.67949324608</c:v>
                </c:pt>
                <c:pt idx="1">
                  <c:v>361670.84789488686</c:v>
                </c:pt>
                <c:pt idx="2">
                  <c:v>405799.75460268406</c:v>
                </c:pt>
                <c:pt idx="3">
                  <c:v>411671.90795180167</c:v>
                </c:pt>
                <c:pt idx="4">
                  <c:v>417544.06130091543</c:v>
                </c:pt>
                <c:pt idx="5">
                  <c:v>423416.21465002978</c:v>
                </c:pt>
                <c:pt idx="6">
                  <c:v>429288.36799914367</c:v>
                </c:pt>
                <c:pt idx="7">
                  <c:v>435160.5213482579</c:v>
                </c:pt>
                <c:pt idx="8">
                  <c:v>441032.67469737533</c:v>
                </c:pt>
                <c:pt idx="9">
                  <c:v>446904.82804648939</c:v>
                </c:pt>
                <c:pt idx="10">
                  <c:v>452776.98139560362</c:v>
                </c:pt>
                <c:pt idx="11">
                  <c:v>458649.13474471739</c:v>
                </c:pt>
                <c:pt idx="12">
                  <c:v>464521.288093835</c:v>
                </c:pt>
                <c:pt idx="13">
                  <c:v>470393.44144294912</c:v>
                </c:pt>
                <c:pt idx="14">
                  <c:v>476265.59479206306</c:v>
                </c:pt>
                <c:pt idx="15">
                  <c:v>482137.748141177</c:v>
                </c:pt>
                <c:pt idx="16">
                  <c:v>488009.90149029111</c:v>
                </c:pt>
                <c:pt idx="17">
                  <c:v>493882.05483940861</c:v>
                </c:pt>
                <c:pt idx="18">
                  <c:v>499754.20818852267</c:v>
                </c:pt>
                <c:pt idx="19">
                  <c:v>505626.36153763684</c:v>
                </c:pt>
                <c:pt idx="20">
                  <c:v>511498.51488675067</c:v>
                </c:pt>
                <c:pt idx="21">
                  <c:v>517370.66823586496</c:v>
                </c:pt>
                <c:pt idx="22">
                  <c:v>523242.82158498251</c:v>
                </c:pt>
                <c:pt idx="23">
                  <c:v>529114.97493409633</c:v>
                </c:pt>
                <c:pt idx="24">
                  <c:v>534987.12828321056</c:v>
                </c:pt>
                <c:pt idx="25">
                  <c:v>540859.28163232433</c:v>
                </c:pt>
                <c:pt idx="26">
                  <c:v>546731.43498144194</c:v>
                </c:pt>
                <c:pt idx="27">
                  <c:v>552603.58833055629</c:v>
                </c:pt>
                <c:pt idx="28">
                  <c:v>558475.74167967006</c:v>
                </c:pt>
                <c:pt idx="29">
                  <c:v>564347.89502878382</c:v>
                </c:pt>
                <c:pt idx="30">
                  <c:v>570220.04837789806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4815</c:v>
                </c:pt>
                <c:pt idx="1">
                  <c:v>21189</c:v>
                </c:pt>
                <c:pt idx="2">
                  <c:v>28788</c:v>
                </c:pt>
                <c:pt idx="3">
                  <c:v>39783</c:v>
                </c:pt>
                <c:pt idx="4">
                  <c:v>54906</c:v>
                </c:pt>
                <c:pt idx="5">
                  <c:v>74643</c:v>
                </c:pt>
                <c:pt idx="6">
                  <c:v>103089</c:v>
                </c:pt>
                <c:pt idx="7">
                  <c:v>142842</c:v>
                </c:pt>
                <c:pt idx="8">
                  <c:v>197313</c:v>
                </c:pt>
                <c:pt idx="9">
                  <c:v>267618</c:v>
                </c:pt>
                <c:pt idx="10">
                  <c:v>358401</c:v>
                </c:pt>
                <c:pt idx="11">
                  <c:v>471753</c:v>
                </c:pt>
                <c:pt idx="12">
                  <c:v>605751</c:v>
                </c:pt>
                <c:pt idx="13">
                  <c:v>769023</c:v>
                </c:pt>
                <c:pt idx="14">
                  <c:v>947850</c:v>
                </c:pt>
                <c:pt idx="15">
                  <c:v>1154840</c:v>
                </c:pt>
                <c:pt idx="16">
                  <c:v>1375930</c:v>
                </c:pt>
                <c:pt idx="17">
                  <c:v>1609810</c:v>
                </c:pt>
                <c:pt idx="18">
                  <c:v>1860410</c:v>
                </c:pt>
                <c:pt idx="19">
                  <c:v>2113470</c:v>
                </c:pt>
                <c:pt idx="20">
                  <c:v>2371710</c:v>
                </c:pt>
                <c:pt idx="21">
                  <c:v>2609450</c:v>
                </c:pt>
                <c:pt idx="22">
                  <c:v>2832550</c:v>
                </c:pt>
                <c:pt idx="23">
                  <c:v>3058450</c:v>
                </c:pt>
                <c:pt idx="24">
                  <c:v>3269500</c:v>
                </c:pt>
                <c:pt idx="25">
                  <c:v>3464780</c:v>
                </c:pt>
                <c:pt idx="26">
                  <c:v>3648500</c:v>
                </c:pt>
                <c:pt idx="27">
                  <c:v>3819000</c:v>
                </c:pt>
                <c:pt idx="28">
                  <c:v>3981500</c:v>
                </c:pt>
                <c:pt idx="29">
                  <c:v>4131220</c:v>
                </c:pt>
                <c:pt idx="30">
                  <c:v>4289890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20900.563088008268</c:v>
                </c:pt>
                <c:pt idx="1">
                  <c:v>39786</c:v>
                </c:pt>
                <c:pt idx="2">
                  <c:v>44301.151703128591</c:v>
                </c:pt>
                <c:pt idx="3">
                  <c:v>52408.874708473682</c:v>
                </c:pt>
                <c:pt idx="4">
                  <c:v>60516.597713818774</c:v>
                </c:pt>
                <c:pt idx="5">
                  <c:v>68624.320719162002</c:v>
                </c:pt>
                <c:pt idx="6">
                  <c:v>76732.043724507093</c:v>
                </c:pt>
                <c:pt idx="7">
                  <c:v>84839.766729850322</c:v>
                </c:pt>
                <c:pt idx="8">
                  <c:v>92947.489735195413</c:v>
                </c:pt>
                <c:pt idx="9">
                  <c:v>101055.2127405405</c:v>
                </c:pt>
                <c:pt idx="10">
                  <c:v>109162.93574588373</c:v>
                </c:pt>
                <c:pt idx="11">
                  <c:v>117270.65875122882</c:v>
                </c:pt>
                <c:pt idx="12">
                  <c:v>125378.38175657392</c:v>
                </c:pt>
                <c:pt idx="13">
                  <c:v>133486.10476191714</c:v>
                </c:pt>
                <c:pt idx="14">
                  <c:v>141593.82776726224</c:v>
                </c:pt>
                <c:pt idx="15">
                  <c:v>149701.55077260733</c:v>
                </c:pt>
                <c:pt idx="16">
                  <c:v>157809.27377795056</c:v>
                </c:pt>
                <c:pt idx="17">
                  <c:v>165916.99678329565</c:v>
                </c:pt>
                <c:pt idx="18">
                  <c:v>174024.71978864074</c:v>
                </c:pt>
                <c:pt idx="19">
                  <c:v>182132.44279398397</c:v>
                </c:pt>
                <c:pt idx="20">
                  <c:v>190240.16579932906</c:v>
                </c:pt>
                <c:pt idx="21">
                  <c:v>198347.88880467229</c:v>
                </c:pt>
                <c:pt idx="22">
                  <c:v>206455.61181001738</c:v>
                </c:pt>
                <c:pt idx="23">
                  <c:v>214563.33481536247</c:v>
                </c:pt>
                <c:pt idx="24">
                  <c:v>222671.0578207057</c:v>
                </c:pt>
                <c:pt idx="25">
                  <c:v>230778.78082605079</c:v>
                </c:pt>
                <c:pt idx="26">
                  <c:v>238886.50383139588</c:v>
                </c:pt>
                <c:pt idx="27">
                  <c:v>246994.22683673911</c:v>
                </c:pt>
                <c:pt idx="28">
                  <c:v>255101.9498420842</c:v>
                </c:pt>
                <c:pt idx="29">
                  <c:v>263209.67284742929</c:v>
                </c:pt>
                <c:pt idx="30">
                  <c:v>271317.39585277252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51</c:v>
                </c:pt>
                <c:pt idx="1">
                  <c:v>63</c:v>
                </c:pt>
                <c:pt idx="2">
                  <c:v>84</c:v>
                </c:pt>
                <c:pt idx="3">
                  <c:v>96</c:v>
                </c:pt>
                <c:pt idx="4">
                  <c:v>111</c:v>
                </c:pt>
                <c:pt idx="5">
                  <c:v>126</c:v>
                </c:pt>
                <c:pt idx="6">
                  <c:v>150</c:v>
                </c:pt>
                <c:pt idx="7">
                  <c:v>177</c:v>
                </c:pt>
                <c:pt idx="8">
                  <c:v>213</c:v>
                </c:pt>
                <c:pt idx="9">
                  <c:v>258</c:v>
                </c:pt>
                <c:pt idx="10">
                  <c:v>312</c:v>
                </c:pt>
                <c:pt idx="11">
                  <c:v>387</c:v>
                </c:pt>
                <c:pt idx="12">
                  <c:v>474</c:v>
                </c:pt>
                <c:pt idx="13">
                  <c:v>588</c:v>
                </c:pt>
                <c:pt idx="14">
                  <c:v>717</c:v>
                </c:pt>
                <c:pt idx="15">
                  <c:v>876</c:v>
                </c:pt>
                <c:pt idx="16">
                  <c:v>1056</c:v>
                </c:pt>
                <c:pt idx="17">
                  <c:v>1257</c:v>
                </c:pt>
                <c:pt idx="18">
                  <c:v>1467</c:v>
                </c:pt>
                <c:pt idx="19">
                  <c:v>1683</c:v>
                </c:pt>
                <c:pt idx="20">
                  <c:v>1923</c:v>
                </c:pt>
                <c:pt idx="21">
                  <c:v>2133</c:v>
                </c:pt>
                <c:pt idx="22">
                  <c:v>2340</c:v>
                </c:pt>
                <c:pt idx="23">
                  <c:v>2559</c:v>
                </c:pt>
                <c:pt idx="24">
                  <c:v>2772</c:v>
                </c:pt>
                <c:pt idx="25">
                  <c:v>2982</c:v>
                </c:pt>
                <c:pt idx="26">
                  <c:v>3180</c:v>
                </c:pt>
                <c:pt idx="27">
                  <c:v>3381</c:v>
                </c:pt>
                <c:pt idx="28">
                  <c:v>3576</c:v>
                </c:pt>
                <c:pt idx="29">
                  <c:v>3771</c:v>
                </c:pt>
                <c:pt idx="30">
                  <c:v>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4077.5563058357152</c:v>
                </c:pt>
                <c:pt idx="1">
                  <c:v>5536.100836520749</c:v>
                </c:pt>
                <c:pt idx="2">
                  <c:v>6736.1225419277325</c:v>
                </c:pt>
                <c:pt idx="3">
                  <c:v>8000.7749536545016</c:v>
                </c:pt>
                <c:pt idx="4">
                  <c:v>9265.4273653812706</c:v>
                </c:pt>
                <c:pt idx="5">
                  <c:v>10530.079777107574</c:v>
                </c:pt>
                <c:pt idx="6">
                  <c:v>11794.732188834343</c:v>
                </c:pt>
                <c:pt idx="7">
                  <c:v>13059.384600561112</c:v>
                </c:pt>
                <c:pt idx="8">
                  <c:v>14324.037012287881</c:v>
                </c:pt>
                <c:pt idx="9">
                  <c:v>15588.689424014185</c:v>
                </c:pt>
                <c:pt idx="10">
                  <c:v>16853.341835740954</c:v>
                </c:pt>
                <c:pt idx="11">
                  <c:v>18117.994247467723</c:v>
                </c:pt>
                <c:pt idx="12">
                  <c:v>19382.646659194492</c:v>
                </c:pt>
                <c:pt idx="13">
                  <c:v>20647.299070921261</c:v>
                </c:pt>
                <c:pt idx="14">
                  <c:v>21911.951482647564</c:v>
                </c:pt>
                <c:pt idx="15">
                  <c:v>23176.603894374333</c:v>
                </c:pt>
                <c:pt idx="16">
                  <c:v>24441.256306101102</c:v>
                </c:pt>
                <c:pt idx="17">
                  <c:v>25705.908717827871</c:v>
                </c:pt>
                <c:pt idx="18">
                  <c:v>26970.561129554175</c:v>
                </c:pt>
                <c:pt idx="19">
                  <c:v>28235.213541280944</c:v>
                </c:pt>
                <c:pt idx="20">
                  <c:v>29499.865953007713</c:v>
                </c:pt>
                <c:pt idx="21">
                  <c:v>30764.518364734482</c:v>
                </c:pt>
                <c:pt idx="22">
                  <c:v>32029.170776460785</c:v>
                </c:pt>
                <c:pt idx="23">
                  <c:v>33293.823188187554</c:v>
                </c:pt>
                <c:pt idx="24">
                  <c:v>34558.475599914324</c:v>
                </c:pt>
                <c:pt idx="25">
                  <c:v>35823.128011641093</c:v>
                </c:pt>
                <c:pt idx="26">
                  <c:v>37087.780423367396</c:v>
                </c:pt>
                <c:pt idx="27">
                  <c:v>38352.432835094165</c:v>
                </c:pt>
                <c:pt idx="28">
                  <c:v>39617.085246820934</c:v>
                </c:pt>
                <c:pt idx="29">
                  <c:v>40881.737658547703</c:v>
                </c:pt>
                <c:pt idx="30">
                  <c:v>42146.390070274472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58998</c:v>
                </c:pt>
                <c:pt idx="1">
                  <c:v>60492</c:v>
                </c:pt>
                <c:pt idx="2">
                  <c:v>61746</c:v>
                </c:pt>
                <c:pt idx="3">
                  <c:v>63624</c:v>
                </c:pt>
                <c:pt idx="4">
                  <c:v>65595</c:v>
                </c:pt>
                <c:pt idx="5">
                  <c:v>67101</c:v>
                </c:pt>
                <c:pt idx="6">
                  <c:v>69354</c:v>
                </c:pt>
                <c:pt idx="7">
                  <c:v>71841</c:v>
                </c:pt>
                <c:pt idx="8">
                  <c:v>74649</c:v>
                </c:pt>
                <c:pt idx="9">
                  <c:v>77892</c:v>
                </c:pt>
                <c:pt idx="10">
                  <c:v>81714</c:v>
                </c:pt>
                <c:pt idx="11">
                  <c:v>86298</c:v>
                </c:pt>
                <c:pt idx="12">
                  <c:v>91797</c:v>
                </c:pt>
                <c:pt idx="13">
                  <c:v>98415</c:v>
                </c:pt>
                <c:pt idx="14">
                  <c:v>106335</c:v>
                </c:pt>
                <c:pt idx="15">
                  <c:v>116355</c:v>
                </c:pt>
                <c:pt idx="16">
                  <c:v>127143</c:v>
                </c:pt>
                <c:pt idx="17">
                  <c:v>140172</c:v>
                </c:pt>
                <c:pt idx="18">
                  <c:v>154728</c:v>
                </c:pt>
                <c:pt idx="19">
                  <c:v>169293</c:v>
                </c:pt>
                <c:pt idx="20">
                  <c:v>185502</c:v>
                </c:pt>
                <c:pt idx="21">
                  <c:v>201912</c:v>
                </c:pt>
                <c:pt idx="22">
                  <c:v>218475</c:v>
                </c:pt>
                <c:pt idx="23">
                  <c:v>234723</c:v>
                </c:pt>
                <c:pt idx="24">
                  <c:v>250359</c:v>
                </c:pt>
                <c:pt idx="25">
                  <c:v>266802</c:v>
                </c:pt>
                <c:pt idx="26">
                  <c:v>281211</c:v>
                </c:pt>
                <c:pt idx="27">
                  <c:v>296385</c:v>
                </c:pt>
                <c:pt idx="28">
                  <c:v>309387</c:v>
                </c:pt>
                <c:pt idx="29">
                  <c:v>323400</c:v>
                </c:pt>
                <c:pt idx="30">
                  <c:v>336681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58126.654839157338</c:v>
                </c:pt>
                <c:pt idx="1">
                  <c:v>55398.877824146577</c:v>
                </c:pt>
                <c:pt idx="2">
                  <c:v>45804.226353627499</c:v>
                </c:pt>
                <c:pt idx="3">
                  <c:v>43198.112814127322</c:v>
                </c:pt>
                <c:pt idx="4">
                  <c:v>40591.999274628055</c:v>
                </c:pt>
                <c:pt idx="5">
                  <c:v>37985.885735127842</c:v>
                </c:pt>
                <c:pt idx="6">
                  <c:v>35379.772195627658</c:v>
                </c:pt>
                <c:pt idx="7">
                  <c:v>32773.658656128406</c:v>
                </c:pt>
                <c:pt idx="8">
                  <c:v>30167.545116628218</c:v>
                </c:pt>
                <c:pt idx="9">
                  <c:v>27561.431577128966</c:v>
                </c:pt>
                <c:pt idx="10">
                  <c:v>24955.318037628778</c:v>
                </c:pt>
                <c:pt idx="11">
                  <c:v>22349.2044981295</c:v>
                </c:pt>
                <c:pt idx="12">
                  <c:v>19743.090958629313</c:v>
                </c:pt>
                <c:pt idx="13">
                  <c:v>17136.977419130046</c:v>
                </c:pt>
                <c:pt idx="14">
                  <c:v>14530.863879629869</c:v>
                </c:pt>
                <c:pt idx="15">
                  <c:v>11924.750340130609</c:v>
                </c:pt>
                <c:pt idx="16">
                  <c:v>9318.6368006303965</c:v>
                </c:pt>
                <c:pt idx="17">
                  <c:v>6712.523261131144</c:v>
                </c:pt>
                <c:pt idx="18">
                  <c:v>4106.4097216309528</c:v>
                </c:pt>
                <c:pt idx="19">
                  <c:v>1500.2961821317003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6</c:v>
                </c:pt>
                <c:pt idx="1">
                  <c:v>222</c:v>
                </c:pt>
                <c:pt idx="2">
                  <c:v>312</c:v>
                </c:pt>
                <c:pt idx="3">
                  <c:v>450</c:v>
                </c:pt>
                <c:pt idx="4">
                  <c:v>639</c:v>
                </c:pt>
                <c:pt idx="5">
                  <c:v>900</c:v>
                </c:pt>
                <c:pt idx="6">
                  <c:v>1272</c:v>
                </c:pt>
                <c:pt idx="7">
                  <c:v>1782</c:v>
                </c:pt>
                <c:pt idx="8">
                  <c:v>2487</c:v>
                </c:pt>
                <c:pt idx="9">
                  <c:v>3450</c:v>
                </c:pt>
                <c:pt idx="10">
                  <c:v>4755</c:v>
                </c:pt>
                <c:pt idx="11">
                  <c:v>6483</c:v>
                </c:pt>
                <c:pt idx="12">
                  <c:v>8769</c:v>
                </c:pt>
                <c:pt idx="13">
                  <c:v>11724</c:v>
                </c:pt>
                <c:pt idx="14">
                  <c:v>15447</c:v>
                </c:pt>
                <c:pt idx="15">
                  <c:v>20145</c:v>
                </c:pt>
                <c:pt idx="16">
                  <c:v>25629</c:v>
                </c:pt>
                <c:pt idx="17">
                  <c:v>32253</c:v>
                </c:pt>
                <c:pt idx="18">
                  <c:v>39663</c:v>
                </c:pt>
                <c:pt idx="19">
                  <c:v>47436</c:v>
                </c:pt>
                <c:pt idx="20">
                  <c:v>55884</c:v>
                </c:pt>
                <c:pt idx="21">
                  <c:v>64665</c:v>
                </c:pt>
                <c:pt idx="22">
                  <c:v>73338</c:v>
                </c:pt>
                <c:pt idx="23">
                  <c:v>81825</c:v>
                </c:pt>
                <c:pt idx="24">
                  <c:v>90105</c:v>
                </c:pt>
                <c:pt idx="25">
                  <c:v>98580</c:v>
                </c:pt>
                <c:pt idx="26">
                  <c:v>106152</c:v>
                </c:pt>
                <c:pt idx="27">
                  <c:v>113952</c:v>
                </c:pt>
                <c:pt idx="28">
                  <c:v>120807</c:v>
                </c:pt>
                <c:pt idx="29">
                  <c:v>127842</c:v>
                </c:pt>
                <c:pt idx="30">
                  <c:v>134700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3286.7948991594908</c:v>
                </c:pt>
                <c:pt idx="1">
                  <c:v>5307.2635294547563</c:v>
                </c:pt>
                <c:pt idx="2">
                  <c:v>8009.6351161533967</c:v>
                </c:pt>
                <c:pt idx="3">
                  <c:v>10541.530963751487</c:v>
                </c:pt>
                <c:pt idx="4">
                  <c:v>13073.426811348647</c:v>
                </c:pt>
                <c:pt idx="5">
                  <c:v>15605.322658946738</c:v>
                </c:pt>
                <c:pt idx="6">
                  <c:v>18137.218506544828</c:v>
                </c:pt>
                <c:pt idx="7">
                  <c:v>20669.114354141988</c:v>
                </c:pt>
                <c:pt idx="8">
                  <c:v>23201.010201740079</c:v>
                </c:pt>
                <c:pt idx="9">
                  <c:v>25732.906049337238</c:v>
                </c:pt>
                <c:pt idx="10">
                  <c:v>28264.801896935329</c:v>
                </c:pt>
                <c:pt idx="11">
                  <c:v>30796.697744532488</c:v>
                </c:pt>
                <c:pt idx="12">
                  <c:v>33328.593592130579</c:v>
                </c:pt>
                <c:pt idx="13">
                  <c:v>35860.489439727738</c:v>
                </c:pt>
                <c:pt idx="14">
                  <c:v>38392.385287325829</c:v>
                </c:pt>
                <c:pt idx="15">
                  <c:v>40924.281134922989</c:v>
                </c:pt>
                <c:pt idx="16">
                  <c:v>43456.176982521079</c:v>
                </c:pt>
                <c:pt idx="17">
                  <c:v>45988.072830118239</c:v>
                </c:pt>
                <c:pt idx="18">
                  <c:v>48519.96867771633</c:v>
                </c:pt>
                <c:pt idx="19">
                  <c:v>51051.864525313489</c:v>
                </c:pt>
                <c:pt idx="20">
                  <c:v>53583.76037291158</c:v>
                </c:pt>
                <c:pt idx="21">
                  <c:v>56115.656220508739</c:v>
                </c:pt>
                <c:pt idx="22">
                  <c:v>58647.55206810683</c:v>
                </c:pt>
                <c:pt idx="23">
                  <c:v>61179.44791570399</c:v>
                </c:pt>
                <c:pt idx="24">
                  <c:v>63711.34376330208</c:v>
                </c:pt>
                <c:pt idx="25">
                  <c:v>66243.23961089924</c:v>
                </c:pt>
                <c:pt idx="26">
                  <c:v>68775.135458497331</c:v>
                </c:pt>
                <c:pt idx="27">
                  <c:v>71307.03130609449</c:v>
                </c:pt>
                <c:pt idx="28">
                  <c:v>73838.927153692581</c:v>
                </c:pt>
                <c:pt idx="29">
                  <c:v>76370.823001290672</c:v>
                </c:pt>
                <c:pt idx="30">
                  <c:v>78902.718848887831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ser>
          <c:idx val="2"/>
          <c:order val="2"/>
          <c:tx>
            <c:strRef>
              <c:f>Industry_energy!$D$368:$E$368</c:f>
              <c:strCache>
                <c:ptCount val="2"/>
                <c:pt idx="0">
                  <c:v>APERC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Industry_energy!$F$368:$AJ$368</c:f>
              <c:numCache>
                <c:formatCode>General</c:formatCode>
                <c:ptCount val="31"/>
                <c:pt idx="0">
                  <c:v>326235646391200</c:v>
                </c:pt>
                <c:pt idx="5">
                  <c:v>325283249418399.94</c:v>
                </c:pt>
                <c:pt idx="10">
                  <c:v>323338772265600</c:v>
                </c:pt>
                <c:pt idx="15">
                  <c:v>324926100553600</c:v>
                </c:pt>
                <c:pt idx="20">
                  <c:v>325164199796800.06</c:v>
                </c:pt>
                <c:pt idx="25">
                  <c:v>323576871508800</c:v>
                </c:pt>
                <c:pt idx="30">
                  <c:v>326235646391200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8-4ECC-A4E5-6D782288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880031"/>
        <c:axId val="1802882943"/>
      </c:scatterChart>
      <c:val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crossBetween val="midCat"/>
      </c:val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Industry_energy!$D$369:$E$369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Industry_energy!$F$369:$AJ$369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Industry_energy!$D$370:$E$370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Industry_energy!$F$370:$AJ$370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ser>
          <c:idx val="2"/>
          <c:order val="2"/>
          <c:tx>
            <c:strRef>
              <c:f>Industry_energy!$D$371:$E$371</c:f>
              <c:strCache>
                <c:ptCount val="2"/>
                <c:pt idx="0">
                  <c:v>APERC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Industry_energy!$F$371:$AJ$371</c:f>
              <c:numCache>
                <c:formatCode>General</c:formatCode>
                <c:ptCount val="31"/>
                <c:pt idx="0">
                  <c:v>315164031582400</c:v>
                </c:pt>
                <c:pt idx="5">
                  <c:v>330799215219200</c:v>
                </c:pt>
                <c:pt idx="10">
                  <c:v>342466078136000</c:v>
                </c:pt>
                <c:pt idx="15">
                  <c:v>355442486890400</c:v>
                </c:pt>
                <c:pt idx="20">
                  <c:v>367783964329600</c:v>
                </c:pt>
                <c:pt idx="25">
                  <c:v>380760373084000</c:v>
                </c:pt>
                <c:pt idx="30">
                  <c:v>393895514667200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2-45EC-857E-D2E946EF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949631"/>
        <c:axId val="768944223"/>
      </c:scatterChart>
      <c:val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crossBetween val="midCat"/>
      </c:val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Industry_energy!$F$372:$AJ$372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Industry_energy!$F$373:$AJ$373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ser>
          <c:idx val="2"/>
          <c:order val="2"/>
          <c:tx>
            <c:strRef>
              <c:f>Industry_energy!$D$374:$E$374</c:f>
              <c:strCache>
                <c:ptCount val="2"/>
                <c:pt idx="0">
                  <c:v>APERC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Industry_energy!$F$374:$AJ$374</c:f>
              <c:numCache>
                <c:formatCode>General</c:formatCode>
                <c:ptCount val="31"/>
                <c:pt idx="0">
                  <c:v>25357569400800</c:v>
                </c:pt>
                <c:pt idx="5">
                  <c:v>26548065616800</c:v>
                </c:pt>
                <c:pt idx="10">
                  <c:v>27500462589599.996</c:v>
                </c:pt>
                <c:pt idx="15">
                  <c:v>28532225976800</c:v>
                </c:pt>
                <c:pt idx="20">
                  <c:v>29484622949600</c:v>
                </c:pt>
                <c:pt idx="25">
                  <c:v>30278287093600</c:v>
                </c:pt>
                <c:pt idx="30">
                  <c:v>31032268030400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90-4F98-ADFE-88951EBE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1215"/>
        <c:axId val="765951631"/>
      </c:scatterChart>
      <c:val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crossBetween val="midCat"/>
      </c:val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Industry_energy!$D$375:$E$375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Industry_energy!$F$375:$AJ$375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Industry_energy!$D$376:$E$376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Industry_energy!$F$376:$AJ$376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ser>
          <c:idx val="2"/>
          <c:order val="2"/>
          <c:tx>
            <c:strRef>
              <c:f>Industry_energy!$D$377:$E$377</c:f>
              <c:strCache>
                <c:ptCount val="2"/>
                <c:pt idx="0">
                  <c:v>APERC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Industry_energy!$F$377:$AJ$377</c:f>
              <c:numCache>
                <c:formatCode>General</c:formatCode>
                <c:ptCount val="31"/>
                <c:pt idx="0">
                  <c:v>151708901125600</c:v>
                </c:pt>
                <c:pt idx="5">
                  <c:v>160637622745600</c:v>
                </c:pt>
                <c:pt idx="10">
                  <c:v>167304401555200</c:v>
                </c:pt>
                <c:pt idx="15">
                  <c:v>174407695643999.97</c:v>
                </c:pt>
                <c:pt idx="20">
                  <c:v>181471306525600.03</c:v>
                </c:pt>
                <c:pt idx="25">
                  <c:v>188534917407200</c:v>
                </c:pt>
                <c:pt idx="30">
                  <c:v>196193776396800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D-4ECD-8778-811219A0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77807"/>
        <c:axId val="1809064911"/>
      </c:scatterChart>
      <c:val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crossBetween val="midCat"/>
      </c:val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89999993441357096"/>
          <c:h val="7.7825304317733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Industry_energy!$D$381:$E$381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Industry_energy!$F$381:$AJ$381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Industry_energy!$D$382:$E$382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Industry_energy!$F$382:$AJ$382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Industry_energy!$D$384:$E$384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Industry_energy!$F$384:$AJ$384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Industry_energy!$D$385:$E$385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Industry_energy!$F$385:$AJ$385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Industry_energy!$E$388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Industry_energy!$F$388:$AJ$388</c:f>
              <c:numCache>
                <c:formatCode>General</c:formatCode>
                <c:ptCount val="31"/>
                <c:pt idx="0">
                  <c:v>3059891440000000</c:v>
                </c:pt>
                <c:pt idx="1">
                  <c:v>3137171370000000</c:v>
                </c:pt>
                <c:pt idx="2">
                  <c:v>3103643090000000</c:v>
                </c:pt>
                <c:pt idx="3">
                  <c:v>3076138920000000</c:v>
                </c:pt>
                <c:pt idx="4">
                  <c:v>3174883510000000</c:v>
                </c:pt>
                <c:pt idx="5">
                  <c:v>3181946480000000</c:v>
                </c:pt>
                <c:pt idx="6">
                  <c:v>3217393120000000</c:v>
                </c:pt>
                <c:pt idx="7">
                  <c:v>3246156760000000</c:v>
                </c:pt>
                <c:pt idx="8">
                  <c:v>3274185590000000</c:v>
                </c:pt>
                <c:pt idx="9">
                  <c:v>3403778190000000</c:v>
                </c:pt>
                <c:pt idx="10">
                  <c:v>3430989940000000</c:v>
                </c:pt>
                <c:pt idx="11">
                  <c:v>3451201300000000</c:v>
                </c:pt>
                <c:pt idx="12">
                  <c:v>3471257580000000</c:v>
                </c:pt>
                <c:pt idx="13">
                  <c:v>3489817290000000</c:v>
                </c:pt>
                <c:pt idx="14">
                  <c:v>3509085070000000</c:v>
                </c:pt>
                <c:pt idx="15">
                  <c:v>3528338460000000</c:v>
                </c:pt>
                <c:pt idx="16">
                  <c:v>3545508450000000</c:v>
                </c:pt>
                <c:pt idx="17">
                  <c:v>3563955210000000</c:v>
                </c:pt>
                <c:pt idx="18">
                  <c:v>3580572230000000</c:v>
                </c:pt>
                <c:pt idx="19">
                  <c:v>3594534800000000</c:v>
                </c:pt>
                <c:pt idx="20">
                  <c:v>3613939130000000</c:v>
                </c:pt>
                <c:pt idx="21">
                  <c:v>3633812470000000</c:v>
                </c:pt>
                <c:pt idx="22">
                  <c:v>3650217030000000</c:v>
                </c:pt>
                <c:pt idx="23">
                  <c:v>3687346510000000</c:v>
                </c:pt>
                <c:pt idx="24">
                  <c:v>3707137210000000</c:v>
                </c:pt>
                <c:pt idx="25">
                  <c:v>3726622470000000</c:v>
                </c:pt>
                <c:pt idx="26">
                  <c:v>3755137250000000</c:v>
                </c:pt>
                <c:pt idx="27">
                  <c:v>3772692280000000</c:v>
                </c:pt>
                <c:pt idx="28">
                  <c:v>3798402750000000</c:v>
                </c:pt>
                <c:pt idx="29">
                  <c:v>3816062030000000</c:v>
                </c:pt>
                <c:pt idx="30">
                  <c:v>3833907650000000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6-48CA-B915-51AB83486258}"/>
            </c:ext>
          </c:extLst>
        </c:ser>
        <c:ser>
          <c:idx val="1"/>
          <c:order val="1"/>
          <c:tx>
            <c:strRef>
              <c:f>Industry_energy!$E$389</c:f>
              <c:strCache>
                <c:ptCount val="1"/>
                <c:pt idx="0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Industry_energy!$F$389:$AJ$389</c:f>
              <c:numCache>
                <c:formatCode>General</c:formatCode>
                <c:ptCount val="31"/>
                <c:pt idx="0">
                  <c:v>1.0958534095077536E+16</c:v>
                </c:pt>
                <c:pt idx="1">
                  <c:v>1.0843442056310542E+16</c:v>
                </c:pt>
                <c:pt idx="2">
                  <c:v>1.0728350023431604E+16</c:v>
                </c:pt>
                <c:pt idx="3">
                  <c:v>1.061325799644651E+16</c:v>
                </c:pt>
                <c:pt idx="4">
                  <c:v>1.0498165975361188E+16</c:v>
                </c:pt>
                <c:pt idx="5">
                  <c:v>1.0383073960181504E+16</c:v>
                </c:pt>
                <c:pt idx="6">
                  <c:v>1.0450182279331882E+16</c:v>
                </c:pt>
                <c:pt idx="7">
                  <c:v>1.051729060439974E+16</c:v>
                </c:pt>
                <c:pt idx="8">
                  <c:v>1.0584398935390992E+16</c:v>
                </c:pt>
                <c:pt idx="9">
                  <c:v>1.0651507272311568E+16</c:v>
                </c:pt>
                <c:pt idx="10">
                  <c:v>1.0718615615167386E+16</c:v>
                </c:pt>
                <c:pt idx="11">
                  <c:v>1.074266727294303E+16</c:v>
                </c:pt>
                <c:pt idx="12">
                  <c:v>1.0766718936665796E+16</c:v>
                </c:pt>
                <c:pt idx="13">
                  <c:v>1.0790770606341638E+16</c:v>
                </c:pt>
                <c:pt idx="14">
                  <c:v>1.0814822281976504E+16</c:v>
                </c:pt>
                <c:pt idx="15">
                  <c:v>1.0838873963576354E+16</c:v>
                </c:pt>
                <c:pt idx="16">
                  <c:v>1.084227684646752E+16</c:v>
                </c:pt>
                <c:pt idx="17">
                  <c:v>1.0845679735335608E+16</c:v>
                </c:pt>
                <c:pt idx="18">
                  <c:v>1.084908263018659E+16</c:v>
                </c:pt>
                <c:pt idx="19">
                  <c:v>1.0852485531026456E+16</c:v>
                </c:pt>
                <c:pt idx="20">
                  <c:v>1.0855888437861186E+16</c:v>
                </c:pt>
                <c:pt idx="21">
                  <c:v>1.0886787049076092E+16</c:v>
                </c:pt>
                <c:pt idx="22">
                  <c:v>1.0898914169844784E+16</c:v>
                </c:pt>
                <c:pt idx="23">
                  <c:v>1.0911041440034262E+16</c:v>
                </c:pt>
                <c:pt idx="24">
                  <c:v>1.0923168858897416E+16</c:v>
                </c:pt>
                <c:pt idx="25">
                  <c:v>1.0935296425690876E+16</c:v>
                </c:pt>
                <c:pt idx="26">
                  <c:v>1.0947424139674994E+16</c:v>
                </c:pt>
                <c:pt idx="27">
                  <c:v>1.0959552000113818E+16</c:v>
                </c:pt>
                <c:pt idx="28">
                  <c:v>1.0971680006275072E+16</c:v>
                </c:pt>
                <c:pt idx="29">
                  <c:v>1.0983808157430148E+16</c:v>
                </c:pt>
                <c:pt idx="30">
                  <c:v>1.0995936452854068E+16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6-48CA-B915-51AB83486258}"/>
            </c:ext>
          </c:extLst>
        </c:ser>
        <c:ser>
          <c:idx val="2"/>
          <c:order val="2"/>
          <c:tx>
            <c:strRef>
              <c:f>Industry_energy!$E$390</c:f>
              <c:strCache>
                <c:ptCount val="1"/>
                <c:pt idx="0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Industry_energy!$F$390:$AJ$390</c:f>
              <c:numCache>
                <c:formatCode>General</c:formatCode>
                <c:ptCount val="31"/>
                <c:pt idx="0">
                  <c:v>910610555618400</c:v>
                </c:pt>
                <c:pt idx="5">
                  <c:v>939182464802400</c:v>
                </c:pt>
                <c:pt idx="10">
                  <c:v>958984385195200</c:v>
                </c:pt>
                <c:pt idx="15">
                  <c:v>984699103460800</c:v>
                </c:pt>
                <c:pt idx="20">
                  <c:v>1008151878916000</c:v>
                </c:pt>
                <c:pt idx="25">
                  <c:v>1029580810804000</c:v>
                </c:pt>
                <c:pt idx="30">
                  <c:v>1056605074907200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6-48CA-B915-51AB834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8223"/>
        <c:axId val="179949471"/>
      </c:scatterChart>
      <c:valAx>
        <c:axId val="1799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471"/>
        <c:crosses val="autoZero"/>
        <c:crossBetween val="midCat"/>
      </c:valAx>
      <c:valAx>
        <c:axId val="1799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660941700000000</c:v>
                </c:pt>
                <c:pt idx="1">
                  <c:v>660941700000000</c:v>
                </c:pt>
                <c:pt idx="2">
                  <c:v>660941700000000</c:v>
                </c:pt>
                <c:pt idx="3">
                  <c:v>660941700000000</c:v>
                </c:pt>
                <c:pt idx="4">
                  <c:v>660941700000000</c:v>
                </c:pt>
                <c:pt idx="5">
                  <c:v>660941700000000</c:v>
                </c:pt>
                <c:pt idx="6">
                  <c:v>660941700000000</c:v>
                </c:pt>
                <c:pt idx="7">
                  <c:v>660941700000000</c:v>
                </c:pt>
                <c:pt idx="8">
                  <c:v>660941700000000</c:v>
                </c:pt>
                <c:pt idx="9">
                  <c:v>660941700000000</c:v>
                </c:pt>
                <c:pt idx="10">
                  <c:v>660941700000000</c:v>
                </c:pt>
                <c:pt idx="11">
                  <c:v>660941700000000</c:v>
                </c:pt>
                <c:pt idx="12">
                  <c:v>660941700000000</c:v>
                </c:pt>
                <c:pt idx="13">
                  <c:v>660941700000000</c:v>
                </c:pt>
                <c:pt idx="14">
                  <c:v>660941700000000</c:v>
                </c:pt>
                <c:pt idx="15">
                  <c:v>660941700000000</c:v>
                </c:pt>
                <c:pt idx="16">
                  <c:v>660941700000000</c:v>
                </c:pt>
                <c:pt idx="17">
                  <c:v>660941700000000</c:v>
                </c:pt>
                <c:pt idx="18">
                  <c:v>660941700000000</c:v>
                </c:pt>
                <c:pt idx="19">
                  <c:v>660941700000000</c:v>
                </c:pt>
                <c:pt idx="20">
                  <c:v>660941700000000</c:v>
                </c:pt>
                <c:pt idx="21">
                  <c:v>660941700000000</c:v>
                </c:pt>
                <c:pt idx="22">
                  <c:v>660941700000000</c:v>
                </c:pt>
                <c:pt idx="23">
                  <c:v>660941700000000</c:v>
                </c:pt>
                <c:pt idx="24">
                  <c:v>660941700000000</c:v>
                </c:pt>
                <c:pt idx="25">
                  <c:v>660941700000000</c:v>
                </c:pt>
                <c:pt idx="26">
                  <c:v>660941700000000</c:v>
                </c:pt>
                <c:pt idx="27">
                  <c:v>660941700000000</c:v>
                </c:pt>
                <c:pt idx="28">
                  <c:v>660941700000000</c:v>
                </c:pt>
                <c:pt idx="29">
                  <c:v>660941700000000</c:v>
                </c:pt>
                <c:pt idx="30">
                  <c:v>660941700000000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665539669624260.13</c:v>
                </c:pt>
                <c:pt idx="1">
                  <c:v>665539669624260.13</c:v>
                </c:pt>
                <c:pt idx="2">
                  <c:v>665539669624260.13</c:v>
                </c:pt>
                <c:pt idx="3">
                  <c:v>665539669624260.13</c:v>
                </c:pt>
                <c:pt idx="4">
                  <c:v>665539669624260.13</c:v>
                </c:pt>
                <c:pt idx="5">
                  <c:v>665539669624260.13</c:v>
                </c:pt>
                <c:pt idx="6">
                  <c:v>665539669624260.13</c:v>
                </c:pt>
                <c:pt idx="7">
                  <c:v>665539669624260.13</c:v>
                </c:pt>
                <c:pt idx="8">
                  <c:v>665539669624260.13</c:v>
                </c:pt>
                <c:pt idx="9">
                  <c:v>665539669624260.13</c:v>
                </c:pt>
                <c:pt idx="10">
                  <c:v>665539669624260.13</c:v>
                </c:pt>
                <c:pt idx="11">
                  <c:v>665539669624260.13</c:v>
                </c:pt>
                <c:pt idx="12">
                  <c:v>665539669624260.13</c:v>
                </c:pt>
                <c:pt idx="13">
                  <c:v>665539669624260.13</c:v>
                </c:pt>
                <c:pt idx="14">
                  <c:v>665539669624260.13</c:v>
                </c:pt>
                <c:pt idx="15">
                  <c:v>665539669624260.13</c:v>
                </c:pt>
                <c:pt idx="16">
                  <c:v>665539669624260.13</c:v>
                </c:pt>
                <c:pt idx="17">
                  <c:v>665539669624260.13</c:v>
                </c:pt>
                <c:pt idx="18">
                  <c:v>665539669624260.13</c:v>
                </c:pt>
                <c:pt idx="19">
                  <c:v>665539669624260.13</c:v>
                </c:pt>
                <c:pt idx="20">
                  <c:v>665539669624260.13</c:v>
                </c:pt>
                <c:pt idx="21">
                  <c:v>665539669624260.13</c:v>
                </c:pt>
                <c:pt idx="22">
                  <c:v>665539669624260.13</c:v>
                </c:pt>
                <c:pt idx="23">
                  <c:v>665539669624260.13</c:v>
                </c:pt>
                <c:pt idx="24">
                  <c:v>665539669624260.13</c:v>
                </c:pt>
                <c:pt idx="25">
                  <c:v>665539669624260.13</c:v>
                </c:pt>
                <c:pt idx="26">
                  <c:v>665539669624260.13</c:v>
                </c:pt>
                <c:pt idx="27">
                  <c:v>665539669624260.13</c:v>
                </c:pt>
                <c:pt idx="28">
                  <c:v>665539669624260.13</c:v>
                </c:pt>
                <c:pt idx="29">
                  <c:v>665539669624260.13</c:v>
                </c:pt>
                <c:pt idx="30">
                  <c:v>665539669624260.13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331326700000000</c:v>
                </c:pt>
                <c:pt idx="1">
                  <c:v>331326700000000</c:v>
                </c:pt>
                <c:pt idx="2">
                  <c:v>331326700000000</c:v>
                </c:pt>
                <c:pt idx="3">
                  <c:v>331326700000000</c:v>
                </c:pt>
                <c:pt idx="4">
                  <c:v>331326700000000</c:v>
                </c:pt>
                <c:pt idx="5">
                  <c:v>331326700000000</c:v>
                </c:pt>
                <c:pt idx="6">
                  <c:v>331326700000000</c:v>
                </c:pt>
                <c:pt idx="7">
                  <c:v>331326700000000</c:v>
                </c:pt>
                <c:pt idx="8">
                  <c:v>331326700000000</c:v>
                </c:pt>
                <c:pt idx="9">
                  <c:v>331326700000000</c:v>
                </c:pt>
                <c:pt idx="10">
                  <c:v>331326700000000</c:v>
                </c:pt>
                <c:pt idx="11">
                  <c:v>331326700000000</c:v>
                </c:pt>
                <c:pt idx="12">
                  <c:v>331326700000000</c:v>
                </c:pt>
                <c:pt idx="13">
                  <c:v>331326700000000</c:v>
                </c:pt>
                <c:pt idx="14">
                  <c:v>331326700000000</c:v>
                </c:pt>
                <c:pt idx="15">
                  <c:v>331326700000000</c:v>
                </c:pt>
                <c:pt idx="16">
                  <c:v>331326700000000</c:v>
                </c:pt>
                <c:pt idx="17">
                  <c:v>331326700000000</c:v>
                </c:pt>
                <c:pt idx="18">
                  <c:v>331326700000000</c:v>
                </c:pt>
                <c:pt idx="19">
                  <c:v>331326700000000</c:v>
                </c:pt>
                <c:pt idx="20">
                  <c:v>331326700000000</c:v>
                </c:pt>
                <c:pt idx="21">
                  <c:v>331326700000000</c:v>
                </c:pt>
                <c:pt idx="22">
                  <c:v>331326700000000</c:v>
                </c:pt>
                <c:pt idx="23">
                  <c:v>331326700000000</c:v>
                </c:pt>
                <c:pt idx="24">
                  <c:v>331326700000000</c:v>
                </c:pt>
                <c:pt idx="25">
                  <c:v>331326700000000</c:v>
                </c:pt>
                <c:pt idx="26">
                  <c:v>331326700000000</c:v>
                </c:pt>
                <c:pt idx="27">
                  <c:v>331326700000000</c:v>
                </c:pt>
                <c:pt idx="28">
                  <c:v>331326700000000</c:v>
                </c:pt>
                <c:pt idx="29">
                  <c:v>331326700000000</c:v>
                </c:pt>
                <c:pt idx="30">
                  <c:v>331326700000000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338377793700000.06</c:v>
                </c:pt>
                <c:pt idx="1">
                  <c:v>338377793700000.06</c:v>
                </c:pt>
                <c:pt idx="2">
                  <c:v>338377793700000.06</c:v>
                </c:pt>
                <c:pt idx="3">
                  <c:v>338377793700000.06</c:v>
                </c:pt>
                <c:pt idx="4">
                  <c:v>338377793700000.06</c:v>
                </c:pt>
                <c:pt idx="5">
                  <c:v>338377793700000.06</c:v>
                </c:pt>
                <c:pt idx="6">
                  <c:v>338377793700000.06</c:v>
                </c:pt>
                <c:pt idx="7">
                  <c:v>338377793700000.06</c:v>
                </c:pt>
                <c:pt idx="8">
                  <c:v>338377793700000.06</c:v>
                </c:pt>
                <c:pt idx="9">
                  <c:v>338377793700000.06</c:v>
                </c:pt>
                <c:pt idx="10">
                  <c:v>338377793700000.06</c:v>
                </c:pt>
                <c:pt idx="11">
                  <c:v>338377793700000.06</c:v>
                </c:pt>
                <c:pt idx="12">
                  <c:v>338377793700000.06</c:v>
                </c:pt>
                <c:pt idx="13">
                  <c:v>338377793700000.06</c:v>
                </c:pt>
                <c:pt idx="14">
                  <c:v>338377793700000.06</c:v>
                </c:pt>
                <c:pt idx="15">
                  <c:v>338377793700000.06</c:v>
                </c:pt>
                <c:pt idx="16">
                  <c:v>338377793700000.06</c:v>
                </c:pt>
                <c:pt idx="17">
                  <c:v>338377793700000.06</c:v>
                </c:pt>
                <c:pt idx="18">
                  <c:v>338377793700000.06</c:v>
                </c:pt>
                <c:pt idx="19">
                  <c:v>338377793700000.06</c:v>
                </c:pt>
                <c:pt idx="20">
                  <c:v>338377793700000.06</c:v>
                </c:pt>
                <c:pt idx="21">
                  <c:v>338377793700000.06</c:v>
                </c:pt>
                <c:pt idx="22">
                  <c:v>338377793700000.06</c:v>
                </c:pt>
                <c:pt idx="23">
                  <c:v>338377793700000.06</c:v>
                </c:pt>
                <c:pt idx="24">
                  <c:v>338377793700000.06</c:v>
                </c:pt>
                <c:pt idx="25">
                  <c:v>338377793700000.06</c:v>
                </c:pt>
                <c:pt idx="26">
                  <c:v>338377793700000.06</c:v>
                </c:pt>
                <c:pt idx="27">
                  <c:v>338377793700000.06</c:v>
                </c:pt>
                <c:pt idx="28">
                  <c:v>338377793700000.06</c:v>
                </c:pt>
                <c:pt idx="29">
                  <c:v>338377793700000.06</c:v>
                </c:pt>
                <c:pt idx="30">
                  <c:v>338377793700000.06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Building_energy!$B$301:$C$301</c:f>
              <c:strCache>
                <c:ptCount val="2"/>
                <c:pt idx="0">
                  <c:v>electricity bf</c:v>
                </c:pt>
                <c:pt idx="1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Building_energy!$D$301:$AH$301</c:f>
              <c:numCache>
                <c:formatCode>0.00E+00</c:formatCode>
                <c:ptCount val="31"/>
                <c:pt idx="0">
                  <c:v>803765000000000</c:v>
                </c:pt>
                <c:pt idx="1">
                  <c:v>832780000000000</c:v>
                </c:pt>
                <c:pt idx="2">
                  <c:v>849469000000000</c:v>
                </c:pt>
                <c:pt idx="3">
                  <c:v>864628000000000</c:v>
                </c:pt>
                <c:pt idx="4">
                  <c:v>880297000000000</c:v>
                </c:pt>
                <c:pt idx="5">
                  <c:v>896137000000000</c:v>
                </c:pt>
                <c:pt idx="6">
                  <c:v>912446000000000</c:v>
                </c:pt>
                <c:pt idx="7">
                  <c:v>928856000000000</c:v>
                </c:pt>
                <c:pt idx="8">
                  <c:v>945955000000000</c:v>
                </c:pt>
                <c:pt idx="9">
                  <c:v>963067000000000</c:v>
                </c:pt>
                <c:pt idx="10">
                  <c:v>980857000000000</c:v>
                </c:pt>
                <c:pt idx="11">
                  <c:v>998739000000000</c:v>
                </c:pt>
                <c:pt idx="12">
                  <c:v>1017151000000000</c:v>
                </c:pt>
                <c:pt idx="13">
                  <c:v>1036181000000000</c:v>
                </c:pt>
                <c:pt idx="14">
                  <c:v>1055283000000000</c:v>
                </c:pt>
                <c:pt idx="15">
                  <c:v>1074925000000000</c:v>
                </c:pt>
                <c:pt idx="16">
                  <c:v>1094830000000000</c:v>
                </c:pt>
                <c:pt idx="17">
                  <c:v>1115282000000000</c:v>
                </c:pt>
                <c:pt idx="18">
                  <c:v>1136225000000000</c:v>
                </c:pt>
                <c:pt idx="19">
                  <c:v>1157679000000000</c:v>
                </c:pt>
                <c:pt idx="20">
                  <c:v>1179352000000000</c:v>
                </c:pt>
                <c:pt idx="21">
                  <c:v>1201507000000000</c:v>
                </c:pt>
                <c:pt idx="22">
                  <c:v>1224282000000000</c:v>
                </c:pt>
                <c:pt idx="23">
                  <c:v>1247567000000000</c:v>
                </c:pt>
                <c:pt idx="24">
                  <c:v>1271342000000000</c:v>
                </c:pt>
                <c:pt idx="25">
                  <c:v>1295637000000000</c:v>
                </c:pt>
                <c:pt idx="26">
                  <c:v>1320312000000000</c:v>
                </c:pt>
                <c:pt idx="27">
                  <c:v>1345707000000000</c:v>
                </c:pt>
                <c:pt idx="28">
                  <c:v>1371615000000000</c:v>
                </c:pt>
                <c:pt idx="29">
                  <c:v>1397910000000000</c:v>
                </c:pt>
                <c:pt idx="30">
                  <c:v>1424828000000000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B-447F-8562-1FF39164CC13}"/>
            </c:ext>
          </c:extLst>
        </c:ser>
        <c:ser>
          <c:idx val="1"/>
          <c:order val="1"/>
          <c:tx>
            <c:strRef>
              <c:f>Building_energy!$B$302:$C$302</c:f>
              <c:strCache>
                <c:ptCount val="2"/>
                <c:pt idx="0">
                  <c:v>electricity bf</c:v>
                </c:pt>
                <c:pt idx="1">
                  <c:v>NEXT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Building_energy!$D$302:$AH$302</c:f>
              <c:numCache>
                <c:formatCode>0.00E+00</c:formatCode>
                <c:ptCount val="31"/>
                <c:pt idx="0">
                  <c:v>808318426629148.75</c:v>
                </c:pt>
                <c:pt idx="1">
                  <c:v>803827849521817.75</c:v>
                </c:pt>
                <c:pt idx="2">
                  <c:v>834613043472855.13</c:v>
                </c:pt>
                <c:pt idx="3">
                  <c:v>849548908123114.13</c:v>
                </c:pt>
                <c:pt idx="4">
                  <c:v>864798476012881.88</c:v>
                </c:pt>
                <c:pt idx="5">
                  <c:v>880368753565134.75</c:v>
                </c:pt>
                <c:pt idx="6">
                  <c:v>896266906889316.88</c:v>
                </c:pt>
                <c:pt idx="7">
                  <c:v>912500265443900.75</c:v>
                </c:pt>
                <c:pt idx="8">
                  <c:v>929076325783113</c:v>
                </c:pt>
                <c:pt idx="9">
                  <c:v>946002755389765</c:v>
                </c:pt>
                <c:pt idx="10">
                  <c:v>963287396596165.5</c:v>
                </c:pt>
                <c:pt idx="11">
                  <c:v>980938270595140.25</c:v>
                </c:pt>
                <c:pt idx="12">
                  <c:v>998963581543232.38</c:v>
                </c:pt>
                <c:pt idx="13">
                  <c:v>1017371720758201.5</c:v>
                </c:pt>
                <c:pt idx="14">
                  <c:v>1036171271012991</c:v>
                </c:pt>
                <c:pt idx="15">
                  <c:v>1055371010928382.3</c:v>
                </c:pt>
                <c:pt idx="16">
                  <c:v>1074979919466602.1</c:v>
                </c:pt>
                <c:pt idx="17">
                  <c:v>1095007180528209.3</c:v>
                </c:pt>
                <c:pt idx="18">
                  <c:v>1115462187654630.1</c:v>
                </c:pt>
                <c:pt idx="19">
                  <c:v>1136354548838779</c:v>
                </c:pt>
                <c:pt idx="20">
                  <c:v>1157694091446239.8</c:v>
                </c:pt>
                <c:pt idx="21">
                  <c:v>1179490867249561.3</c:v>
                </c:pt>
                <c:pt idx="22">
                  <c:v>1201755157578259.5</c:v>
                </c:pt>
                <c:pt idx="23">
                  <c:v>1224497478587191.8</c:v>
                </c:pt>
                <c:pt idx="24">
                  <c:v>1247728586646021.5</c:v>
                </c:pt>
                <c:pt idx="25">
                  <c:v>1271459483852563.8</c:v>
                </c:pt>
                <c:pt idx="26">
                  <c:v>1295701423672852.5</c:v>
                </c:pt>
                <c:pt idx="27">
                  <c:v>1320465916710849.5</c:v>
                </c:pt>
                <c:pt idx="28">
                  <c:v>1345764736610775</c:v>
                </c:pt>
                <c:pt idx="29">
                  <c:v>1371609926095108</c:v>
                </c:pt>
                <c:pt idx="30">
                  <c:v>1398013803141376.5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5B-447F-8562-1FF39164CC13}"/>
            </c:ext>
          </c:extLst>
        </c:ser>
        <c:ser>
          <c:idx val="2"/>
          <c:order val="2"/>
          <c:tx>
            <c:strRef>
              <c:f>Building_energy!$B$303:$C$303</c:f>
              <c:strCache>
                <c:ptCount val="2"/>
                <c:pt idx="0">
                  <c:v>electricity bf</c:v>
                </c:pt>
                <c:pt idx="1">
                  <c:v>APERC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Building_energy!$D$303:$AH$303</c:f>
              <c:numCache>
                <c:formatCode>General</c:formatCode>
                <c:ptCount val="31"/>
                <c:pt idx="0" formatCode="0.00E+00">
                  <c:v>827077404462400</c:v>
                </c:pt>
                <c:pt idx="5" formatCode="0.00E+00">
                  <c:v>863268489428800</c:v>
                </c:pt>
                <c:pt idx="10" formatCode="0.00E+00">
                  <c:v>889141940523200</c:v>
                </c:pt>
                <c:pt idx="15" formatCode="0.00E+00">
                  <c:v>923626647580000</c:v>
                </c:pt>
                <c:pt idx="20" formatCode="0.00E+00">
                  <c:v>922912349850400</c:v>
                </c:pt>
                <c:pt idx="25" formatCode="0.00E+00">
                  <c:v>913070914464800</c:v>
                </c:pt>
                <c:pt idx="30" formatCode="0.00E+00">
                  <c:v>890332436739200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5B-447F-8562-1FF39164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9903"/>
        <c:axId val="179941151"/>
      </c:scatterChart>
      <c:valAx>
        <c:axId val="17993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1151"/>
        <c:crosses val="autoZero"/>
        <c:crossBetween val="midCat"/>
      </c:valAx>
      <c:valAx>
        <c:axId val="17994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Building_energy!$B$304:$C$304</c:f>
              <c:strCache>
                <c:ptCount val="2"/>
                <c:pt idx="0">
                  <c:v>hard coal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Building_energy!$D$304:$AH$304</c:f>
              <c:numCache>
                <c:formatCode>0.00E+00</c:formatCode>
                <c:ptCount val="31"/>
                <c:pt idx="0">
                  <c:v>11727200000000</c:v>
                </c:pt>
                <c:pt idx="1">
                  <c:v>11134300000000</c:v>
                </c:pt>
                <c:pt idx="2">
                  <c:v>7801200000000</c:v>
                </c:pt>
                <c:pt idx="3">
                  <c:v>7122100000000</c:v>
                </c:pt>
                <c:pt idx="4">
                  <c:v>6502300000000</c:v>
                </c:pt>
                <c:pt idx="5">
                  <c:v>5936700000000</c:v>
                </c:pt>
                <c:pt idx="6">
                  <c:v>5420700000000</c:v>
                </c:pt>
                <c:pt idx="7">
                  <c:v>4949200000000</c:v>
                </c:pt>
                <c:pt idx="8">
                  <c:v>4518700000000</c:v>
                </c:pt>
                <c:pt idx="9">
                  <c:v>4125100000000</c:v>
                </c:pt>
                <c:pt idx="10">
                  <c:v>3766000000000</c:v>
                </c:pt>
                <c:pt idx="11">
                  <c:v>3438300000000</c:v>
                </c:pt>
                <c:pt idx="12">
                  <c:v>3139700000000</c:v>
                </c:pt>
                <c:pt idx="13">
                  <c:v>2866100000000</c:v>
                </c:pt>
                <c:pt idx="14">
                  <c:v>2617300000000</c:v>
                </c:pt>
                <c:pt idx="15">
                  <c:v>2389200000000</c:v>
                </c:pt>
                <c:pt idx="16">
                  <c:v>2181500000000</c:v>
                </c:pt>
                <c:pt idx="17">
                  <c:v>1992200000000</c:v>
                </c:pt>
                <c:pt idx="18">
                  <c:v>1818100000000</c:v>
                </c:pt>
                <c:pt idx="19">
                  <c:v>1660200000000</c:v>
                </c:pt>
                <c:pt idx="20">
                  <c:v>1515300000000</c:v>
                </c:pt>
                <c:pt idx="21">
                  <c:v>1384400000000</c:v>
                </c:pt>
                <c:pt idx="22">
                  <c:v>1263270000000</c:v>
                </c:pt>
                <c:pt idx="23">
                  <c:v>1153980000000</c:v>
                </c:pt>
                <c:pt idx="24">
                  <c:v>1053220000000</c:v>
                </c:pt>
                <c:pt idx="25">
                  <c:v>961610000000</c:v>
                </c:pt>
                <c:pt idx="26">
                  <c:v>877900000000</c:v>
                </c:pt>
                <c:pt idx="27">
                  <c:v>801540000000</c:v>
                </c:pt>
                <c:pt idx="28">
                  <c:v>731780000000</c:v>
                </c:pt>
                <c:pt idx="29">
                  <c:v>668180000000</c:v>
                </c:pt>
                <c:pt idx="30">
                  <c:v>610000000000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2-47BB-B37F-317EF3F49FED}"/>
            </c:ext>
          </c:extLst>
        </c:ser>
        <c:ser>
          <c:idx val="1"/>
          <c:order val="1"/>
          <c:tx>
            <c:strRef>
              <c:f>Building_energy!$B$305:$C$305</c:f>
              <c:strCache>
                <c:ptCount val="2"/>
                <c:pt idx="0">
                  <c:v>hard coal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Building_energy!$D$305:$AH$305</c:f>
              <c:numCache>
                <c:formatCode>0.00E+00</c:formatCode>
                <c:ptCount val="31"/>
                <c:pt idx="0">
                  <c:v>11748826877598.801</c:v>
                </c:pt>
                <c:pt idx="1">
                  <c:v>11428732800000.002</c:v>
                </c:pt>
                <c:pt idx="2">
                  <c:v>7857253800000</c:v>
                </c:pt>
                <c:pt idx="3">
                  <c:v>7173672719400</c:v>
                </c:pt>
                <c:pt idx="4">
                  <c:v>6549563192812.2002</c:v>
                </c:pt>
                <c:pt idx="5">
                  <c:v>5979751195037.5391</c:v>
                </c:pt>
                <c:pt idx="6">
                  <c:v>5459512841069.2734</c:v>
                </c:pt>
                <c:pt idx="7">
                  <c:v>4984535223896.2461</c:v>
                </c:pt>
                <c:pt idx="8">
                  <c:v>4550880659417.2725</c:v>
                </c:pt>
                <c:pt idx="9">
                  <c:v>4154954042047.9702</c:v>
                </c:pt>
                <c:pt idx="10">
                  <c:v>3793473040389.7969</c:v>
                </c:pt>
                <c:pt idx="11">
                  <c:v>3463440885875.8843</c:v>
                </c:pt>
                <c:pt idx="12">
                  <c:v>3162121528804.6826</c:v>
                </c:pt>
                <c:pt idx="13">
                  <c:v>2887016955798.6753</c:v>
                </c:pt>
                <c:pt idx="14">
                  <c:v>2635846480644.1909</c:v>
                </c:pt>
                <c:pt idx="15">
                  <c:v>2406527836828.1465</c:v>
                </c:pt>
                <c:pt idx="16">
                  <c:v>2197159915024.0977</c:v>
                </c:pt>
                <c:pt idx="17">
                  <c:v>2006007002417.0012</c:v>
                </c:pt>
                <c:pt idx="18">
                  <c:v>1831484393206.7222</c:v>
                </c:pt>
                <c:pt idx="19">
                  <c:v>1672145250997.7375</c:v>
                </c:pt>
                <c:pt idx="20">
                  <c:v>1526668614160.9343</c:v>
                </c:pt>
                <c:pt idx="21">
                  <c:v>1393848444728.9331</c:v>
                </c:pt>
                <c:pt idx="22">
                  <c:v>1272583630037.5161</c:v>
                </c:pt>
                <c:pt idx="23">
                  <c:v>1161868854224.2522</c:v>
                </c:pt>
                <c:pt idx="24">
                  <c:v>1060786263906.7422</c:v>
                </c:pt>
                <c:pt idx="25">
                  <c:v>968497858946.85571</c:v>
                </c:pt>
                <c:pt idx="26">
                  <c:v>884238545218.47925</c:v>
                </c:pt>
                <c:pt idx="27">
                  <c:v>807309791784.47156</c:v>
                </c:pt>
                <c:pt idx="28">
                  <c:v>737073839899.22253</c:v>
                </c:pt>
                <c:pt idx="29">
                  <c:v>672948415827.99023</c:v>
                </c:pt>
                <c:pt idx="30">
                  <c:v>614401903650.95508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2-47BB-B37F-317EF3F49FED}"/>
            </c:ext>
          </c:extLst>
        </c:ser>
        <c:ser>
          <c:idx val="2"/>
          <c:order val="2"/>
          <c:tx>
            <c:strRef>
              <c:f>Building_energy!$B$306:$C$306</c:f>
              <c:strCache>
                <c:ptCount val="2"/>
                <c:pt idx="0">
                  <c:v>hard coal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Building_energy!$D$306:$AH$306</c:f>
              <c:numCache>
                <c:formatCode>General</c:formatCode>
                <c:ptCount val="31"/>
                <c:pt idx="0" formatCode="0.00E+00">
                  <c:v>23968657148800</c:v>
                </c:pt>
                <c:pt idx="5" formatCode="0.00E+00">
                  <c:v>18413008140800</c:v>
                </c:pt>
                <c:pt idx="10" formatCode="0.00E+00">
                  <c:v>12619259889600</c:v>
                </c:pt>
                <c:pt idx="15" formatCode="0.00E+00">
                  <c:v>10793832358400</c:v>
                </c:pt>
                <c:pt idx="20" formatCode="0.00E+00">
                  <c:v>8889038412800</c:v>
                </c:pt>
                <c:pt idx="25" formatCode="0.00E+00">
                  <c:v>6944561260000</c:v>
                </c:pt>
                <c:pt idx="30" formatCode="0.00E+00">
                  <c:v>5039767314400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2-47BB-B37F-317EF3F4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9887"/>
        <c:axId val="179938239"/>
      </c:scatterChart>
      <c:valAx>
        <c:axId val="17994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8239"/>
        <c:crosses val="autoZero"/>
        <c:crossBetween val="midCat"/>
      </c:valAx>
      <c:valAx>
        <c:axId val="17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Building_energy!$B$307:$C$307</c:f>
              <c:strCache>
                <c:ptCount val="2"/>
                <c:pt idx="0">
                  <c:v>natural gas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Building_energy!$D$307:$AH$307</c:f>
              <c:numCache>
                <c:formatCode>0.00E+00</c:formatCode>
                <c:ptCount val="31"/>
                <c:pt idx="0">
                  <c:v>565681000000000</c:v>
                </c:pt>
                <c:pt idx="1">
                  <c:v>559161000000000</c:v>
                </c:pt>
                <c:pt idx="2">
                  <c:v>577759000000000</c:v>
                </c:pt>
                <c:pt idx="3">
                  <c:v>580237000000000</c:v>
                </c:pt>
                <c:pt idx="4">
                  <c:v>582925000000000</c:v>
                </c:pt>
                <c:pt idx="5">
                  <c:v>585552000000000</c:v>
                </c:pt>
                <c:pt idx="6">
                  <c:v>588390000000000</c:v>
                </c:pt>
                <c:pt idx="7">
                  <c:v>591188000000000</c:v>
                </c:pt>
                <c:pt idx="8">
                  <c:v>594176000000000</c:v>
                </c:pt>
                <c:pt idx="9">
                  <c:v>597164000000000</c:v>
                </c:pt>
                <c:pt idx="10">
                  <c:v>600332000000000</c:v>
                </c:pt>
                <c:pt idx="11">
                  <c:v>603500000000000</c:v>
                </c:pt>
                <c:pt idx="12">
                  <c:v>606858000000000</c:v>
                </c:pt>
                <c:pt idx="13">
                  <c:v>610316000000000</c:v>
                </c:pt>
                <c:pt idx="14">
                  <c:v>613774000000000</c:v>
                </c:pt>
                <c:pt idx="15">
                  <c:v>617402000000000</c:v>
                </c:pt>
                <c:pt idx="16">
                  <c:v>621070000000000</c:v>
                </c:pt>
                <c:pt idx="17">
                  <c:v>624938000000000</c:v>
                </c:pt>
                <c:pt idx="18">
                  <c:v>628896000000000</c:v>
                </c:pt>
                <c:pt idx="19">
                  <c:v>632905000000000</c:v>
                </c:pt>
                <c:pt idx="20">
                  <c:v>637063000000000</c:v>
                </c:pt>
                <c:pt idx="21">
                  <c:v>641391000000000</c:v>
                </c:pt>
                <c:pt idx="22">
                  <c:v>645779000000000</c:v>
                </c:pt>
                <c:pt idx="23">
                  <c:v>650227000000000</c:v>
                </c:pt>
                <c:pt idx="24">
                  <c:v>654946000000000</c:v>
                </c:pt>
                <c:pt idx="25">
                  <c:v>659774000000000</c:v>
                </c:pt>
                <c:pt idx="26">
                  <c:v>664532000000000</c:v>
                </c:pt>
                <c:pt idx="27">
                  <c:v>669601000000000</c:v>
                </c:pt>
                <c:pt idx="28">
                  <c:v>674789000000000</c:v>
                </c:pt>
                <c:pt idx="29">
                  <c:v>680108000000000</c:v>
                </c:pt>
                <c:pt idx="30">
                  <c:v>685526000000000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6-4DC5-8FE8-782A98B9B030}"/>
            </c:ext>
          </c:extLst>
        </c:ser>
        <c:ser>
          <c:idx val="1"/>
          <c:order val="1"/>
          <c:tx>
            <c:strRef>
              <c:f>Building_energy!$B$308:$C$308</c:f>
              <c:strCache>
                <c:ptCount val="2"/>
                <c:pt idx="0">
                  <c:v>natural gas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Building_energy!$D$308:$AH$308</c:f>
              <c:numCache>
                <c:formatCode>0.00E+00</c:formatCode>
                <c:ptCount val="31"/>
                <c:pt idx="0">
                  <c:v>571805558146661.38</c:v>
                </c:pt>
                <c:pt idx="1">
                  <c:v>554690371800000.06</c:v>
                </c:pt>
                <c:pt idx="2">
                  <c:v>574630482128982.75</c:v>
                </c:pt>
                <c:pt idx="3">
                  <c:v>577084446644724.75</c:v>
                </c:pt>
                <c:pt idx="4">
                  <c:v>579616377417475.38</c:v>
                </c:pt>
                <c:pt idx="5">
                  <c:v>582228024620999.25</c:v>
                </c:pt>
                <c:pt idx="6">
                  <c:v>584921178769158.5</c:v>
                </c:pt>
                <c:pt idx="7">
                  <c:v>587697671643561.63</c:v>
                </c:pt>
                <c:pt idx="8">
                  <c:v>590559377242550.5</c:v>
                </c:pt>
                <c:pt idx="9">
                  <c:v>593508212752013.75</c:v>
                </c:pt>
                <c:pt idx="10">
                  <c:v>596546139538529</c:v>
                </c:pt>
                <c:pt idx="11">
                  <c:v>599675164165347.63</c:v>
                </c:pt>
                <c:pt idx="12">
                  <c:v>602897339431748.13</c:v>
                </c:pt>
                <c:pt idx="13">
                  <c:v>606214765436294.75</c:v>
                </c:pt>
                <c:pt idx="14">
                  <c:v>609629590664550.63</c:v>
                </c:pt>
                <c:pt idx="15">
                  <c:v>613144013101809.88</c:v>
                </c:pt>
                <c:pt idx="16">
                  <c:v>616760281371422.25</c:v>
                </c:pt>
                <c:pt idx="17">
                  <c:v>620480695899299.25</c:v>
                </c:pt>
                <c:pt idx="18">
                  <c:v>624307610105204.63</c:v>
                </c:pt>
                <c:pt idx="19">
                  <c:v>628243431621445.5</c:v>
                </c:pt>
                <c:pt idx="20">
                  <c:v>632290623539592</c:v>
                </c:pt>
                <c:pt idx="21">
                  <c:v>636451705685874.5</c:v>
                </c:pt>
                <c:pt idx="22">
                  <c:v>640729255925911.5</c:v>
                </c:pt>
                <c:pt idx="23">
                  <c:v>645125911499451</c:v>
                </c:pt>
                <c:pt idx="24">
                  <c:v>649644370385807.38</c:v>
                </c:pt>
                <c:pt idx="25">
                  <c:v>654287392700706.25</c:v>
                </c:pt>
                <c:pt idx="26">
                  <c:v>659057802125255.63</c:v>
                </c:pt>
                <c:pt idx="27">
                  <c:v>663958487367784.75</c:v>
                </c:pt>
                <c:pt idx="28">
                  <c:v>668992403659305</c:v>
                </c:pt>
                <c:pt idx="29">
                  <c:v>674162574283365.75</c:v>
                </c:pt>
                <c:pt idx="30">
                  <c:v>679472092141100.25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6-4DC5-8FE8-782A98B9B030}"/>
            </c:ext>
          </c:extLst>
        </c:ser>
        <c:ser>
          <c:idx val="2"/>
          <c:order val="2"/>
          <c:tx>
            <c:strRef>
              <c:f>Building_energy!$B$309:$C$309</c:f>
              <c:strCache>
                <c:ptCount val="2"/>
                <c:pt idx="0">
                  <c:v>natural gas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Building_energy!$D$309:$AH$309</c:f>
              <c:numCache>
                <c:formatCode>General</c:formatCode>
                <c:ptCount val="31"/>
                <c:pt idx="0" formatCode="0.00E+00">
                  <c:v>531794659687200</c:v>
                </c:pt>
                <c:pt idx="5" formatCode="0.00E+00">
                  <c:v>579573241156000</c:v>
                </c:pt>
                <c:pt idx="10" formatCode="0.00E+00">
                  <c:v>614970661978400</c:v>
                </c:pt>
                <c:pt idx="15" formatCode="0.00E+00">
                  <c:v>633502719740800</c:v>
                </c:pt>
                <c:pt idx="20" formatCode="0.00E+00">
                  <c:v>641796510045599.88</c:v>
                </c:pt>
                <c:pt idx="25" formatCode="0.00E+00">
                  <c:v>644336235306399.88</c:v>
                </c:pt>
                <c:pt idx="30" formatCode="0.00E+00">
                  <c:v>643225105504800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6-4DC5-8FE8-782A98B9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0303"/>
        <c:axId val="223721551"/>
      </c:scatterChart>
      <c:valAx>
        <c:axId val="2237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1551"/>
        <c:crosses val="autoZero"/>
        <c:crossBetween val="midCat"/>
      </c:valAx>
      <c:valAx>
        <c:axId val="2237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0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Building_energy!$B$310:$C$310</c:f>
              <c:strCache>
                <c:ptCount val="2"/>
                <c:pt idx="0">
                  <c:v>petroleum diesel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Building_energy!$D$310:$AH$310</c:f>
              <c:numCache>
                <c:formatCode>0.00E+00</c:formatCode>
                <c:ptCount val="31"/>
                <c:pt idx="0">
                  <c:v>2150100000000</c:v>
                </c:pt>
                <c:pt idx="1">
                  <c:v>2116100000000</c:v>
                </c:pt>
                <c:pt idx="2">
                  <c:v>2038300000000</c:v>
                </c:pt>
                <c:pt idx="3">
                  <c:v>1962200000000</c:v>
                </c:pt>
                <c:pt idx="4">
                  <c:v>1889800000000</c:v>
                </c:pt>
                <c:pt idx="5">
                  <c:v>1820100000000</c:v>
                </c:pt>
                <c:pt idx="6">
                  <c:v>1752900000000</c:v>
                </c:pt>
                <c:pt idx="7">
                  <c:v>1688400000000</c:v>
                </c:pt>
                <c:pt idx="8">
                  <c:v>1625400000000</c:v>
                </c:pt>
                <c:pt idx="9">
                  <c:v>1565000000000</c:v>
                </c:pt>
                <c:pt idx="10">
                  <c:v>1507200000000</c:v>
                </c:pt>
                <c:pt idx="11">
                  <c:v>1451800000000</c:v>
                </c:pt>
                <c:pt idx="12">
                  <c:v>1397900000000</c:v>
                </c:pt>
                <c:pt idx="13">
                  <c:v>1346500000000</c:v>
                </c:pt>
                <c:pt idx="14">
                  <c:v>1296400000000</c:v>
                </c:pt>
                <c:pt idx="15">
                  <c:v>1248400000000</c:v>
                </c:pt>
                <c:pt idx="16">
                  <c:v>1202200000000</c:v>
                </c:pt>
                <c:pt idx="17">
                  <c:v>1157800000000</c:v>
                </c:pt>
                <c:pt idx="18">
                  <c:v>1114900000000</c:v>
                </c:pt>
                <c:pt idx="19">
                  <c:v>1073600000000</c:v>
                </c:pt>
                <c:pt idx="20">
                  <c:v>1033900000000</c:v>
                </c:pt>
                <c:pt idx="21">
                  <c:v>995700000000</c:v>
                </c:pt>
                <c:pt idx="22">
                  <c:v>958800000000</c:v>
                </c:pt>
                <c:pt idx="23">
                  <c:v>923300000000</c:v>
                </c:pt>
                <c:pt idx="24">
                  <c:v>889200000000</c:v>
                </c:pt>
                <c:pt idx="25">
                  <c:v>856400000000</c:v>
                </c:pt>
                <c:pt idx="26">
                  <c:v>824700000000</c:v>
                </c:pt>
                <c:pt idx="27">
                  <c:v>794200000000</c:v>
                </c:pt>
                <c:pt idx="28">
                  <c:v>764700000000</c:v>
                </c:pt>
                <c:pt idx="29">
                  <c:v>736400000000</c:v>
                </c:pt>
                <c:pt idx="30">
                  <c:v>709200000000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C85-AD1E-254FCB6C0B4C}"/>
            </c:ext>
          </c:extLst>
        </c:ser>
        <c:ser>
          <c:idx val="1"/>
          <c:order val="1"/>
          <c:tx>
            <c:strRef>
              <c:f>Building_energy!$B$311:$C$311</c:f>
              <c:strCache>
                <c:ptCount val="2"/>
                <c:pt idx="0">
                  <c:v>petroleum diesel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Building_energy!$D$311:$AH$311</c:f>
              <c:numCache>
                <c:formatCode>0.00E+00</c:formatCode>
                <c:ptCount val="31"/>
                <c:pt idx="0">
                  <c:v>2289646383515.979</c:v>
                </c:pt>
                <c:pt idx="1">
                  <c:v>2150152696213.6628</c:v>
                </c:pt>
                <c:pt idx="2">
                  <c:v>2116404223479.2312</c:v>
                </c:pt>
                <c:pt idx="3">
                  <c:v>2038097267210.4995</c:v>
                </c:pt>
                <c:pt idx="4">
                  <c:v>1962687668323.7109</c:v>
                </c:pt>
                <c:pt idx="5">
                  <c:v>1890068224595.7336</c:v>
                </c:pt>
                <c:pt idx="6">
                  <c:v>1820135700285.6914</c:v>
                </c:pt>
                <c:pt idx="7">
                  <c:v>1752790679375.1206</c:v>
                </c:pt>
                <c:pt idx="8">
                  <c:v>1687937424238.2412</c:v>
                </c:pt>
                <c:pt idx="9">
                  <c:v>1625483739541.4263</c:v>
                </c:pt>
                <c:pt idx="10">
                  <c:v>1565340841178.3933</c:v>
                </c:pt>
                <c:pt idx="11">
                  <c:v>1507423230054.7927</c:v>
                </c:pt>
                <c:pt idx="12">
                  <c:v>1451648570542.7654</c:v>
                </c:pt>
                <c:pt idx="13">
                  <c:v>1397937573432.6831</c:v>
                </c:pt>
                <c:pt idx="14">
                  <c:v>1346213883215.6738</c:v>
                </c:pt>
                <c:pt idx="15">
                  <c:v>1296403969536.6938</c:v>
                </c:pt>
                <c:pt idx="16">
                  <c:v>1248437022663.8359</c:v>
                </c:pt>
                <c:pt idx="17">
                  <c:v>1202244852825.2739</c:v>
                </c:pt>
                <c:pt idx="18">
                  <c:v>1157761793270.7388</c:v>
                </c:pt>
                <c:pt idx="19">
                  <c:v>1114924606919.7214</c:v>
                </c:pt>
                <c:pt idx="20">
                  <c:v>1073672396463.6917</c:v>
                </c:pt>
                <c:pt idx="21">
                  <c:v>1033946517794.535</c:v>
                </c:pt>
                <c:pt idx="22">
                  <c:v>995690496636.13721</c:v>
                </c:pt>
                <c:pt idx="23">
                  <c:v>958849948260.6001</c:v>
                </c:pt>
                <c:pt idx="24">
                  <c:v>923372500174.95789</c:v>
                </c:pt>
                <c:pt idx="25">
                  <c:v>889207717668.48438</c:v>
                </c:pt>
                <c:pt idx="26">
                  <c:v>856307032114.75049</c:v>
                </c:pt>
                <c:pt idx="27">
                  <c:v>824623671926.50464</c:v>
                </c:pt>
                <c:pt idx="28">
                  <c:v>794112596065.224</c:v>
                </c:pt>
                <c:pt idx="29">
                  <c:v>764730430010.81067</c:v>
                </c:pt>
                <c:pt idx="30">
                  <c:v>736435404100.41064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4-4C85-AD1E-254FCB6C0B4C}"/>
            </c:ext>
          </c:extLst>
        </c:ser>
        <c:ser>
          <c:idx val="2"/>
          <c:order val="2"/>
          <c:tx>
            <c:strRef>
              <c:f>Building_energy!$B$312:$C$312</c:f>
              <c:strCache>
                <c:ptCount val="2"/>
                <c:pt idx="0">
                  <c:v>petroleum diesel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Building_energy!$D$312:$AH$312</c:f>
              <c:numCache>
                <c:formatCode>General</c:formatCode>
                <c:ptCount val="31"/>
                <c:pt idx="0" formatCode="0.00E+00">
                  <c:v>211987692862400</c:v>
                </c:pt>
                <c:pt idx="5" formatCode="0.00E+00">
                  <c:v>202701822377600</c:v>
                </c:pt>
                <c:pt idx="10" formatCode="0.00E+00">
                  <c:v>189765096830400</c:v>
                </c:pt>
                <c:pt idx="15" formatCode="0.00E+00">
                  <c:v>178693482021600</c:v>
                </c:pt>
                <c:pt idx="20" formatCode="0.00E+00">
                  <c:v>166471054204000</c:v>
                </c:pt>
                <c:pt idx="25" formatCode="0.00E+00">
                  <c:v>153891477521600</c:v>
                </c:pt>
                <c:pt idx="30" formatCode="0.00E+00">
                  <c:v>141391267253600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34-4C85-AD1E-254FCB6C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99503"/>
        <c:axId val="223714063"/>
      </c:scatterChart>
      <c:valAx>
        <c:axId val="22369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14063"/>
        <c:crosses val="autoZero"/>
        <c:crossBetween val="midCat"/>
      </c:valAx>
      <c:valAx>
        <c:axId val="2237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9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36992</c:v>
                </c:pt>
                <c:pt idx="3">
                  <c:v>37250</c:v>
                </c:pt>
                <c:pt idx="4">
                  <c:v>37508</c:v>
                </c:pt>
                <c:pt idx="5">
                  <c:v>36218</c:v>
                </c:pt>
                <c:pt idx="6">
                  <c:v>36218</c:v>
                </c:pt>
                <c:pt idx="7">
                  <c:v>35702</c:v>
                </c:pt>
                <c:pt idx="8">
                  <c:v>34412</c:v>
                </c:pt>
                <c:pt idx="9">
                  <c:v>33380</c:v>
                </c:pt>
                <c:pt idx="10">
                  <c:v>32864</c:v>
                </c:pt>
                <c:pt idx="11">
                  <c:v>32348</c:v>
                </c:pt>
                <c:pt idx="12">
                  <c:v>31832</c:v>
                </c:pt>
                <c:pt idx="13">
                  <c:v>32348</c:v>
                </c:pt>
                <c:pt idx="14">
                  <c:v>31574</c:v>
                </c:pt>
                <c:pt idx="15">
                  <c:v>31574</c:v>
                </c:pt>
                <c:pt idx="16">
                  <c:v>31574</c:v>
                </c:pt>
                <c:pt idx="17">
                  <c:v>30284</c:v>
                </c:pt>
                <c:pt idx="18">
                  <c:v>27962</c:v>
                </c:pt>
                <c:pt idx="19">
                  <c:v>27704</c:v>
                </c:pt>
                <c:pt idx="20">
                  <c:v>28220</c:v>
                </c:pt>
                <c:pt idx="21">
                  <c:v>28736</c:v>
                </c:pt>
                <c:pt idx="22">
                  <c:v>29252</c:v>
                </c:pt>
                <c:pt idx="23">
                  <c:v>29768</c:v>
                </c:pt>
                <c:pt idx="24">
                  <c:v>28736</c:v>
                </c:pt>
                <c:pt idx="25">
                  <c:v>28994</c:v>
                </c:pt>
                <c:pt idx="26">
                  <c:v>24866</c:v>
                </c:pt>
                <c:pt idx="27">
                  <c:v>20480</c:v>
                </c:pt>
                <c:pt idx="28">
                  <c:v>20738</c:v>
                </c:pt>
                <c:pt idx="29">
                  <c:v>21254</c:v>
                </c:pt>
                <c:pt idx="30">
                  <c:v>21512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29621.047619047575</c:v>
                </c:pt>
                <c:pt idx="16">
                  <c:v>28910.761904761894</c:v>
                </c:pt>
                <c:pt idx="17">
                  <c:v>28200.476190476213</c:v>
                </c:pt>
                <c:pt idx="18">
                  <c:v>27490.190476190299</c:v>
                </c:pt>
                <c:pt idx="19">
                  <c:v>26779.904761904618</c:v>
                </c:pt>
                <c:pt idx="20">
                  <c:v>26069.619047618937</c:v>
                </c:pt>
                <c:pt idx="21">
                  <c:v>25359.333333333256</c:v>
                </c:pt>
                <c:pt idx="22">
                  <c:v>24649.047619047575</c:v>
                </c:pt>
                <c:pt idx="23">
                  <c:v>23938.761904761894</c:v>
                </c:pt>
                <c:pt idx="24">
                  <c:v>23228.476190476213</c:v>
                </c:pt>
                <c:pt idx="25">
                  <c:v>22518.190476190299</c:v>
                </c:pt>
                <c:pt idx="26">
                  <c:v>21807.904761904618</c:v>
                </c:pt>
                <c:pt idx="27">
                  <c:v>21097.619047618937</c:v>
                </c:pt>
                <c:pt idx="28">
                  <c:v>20387.333333333256</c:v>
                </c:pt>
                <c:pt idx="29">
                  <c:v>19677.047619047575</c:v>
                </c:pt>
                <c:pt idx="30">
                  <c:v>18966.761904761894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39655</c:v>
                </c:pt>
                <c:pt idx="2">
                  <c:v>40117</c:v>
                </c:pt>
                <c:pt idx="3">
                  <c:v>41195</c:v>
                </c:pt>
                <c:pt idx="4">
                  <c:v>42427</c:v>
                </c:pt>
                <c:pt idx="5">
                  <c:v>45661</c:v>
                </c:pt>
                <c:pt idx="6">
                  <c:v>47817</c:v>
                </c:pt>
                <c:pt idx="7">
                  <c:v>50127</c:v>
                </c:pt>
                <c:pt idx="8">
                  <c:v>52745</c:v>
                </c:pt>
                <c:pt idx="9">
                  <c:v>55209</c:v>
                </c:pt>
                <c:pt idx="10">
                  <c:v>57057</c:v>
                </c:pt>
                <c:pt idx="11">
                  <c:v>59213</c:v>
                </c:pt>
                <c:pt idx="12">
                  <c:v>61369</c:v>
                </c:pt>
                <c:pt idx="13">
                  <c:v>63371</c:v>
                </c:pt>
                <c:pt idx="14">
                  <c:v>66605</c:v>
                </c:pt>
                <c:pt idx="15">
                  <c:v>68915</c:v>
                </c:pt>
                <c:pt idx="16">
                  <c:v>70609</c:v>
                </c:pt>
                <c:pt idx="17">
                  <c:v>73535</c:v>
                </c:pt>
                <c:pt idx="18">
                  <c:v>76615</c:v>
                </c:pt>
                <c:pt idx="19">
                  <c:v>78617</c:v>
                </c:pt>
                <c:pt idx="20">
                  <c:v>79387</c:v>
                </c:pt>
                <c:pt idx="21">
                  <c:v>80619</c:v>
                </c:pt>
                <c:pt idx="22">
                  <c:v>83237</c:v>
                </c:pt>
                <c:pt idx="23">
                  <c:v>82621</c:v>
                </c:pt>
                <c:pt idx="24">
                  <c:v>81235</c:v>
                </c:pt>
                <c:pt idx="25">
                  <c:v>81697</c:v>
                </c:pt>
                <c:pt idx="26">
                  <c:v>85085</c:v>
                </c:pt>
                <c:pt idx="27">
                  <c:v>84469</c:v>
                </c:pt>
                <c:pt idx="28">
                  <c:v>85547</c:v>
                </c:pt>
                <c:pt idx="29">
                  <c:v>86163</c:v>
                </c:pt>
                <c:pt idx="30">
                  <c:v>87395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61573.523809524253</c:v>
                </c:pt>
                <c:pt idx="16">
                  <c:v>62908.58095238125</c:v>
                </c:pt>
                <c:pt idx="17">
                  <c:v>64243.638095238712</c:v>
                </c:pt>
                <c:pt idx="18">
                  <c:v>65578.695238095708</c:v>
                </c:pt>
                <c:pt idx="19">
                  <c:v>66913.752380952705</c:v>
                </c:pt>
                <c:pt idx="20">
                  <c:v>68248.809523809701</c:v>
                </c:pt>
                <c:pt idx="21">
                  <c:v>69583.866666667163</c:v>
                </c:pt>
                <c:pt idx="22">
                  <c:v>70918.92380952416</c:v>
                </c:pt>
                <c:pt idx="23">
                  <c:v>72253.980952381156</c:v>
                </c:pt>
                <c:pt idx="24">
                  <c:v>73589.038095238619</c:v>
                </c:pt>
                <c:pt idx="25">
                  <c:v>74924.095238095615</c:v>
                </c:pt>
                <c:pt idx="26">
                  <c:v>76259.152380952612</c:v>
                </c:pt>
                <c:pt idx="27">
                  <c:v>77594.209523810074</c:v>
                </c:pt>
                <c:pt idx="28">
                  <c:v>78929.26666666707</c:v>
                </c:pt>
                <c:pt idx="29">
                  <c:v>80264.323809524067</c:v>
                </c:pt>
                <c:pt idx="30">
                  <c:v>81599.380952381529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23250</c:v>
                </c:pt>
                <c:pt idx="3">
                  <c:v>23250</c:v>
                </c:pt>
                <c:pt idx="4">
                  <c:v>23250</c:v>
                </c:pt>
                <c:pt idx="5">
                  <c:v>22750</c:v>
                </c:pt>
                <c:pt idx="6">
                  <c:v>21250</c:v>
                </c:pt>
                <c:pt idx="7">
                  <c:v>20250</c:v>
                </c:pt>
                <c:pt idx="8">
                  <c:v>19750</c:v>
                </c:pt>
                <c:pt idx="9">
                  <c:v>19750</c:v>
                </c:pt>
                <c:pt idx="10">
                  <c:v>19750</c:v>
                </c:pt>
                <c:pt idx="11">
                  <c:v>19750</c:v>
                </c:pt>
                <c:pt idx="12">
                  <c:v>19750</c:v>
                </c:pt>
                <c:pt idx="13">
                  <c:v>19750</c:v>
                </c:pt>
                <c:pt idx="14">
                  <c:v>19250</c:v>
                </c:pt>
                <c:pt idx="15">
                  <c:v>18750</c:v>
                </c:pt>
                <c:pt idx="16">
                  <c:v>18750</c:v>
                </c:pt>
                <c:pt idx="17">
                  <c:v>19250</c:v>
                </c:pt>
                <c:pt idx="18">
                  <c:v>19750</c:v>
                </c:pt>
                <c:pt idx="19">
                  <c:v>19750</c:v>
                </c:pt>
                <c:pt idx="20">
                  <c:v>19750</c:v>
                </c:pt>
                <c:pt idx="21">
                  <c:v>18750</c:v>
                </c:pt>
                <c:pt idx="22">
                  <c:v>16750</c:v>
                </c:pt>
                <c:pt idx="23">
                  <c:v>16750</c:v>
                </c:pt>
                <c:pt idx="24">
                  <c:v>16750</c:v>
                </c:pt>
                <c:pt idx="25">
                  <c:v>15750</c:v>
                </c:pt>
                <c:pt idx="26">
                  <c:v>14250</c:v>
                </c:pt>
                <c:pt idx="27">
                  <c:v>14250</c:v>
                </c:pt>
                <c:pt idx="28">
                  <c:v>14250</c:v>
                </c:pt>
                <c:pt idx="29">
                  <c:v>12750</c:v>
                </c:pt>
                <c:pt idx="30">
                  <c:v>12750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18791.904761904851</c:v>
                </c:pt>
                <c:pt idx="16">
                  <c:v>18294.226190476213</c:v>
                </c:pt>
                <c:pt idx="17">
                  <c:v>17796.547619047691</c:v>
                </c:pt>
                <c:pt idx="18">
                  <c:v>17298.869047619053</c:v>
                </c:pt>
                <c:pt idx="19">
                  <c:v>16801.190476190532</c:v>
                </c:pt>
                <c:pt idx="20">
                  <c:v>16303.511904761894</c:v>
                </c:pt>
                <c:pt idx="21">
                  <c:v>15805.833333333372</c:v>
                </c:pt>
                <c:pt idx="22">
                  <c:v>15308.154761904851</c:v>
                </c:pt>
                <c:pt idx="23">
                  <c:v>14810.476190476213</c:v>
                </c:pt>
                <c:pt idx="24">
                  <c:v>14312.797619047691</c:v>
                </c:pt>
                <c:pt idx="25">
                  <c:v>13815.119047619053</c:v>
                </c:pt>
                <c:pt idx="26">
                  <c:v>13317.440476190532</c:v>
                </c:pt>
                <c:pt idx="27">
                  <c:v>12819.761904761894</c:v>
                </c:pt>
                <c:pt idx="28">
                  <c:v>12322.083333333372</c:v>
                </c:pt>
                <c:pt idx="29">
                  <c:v>11824.404761904851</c:v>
                </c:pt>
                <c:pt idx="30">
                  <c:v>11326.726190476213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2081.0761904761894</c:v>
                </c:pt>
                <c:pt idx="16">
                  <c:v>2099.8690476190459</c:v>
                </c:pt>
                <c:pt idx="17">
                  <c:v>2118.6619047619024</c:v>
                </c:pt>
                <c:pt idx="18">
                  <c:v>2137.4547619047589</c:v>
                </c:pt>
                <c:pt idx="19">
                  <c:v>2156.2476190476154</c:v>
                </c:pt>
                <c:pt idx="20">
                  <c:v>2175.040476190472</c:v>
                </c:pt>
                <c:pt idx="21">
                  <c:v>2193.8333333333285</c:v>
                </c:pt>
                <c:pt idx="22">
                  <c:v>2212.626190476185</c:v>
                </c:pt>
                <c:pt idx="23">
                  <c:v>2231.4190476190488</c:v>
                </c:pt>
                <c:pt idx="24">
                  <c:v>2250.2119047619053</c:v>
                </c:pt>
                <c:pt idx="25">
                  <c:v>2269.0047619047618</c:v>
                </c:pt>
                <c:pt idx="26">
                  <c:v>2287.7976190476184</c:v>
                </c:pt>
                <c:pt idx="27">
                  <c:v>2306.5904761904749</c:v>
                </c:pt>
                <c:pt idx="28">
                  <c:v>2325.3833333333314</c:v>
                </c:pt>
                <c:pt idx="29">
                  <c:v>2344.1761904761879</c:v>
                </c:pt>
                <c:pt idx="30">
                  <c:v>2362.9690476190444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4056.53</c:v>
                </c:pt>
                <c:pt idx="1">
                  <c:v>6418.45</c:v>
                </c:pt>
                <c:pt idx="2">
                  <c:v>8110.63</c:v>
                </c:pt>
                <c:pt idx="3">
                  <c:v>8863.1200000000008</c:v>
                </c:pt>
                <c:pt idx="4">
                  <c:v>9756.1299999999992</c:v>
                </c:pt>
                <c:pt idx="5">
                  <c:v>12164.2</c:v>
                </c:pt>
                <c:pt idx="6">
                  <c:v>13935.5</c:v>
                </c:pt>
                <c:pt idx="7">
                  <c:v>16051.1</c:v>
                </c:pt>
                <c:pt idx="8">
                  <c:v>18596.900000000001</c:v>
                </c:pt>
                <c:pt idx="9">
                  <c:v>21178.1</c:v>
                </c:pt>
                <c:pt idx="10">
                  <c:v>23364.6</c:v>
                </c:pt>
                <c:pt idx="11">
                  <c:v>25908.2</c:v>
                </c:pt>
                <c:pt idx="12">
                  <c:v>28613</c:v>
                </c:pt>
                <c:pt idx="13">
                  <c:v>31100.1</c:v>
                </c:pt>
                <c:pt idx="14">
                  <c:v>35164.9</c:v>
                </c:pt>
                <c:pt idx="15">
                  <c:v>39020.1</c:v>
                </c:pt>
                <c:pt idx="16">
                  <c:v>42510.7</c:v>
                </c:pt>
                <c:pt idx="17">
                  <c:v>47296.9</c:v>
                </c:pt>
                <c:pt idx="18">
                  <c:v>52373.7</c:v>
                </c:pt>
                <c:pt idx="19">
                  <c:v>56211.199999999997</c:v>
                </c:pt>
                <c:pt idx="20">
                  <c:v>60284.4</c:v>
                </c:pt>
                <c:pt idx="21">
                  <c:v>64903.4</c:v>
                </c:pt>
                <c:pt idx="22">
                  <c:v>69538.3</c:v>
                </c:pt>
                <c:pt idx="23">
                  <c:v>74049.100000000006</c:v>
                </c:pt>
                <c:pt idx="24">
                  <c:v>79956.2</c:v>
                </c:pt>
                <c:pt idx="25">
                  <c:v>84594.2</c:v>
                </c:pt>
                <c:pt idx="26">
                  <c:v>91648.4</c:v>
                </c:pt>
                <c:pt idx="27">
                  <c:v>99799.1</c:v>
                </c:pt>
                <c:pt idx="28">
                  <c:v>102576</c:v>
                </c:pt>
                <c:pt idx="29">
                  <c:v>106720</c:v>
                </c:pt>
                <c:pt idx="30">
                  <c:v>109047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13557.4</c:v>
                </c:pt>
                <c:pt idx="1">
                  <c:v>15611</c:v>
                </c:pt>
                <c:pt idx="2">
                  <c:v>17260</c:v>
                </c:pt>
                <c:pt idx="3">
                  <c:v>18143</c:v>
                </c:pt>
                <c:pt idx="4">
                  <c:v>19226</c:v>
                </c:pt>
                <c:pt idx="5">
                  <c:v>21810</c:v>
                </c:pt>
                <c:pt idx="6">
                  <c:v>23664</c:v>
                </c:pt>
                <c:pt idx="7">
                  <c:v>25892</c:v>
                </c:pt>
                <c:pt idx="8">
                  <c:v>28639</c:v>
                </c:pt>
                <c:pt idx="9">
                  <c:v>31483</c:v>
                </c:pt>
                <c:pt idx="10">
                  <c:v>33950</c:v>
                </c:pt>
                <c:pt idx="11">
                  <c:v>36999</c:v>
                </c:pt>
                <c:pt idx="12">
                  <c:v>40473</c:v>
                </c:pt>
                <c:pt idx="13">
                  <c:v>44012</c:v>
                </c:pt>
                <c:pt idx="14">
                  <c:v>49327</c:v>
                </c:pt>
                <c:pt idx="15">
                  <c:v>54506</c:v>
                </c:pt>
                <c:pt idx="16">
                  <c:v>59344</c:v>
                </c:pt>
                <c:pt idx="17">
                  <c:v>66090</c:v>
                </c:pt>
                <c:pt idx="18">
                  <c:v>73326</c:v>
                </c:pt>
                <c:pt idx="19">
                  <c:v>79170</c:v>
                </c:pt>
                <c:pt idx="20">
                  <c:v>85339</c:v>
                </c:pt>
                <c:pt idx="21">
                  <c:v>92545</c:v>
                </c:pt>
                <c:pt idx="22">
                  <c:v>99889</c:v>
                </c:pt>
                <c:pt idx="23">
                  <c:v>107354</c:v>
                </c:pt>
                <c:pt idx="24">
                  <c:v>116869</c:v>
                </c:pt>
                <c:pt idx="25">
                  <c:v>124843</c:v>
                </c:pt>
                <c:pt idx="26">
                  <c:v>136597</c:v>
                </c:pt>
                <c:pt idx="27">
                  <c:v>150481</c:v>
                </c:pt>
                <c:pt idx="28">
                  <c:v>156195</c:v>
                </c:pt>
                <c:pt idx="29">
                  <c:v>164261</c:v>
                </c:pt>
                <c:pt idx="30">
                  <c:v>169733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1369.6190476190532</c:v>
                </c:pt>
                <c:pt idx="16">
                  <c:v>1393.1547619047633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1091</c:v>
                </c:pt>
                <c:pt idx="3">
                  <c:v>1152</c:v>
                </c:pt>
                <c:pt idx="4">
                  <c:v>1212</c:v>
                </c:pt>
                <c:pt idx="5">
                  <c:v>1353</c:v>
                </c:pt>
                <c:pt idx="6">
                  <c:v>1441</c:v>
                </c:pt>
                <c:pt idx="7">
                  <c:v>1530</c:v>
                </c:pt>
                <c:pt idx="8">
                  <c:v>1624</c:v>
                </c:pt>
                <c:pt idx="9">
                  <c:v>1705</c:v>
                </c:pt>
                <c:pt idx="10">
                  <c:v>1764</c:v>
                </c:pt>
                <c:pt idx="11">
                  <c:v>1824</c:v>
                </c:pt>
                <c:pt idx="12">
                  <c:v>1882</c:v>
                </c:pt>
                <c:pt idx="13">
                  <c:v>1931</c:v>
                </c:pt>
                <c:pt idx="14">
                  <c:v>2004</c:v>
                </c:pt>
                <c:pt idx="15">
                  <c:v>2061</c:v>
                </c:pt>
                <c:pt idx="16">
                  <c:v>2109</c:v>
                </c:pt>
                <c:pt idx="17">
                  <c:v>2164</c:v>
                </c:pt>
                <c:pt idx="18">
                  <c:v>2221</c:v>
                </c:pt>
                <c:pt idx="19">
                  <c:v>2264</c:v>
                </c:pt>
                <c:pt idx="20">
                  <c:v>2303</c:v>
                </c:pt>
                <c:pt idx="21">
                  <c:v>2330</c:v>
                </c:pt>
                <c:pt idx="22">
                  <c:v>2366</c:v>
                </c:pt>
                <c:pt idx="23">
                  <c:v>2395</c:v>
                </c:pt>
                <c:pt idx="24">
                  <c:v>2436</c:v>
                </c:pt>
                <c:pt idx="25">
                  <c:v>2465</c:v>
                </c:pt>
                <c:pt idx="26">
                  <c:v>2505</c:v>
                </c:pt>
                <c:pt idx="27">
                  <c:v>2548</c:v>
                </c:pt>
                <c:pt idx="28">
                  <c:v>2561</c:v>
                </c:pt>
                <c:pt idx="29">
                  <c:v>2579</c:v>
                </c:pt>
                <c:pt idx="30">
                  <c:v>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1060</c:v>
                </c:pt>
                <c:pt idx="18">
                  <c:v>1060</c:v>
                </c:pt>
                <c:pt idx="19">
                  <c:v>1060</c:v>
                </c:pt>
                <c:pt idx="20">
                  <c:v>1060</c:v>
                </c:pt>
                <c:pt idx="21">
                  <c:v>1060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935</c:v>
                </c:pt>
                <c:pt idx="1">
                  <c:v>1910</c:v>
                </c:pt>
                <c:pt idx="2">
                  <c:v>2650</c:v>
                </c:pt>
                <c:pt idx="3">
                  <c:v>2980</c:v>
                </c:pt>
                <c:pt idx="4">
                  <c:v>3365</c:v>
                </c:pt>
                <c:pt idx="5">
                  <c:v>4390</c:v>
                </c:pt>
                <c:pt idx="6">
                  <c:v>5185</c:v>
                </c:pt>
                <c:pt idx="7">
                  <c:v>6150</c:v>
                </c:pt>
                <c:pt idx="8">
                  <c:v>7350</c:v>
                </c:pt>
                <c:pt idx="9">
                  <c:v>8590</c:v>
                </c:pt>
                <c:pt idx="10">
                  <c:v>9650</c:v>
                </c:pt>
                <c:pt idx="11">
                  <c:v>10895</c:v>
                </c:pt>
                <c:pt idx="12">
                  <c:v>12280</c:v>
                </c:pt>
                <c:pt idx="13">
                  <c:v>13610</c:v>
                </c:pt>
                <c:pt idx="14">
                  <c:v>15865</c:v>
                </c:pt>
                <c:pt idx="15">
                  <c:v>18075</c:v>
                </c:pt>
                <c:pt idx="16">
                  <c:v>20190</c:v>
                </c:pt>
                <c:pt idx="17">
                  <c:v>23215</c:v>
                </c:pt>
                <c:pt idx="18">
                  <c:v>26600</c:v>
                </c:pt>
                <c:pt idx="19">
                  <c:v>29290</c:v>
                </c:pt>
                <c:pt idx="20">
                  <c:v>32195</c:v>
                </c:pt>
                <c:pt idx="21">
                  <c:v>35630</c:v>
                </c:pt>
                <c:pt idx="22">
                  <c:v>39230</c:v>
                </c:pt>
                <c:pt idx="23">
                  <c:v>42875</c:v>
                </c:pt>
                <c:pt idx="24">
                  <c:v>47745</c:v>
                </c:pt>
                <c:pt idx="25">
                  <c:v>51730</c:v>
                </c:pt>
                <c:pt idx="26">
                  <c:v>58005</c:v>
                </c:pt>
                <c:pt idx="27">
                  <c:v>65595</c:v>
                </c:pt>
                <c:pt idx="28">
                  <c:v>68290</c:v>
                </c:pt>
                <c:pt idx="29">
                  <c:v>72310</c:v>
                </c:pt>
                <c:pt idx="30">
                  <c:v>74600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Elec_cap!$D$81:$F$81</c:f>
              <c:numCache>
                <c:formatCode>_(* #,##0_);_(* \(#,##0\);_(* "-"??_);_(@_)</c:formatCode>
                <c:ptCount val="3"/>
                <c:pt idx="0">
                  <c:v>36992</c:v>
                </c:pt>
                <c:pt idx="1">
                  <c:v>35842</c:v>
                </c:pt>
                <c:pt idx="2">
                  <c:v>35804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Elec_cap!$D$82:$F$82</c:f>
              <c:numCache>
                <c:formatCode>_(* #,##0_);_(* \(#,##0\);_(* "-"??_);_(@_)</c:formatCode>
                <c:ptCount val="3"/>
                <c:pt idx="0">
                  <c:v>39655</c:v>
                </c:pt>
                <c:pt idx="1">
                  <c:v>41316</c:v>
                </c:pt>
                <c:pt idx="2">
                  <c:v>38927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Elec_cap!$D$83:$F$83</c:f>
              <c:numCache>
                <c:formatCode>_(* #,##0_);_(* \(#,##0\);_(* "-"??_);_(@_)</c:formatCode>
                <c:ptCount val="3"/>
                <c:pt idx="0">
                  <c:v>23250</c:v>
                </c:pt>
                <c:pt idx="1">
                  <c:v>23250</c:v>
                </c:pt>
                <c:pt idx="2">
                  <c:v>27450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Elec_cap!$D$84:$F$84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1817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Elec_cap!$D$85:$F$85</c:f>
              <c:numCache>
                <c:formatCode>_(* #,##0_);_(* \(#,##0\);_(* "-"??_);_(@_)</c:formatCode>
                <c:ptCount val="3"/>
                <c:pt idx="0">
                  <c:v>4056.53</c:v>
                </c:pt>
                <c:pt idx="1">
                  <c:v>1834</c:v>
                </c:pt>
                <c:pt idx="2">
                  <c:v>1990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Elec_cap!$D$86:$F$86</c:f>
              <c:numCache>
                <c:formatCode>_(* #,##0_);_(* \(#,##0\);_(* "-"??_);_(@_)</c:formatCode>
                <c:ptCount val="3"/>
                <c:pt idx="0">
                  <c:v>13557.4</c:v>
                </c:pt>
                <c:pt idx="1">
                  <c:v>14294</c:v>
                </c:pt>
                <c:pt idx="2">
                  <c:v>7212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Elec_cap!$D$87:$F$87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Elec_cap!$D$88:$F$88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1000</c:v>
                </c:pt>
                <c:pt idx="2">
                  <c:v>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Elec_cap!$D$89:$F$89</c:f>
              <c:numCache>
                <c:formatCode>_(* #,##0_);_(* \(#,##0\);_(* "-"??_);_(@_)</c:formatCode>
                <c:ptCount val="3"/>
                <c:pt idx="0">
                  <c:v>740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Elec_cap!$D$90:$F$90</c:f>
              <c:numCache>
                <c:formatCode>_(* #,##0_);_(* \(#,##0\);_(* "-"??_);_(@_)</c:formatCode>
                <c:ptCount val="3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Elec_cap!$D$91:$F$91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Elec_cap!$D$92:$F$92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Elec_cap!$D$93:$F$93</c:f>
              <c:numCache>
                <c:formatCode>_(* #,##0_);_(* \(#,##0\);_(* "-"??_);_(@_)</c:formatCode>
                <c:ptCount val="3"/>
                <c:pt idx="0">
                  <c:v>935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Elec_cap!$D$94:$F$94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Elec_cap!$D$95:$F$95</c:f>
              <c:numCache>
                <c:formatCode>_(* #,##0_);_(* \(#,##0\);_(* "-"??_);_(@_)</c:formatCode>
                <c:ptCount val="3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Elec_cap!$D$96:$F$96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ser>
          <c:idx val="16"/>
          <c:order val="16"/>
          <c:tx>
            <c:strRef>
              <c:f>Elec_cap!$C$97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Elec_cap!$D$97:$F$97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2-4BE7-94A3-D5B9D26F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035076648827295"/>
          <c:h val="0.822242244887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Elec_cap!$N$81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Elec_cap!$O$81:$Q$81</c:f>
              <c:numCache>
                <c:formatCode>_(* #,##0_);_(* \(#,##0\);_(* "-"??_);_(@_)</c:formatCode>
                <c:ptCount val="3"/>
                <c:pt idx="0">
                  <c:v>32864</c:v>
                </c:pt>
                <c:pt idx="1">
                  <c:v>32612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Elec_cap!$N$82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Elec_cap!$O$82:$Q$82</c:f>
              <c:numCache>
                <c:formatCode>_(* #,##0_);_(* \(#,##0\);_(* "-"??_);_(@_)</c:formatCode>
                <c:ptCount val="3"/>
                <c:pt idx="0">
                  <c:v>57057</c:v>
                </c:pt>
                <c:pt idx="1">
                  <c:v>55496</c:v>
                </c:pt>
                <c:pt idx="2">
                  <c:v>48272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Elec_cap!$N$83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Elec_cap!$O$83:$Q$83</c:f>
              <c:numCache>
                <c:formatCode>_(* #,##0_);_(* \(#,##0\);_(* "-"??_);_(@_)</c:formatCode>
                <c:ptCount val="3"/>
                <c:pt idx="0">
                  <c:v>19750</c:v>
                </c:pt>
                <c:pt idx="1">
                  <c:v>20400</c:v>
                </c:pt>
                <c:pt idx="2">
                  <c:v>21800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Elec_cap!$N$84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Elec_cap!$O$84:$Q$84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1972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Elec_cap!$N$85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Elec_cap!$O$85:$Q$85</c:f>
              <c:numCache>
                <c:formatCode>_(* #,##0_);_(* \(#,##0\);_(* "-"??_);_(@_)</c:formatCode>
                <c:ptCount val="3"/>
                <c:pt idx="0">
                  <c:v>23364.6</c:v>
                </c:pt>
                <c:pt idx="1">
                  <c:v>17679</c:v>
                </c:pt>
                <c:pt idx="2">
                  <c:v>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Elec_cap!$N$86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Elec_cap!$O$86:$Q$86</c:f>
              <c:numCache>
                <c:formatCode>_(* #,##0_);_(* \(#,##0\);_(* "-"??_);_(@_)</c:formatCode>
                <c:ptCount val="3"/>
                <c:pt idx="0">
                  <c:v>33950</c:v>
                </c:pt>
                <c:pt idx="1">
                  <c:v>33981</c:v>
                </c:pt>
                <c:pt idx="2">
                  <c:v>19312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Elec_cap!$N$87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Elec_cap!$O$87:$Q$87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Elec_cap!$N$88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Elec_cap!$O$88:$Q$88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1210</c:v>
                </c:pt>
                <c:pt idx="2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Elec_cap!$N$89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Elec_cap!$O$89:$Q$89</c:f>
              <c:numCache>
                <c:formatCode>_(* #,##0_);_(* \(#,##0\);_(* "-"??_);_(@_)</c:formatCode>
                <c:ptCount val="3"/>
                <c:pt idx="0">
                  <c:v>3700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Elec_cap!$N$90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Elec_cap!$O$90:$Q$90</c:f>
              <c:numCache>
                <c:formatCode>_(* #,##0_);_(* \(#,##0\);_(* "-"??_);_(@_)</c:formatCode>
                <c:ptCount val="3"/>
                <c:pt idx="0">
                  <c:v>1764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Elec_cap!$N$91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Elec_cap!$O$91:$Q$91</c:f>
              <c:numCache>
                <c:formatCode>_(* #,##0_);_(* \(#,##0\);_(* "-"??_);_(@_)</c:formatCode>
                <c:ptCount val="3"/>
                <c:pt idx="0">
                  <c:v>500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Elec_cap!$N$92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Elec_cap!$O$92:$Q$92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Elec_cap!$N$93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Elec_cap!$O$93:$Q$93</c:f>
              <c:numCache>
                <c:formatCode>_(* #,##0_);_(* \(#,##0\);_(* "-"??_);_(@_)</c:formatCode>
                <c:ptCount val="3"/>
                <c:pt idx="0">
                  <c:v>9650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Elec_cap!$N$94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Elec_cap!$O$94:$Q$94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Elec_cap!$N$95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Elec_cap!$O$95:$Q$95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Elec_cap!$N$96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Elec_cap!$O$96:$Q$96</c:f>
              <c:numCache>
                <c:formatCode>_(* #,##0_);_(* \(#,##0\);_(* "-"??_);_(@_)</c:formatCode>
                <c:ptCount val="3"/>
                <c:pt idx="0">
                  <c:v>3836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ser>
          <c:idx val="16"/>
          <c:order val="16"/>
          <c:tx>
            <c:strRef>
              <c:f>Elec_cap!$N$97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Elec_cap!$O$97:$Q$97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7-4EED-9ED2-3CD0E2AD0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594798452401892"/>
          <c:h val="0.95267364343035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Elec_cap!$X$81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Elec_cap!$Y$81:$AA$81</c:f>
              <c:numCache>
                <c:formatCode>_(* #,##0_);_(* \(#,##0\);_(* "-"??_);_(@_)</c:formatCode>
                <c:ptCount val="3"/>
                <c:pt idx="0">
                  <c:v>28220</c:v>
                </c:pt>
                <c:pt idx="1">
                  <c:v>26069.619047618937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Elec_cap!$X$82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Elec_cap!$Y$82:$AA$82</c:f>
              <c:numCache>
                <c:formatCode>_(* #,##0_);_(* \(#,##0\);_(* "-"??_);_(@_)</c:formatCode>
                <c:ptCount val="3"/>
                <c:pt idx="0">
                  <c:v>79387</c:v>
                </c:pt>
                <c:pt idx="1">
                  <c:v>68248.809523809701</c:v>
                </c:pt>
                <c:pt idx="2">
                  <c:v>49337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Elec_cap!$X$83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Elec_cap!$Y$83:$AA$83</c:f>
              <c:numCache>
                <c:formatCode>_(* #,##0_);_(* \(#,##0\);_(* "-"??_);_(@_)</c:formatCode>
                <c:ptCount val="3"/>
                <c:pt idx="0">
                  <c:v>19750</c:v>
                </c:pt>
                <c:pt idx="1">
                  <c:v>16303.511904761894</c:v>
                </c:pt>
                <c:pt idx="2">
                  <c:v>17615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Elec_cap!$X$84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Elec_cap!$Y$84:$AA$84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2175.040476190472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Elec_cap!$X$85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Elec_cap!$Y$85:$AA$85</c:f>
              <c:numCache>
                <c:formatCode>_(* #,##0_);_(* \(#,##0\);_(* "-"??_);_(@_)</c:formatCode>
                <c:ptCount val="3"/>
                <c:pt idx="0">
                  <c:v>60284.4</c:v>
                </c:pt>
                <c:pt idx="1">
                  <c:v>34683.273809523787</c:v>
                </c:pt>
                <c:pt idx="2">
                  <c:v>11770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Elec_cap!$X$86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Elec_cap!$Y$86:$AA$86</c:f>
              <c:numCache>
                <c:formatCode>_(* #,##0_);_(* \(#,##0\);_(* "-"??_);_(@_)</c:formatCode>
                <c:ptCount val="3"/>
                <c:pt idx="0">
                  <c:v>85339</c:v>
                </c:pt>
                <c:pt idx="1">
                  <c:v>54869.602380952332</c:v>
                </c:pt>
                <c:pt idx="2">
                  <c:v>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Elec_cap!$X$87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Elec_cap!$Y$87:$AA$87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Elec_cap!$X$88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Elec_cap!$Y$88:$AA$88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1487.2976190476184</c:v>
                </c:pt>
                <c:pt idx="2">
                  <c:v>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Elec_cap!$X$89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Elec_cap!$Y$89:$AA$89</c:f>
              <c:numCache>
                <c:formatCode>_(* #,##0_);_(* \(#,##0\);_(* "-"??_);_(@_)</c:formatCode>
                <c:ptCount val="3"/>
                <c:pt idx="0">
                  <c:v>6640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Elec_cap!$X$90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Elec_cap!$Y$90:$AA$90</c:f>
              <c:numCache>
                <c:formatCode>_(* #,##0_);_(* \(#,##0\);_(* "-"??_);_(@_)</c:formatCode>
                <c:ptCount val="3"/>
                <c:pt idx="0">
                  <c:v>2303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Elec_cap!$X$91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Elec_cap!$Y$91:$AA$91</c:f>
              <c:numCache>
                <c:formatCode>_(* #,##0_);_(* \(#,##0\);_(* "-"??_);_(@_)</c:formatCode>
                <c:ptCount val="3"/>
                <c:pt idx="0">
                  <c:v>1400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Elec_cap!$X$92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Elec_cap!$Y$92:$AA$92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Elec_cap!$X$93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Elec_cap!$Y$93:$AA$93</c:f>
              <c:numCache>
                <c:formatCode>_(* #,##0_);_(* \(#,##0\);_(* "-"??_);_(@_)</c:formatCode>
                <c:ptCount val="3"/>
                <c:pt idx="0">
                  <c:v>32195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Elec_cap!$X$94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Elec_cap!$Y$94:$AA$94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Elec_cap!$X$95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Elec_cap!$Y$95:$AA$95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Elec_cap!$X$96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Elec_cap!$Y$96:$AA$96</c:f>
              <c:numCache>
                <c:formatCode>_(* #,##0_);_(* \(#,##0\);_(* "-"??_);_(@_)</c:formatCode>
                <c:ptCount val="3"/>
                <c:pt idx="0">
                  <c:v>3962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ser>
          <c:idx val="16"/>
          <c:order val="16"/>
          <c:tx>
            <c:strRef>
              <c:f>Elec_cap!$X$97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Elec_cap!$Y$97:$AA$97</c:f>
              <c:numCache>
                <c:formatCode>General</c:formatCode>
                <c:ptCount val="3"/>
                <c:pt idx="2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4-430B-804F-3A58A603D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19593780897798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Elec_cap!$AI$81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Elec_cap!$AJ$81:$AL$81</c:f>
              <c:numCache>
                <c:formatCode>_(* #,##0_);_(* \(#,##0\);_(* "-"??_);_(@_)</c:formatCode>
                <c:ptCount val="3"/>
                <c:pt idx="0">
                  <c:v>21512</c:v>
                </c:pt>
                <c:pt idx="1">
                  <c:v>18966.761904761894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Elec_cap!$AI$82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Elec_cap!$AJ$82:$AL$82</c:f>
              <c:numCache>
                <c:formatCode>_(* #,##0_);_(* \(#,##0\);_(* "-"??_);_(@_)</c:formatCode>
                <c:ptCount val="3"/>
                <c:pt idx="0">
                  <c:v>87395</c:v>
                </c:pt>
                <c:pt idx="1">
                  <c:v>81599.380952381529</c:v>
                </c:pt>
                <c:pt idx="2" formatCode="General">
                  <c:v>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Elec_cap!$AI$83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Elec_cap!$AJ$83:$AL$83</c:f>
              <c:numCache>
                <c:formatCode>_(* #,##0_);_(* \(#,##0\);_(* "-"??_);_(@_)</c:formatCode>
                <c:ptCount val="3"/>
                <c:pt idx="0">
                  <c:v>12750</c:v>
                </c:pt>
                <c:pt idx="1">
                  <c:v>11326.726190476213</c:v>
                </c:pt>
                <c:pt idx="2" formatCode="General">
                  <c:v>13408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Elec_cap!$AI$84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Elec_cap!$AJ$84:$AL$84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2362.9690476190444</c:v>
                </c:pt>
                <c:pt idx="2" formatCode="General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Elec_cap!$AI$85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Elec_cap!$AJ$85:$AL$85</c:f>
              <c:numCache>
                <c:formatCode>_(* #,##0_);_(* \(#,##0\);_(* "-"??_);_(@_)</c:formatCode>
                <c:ptCount val="3"/>
                <c:pt idx="0">
                  <c:v>109047</c:v>
                </c:pt>
                <c:pt idx="1">
                  <c:v>51672.202380952425</c:v>
                </c:pt>
                <c:pt idx="2" formatCode="General">
                  <c:v>12625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Elec_cap!$AI$86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Elec_cap!$AJ$86:$AL$86</c:f>
              <c:numCache>
                <c:formatCode>_(* #,##0_);_(* \(#,##0\);_(* "-"??_);_(@_)</c:formatCode>
                <c:ptCount val="3"/>
                <c:pt idx="0">
                  <c:v>169733</c:v>
                </c:pt>
                <c:pt idx="1">
                  <c:v>73245.245238095056</c:v>
                </c:pt>
                <c:pt idx="2" formatCode="General">
                  <c:v>27612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Elec_cap!$AI$87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Elec_cap!$AJ$87:$AL$87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Elec_cap!$AI$88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Elec_cap!$AJ$88:$AL$88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1722.6547619047633</c:v>
                </c:pt>
                <c:pt idx="2" formatCode="General">
                  <c:v>2047.0000000000002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Elec_cap!$AI$89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Elec_cap!$AJ$89:$AL$89</c:f>
              <c:numCache>
                <c:formatCode>_(* #,##0_);_(* \(#,##0\);_(* "-"??_);_(@_)</c:formatCode>
                <c:ptCount val="3"/>
                <c:pt idx="0">
                  <c:v>9610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Elec_cap!$AI$90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Elec_cap!$AJ$90:$AL$90</c:f>
              <c:numCache>
                <c:formatCode>_(* #,##0_);_(* \(#,##0\);_(* "-"??_);_(@_)</c:formatCode>
                <c:ptCount val="3"/>
                <c:pt idx="0">
                  <c:v>2588</c:v>
                </c:pt>
                <c:pt idx="1">
                  <c:v>1060</c:v>
                </c:pt>
                <c:pt idx="2" formatCode="General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Elec_cap!$AI$91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Elec_cap!$AJ$91:$AL$91</c:f>
              <c:numCache>
                <c:formatCode>_(* #,##0_);_(* \(#,##0\);_(* "-"??_);_(@_)</c:formatCode>
                <c:ptCount val="3"/>
                <c:pt idx="0">
                  <c:v>2500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Elec_cap!$AI$92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Elec_cap!$AJ$92:$AL$92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Elec_cap!$AI$93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Elec_cap!$AJ$93:$AL$93</c:f>
              <c:numCache>
                <c:formatCode>_(* #,##0_);_(* \(#,##0\);_(* "-"??_);_(@_)</c:formatCode>
                <c:ptCount val="3"/>
                <c:pt idx="0">
                  <c:v>74600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Elec_cap!$AI$94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Elec_cap!$AJ$94:$AL$94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Elec_cap!$AI$95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Elec_cap!$AJ$95:$AL$95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Elec_cap!$AI$96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Elec_cap!$AJ$96:$AL$96</c:f>
              <c:numCache>
                <c:formatCode>_(* #,##0_);_(* \(#,##0\);_(* "-"??_);_(@_)</c:formatCode>
                <c:ptCount val="3"/>
                <c:pt idx="0">
                  <c:v>3962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ser>
          <c:idx val="16"/>
          <c:order val="16"/>
          <c:tx>
            <c:strRef>
              <c:f>Elec_cap!$AI$97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Elec_cap!$AJ$97:$AL$97</c:f>
              <c:numCache>
                <c:formatCode>General</c:formatCode>
                <c:ptCount val="3"/>
                <c:pt idx="2">
                  <c:v>4.915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9-4C3F-BEE8-F651F9B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613337840375835"/>
          <c:h val="0.95267352003035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198808</c:v>
                </c:pt>
                <c:pt idx="1">
                  <c:v>213542</c:v>
                </c:pt>
                <c:pt idx="2">
                  <c:v>215473</c:v>
                </c:pt>
                <c:pt idx="3">
                  <c:v>217389</c:v>
                </c:pt>
                <c:pt idx="4">
                  <c:v>218538</c:v>
                </c:pt>
                <c:pt idx="5">
                  <c:v>208873</c:v>
                </c:pt>
                <c:pt idx="6">
                  <c:v>208455</c:v>
                </c:pt>
                <c:pt idx="7">
                  <c:v>205083</c:v>
                </c:pt>
                <c:pt idx="8">
                  <c:v>197232</c:v>
                </c:pt>
                <c:pt idx="9">
                  <c:v>189915</c:v>
                </c:pt>
                <c:pt idx="10">
                  <c:v>186888</c:v>
                </c:pt>
                <c:pt idx="11">
                  <c:v>183186</c:v>
                </c:pt>
                <c:pt idx="12">
                  <c:v>179780</c:v>
                </c:pt>
                <c:pt idx="13">
                  <c:v>181791</c:v>
                </c:pt>
                <c:pt idx="14">
                  <c:v>175759</c:v>
                </c:pt>
                <c:pt idx="15">
                  <c:v>175242</c:v>
                </c:pt>
                <c:pt idx="16">
                  <c:v>175765</c:v>
                </c:pt>
                <c:pt idx="17">
                  <c:v>166042</c:v>
                </c:pt>
                <c:pt idx="18">
                  <c:v>151562</c:v>
                </c:pt>
                <c:pt idx="19">
                  <c:v>150021</c:v>
                </c:pt>
                <c:pt idx="20">
                  <c:v>152604</c:v>
                </c:pt>
                <c:pt idx="21">
                  <c:v>155531</c:v>
                </c:pt>
                <c:pt idx="22">
                  <c:v>157957</c:v>
                </c:pt>
                <c:pt idx="23">
                  <c:v>160574</c:v>
                </c:pt>
                <c:pt idx="24">
                  <c:v>158498</c:v>
                </c:pt>
                <c:pt idx="25">
                  <c:v>162933</c:v>
                </c:pt>
                <c:pt idx="26">
                  <c:v>143545</c:v>
                </c:pt>
                <c:pt idx="27">
                  <c:v>124194</c:v>
                </c:pt>
                <c:pt idx="28">
                  <c:v>126455</c:v>
                </c:pt>
                <c:pt idx="29">
                  <c:v>131338</c:v>
                </c:pt>
                <c:pt idx="30">
                  <c:v>133135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229041.2688995788</c:v>
                </c:pt>
                <c:pt idx="2">
                  <c:v>235427.06375389124</c:v>
                </c:pt>
                <c:pt idx="3">
                  <c:v>248260.05533611524</c:v>
                </c:pt>
                <c:pt idx="4">
                  <c:v>249365.2890609001</c:v>
                </c:pt>
                <c:pt idx="5">
                  <c:v>237084.91434106851</c:v>
                </c:pt>
                <c:pt idx="6">
                  <c:v>234014.8206611106</c:v>
                </c:pt>
                <c:pt idx="7">
                  <c:v>227874.63330119482</c:v>
                </c:pt>
                <c:pt idx="8">
                  <c:v>215594.25858136322</c:v>
                </c:pt>
                <c:pt idx="9">
                  <c:v>206383.97754148956</c:v>
                </c:pt>
                <c:pt idx="10">
                  <c:v>200243.79018157374</c:v>
                </c:pt>
                <c:pt idx="11">
                  <c:v>194103.60282165796</c:v>
                </c:pt>
                <c:pt idx="12">
                  <c:v>187963.41546174217</c:v>
                </c:pt>
                <c:pt idx="13">
                  <c:v>187963.41546174217</c:v>
                </c:pt>
                <c:pt idx="14">
                  <c:v>178139.1156858769</c:v>
                </c:pt>
                <c:pt idx="15">
                  <c:v>181878.78217793963</c:v>
                </c:pt>
                <c:pt idx="16">
                  <c:v>177517.49481315393</c:v>
                </c:pt>
                <c:pt idx="17">
                  <c:v>173156.20744836822</c:v>
                </c:pt>
                <c:pt idx="18">
                  <c:v>168794.92008358112</c:v>
                </c:pt>
                <c:pt idx="19">
                  <c:v>164433.63271879542</c:v>
                </c:pt>
                <c:pt idx="20">
                  <c:v>160072.34535400971</c:v>
                </c:pt>
                <c:pt idx="21">
                  <c:v>155711.05798922401</c:v>
                </c:pt>
                <c:pt idx="22">
                  <c:v>151349.77062443833</c:v>
                </c:pt>
                <c:pt idx="23">
                  <c:v>146988.48325965262</c:v>
                </c:pt>
                <c:pt idx="24">
                  <c:v>142627.19589486692</c:v>
                </c:pt>
                <c:pt idx="25">
                  <c:v>138265.90853007982</c:v>
                </c:pt>
                <c:pt idx="26">
                  <c:v>133904.62116529411</c:v>
                </c:pt>
                <c:pt idx="27">
                  <c:v>129543.33380050841</c:v>
                </c:pt>
                <c:pt idx="28">
                  <c:v>125182.0464357227</c:v>
                </c:pt>
                <c:pt idx="29">
                  <c:v>120820.75907093701</c:v>
                </c:pt>
                <c:pt idx="30">
                  <c:v>116459.47170615131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Elec_gen!$B$63:$C$63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Elec_gen!$D$63:$AH$63</c:f>
              <c:numCache>
                <c:formatCode>_(* #,##0_);_(* \(#,##0\);_(* "-"??_);_(@_)</c:formatCode>
                <c:ptCount val="31"/>
                <c:pt idx="0">
                  <c:v>154017</c:v>
                </c:pt>
                <c:pt idx="1">
                  <c:v>146415</c:v>
                </c:pt>
                <c:pt idx="2">
                  <c:v>149449</c:v>
                </c:pt>
                <c:pt idx="3">
                  <c:v>153685</c:v>
                </c:pt>
                <c:pt idx="4">
                  <c:v>158044</c:v>
                </c:pt>
                <c:pt idx="5">
                  <c:v>168450</c:v>
                </c:pt>
                <c:pt idx="6">
                  <c:v>176221</c:v>
                </c:pt>
                <c:pt idx="7">
                  <c:v>184603</c:v>
                </c:pt>
                <c:pt idx="8">
                  <c:v>194144</c:v>
                </c:pt>
                <c:pt idx="9">
                  <c:v>202200</c:v>
                </c:pt>
                <c:pt idx="10">
                  <c:v>209510</c:v>
                </c:pt>
                <c:pt idx="11">
                  <c:v>217173</c:v>
                </c:pt>
                <c:pt idx="12">
                  <c:v>225422</c:v>
                </c:pt>
                <c:pt idx="13">
                  <c:v>232149</c:v>
                </c:pt>
                <c:pt idx="14">
                  <c:v>242988</c:v>
                </c:pt>
                <c:pt idx="15">
                  <c:v>251228</c:v>
                </c:pt>
                <c:pt idx="16">
                  <c:v>259022</c:v>
                </c:pt>
                <c:pt idx="17">
                  <c:v>267622</c:v>
                </c:pt>
                <c:pt idx="18">
                  <c:v>279119</c:v>
                </c:pt>
                <c:pt idx="19">
                  <c:v>287410</c:v>
                </c:pt>
                <c:pt idx="20">
                  <c:v>290353</c:v>
                </c:pt>
                <c:pt idx="21">
                  <c:v>295337</c:v>
                </c:pt>
                <c:pt idx="22">
                  <c:v>305011</c:v>
                </c:pt>
                <c:pt idx="23">
                  <c:v>302442</c:v>
                </c:pt>
                <c:pt idx="24">
                  <c:v>293679</c:v>
                </c:pt>
                <c:pt idx="25">
                  <c:v>291561</c:v>
                </c:pt>
                <c:pt idx="26">
                  <c:v>299331</c:v>
                </c:pt>
                <c:pt idx="27">
                  <c:v>288067</c:v>
                </c:pt>
                <c:pt idx="28">
                  <c:v>290384</c:v>
                </c:pt>
                <c:pt idx="29">
                  <c:v>288288</c:v>
                </c:pt>
                <c:pt idx="30">
                  <c:v>292569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Elec_gen!$B$64:$C$64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Elec_gen!$D$64:$AH$64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138789.99086908056</c:v>
                </c:pt>
                <c:pt idx="2">
                  <c:v>145470.97978609728</c:v>
                </c:pt>
                <c:pt idx="3">
                  <c:v>148875.26258099926</c:v>
                </c:pt>
                <c:pt idx="4">
                  <c:v>160310.16119977256</c:v>
                </c:pt>
                <c:pt idx="5">
                  <c:v>168696.64879510307</c:v>
                </c:pt>
                <c:pt idx="6">
                  <c:v>170375.28922651432</c:v>
                </c:pt>
                <c:pt idx="7">
                  <c:v>173732.57008933675</c:v>
                </c:pt>
                <c:pt idx="8">
                  <c:v>174565.17574331674</c:v>
                </c:pt>
                <c:pt idx="9">
                  <c:v>182958.3779003729</c:v>
                </c:pt>
                <c:pt idx="10">
                  <c:v>186315.65876319533</c:v>
                </c:pt>
                <c:pt idx="11">
                  <c:v>189672.93962601782</c:v>
                </c:pt>
                <c:pt idx="12">
                  <c:v>193030.22048884028</c:v>
                </c:pt>
                <c:pt idx="13">
                  <c:v>193030.22048884028</c:v>
                </c:pt>
                <c:pt idx="14">
                  <c:v>198401.86986935622</c:v>
                </c:pt>
                <c:pt idx="15">
                  <c:v>206719.61314225901</c:v>
                </c:pt>
                <c:pt idx="16">
                  <c:v>211201.7749387472</c:v>
                </c:pt>
                <c:pt idx="17">
                  <c:v>215683.93673523699</c:v>
                </c:pt>
                <c:pt idx="18">
                  <c:v>220166.09853172526</c:v>
                </c:pt>
                <c:pt idx="19">
                  <c:v>224648.26032821345</c:v>
                </c:pt>
                <c:pt idx="20">
                  <c:v>229130.4221247017</c:v>
                </c:pt>
                <c:pt idx="21">
                  <c:v>233612.58392119146</c:v>
                </c:pt>
                <c:pt idx="22">
                  <c:v>238094.7457176797</c:v>
                </c:pt>
                <c:pt idx="23">
                  <c:v>242576.90751416798</c:v>
                </c:pt>
                <c:pt idx="24">
                  <c:v>247059.06931065771</c:v>
                </c:pt>
                <c:pt idx="25">
                  <c:v>251541.23110714596</c:v>
                </c:pt>
                <c:pt idx="26">
                  <c:v>256023.39290363417</c:v>
                </c:pt>
                <c:pt idx="27">
                  <c:v>260505.55470012396</c:v>
                </c:pt>
                <c:pt idx="28">
                  <c:v>264987.71649661224</c:v>
                </c:pt>
                <c:pt idx="29">
                  <c:v>269469.8782931004</c:v>
                </c:pt>
                <c:pt idx="30">
                  <c:v>273952.04008959024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146642</c:v>
                </c:pt>
                <c:pt idx="3">
                  <c:v>146642</c:v>
                </c:pt>
                <c:pt idx="4">
                  <c:v>146642</c:v>
                </c:pt>
                <c:pt idx="5">
                  <c:v>143489</c:v>
                </c:pt>
                <c:pt idx="6">
                  <c:v>134028</c:v>
                </c:pt>
                <c:pt idx="7">
                  <c:v>127721</c:v>
                </c:pt>
                <c:pt idx="8">
                  <c:v>124567</c:v>
                </c:pt>
                <c:pt idx="9">
                  <c:v>124567</c:v>
                </c:pt>
                <c:pt idx="10">
                  <c:v>124567</c:v>
                </c:pt>
                <c:pt idx="11">
                  <c:v>124567</c:v>
                </c:pt>
                <c:pt idx="12">
                  <c:v>124567</c:v>
                </c:pt>
                <c:pt idx="13">
                  <c:v>124567</c:v>
                </c:pt>
                <c:pt idx="14">
                  <c:v>121414</c:v>
                </c:pt>
                <c:pt idx="15">
                  <c:v>118260</c:v>
                </c:pt>
                <c:pt idx="16">
                  <c:v>118260</c:v>
                </c:pt>
                <c:pt idx="17">
                  <c:v>121414</c:v>
                </c:pt>
                <c:pt idx="18">
                  <c:v>124567</c:v>
                </c:pt>
                <c:pt idx="19">
                  <c:v>124567</c:v>
                </c:pt>
                <c:pt idx="20">
                  <c:v>124567</c:v>
                </c:pt>
                <c:pt idx="21">
                  <c:v>118260</c:v>
                </c:pt>
                <c:pt idx="22">
                  <c:v>105646</c:v>
                </c:pt>
                <c:pt idx="23">
                  <c:v>105646</c:v>
                </c:pt>
                <c:pt idx="24">
                  <c:v>105646</c:v>
                </c:pt>
                <c:pt idx="25">
                  <c:v>99338.4</c:v>
                </c:pt>
                <c:pt idx="26">
                  <c:v>89877.6</c:v>
                </c:pt>
                <c:pt idx="27">
                  <c:v>89877.6</c:v>
                </c:pt>
                <c:pt idx="28">
                  <c:v>89877.6</c:v>
                </c:pt>
                <c:pt idx="29">
                  <c:v>80416.800000000003</c:v>
                </c:pt>
                <c:pt idx="30">
                  <c:v>80416.800000000003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155546.75984037938</c:v>
                </c:pt>
                <c:pt idx="2">
                  <c:v>164381.05857370721</c:v>
                </c:pt>
                <c:pt idx="3">
                  <c:v>169113.71860941857</c:v>
                </c:pt>
                <c:pt idx="4">
                  <c:v>171953.31463084536</c:v>
                </c:pt>
                <c:pt idx="5">
                  <c:v>159963.90920704333</c:v>
                </c:pt>
                <c:pt idx="6">
                  <c:v>149552.05712847834</c:v>
                </c:pt>
                <c:pt idx="7">
                  <c:v>139140.20504991341</c:v>
                </c:pt>
                <c:pt idx="8">
                  <c:v>133145.50233801239</c:v>
                </c:pt>
                <c:pt idx="9">
                  <c:v>128728.35297134846</c:v>
                </c:pt>
                <c:pt idx="10">
                  <c:v>128728.35297134846</c:v>
                </c:pt>
                <c:pt idx="11">
                  <c:v>128728.35297134846</c:v>
                </c:pt>
                <c:pt idx="12">
                  <c:v>128728.35297134846</c:v>
                </c:pt>
                <c:pt idx="13">
                  <c:v>128728.35297134846</c:v>
                </c:pt>
                <c:pt idx="14">
                  <c:v>122418.13959040001</c:v>
                </c:pt>
                <c:pt idx="15">
                  <c:v>118580.92888208097</c:v>
                </c:pt>
                <c:pt idx="16">
                  <c:v>115440.47090124065</c:v>
                </c:pt>
                <c:pt idx="17">
                  <c:v>112300.01292040109</c:v>
                </c:pt>
                <c:pt idx="18">
                  <c:v>109159.55493956078</c:v>
                </c:pt>
                <c:pt idx="19">
                  <c:v>106019.0969587212</c:v>
                </c:pt>
                <c:pt idx="20">
                  <c:v>102878.63897788091</c:v>
                </c:pt>
                <c:pt idx="21">
                  <c:v>99738.180997041345</c:v>
                </c:pt>
                <c:pt idx="22">
                  <c:v>96597.72301620178</c:v>
                </c:pt>
                <c:pt idx="23">
                  <c:v>93457.265035361488</c:v>
                </c:pt>
                <c:pt idx="24">
                  <c:v>90316.807054521923</c:v>
                </c:pt>
                <c:pt idx="25">
                  <c:v>87176.349073681602</c:v>
                </c:pt>
                <c:pt idx="26">
                  <c:v>84035.891092842037</c:v>
                </c:pt>
                <c:pt idx="27">
                  <c:v>80895.433112001745</c:v>
                </c:pt>
                <c:pt idx="28">
                  <c:v>77754.97513116218</c:v>
                </c:pt>
                <c:pt idx="29">
                  <c:v>74614.517150322601</c:v>
                </c:pt>
                <c:pt idx="30">
                  <c:v>71474.059169482309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Elec_gen!$B$67:$C$67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Elec_gen!$D$67:$AH$67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Elec_gen!$B$68:$C$68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Elec_gen!$D$68:$AH$68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Elec_gen!$B$69:$C$69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Elec_gen!$D$69:$AH$69</c:f>
              <c:numCache>
                <c:formatCode>_(* #,##0_);_(* \(#,##0\);_(* "-"??_);_(@_)</c:formatCode>
                <c:ptCount val="31"/>
                <c:pt idx="0">
                  <c:v>7293.52</c:v>
                </c:pt>
                <c:pt idx="1">
                  <c:v>11579.1</c:v>
                </c:pt>
                <c:pt idx="2">
                  <c:v>14749.6</c:v>
                </c:pt>
                <c:pt idx="3">
                  <c:v>16250.4</c:v>
                </c:pt>
                <c:pt idx="4">
                  <c:v>18038</c:v>
                </c:pt>
                <c:pt idx="5">
                  <c:v>22604.400000000001</c:v>
                </c:pt>
                <c:pt idx="6">
                  <c:v>26129.200000000001</c:v>
                </c:pt>
                <c:pt idx="7">
                  <c:v>30369.200000000001</c:v>
                </c:pt>
                <c:pt idx="8">
                  <c:v>35358.199999999997</c:v>
                </c:pt>
                <c:pt idx="9">
                  <c:v>40631.599999999999</c:v>
                </c:pt>
                <c:pt idx="10">
                  <c:v>45228.1</c:v>
                </c:pt>
                <c:pt idx="11">
                  <c:v>50600.1</c:v>
                </c:pt>
                <c:pt idx="12">
                  <c:v>55907.6</c:v>
                </c:pt>
                <c:pt idx="13">
                  <c:v>60787</c:v>
                </c:pt>
                <c:pt idx="14">
                  <c:v>68766.7</c:v>
                </c:pt>
                <c:pt idx="15">
                  <c:v>76663.7</c:v>
                </c:pt>
                <c:pt idx="16">
                  <c:v>83548.399999999994</c:v>
                </c:pt>
                <c:pt idx="17">
                  <c:v>92987.199999999997</c:v>
                </c:pt>
                <c:pt idx="18">
                  <c:v>103000</c:v>
                </c:pt>
                <c:pt idx="19">
                  <c:v>110566</c:v>
                </c:pt>
                <c:pt idx="20">
                  <c:v>119104</c:v>
                </c:pt>
                <c:pt idx="21">
                  <c:v>128237</c:v>
                </c:pt>
                <c:pt idx="22">
                  <c:v>137398</c:v>
                </c:pt>
                <c:pt idx="23">
                  <c:v>146319</c:v>
                </c:pt>
                <c:pt idx="24">
                  <c:v>158674</c:v>
                </c:pt>
                <c:pt idx="25">
                  <c:v>167853</c:v>
                </c:pt>
                <c:pt idx="26">
                  <c:v>181851</c:v>
                </c:pt>
                <c:pt idx="27">
                  <c:v>198021</c:v>
                </c:pt>
                <c:pt idx="28">
                  <c:v>203481</c:v>
                </c:pt>
                <c:pt idx="29">
                  <c:v>212639</c:v>
                </c:pt>
                <c:pt idx="30">
                  <c:v>217277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Elec_gen!$B$70:$C$70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Elec_gen!$D$70:$AH$70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15418.4</c:v>
                </c:pt>
                <c:pt idx="1">
                  <c:v>17777.5</c:v>
                </c:pt>
                <c:pt idx="2">
                  <c:v>19779.5</c:v>
                </c:pt>
                <c:pt idx="3">
                  <c:v>20892.599999999999</c:v>
                </c:pt>
                <c:pt idx="4">
                  <c:v>22221.8</c:v>
                </c:pt>
                <c:pt idx="5">
                  <c:v>25332.9</c:v>
                </c:pt>
                <c:pt idx="6">
                  <c:v>27698.9</c:v>
                </c:pt>
                <c:pt idx="7">
                  <c:v>30588.1</c:v>
                </c:pt>
                <c:pt idx="8">
                  <c:v>33996</c:v>
                </c:pt>
                <c:pt idx="9">
                  <c:v>37548.800000000003</c:v>
                </c:pt>
                <c:pt idx="10">
                  <c:v>40699.5</c:v>
                </c:pt>
                <c:pt idx="11">
                  <c:v>44529.2</c:v>
                </c:pt>
                <c:pt idx="12">
                  <c:v>48977.8</c:v>
                </c:pt>
                <c:pt idx="13">
                  <c:v>53526</c:v>
                </c:pt>
                <c:pt idx="14">
                  <c:v>60251.1</c:v>
                </c:pt>
                <c:pt idx="15">
                  <c:v>67186.100000000006</c:v>
                </c:pt>
                <c:pt idx="16">
                  <c:v>73413.600000000006</c:v>
                </c:pt>
                <c:pt idx="17">
                  <c:v>82477.2</c:v>
                </c:pt>
                <c:pt idx="18">
                  <c:v>91828.3</c:v>
                </c:pt>
                <c:pt idx="19">
                  <c:v>100014</c:v>
                </c:pt>
                <c:pt idx="20">
                  <c:v>108177</c:v>
                </c:pt>
                <c:pt idx="21">
                  <c:v>118349</c:v>
                </c:pt>
                <c:pt idx="22">
                  <c:v>128165</c:v>
                </c:pt>
                <c:pt idx="23">
                  <c:v>138990</c:v>
                </c:pt>
                <c:pt idx="24">
                  <c:v>151787</c:v>
                </c:pt>
                <c:pt idx="25">
                  <c:v>163582</c:v>
                </c:pt>
                <c:pt idx="26">
                  <c:v>179547</c:v>
                </c:pt>
                <c:pt idx="27">
                  <c:v>199438</c:v>
                </c:pt>
                <c:pt idx="28">
                  <c:v>207970</c:v>
                </c:pt>
                <c:pt idx="29">
                  <c:v>220969</c:v>
                </c:pt>
                <c:pt idx="30">
                  <c:v>230775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Elec_gen!$B$75:$C$75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Elec_gen!$D$75:$AH$75</c:f>
              <c:numCache>
                <c:formatCode>_(* #,##0_);_(* \(#,##0\);_(* "-"??_);_(@_)</c:formatCode>
                <c:ptCount val="31"/>
                <c:pt idx="0">
                  <c:v>7489.8</c:v>
                </c:pt>
                <c:pt idx="1">
                  <c:v>7489.8</c:v>
                </c:pt>
                <c:pt idx="2">
                  <c:v>7489.8</c:v>
                </c:pt>
                <c:pt idx="3">
                  <c:v>7489.8</c:v>
                </c:pt>
                <c:pt idx="4">
                  <c:v>7489.8</c:v>
                </c:pt>
                <c:pt idx="5">
                  <c:v>7489.8</c:v>
                </c:pt>
                <c:pt idx="6">
                  <c:v>7489.8</c:v>
                </c:pt>
                <c:pt idx="7">
                  <c:v>7489.8</c:v>
                </c:pt>
                <c:pt idx="8">
                  <c:v>7489.8</c:v>
                </c:pt>
                <c:pt idx="9">
                  <c:v>7489.8</c:v>
                </c:pt>
                <c:pt idx="10">
                  <c:v>7489.8</c:v>
                </c:pt>
                <c:pt idx="11">
                  <c:v>7489.8</c:v>
                </c:pt>
                <c:pt idx="12">
                  <c:v>7489.8</c:v>
                </c:pt>
                <c:pt idx="13">
                  <c:v>7489.8</c:v>
                </c:pt>
                <c:pt idx="14">
                  <c:v>7489.8</c:v>
                </c:pt>
                <c:pt idx="15">
                  <c:v>7489.8</c:v>
                </c:pt>
                <c:pt idx="16">
                  <c:v>6740.82</c:v>
                </c:pt>
                <c:pt idx="17">
                  <c:v>5842.04</c:v>
                </c:pt>
                <c:pt idx="18">
                  <c:v>5842.04</c:v>
                </c:pt>
                <c:pt idx="19">
                  <c:v>5842.04</c:v>
                </c:pt>
                <c:pt idx="20">
                  <c:v>5842.04</c:v>
                </c:pt>
                <c:pt idx="21">
                  <c:v>5842.04</c:v>
                </c:pt>
                <c:pt idx="22">
                  <c:v>5842.04</c:v>
                </c:pt>
                <c:pt idx="23">
                  <c:v>5842.04</c:v>
                </c:pt>
                <c:pt idx="24">
                  <c:v>5842.04</c:v>
                </c:pt>
                <c:pt idx="25">
                  <c:v>5842.04</c:v>
                </c:pt>
                <c:pt idx="26">
                  <c:v>5842.04</c:v>
                </c:pt>
                <c:pt idx="27">
                  <c:v>5842.04</c:v>
                </c:pt>
                <c:pt idx="28">
                  <c:v>5842.04</c:v>
                </c:pt>
                <c:pt idx="29">
                  <c:v>5842.04</c:v>
                </c:pt>
                <c:pt idx="30">
                  <c:v>5842.04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Elec_gen!$B$76:$C$76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Elec_gen!$D$76:$AH$76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Elec_gen!$B$79:$C$79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Elec_gen!$D$79:$AH$79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2991.39</c:v>
                </c:pt>
                <c:pt idx="3">
                  <c:v>3158.65</c:v>
                </c:pt>
                <c:pt idx="4">
                  <c:v>3323.16</c:v>
                </c:pt>
                <c:pt idx="5">
                  <c:v>3709.76</c:v>
                </c:pt>
                <c:pt idx="6">
                  <c:v>3951.05</c:v>
                </c:pt>
                <c:pt idx="7">
                  <c:v>4195.08</c:v>
                </c:pt>
                <c:pt idx="8">
                  <c:v>4452.8100000000004</c:v>
                </c:pt>
                <c:pt idx="9">
                  <c:v>4674.91</c:v>
                </c:pt>
                <c:pt idx="10">
                  <c:v>4836.68</c:v>
                </c:pt>
                <c:pt idx="11">
                  <c:v>5001.1899999999996</c:v>
                </c:pt>
                <c:pt idx="12">
                  <c:v>5160.22</c:v>
                </c:pt>
                <c:pt idx="13">
                  <c:v>5294.57</c:v>
                </c:pt>
                <c:pt idx="14">
                  <c:v>5494.73</c:v>
                </c:pt>
                <c:pt idx="15">
                  <c:v>5651.01</c:v>
                </c:pt>
                <c:pt idx="16">
                  <c:v>5782.62</c:v>
                </c:pt>
                <c:pt idx="17">
                  <c:v>5933.43</c:v>
                </c:pt>
                <c:pt idx="18">
                  <c:v>6089.72</c:v>
                </c:pt>
                <c:pt idx="19">
                  <c:v>6207.62</c:v>
                </c:pt>
                <c:pt idx="20">
                  <c:v>6314.55</c:v>
                </c:pt>
                <c:pt idx="21">
                  <c:v>6388.58</c:v>
                </c:pt>
                <c:pt idx="22">
                  <c:v>6487.29</c:v>
                </c:pt>
                <c:pt idx="23">
                  <c:v>6566.8</c:v>
                </c:pt>
                <c:pt idx="24">
                  <c:v>6679.22</c:v>
                </c:pt>
                <c:pt idx="25">
                  <c:v>6758.73</c:v>
                </c:pt>
                <c:pt idx="26">
                  <c:v>6868.41</c:v>
                </c:pt>
                <c:pt idx="27">
                  <c:v>6986.31</c:v>
                </c:pt>
                <c:pt idx="28">
                  <c:v>7021.95</c:v>
                </c:pt>
                <c:pt idx="29">
                  <c:v>7071.31</c:v>
                </c:pt>
                <c:pt idx="30">
                  <c:v>7095.99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Elec_gen!$B$80:$C$80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Elec_gen!$D$80:$AH$80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1753</c:v>
                </c:pt>
                <c:pt idx="2">
                  <c:v>1502</c:v>
                </c:pt>
                <c:pt idx="3">
                  <c:v>1251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Elec_gen!$B$85:$C$85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Elec_gen!$D$85:$AH$85</c:f>
              <c:numCache>
                <c:formatCode>_(* #,##0_);_(* \(#,##0\);_(* "-"??_);_(@_)</c:formatCode>
                <c:ptCount val="31"/>
                <c:pt idx="0">
                  <c:v>2457.1799999999998</c:v>
                </c:pt>
                <c:pt idx="1">
                  <c:v>5019.4799999999996</c:v>
                </c:pt>
                <c:pt idx="2">
                  <c:v>6964.2</c:v>
                </c:pt>
                <c:pt idx="3">
                  <c:v>7831.44</c:v>
                </c:pt>
                <c:pt idx="4">
                  <c:v>8843.2199999999993</c:v>
                </c:pt>
                <c:pt idx="5">
                  <c:v>11536.9</c:v>
                </c:pt>
                <c:pt idx="6">
                  <c:v>13626.2</c:v>
                </c:pt>
                <c:pt idx="7">
                  <c:v>16162.2</c:v>
                </c:pt>
                <c:pt idx="8">
                  <c:v>19315.8</c:v>
                </c:pt>
                <c:pt idx="9">
                  <c:v>22574.5</c:v>
                </c:pt>
                <c:pt idx="10">
                  <c:v>25360.2</c:v>
                </c:pt>
                <c:pt idx="11">
                  <c:v>28632.1</c:v>
                </c:pt>
                <c:pt idx="12">
                  <c:v>32271.8</c:v>
                </c:pt>
                <c:pt idx="13">
                  <c:v>35767.1</c:v>
                </c:pt>
                <c:pt idx="14">
                  <c:v>41693.199999999997</c:v>
                </c:pt>
                <c:pt idx="15">
                  <c:v>47501.1</c:v>
                </c:pt>
                <c:pt idx="16">
                  <c:v>53059.3</c:v>
                </c:pt>
                <c:pt idx="17">
                  <c:v>61009</c:v>
                </c:pt>
                <c:pt idx="18">
                  <c:v>69904.800000000003</c:v>
                </c:pt>
                <c:pt idx="19">
                  <c:v>76974.100000000006</c:v>
                </c:pt>
                <c:pt idx="20">
                  <c:v>84608.5</c:v>
                </c:pt>
                <c:pt idx="21">
                  <c:v>93635.6</c:v>
                </c:pt>
                <c:pt idx="22">
                  <c:v>103096</c:v>
                </c:pt>
                <c:pt idx="23">
                  <c:v>112676</c:v>
                </c:pt>
                <c:pt idx="24">
                  <c:v>125474</c:v>
                </c:pt>
                <c:pt idx="25">
                  <c:v>135946</c:v>
                </c:pt>
                <c:pt idx="26">
                  <c:v>152437</c:v>
                </c:pt>
                <c:pt idx="27">
                  <c:v>172384</c:v>
                </c:pt>
                <c:pt idx="28">
                  <c:v>179421</c:v>
                </c:pt>
                <c:pt idx="29">
                  <c:v>189968</c:v>
                </c:pt>
                <c:pt idx="30">
                  <c:v>195954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Elec_gen!$B$86:$C$86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Elec_gen!$D$86:$AH$86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Elec_gen!$D$95:$F$95</c:f>
              <c:numCache>
                <c:formatCode>_(* #,##0_);_(* \(#,##0\);_(* "-"??_);_(@_)</c:formatCode>
                <c:ptCount val="3"/>
                <c:pt idx="0">
                  <c:v>198808</c:v>
                </c:pt>
                <c:pt idx="1">
                  <c:v>198710</c:v>
                </c:pt>
                <c:pt idx="2">
                  <c:v>246349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Elec_gen!$D$96:$F$96</c:f>
              <c:numCache>
                <c:formatCode>_(* #,##0_);_(* \(#,##0\);_(* "-"??_);_(@_)</c:formatCode>
                <c:ptCount val="3"/>
                <c:pt idx="0">
                  <c:v>154017</c:v>
                </c:pt>
                <c:pt idx="1">
                  <c:v>149391</c:v>
                </c:pt>
                <c:pt idx="2">
                  <c:v>107280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Elec_gen!$D$97:$F$97</c:f>
              <c:numCache>
                <c:formatCode>_(* #,##0_);_(* \(#,##0\);_(* "-"??_);_(@_)</c:formatCode>
                <c:ptCount val="3"/>
                <c:pt idx="0">
                  <c:v>146642</c:v>
                </c:pt>
                <c:pt idx="1">
                  <c:v>160184</c:v>
                </c:pt>
                <c:pt idx="2">
                  <c:v>192367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Elec_gen!$D$98:$F$98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3877</c:v>
                </c:pt>
                <c:pt idx="2">
                  <c:v>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Elec_gen!$D$99:$F$99</c:f>
              <c:numCache>
                <c:formatCode>_(* #,##0_);_(* \(#,##0\);_(* "-"??_);_(@_)</c:formatCode>
                <c:ptCount val="3"/>
                <c:pt idx="0">
                  <c:v>7293.52</c:v>
                </c:pt>
                <c:pt idx="1">
                  <c:v>3139</c:v>
                </c:pt>
                <c:pt idx="2">
                  <c:v>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Elec_gen!$D$100:$F$100</c:f>
              <c:numCache>
                <c:formatCode>_(* #,##0_);_(* \(#,##0\);_(* "-"??_);_(@_)</c:formatCode>
                <c:ptCount val="3"/>
                <c:pt idx="0">
                  <c:v>15418.4</c:v>
                </c:pt>
                <c:pt idx="1">
                  <c:v>16611</c:v>
                </c:pt>
                <c:pt idx="2">
                  <c:v>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Elec_gen!$D$101:$F$101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Elec_gen!$D$102:$F$102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14265</c:v>
                </c:pt>
                <c:pt idx="2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Elec_gen!$D$103:$F$103</c:f>
              <c:numCache>
                <c:formatCode>_(* #,##0_);_(* \(#,##0\);_(* "-"??_);_(@_)</c:formatCode>
                <c:ptCount val="3"/>
                <c:pt idx="0">
                  <c:v>4511.75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Elec_gen!$D$104:$F$104</c:f>
              <c:numCache>
                <c:formatCode>_(* #,##0_);_(* \(#,##0\);_(* "-"??_);_(@_)</c:formatCode>
                <c:ptCount val="3"/>
                <c:pt idx="0">
                  <c:v>2903.65</c:v>
                </c:pt>
                <c:pt idx="1">
                  <c:v>1057.6548672566371</c:v>
                </c:pt>
                <c:pt idx="2">
                  <c:v>16534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Elec_gen!$D$105:$F$105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Elec_gen!$D$106:$F$106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Elec_gen!$D$107:$F$107</c:f>
              <c:numCache>
                <c:formatCode>_(* #,##0_);_(* \(#,##0\);_(* "-"??_);_(@_)</c:formatCode>
                <c:ptCount val="3"/>
                <c:pt idx="0">
                  <c:v>2457.1799999999998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Elec_gen!$D$108:$F$108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Elec_gen!$D$109:$F$109</c:f>
              <c:numCache>
                <c:formatCode>_(* #,##0_);_(* \(#,##0\);_(* "-"??_);_(@_)</c:formatCode>
                <c:ptCount val="3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Elec_gen!$D$110:$F$110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ser>
          <c:idx val="16"/>
          <c:order val="16"/>
          <c:tx>
            <c:strRef>
              <c:f>Elec_gen!$C$111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Elec_gen!$D$111:$F$111</c:f>
              <c:numCache>
                <c:formatCode>General</c:formatCode>
                <c:ptCount val="3"/>
                <c:pt idx="2">
                  <c:v>2.2759999999999998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5-466F-A9AF-F004AFDE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23459969950625"/>
          <c:y val="4.7326396058487222E-2"/>
          <c:w val="0.34369584151531118"/>
          <c:h val="0.944249604610391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Elec_gen!$N$95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Elec_gen!$O$95:$Q$95</c:f>
              <c:numCache>
                <c:formatCode>_(* #,##0_);_(* \(#,##0\);_(* "-"??_);_(@_)</c:formatCode>
                <c:ptCount val="3"/>
                <c:pt idx="0">
                  <c:v>186888</c:v>
                </c:pt>
                <c:pt idx="1">
                  <c:v>200243.79018157374</c:v>
                </c:pt>
                <c:pt idx="2">
                  <c:v>238642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Elec_gen!$N$96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Elec_gen!$O$96:$Q$96</c:f>
              <c:numCache>
                <c:formatCode>_(* #,##0_);_(* \(#,##0\);_(* "-"??_);_(@_)</c:formatCode>
                <c:ptCount val="3"/>
                <c:pt idx="0">
                  <c:v>209510</c:v>
                </c:pt>
                <c:pt idx="1">
                  <c:v>186315.65876319533</c:v>
                </c:pt>
                <c:pt idx="2">
                  <c:v>191468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Elec_gen!$N$97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Elec_gen!$O$97:$Q$97</c:f>
              <c:numCache>
                <c:formatCode>_(* #,##0_);_(* \(#,##0\);_(* "-"??_);_(@_)</c:formatCode>
                <c:ptCount val="3"/>
                <c:pt idx="0">
                  <c:v>124567</c:v>
                </c:pt>
                <c:pt idx="1">
                  <c:v>128728.35297134846</c:v>
                </c:pt>
                <c:pt idx="2">
                  <c:v>152773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Elec_gen!$N$98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Elec_gen!$O$98:$Q$98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3781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Elec_gen!$N$99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Elec_gen!$O$99:$Q$99</c:f>
              <c:numCache>
                <c:formatCode>_(* #,##0_);_(* \(#,##0\);_(* "-"??_);_(@_)</c:formatCode>
                <c:ptCount val="3"/>
                <c:pt idx="0">
                  <c:v>45228.1</c:v>
                </c:pt>
                <c:pt idx="1">
                  <c:v>40116</c:v>
                </c:pt>
                <c:pt idx="2">
                  <c:v>14439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Elec_gen!$N$100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Elec_gen!$O$100:$Q$100</c:f>
              <c:numCache>
                <c:formatCode>_(* #,##0_);_(* \(#,##0\);_(* "-"??_);_(@_)</c:formatCode>
                <c:ptCount val="3"/>
                <c:pt idx="0">
                  <c:v>40699.5</c:v>
                </c:pt>
                <c:pt idx="1">
                  <c:v>45518</c:v>
                </c:pt>
                <c:pt idx="2">
                  <c:v>21926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Elec_gen!$N$101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Elec_gen!$O$101:$Q$101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Elec_gen!$N$102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Elec_gen!$O$102:$Q$102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13339</c:v>
                </c:pt>
                <c:pt idx="2">
                  <c:v>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Elec_gen!$N$103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Elec_gen!$O$103:$Q$103</c:f>
              <c:numCache>
                <c:formatCode>_(* #,##0_);_(* \(#,##0\);_(* "-"??_);_(@_)</c:formatCode>
                <c:ptCount val="3"/>
                <c:pt idx="0">
                  <c:v>22558.799999999999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Elec_gen!$N$104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Elec_gen!$O$104:$Q$104</c:f>
              <c:numCache>
                <c:formatCode>_(* #,##0_);_(* \(#,##0\);_(* "-"??_);_(@_)</c:formatCode>
                <c:ptCount val="3"/>
                <c:pt idx="0">
                  <c:v>4836.68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Elec_gen!$N$105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Elec_gen!$O$105:$Q$105</c:f>
              <c:numCache>
                <c:formatCode>_(* #,##0_);_(* \(#,##0\);_(* "-"??_);_(@_)</c:formatCode>
                <c:ptCount val="3"/>
                <c:pt idx="0">
                  <c:v>595.67999999999995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Elec_gen!$N$106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Elec_gen!$O$106:$Q$106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Elec_gen!$N$107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Elec_gen!$O$107:$Q$107</c:f>
              <c:numCache>
                <c:formatCode>_(* #,##0_);_(* \(#,##0\);_(* "-"??_);_(@_)</c:formatCode>
                <c:ptCount val="3"/>
                <c:pt idx="0">
                  <c:v>25360.2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Elec_gen!$N$108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Elec_gen!$O$108:$Q$108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Elec_gen!$N$109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Elec_gen!$O$109:$Q$109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Elec_gen!$N$110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Elec_gen!$O$110:$Q$110</c:f>
              <c:numCache>
                <c:formatCode>_(* #,##0_);_(* \(#,##0\);_(* "-"??_);_(@_)</c:formatCode>
                <c:ptCount val="3"/>
                <c:pt idx="0">
                  <c:v>31923.200000000001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ser>
          <c:idx val="16"/>
          <c:order val="16"/>
          <c:tx>
            <c:strRef>
              <c:f>Elec_gen!$N$111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Elec_gen!$O$111:$Q$111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6-4DAF-AB2D-C978303B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273499139429325"/>
          <c:h val="0.78283746752598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Elec_gen!$Y$95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Elec_gen!$Z$95:$AB$95</c:f>
              <c:numCache>
                <c:formatCode>_(* #,##0_);_(* \(#,##0\);_(* "-"??_);_(@_)</c:formatCode>
                <c:ptCount val="3"/>
                <c:pt idx="0">
                  <c:v>152604</c:v>
                </c:pt>
                <c:pt idx="1">
                  <c:v>160072.34535400971</c:v>
                </c:pt>
                <c:pt idx="2">
                  <c:v>231085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Elec_gen!$Y$96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Elec_gen!$Z$96:$AB$96</c:f>
              <c:numCache>
                <c:formatCode>_(* #,##0_);_(* \(#,##0\);_(* "-"??_);_(@_)</c:formatCode>
                <c:ptCount val="3"/>
                <c:pt idx="0">
                  <c:v>290353</c:v>
                </c:pt>
                <c:pt idx="1">
                  <c:v>229130.4221247017</c:v>
                </c:pt>
                <c:pt idx="2">
                  <c:v>256373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Elec_gen!$Y$97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Elec_gen!$Z$97:$AB$97</c:f>
              <c:numCache>
                <c:formatCode>_(* #,##0_);_(* \(#,##0\);_(* "-"??_);_(@_)</c:formatCode>
                <c:ptCount val="3"/>
                <c:pt idx="0">
                  <c:v>124567</c:v>
                </c:pt>
                <c:pt idx="1">
                  <c:v>102878.63897788091</c:v>
                </c:pt>
                <c:pt idx="2">
                  <c:v>123444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Elec_gen!$Y$98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Elec_gen!$Z$98:$AB$98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4057.5523809523802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Elec_gen!$Y$99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Elec_gen!$Z$99:$AB$99</c:f>
              <c:numCache>
                <c:formatCode>_(* #,##0_);_(* \(#,##0\);_(* "-"??_);_(@_)</c:formatCode>
                <c:ptCount val="3"/>
                <c:pt idx="0">
                  <c:v>119104</c:v>
                </c:pt>
                <c:pt idx="1">
                  <c:v>80820.399999999441</c:v>
                </c:pt>
                <c:pt idx="2">
                  <c:v>17934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Elec_gen!$Y$100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Elec_gen!$Z$100:$AB$100</c:f>
              <c:numCache>
                <c:formatCode>_(* #,##0_);_(* \(#,##0\);_(* "-"??_);_(@_)</c:formatCode>
                <c:ptCount val="3"/>
                <c:pt idx="0">
                  <c:v>108177</c:v>
                </c:pt>
                <c:pt idx="1">
                  <c:v>73300.978571428917</c:v>
                </c:pt>
                <c:pt idx="2">
                  <c:v>28009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Elec_gen!$Y$101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Elec_gen!$Z$101:$AB$101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Elec_gen!$Y$102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Elec_gen!$Z$102:$AB$102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14194.133333333346</c:v>
                </c:pt>
                <c:pt idx="2">
                  <c:v>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Elec_gen!$Y$103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Elec_gen!$Z$103:$AB$103</c:f>
              <c:numCache>
                <c:formatCode>_(* #,##0_);_(* \(#,##0\);_(* "-"??_);_(@_)</c:formatCode>
                <c:ptCount val="3"/>
                <c:pt idx="0">
                  <c:v>40483.800000000003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Elec_gen!$Y$104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Elec_gen!$Z$104:$AB$104</c:f>
              <c:numCache>
                <c:formatCode>_(* #,##0_);_(* \(#,##0\);_(* "-"??_);_(@_)</c:formatCode>
                <c:ptCount val="3"/>
                <c:pt idx="0">
                  <c:v>6314.55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Elec_gen!$Y$105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Elec_gen!$Z$105:$AB$105</c:f>
              <c:numCache>
                <c:formatCode>_(* #,##0_);_(* \(#,##0\);_(* "-"??_);_(@_)</c:formatCode>
                <c:ptCount val="3"/>
                <c:pt idx="0">
                  <c:v>1667.9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Elec_gen!$Y$106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Elec_gen!$Z$106:$AB$106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Elec_gen!$Y$107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Elec_gen!$Z$107:$AB$107</c:f>
              <c:numCache>
                <c:formatCode>_(* #,##0_);_(* \(#,##0\);_(* "-"??_);_(@_)</c:formatCode>
                <c:ptCount val="3"/>
                <c:pt idx="0">
                  <c:v>84608.5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Elec_gen!$Y$108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Elec_gen!$Z$108:$AB$108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Elec_gen!$Y$109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Elec_gen!$Z$109:$AB$109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Elec_gen!$Y$110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Elec_gen!$Z$110:$AB$110</c:f>
              <c:numCache>
                <c:formatCode>_(* #,##0_);_(* \(#,##0\);_(* "-"??_);_(@_)</c:formatCode>
                <c:ptCount val="3"/>
                <c:pt idx="0">
                  <c:v>32971.800000000003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ser>
          <c:idx val="16"/>
          <c:order val="16"/>
          <c:tx>
            <c:strRef>
              <c:f>Elec_gen!$Y$111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Elec_gen!$Z$111:$AB$111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E7E-A090-6E2E68A5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672018209834148"/>
          <c:h val="0.82565488438407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Elec_gen!$AJ$95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Elec_gen!$AK$95:$AM$95</c:f>
              <c:numCache>
                <c:formatCode>_(* #,##0_);_(* \(#,##0\);_(* "-"??_);_(@_)</c:formatCode>
                <c:ptCount val="3"/>
                <c:pt idx="0">
                  <c:v>133135</c:v>
                </c:pt>
                <c:pt idx="1">
                  <c:v>116459.47170615131</c:v>
                </c:pt>
                <c:pt idx="2">
                  <c:v>223487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Elec_gen!$AJ$96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Elec_gen!$AK$96:$AM$96</c:f>
              <c:numCache>
                <c:formatCode>_(* #,##0_);_(* \(#,##0\);_(* "-"??_);_(@_)</c:formatCode>
                <c:ptCount val="3"/>
                <c:pt idx="0">
                  <c:v>292569</c:v>
                </c:pt>
                <c:pt idx="1">
                  <c:v>273952.04008959024</c:v>
                </c:pt>
                <c:pt idx="2">
                  <c:v>305235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Elec_gen!$AJ$97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Elec_gen!$AK$97:$AM$97</c:f>
              <c:numCache>
                <c:formatCode>_(* #,##0_);_(* \(#,##0\);_(* "-"??_);_(@_)</c:formatCode>
                <c:ptCount val="3"/>
                <c:pt idx="0">
                  <c:v>80416.800000000003</c:v>
                </c:pt>
                <c:pt idx="1">
                  <c:v>71474.059169482309</c:v>
                </c:pt>
                <c:pt idx="2">
                  <c:v>93962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Elec_gen!$AJ$98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Elec_gen!$AK$98:$AM$98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4310.6952380952353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Elec_gen!$AJ$99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Elec_gen!$AK$99:$AM$99</c:f>
              <c:numCache>
                <c:formatCode>_(* #,##0_);_(* \(#,##0\);_(* "-"??_);_(@_)</c:formatCode>
                <c:ptCount val="3"/>
                <c:pt idx="0">
                  <c:v>217277</c:v>
                </c:pt>
                <c:pt idx="1">
                  <c:v>121616.39999999944</c:v>
                </c:pt>
                <c:pt idx="2">
                  <c:v>19238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Elec_gen!$AJ$100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Elec_gen!$AK$100:$AM$100</c:f>
              <c:numCache>
                <c:formatCode>_(* #,##0_);_(* \(#,##0\);_(* "-"??_);_(@_)</c:formatCode>
                <c:ptCount val="3"/>
                <c:pt idx="0">
                  <c:v>230775</c:v>
                </c:pt>
                <c:pt idx="1">
                  <c:v>98756.192857143469</c:v>
                </c:pt>
                <c:pt idx="2">
                  <c:v>31341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Elec_gen!$AJ$101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Elec_gen!$AK$101:$AM$101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Elec_gen!$AJ$102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Elec_gen!$AK$102:$AM$102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14860.133333333346</c:v>
                </c:pt>
                <c:pt idx="2">
                  <c:v>10238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Elec_gen!$AJ$103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Elec_gen!$AK$103:$AM$103</c:f>
              <c:numCache>
                <c:formatCode>_(* #,##0_);_(* \(#,##0\);_(* "-"??_);_(@_)</c:formatCode>
                <c:ptCount val="3"/>
                <c:pt idx="0">
                  <c:v>58591.8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Elec_gen!$AJ$104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Elec_gen!$AK$104:$AM$104</c:f>
              <c:numCache>
                <c:formatCode>_(* #,##0_);_(* \(#,##0\);_(* "-"??_);_(@_)</c:formatCode>
                <c:ptCount val="3"/>
                <c:pt idx="0">
                  <c:v>7095.99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Elec_gen!$AJ$105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Elec_gen!$AK$105:$AM$105</c:f>
              <c:numCache>
                <c:formatCode>_(* #,##0_);_(* \(#,##0\);_(* "-"??_);_(@_)</c:formatCode>
                <c:ptCount val="3"/>
                <c:pt idx="0">
                  <c:v>2978.4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Elec_gen!$AJ$106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Elec_gen!$AK$106:$AM$106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Elec_gen!$AJ$107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Elec_gen!$AK$107:$AM$107</c:f>
              <c:numCache>
                <c:formatCode>_(* #,##0_);_(* \(#,##0\);_(* "-"??_);_(@_)</c:formatCode>
                <c:ptCount val="3"/>
                <c:pt idx="0">
                  <c:v>195954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Elec_gen!$AJ$108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Elec_gen!$AK$108:$AM$108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Elec_gen!$AJ$109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Elec_gen!$AK$109:$AM$109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Elec_gen!$AJ$110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Elec_gen!$AK$110:$AM$110</c:f>
              <c:numCache>
                <c:formatCode>_(* #,##0_);_(* \(#,##0\);_(* "-"??_);_(@_)</c:formatCode>
                <c:ptCount val="3"/>
                <c:pt idx="0">
                  <c:v>32971.800000000003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ser>
          <c:idx val="16"/>
          <c:order val="16"/>
          <c:tx>
            <c:strRef>
              <c:f>Elec_gen!$AJ$111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Elec_gen!$AK$111:$AM$111</c:f>
              <c:numCache>
                <c:formatCode>General</c:formatCode>
                <c:ptCount val="3"/>
                <c:pt idx="2" formatCode="_(* #,##0_);_(* \(#,##0\);_(* &quot;-&quot;??_);_(@_)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4-4E40-84DB-6C05C06D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1.1729815533182354E-2"/>
          <c:w val="0.33293687726234189"/>
          <c:h val="0.97693183771703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522547000</c:v>
                </c:pt>
                <c:pt idx="1">
                  <c:v>541828000</c:v>
                </c:pt>
                <c:pt idx="2">
                  <c:v>557501000</c:v>
                </c:pt>
                <c:pt idx="3">
                  <c:v>573235000</c:v>
                </c:pt>
                <c:pt idx="4">
                  <c:v>589411000</c:v>
                </c:pt>
                <c:pt idx="5">
                  <c:v>605781000</c:v>
                </c:pt>
                <c:pt idx="6">
                  <c:v>616900000</c:v>
                </c:pt>
                <c:pt idx="7">
                  <c:v>629358000</c:v>
                </c:pt>
                <c:pt idx="8">
                  <c:v>642818000</c:v>
                </c:pt>
                <c:pt idx="9">
                  <c:v>658078000</c:v>
                </c:pt>
                <c:pt idx="10">
                  <c:v>674422000</c:v>
                </c:pt>
                <c:pt idx="11">
                  <c:v>692107000</c:v>
                </c:pt>
                <c:pt idx="12">
                  <c:v>711107000</c:v>
                </c:pt>
                <c:pt idx="13">
                  <c:v>732962000</c:v>
                </c:pt>
                <c:pt idx="14">
                  <c:v>756331000</c:v>
                </c:pt>
                <c:pt idx="15">
                  <c:v>782185000</c:v>
                </c:pt>
                <c:pt idx="16">
                  <c:v>808578000</c:v>
                </c:pt>
                <c:pt idx="17">
                  <c:v>836793000</c:v>
                </c:pt>
                <c:pt idx="18">
                  <c:v>865810000</c:v>
                </c:pt>
                <c:pt idx="19">
                  <c:v>895136000</c:v>
                </c:pt>
                <c:pt idx="20">
                  <c:v>924627000</c:v>
                </c:pt>
                <c:pt idx="21">
                  <c:v>954158000</c:v>
                </c:pt>
                <c:pt idx="22">
                  <c:v>981635000</c:v>
                </c:pt>
                <c:pt idx="23">
                  <c:v>1010180000</c:v>
                </c:pt>
                <c:pt idx="24">
                  <c:v>1036880000</c:v>
                </c:pt>
                <c:pt idx="25">
                  <c:v>1063110000</c:v>
                </c:pt>
                <c:pt idx="26">
                  <c:v>1087940000</c:v>
                </c:pt>
                <c:pt idx="27">
                  <c:v>1112970000</c:v>
                </c:pt>
                <c:pt idx="28">
                  <c:v>1135650000</c:v>
                </c:pt>
                <c:pt idx="29">
                  <c:v>1158910000</c:v>
                </c:pt>
                <c:pt idx="30">
                  <c:v>1181560000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CO2e'!$E$30:$AI$30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CO2e'!$E$31:$AI$31</c:f>
              <c:numCache>
                <c:formatCode>_(* #,##0_);_(* \(#,##0\);_(* "-"??_);_(@_)</c:formatCode>
                <c:ptCount val="31"/>
                <c:pt idx="0">
                  <c:v>124.47</c:v>
                </c:pt>
                <c:pt idx="1">
                  <c:v>123.46</c:v>
                </c:pt>
                <c:pt idx="2">
                  <c:v>123.414</c:v>
                </c:pt>
                <c:pt idx="3">
                  <c:v>122.77200000000001</c:v>
                </c:pt>
                <c:pt idx="4">
                  <c:v>121.437</c:v>
                </c:pt>
                <c:pt idx="5">
                  <c:v>120.35899999999999</c:v>
                </c:pt>
                <c:pt idx="6">
                  <c:v>119.172</c:v>
                </c:pt>
                <c:pt idx="7">
                  <c:v>118.077</c:v>
                </c:pt>
                <c:pt idx="8">
                  <c:v>117.2</c:v>
                </c:pt>
                <c:pt idx="9">
                  <c:v>115.633</c:v>
                </c:pt>
                <c:pt idx="10">
                  <c:v>114.482</c:v>
                </c:pt>
                <c:pt idx="11">
                  <c:v>113.86499999999999</c:v>
                </c:pt>
                <c:pt idx="12">
                  <c:v>112.86499999999999</c:v>
                </c:pt>
                <c:pt idx="13">
                  <c:v>111.776</c:v>
                </c:pt>
                <c:pt idx="14">
                  <c:v>110.65600000000001</c:v>
                </c:pt>
                <c:pt idx="15">
                  <c:v>109.08199999999999</c:v>
                </c:pt>
                <c:pt idx="16">
                  <c:v>107.627</c:v>
                </c:pt>
                <c:pt idx="17">
                  <c:v>106.119</c:v>
                </c:pt>
                <c:pt idx="18">
                  <c:v>104.39700000000001</c:v>
                </c:pt>
                <c:pt idx="19">
                  <c:v>102.985</c:v>
                </c:pt>
                <c:pt idx="20">
                  <c:v>101.705</c:v>
                </c:pt>
                <c:pt idx="21">
                  <c:v>100.224</c:v>
                </c:pt>
                <c:pt idx="22">
                  <c:v>99.148099999999999</c:v>
                </c:pt>
                <c:pt idx="23">
                  <c:v>98.4602</c:v>
                </c:pt>
                <c:pt idx="24">
                  <c:v>97.432400000000001</c:v>
                </c:pt>
                <c:pt idx="25">
                  <c:v>97.277900000000002</c:v>
                </c:pt>
                <c:pt idx="26">
                  <c:v>97.038700000000006</c:v>
                </c:pt>
                <c:pt idx="27">
                  <c:v>96.579300000000003</c:v>
                </c:pt>
                <c:pt idx="28">
                  <c:v>96.565899999999999</c:v>
                </c:pt>
                <c:pt idx="29">
                  <c:v>96.736800000000002</c:v>
                </c:pt>
                <c:pt idx="30">
                  <c:v>96.637200000000007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CO2e'!$E$32:$AI$32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CO2e'!$E$33:$AI$33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CO2e'!$E$34:$AI$34</c:f>
              <c:numCache>
                <c:formatCode>_(* #,##0_);_(* \(#,##0\);_(* "-"??_);_(@_)</c:formatCode>
                <c:ptCount val="31"/>
                <c:pt idx="0">
                  <c:v>212.059</c:v>
                </c:pt>
                <c:pt idx="1">
                  <c:v>223.67500000000001</c:v>
                </c:pt>
                <c:pt idx="2">
                  <c:v>227.869</c:v>
                </c:pt>
                <c:pt idx="3">
                  <c:v>235.38499999999999</c:v>
                </c:pt>
                <c:pt idx="4">
                  <c:v>242.56299999999999</c:v>
                </c:pt>
                <c:pt idx="5">
                  <c:v>240.99600000000001</c:v>
                </c:pt>
                <c:pt idx="6">
                  <c:v>245.262</c:v>
                </c:pt>
                <c:pt idx="7">
                  <c:v>245.779</c:v>
                </c:pt>
                <c:pt idx="8">
                  <c:v>241.72300000000001</c:v>
                </c:pt>
                <c:pt idx="9">
                  <c:v>237.24</c:v>
                </c:pt>
                <c:pt idx="10">
                  <c:v>236.095</c:v>
                </c:pt>
                <c:pt idx="11">
                  <c:v>234.21100000000001</c:v>
                </c:pt>
                <c:pt idx="12">
                  <c:v>232.49700000000001</c:v>
                </c:pt>
                <c:pt idx="13">
                  <c:v>235.239</c:v>
                </c:pt>
                <c:pt idx="14">
                  <c:v>231.35300000000001</c:v>
                </c:pt>
                <c:pt idx="15">
                  <c:v>232.10300000000001</c:v>
                </c:pt>
                <c:pt idx="16">
                  <c:v>233.54</c:v>
                </c:pt>
                <c:pt idx="17">
                  <c:v>225.77699999999999</c:v>
                </c:pt>
                <c:pt idx="18">
                  <c:v>214.303</c:v>
                </c:pt>
                <c:pt idx="19">
                  <c:v>213.995</c:v>
                </c:pt>
                <c:pt idx="20">
                  <c:v>216.28200000000001</c:v>
                </c:pt>
                <c:pt idx="21">
                  <c:v>219.238</c:v>
                </c:pt>
                <c:pt idx="22">
                  <c:v>222.77</c:v>
                </c:pt>
                <c:pt idx="23">
                  <c:v>223.90899999999999</c:v>
                </c:pt>
                <c:pt idx="24">
                  <c:v>218.98</c:v>
                </c:pt>
                <c:pt idx="25">
                  <c:v>221.63</c:v>
                </c:pt>
                <c:pt idx="26">
                  <c:v>204.17400000000001</c:v>
                </c:pt>
                <c:pt idx="27">
                  <c:v>181.589</c:v>
                </c:pt>
                <c:pt idx="28">
                  <c:v>183.607</c:v>
                </c:pt>
                <c:pt idx="29">
                  <c:v>186.553</c:v>
                </c:pt>
                <c:pt idx="30">
                  <c:v>188.624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CO2e'!$E$35:$AI$35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CO2e'!$E$36:$AI$36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CO2e'!$E$37:$AI$37</c:f>
              <c:numCache>
                <c:formatCode>_(* #,##0_);_(* \(#,##0\);_(* "-"??_);_(@_)</c:formatCode>
                <c:ptCount val="31"/>
                <c:pt idx="0">
                  <c:v>47.553200000000004</c:v>
                </c:pt>
                <c:pt idx="1">
                  <c:v>46.630299999999998</c:v>
                </c:pt>
                <c:pt idx="2">
                  <c:v>47.015699999999995</c:v>
                </c:pt>
                <c:pt idx="3">
                  <c:v>46.402099999999997</c:v>
                </c:pt>
                <c:pt idx="4">
                  <c:v>45.837299999999999</c:v>
                </c:pt>
                <c:pt idx="5">
                  <c:v>45.307099999999998</c:v>
                </c:pt>
                <c:pt idx="6">
                  <c:v>44.822199999999995</c:v>
                </c:pt>
                <c:pt idx="7">
                  <c:v>44.368200000000002</c:v>
                </c:pt>
                <c:pt idx="8">
                  <c:v>43.955500000000001</c:v>
                </c:pt>
                <c:pt idx="9">
                  <c:v>43.571800000000003</c:v>
                </c:pt>
                <c:pt idx="10">
                  <c:v>43.227199999999996</c:v>
                </c:pt>
                <c:pt idx="11">
                  <c:v>42.91</c:v>
                </c:pt>
                <c:pt idx="12">
                  <c:v>42.627899999999997</c:v>
                </c:pt>
                <c:pt idx="13">
                  <c:v>42.373400000000004</c:v>
                </c:pt>
                <c:pt idx="14">
                  <c:v>42.143000000000001</c:v>
                </c:pt>
                <c:pt idx="15">
                  <c:v>41.944200000000002</c:v>
                </c:pt>
                <c:pt idx="16">
                  <c:v>41.767600000000002</c:v>
                </c:pt>
                <c:pt idx="17">
                  <c:v>41.622</c:v>
                </c:pt>
                <c:pt idx="18">
                  <c:v>41.500700000000002</c:v>
                </c:pt>
                <c:pt idx="19">
                  <c:v>41.3994</c:v>
                </c:pt>
                <c:pt idx="20">
                  <c:v>41.322800000000001</c:v>
                </c:pt>
                <c:pt idx="21">
                  <c:v>41.272100000000002</c:v>
                </c:pt>
                <c:pt idx="22">
                  <c:v>41.241799999999998</c:v>
                </c:pt>
                <c:pt idx="23">
                  <c:v>41.228099999999998</c:v>
                </c:pt>
                <c:pt idx="24">
                  <c:v>41.244399999999999</c:v>
                </c:pt>
                <c:pt idx="25">
                  <c:v>41.28</c:v>
                </c:pt>
                <c:pt idx="26">
                  <c:v>41.3247</c:v>
                </c:pt>
                <c:pt idx="27">
                  <c:v>41.400000000000006</c:v>
                </c:pt>
                <c:pt idx="28">
                  <c:v>41.493000000000002</c:v>
                </c:pt>
                <c:pt idx="29">
                  <c:v>41.605400000000003</c:v>
                </c:pt>
                <c:pt idx="30">
                  <c:v>41.734200000000001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CO2e'!$E$38:$AI$38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CO2e'!$E$39:$AI$39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CO2e'!$E$40:$AI$40</c:f>
              <c:numCache>
                <c:formatCode>_(* #,##0_);_(* \(#,##0\);_(* "-"??_);_(@_)</c:formatCode>
                <c:ptCount val="31"/>
                <c:pt idx="0">
                  <c:v>330.94200000000001</c:v>
                </c:pt>
                <c:pt idx="1">
                  <c:v>341.65699999999998</c:v>
                </c:pt>
                <c:pt idx="2">
                  <c:v>345.86099999999999</c:v>
                </c:pt>
                <c:pt idx="3">
                  <c:v>350.24400000000003</c:v>
                </c:pt>
                <c:pt idx="4">
                  <c:v>364.30200000000002</c:v>
                </c:pt>
                <c:pt idx="5">
                  <c:v>371.767</c:v>
                </c:pt>
                <c:pt idx="6">
                  <c:v>378.25200000000001</c:v>
                </c:pt>
                <c:pt idx="7">
                  <c:v>384.14400000000001</c:v>
                </c:pt>
                <c:pt idx="8">
                  <c:v>389.51</c:v>
                </c:pt>
                <c:pt idx="9">
                  <c:v>401.16199999999998</c:v>
                </c:pt>
                <c:pt idx="10">
                  <c:v>406.44400000000002</c:v>
                </c:pt>
                <c:pt idx="11">
                  <c:v>407.738</c:v>
                </c:pt>
                <c:pt idx="12">
                  <c:v>409.005</c:v>
                </c:pt>
                <c:pt idx="13">
                  <c:v>410.10599999999999</c:v>
                </c:pt>
                <c:pt idx="14">
                  <c:v>411.33199999999999</c:v>
                </c:pt>
                <c:pt idx="15">
                  <c:v>412.55900000000003</c:v>
                </c:pt>
                <c:pt idx="16">
                  <c:v>415.91500000000002</c:v>
                </c:pt>
                <c:pt idx="17">
                  <c:v>419.34300000000002</c:v>
                </c:pt>
                <c:pt idx="18">
                  <c:v>422.65899999999999</c:v>
                </c:pt>
                <c:pt idx="19">
                  <c:v>425.87299999999999</c:v>
                </c:pt>
                <c:pt idx="20">
                  <c:v>429.24900000000002</c:v>
                </c:pt>
                <c:pt idx="21">
                  <c:v>432.45</c:v>
                </c:pt>
                <c:pt idx="22">
                  <c:v>435.36900000000003</c:v>
                </c:pt>
                <c:pt idx="23">
                  <c:v>439.86</c:v>
                </c:pt>
                <c:pt idx="24">
                  <c:v>442.971</c:v>
                </c:pt>
                <c:pt idx="25">
                  <c:v>446.04</c:v>
                </c:pt>
                <c:pt idx="26">
                  <c:v>450.86099999999999</c:v>
                </c:pt>
                <c:pt idx="27">
                  <c:v>454.98399999999998</c:v>
                </c:pt>
                <c:pt idx="28">
                  <c:v>459.83100000000002</c:v>
                </c:pt>
                <c:pt idx="29">
                  <c:v>463.97</c:v>
                </c:pt>
                <c:pt idx="30">
                  <c:v>468.11700000000002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CO2e'!$E$41:$AI$41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CO2e'!$E$48:$AI$48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CO2e'!$E$49:$AI$49</c:f>
              <c:numCache>
                <c:formatCode>_(* #,##0_);_(* \(#,##0\);_(* "-"??_);_(@_)</c:formatCode>
                <c:ptCount val="31"/>
                <c:pt idx="0">
                  <c:v>704.11531000000002</c:v>
                </c:pt>
                <c:pt idx="1">
                  <c:v>724.3896299999999</c:v>
                </c:pt>
                <c:pt idx="2">
                  <c:v>733.54946999999993</c:v>
                </c:pt>
                <c:pt idx="3">
                  <c:v>744.10948000000008</c:v>
                </c:pt>
                <c:pt idx="4">
                  <c:v>763.56290000000001</c:v>
                </c:pt>
                <c:pt idx="5">
                  <c:v>767.86941000000002</c:v>
                </c:pt>
                <c:pt idx="6">
                  <c:v>776.76588000000004</c:v>
                </c:pt>
                <c:pt idx="7">
                  <c:v>781.34352000000001</c:v>
                </c:pt>
                <c:pt idx="8">
                  <c:v>781.18207000000007</c:v>
                </c:pt>
                <c:pt idx="9">
                  <c:v>786.11941999999999</c:v>
                </c:pt>
                <c:pt idx="10">
                  <c:v>788.57958000000008</c:v>
                </c:pt>
                <c:pt idx="11">
                  <c:v>786.87644999999998</c:v>
                </c:pt>
                <c:pt idx="12">
                  <c:v>785.66863999999998</c:v>
                </c:pt>
                <c:pt idx="13">
                  <c:v>787.99072000000001</c:v>
                </c:pt>
                <c:pt idx="14">
                  <c:v>783.80313000000001</c:v>
                </c:pt>
                <c:pt idx="15">
                  <c:v>783.9310200000001</c:v>
                </c:pt>
                <c:pt idx="16">
                  <c:v>786.7165</c:v>
                </c:pt>
                <c:pt idx="17">
                  <c:v>780.45219999999995</c:v>
                </c:pt>
                <c:pt idx="18">
                  <c:v>770.17598999999996</c:v>
                </c:pt>
                <c:pt idx="19">
                  <c:v>771.49382000000003</c:v>
                </c:pt>
                <c:pt idx="20">
                  <c:v>775.72564999999997</c:v>
                </c:pt>
                <c:pt idx="21">
                  <c:v>780.27670999999998</c:v>
                </c:pt>
                <c:pt idx="22">
                  <c:v>785.5472400000001</c:v>
                </c:pt>
                <c:pt idx="23">
                  <c:v>790.40197000000001</c:v>
                </c:pt>
                <c:pt idx="24">
                  <c:v>787.49926999999991</c:v>
                </c:pt>
                <c:pt idx="25">
                  <c:v>793.02622000000008</c:v>
                </c:pt>
                <c:pt idx="26">
                  <c:v>780.22348999999997</c:v>
                </c:pt>
                <c:pt idx="27">
                  <c:v>761.40454999999997</c:v>
                </c:pt>
                <c:pt idx="28">
                  <c:v>768.27631000000019</c:v>
                </c:pt>
                <c:pt idx="29">
                  <c:v>775.67229000000009</c:v>
                </c:pt>
                <c:pt idx="30">
                  <c:v>781.94740999999999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CO2e'!$E$50:$AI$50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ser>
          <c:idx val="3"/>
          <c:order val="3"/>
          <c:tx>
            <c:strRef>
              <c:f>'Total CO2e'!$A$51:$B$51</c:f>
              <c:strCache>
                <c:ptCount val="2"/>
                <c:pt idx="0">
                  <c:v>APERC</c:v>
                </c:pt>
                <c:pt idx="1">
                  <c:v>Total energy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CO2e'!$E$51:$AI$51</c:f>
              <c:numCache>
                <c:formatCode>_(* #,##0_);_(* \(#,##0\);_(* "-"??_);_(@_)</c:formatCode>
                <c:ptCount val="31"/>
                <c:pt idx="0">
                  <c:v>610.87800000000004</c:v>
                </c:pt>
                <c:pt idx="5">
                  <c:v>620.779</c:v>
                </c:pt>
                <c:pt idx="10">
                  <c:v>633.23299999999995</c:v>
                </c:pt>
                <c:pt idx="15">
                  <c:v>647.39099999999996</c:v>
                </c:pt>
                <c:pt idx="20">
                  <c:v>655.26</c:v>
                </c:pt>
                <c:pt idx="25">
                  <c:v>668.80200000000002</c:v>
                </c:pt>
                <c:pt idx="30">
                  <c:v>670.08500000000004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120-921F-8B8A6BC4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CO2e'!$A$52:$B$52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CO2e'!$E$52:$AI$52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CO2e'!$A$53:$B$53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CO2e'!$E$53:$AI$53</c:f>
              <c:numCache>
                <c:formatCode>_(* #,##0_);_(* \(#,##0\);_(* "-"??_);_(@_)</c:formatCode>
                <c:ptCount val="31"/>
                <c:pt idx="0">
                  <c:v>720.65781000000004</c:v>
                </c:pt>
                <c:pt idx="1">
                  <c:v>740.93212999999992</c:v>
                </c:pt>
                <c:pt idx="2">
                  <c:v>750.09196999999995</c:v>
                </c:pt>
                <c:pt idx="3">
                  <c:v>760.75198000000012</c:v>
                </c:pt>
                <c:pt idx="4">
                  <c:v>780.10540000000003</c:v>
                </c:pt>
                <c:pt idx="5">
                  <c:v>784.41191000000003</c:v>
                </c:pt>
                <c:pt idx="6">
                  <c:v>793.50837999999999</c:v>
                </c:pt>
                <c:pt idx="7">
                  <c:v>798.38602000000003</c:v>
                </c:pt>
                <c:pt idx="8">
                  <c:v>798.42457000000002</c:v>
                </c:pt>
                <c:pt idx="9">
                  <c:v>803.66192000000001</c:v>
                </c:pt>
                <c:pt idx="10">
                  <c:v>806.32208000000003</c:v>
                </c:pt>
                <c:pt idx="11">
                  <c:v>804.81894999999997</c:v>
                </c:pt>
                <c:pt idx="12">
                  <c:v>803.11113999999998</c:v>
                </c:pt>
                <c:pt idx="13">
                  <c:v>805.63322000000005</c:v>
                </c:pt>
                <c:pt idx="14">
                  <c:v>801.64562999999998</c:v>
                </c:pt>
                <c:pt idx="15">
                  <c:v>801.8735200000001</c:v>
                </c:pt>
                <c:pt idx="16">
                  <c:v>805.05899999999997</c:v>
                </c:pt>
                <c:pt idx="17">
                  <c:v>799.09469999999999</c:v>
                </c:pt>
                <c:pt idx="18">
                  <c:v>789.11848999999995</c:v>
                </c:pt>
                <c:pt idx="19">
                  <c:v>790.53632000000005</c:v>
                </c:pt>
                <c:pt idx="20">
                  <c:v>794.86815000000001</c:v>
                </c:pt>
                <c:pt idx="21">
                  <c:v>799.51920999999993</c:v>
                </c:pt>
                <c:pt idx="22">
                  <c:v>804.88974000000007</c:v>
                </c:pt>
                <c:pt idx="23">
                  <c:v>809.84447</c:v>
                </c:pt>
                <c:pt idx="24">
                  <c:v>807.04176999999993</c:v>
                </c:pt>
                <c:pt idx="25">
                  <c:v>812.66872000000012</c:v>
                </c:pt>
                <c:pt idx="26">
                  <c:v>799.86599000000001</c:v>
                </c:pt>
                <c:pt idx="27">
                  <c:v>781.04705000000001</c:v>
                </c:pt>
                <c:pt idx="28">
                  <c:v>788.01881000000014</c:v>
                </c:pt>
                <c:pt idx="29">
                  <c:v>795.41479000000004</c:v>
                </c:pt>
                <c:pt idx="30">
                  <c:v>801.68990999999994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CO2e'!$A$54:$B$54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CO2e'!$E$54:$AI$54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chart" Target="../charts/chart52.xml"/><Relationship Id="rId10" Type="http://schemas.openxmlformats.org/officeDocument/2006/relationships/chart" Target="../charts/chart57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935038</xdr:colOff>
      <xdr:row>74</xdr:row>
      <xdr:rowOff>88899</xdr:rowOff>
    </xdr:from>
    <xdr:to>
      <xdr:col>3</xdr:col>
      <xdr:colOff>47625</xdr:colOff>
      <xdr:row>89</xdr:row>
      <xdr:rowOff>84138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74</xdr:row>
      <xdr:rowOff>96837</xdr:rowOff>
    </xdr:from>
    <xdr:to>
      <xdr:col>6</xdr:col>
      <xdr:colOff>38099</xdr:colOff>
      <xdr:row>89</xdr:row>
      <xdr:rowOff>49214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89</xdr:row>
      <xdr:rowOff>104774</xdr:rowOff>
    </xdr:from>
    <xdr:to>
      <xdr:col>2</xdr:col>
      <xdr:colOff>1435893</xdr:colOff>
      <xdr:row>103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1650206</xdr:colOff>
      <xdr:row>89</xdr:row>
      <xdr:rowOff>120650</xdr:rowOff>
    </xdr:from>
    <xdr:to>
      <xdr:col>5</xdr:col>
      <xdr:colOff>1239043</xdr:colOff>
      <xdr:row>104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336176</xdr:colOff>
      <xdr:row>74</xdr:row>
      <xdr:rowOff>78441</xdr:rowOff>
    </xdr:from>
    <xdr:to>
      <xdr:col>8</xdr:col>
      <xdr:colOff>1201363</xdr:colOff>
      <xdr:row>89</xdr:row>
      <xdr:rowOff>73680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43C7C8-C0A1-46F9-8297-711B8AF0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212911</xdr:colOff>
      <xdr:row>89</xdr:row>
      <xdr:rowOff>156882</xdr:rowOff>
    </xdr:from>
    <xdr:to>
      <xdr:col>8</xdr:col>
      <xdr:colOff>1078098</xdr:colOff>
      <xdr:row>104</xdr:row>
      <xdr:rowOff>152121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5B7335-E39C-4AA2-B553-C815D64D2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74</xdr:row>
      <xdr:rowOff>78442</xdr:rowOff>
    </xdr:from>
    <xdr:to>
      <xdr:col>11</xdr:col>
      <xdr:colOff>865187</xdr:colOff>
      <xdr:row>89</xdr:row>
      <xdr:rowOff>73681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27E91D-E71B-490E-BB04-8EF4FBBAB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1311089</xdr:colOff>
      <xdr:row>90</xdr:row>
      <xdr:rowOff>11206</xdr:rowOff>
    </xdr:from>
    <xdr:to>
      <xdr:col>11</xdr:col>
      <xdr:colOff>809158</xdr:colOff>
      <xdr:row>105</xdr:row>
      <xdr:rowOff>6445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1C0556-E37C-4E58-BEA0-6AA870A8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1154207</xdr:colOff>
      <xdr:row>74</xdr:row>
      <xdr:rowOff>112059</xdr:rowOff>
    </xdr:from>
    <xdr:to>
      <xdr:col>14</xdr:col>
      <xdr:colOff>652276</xdr:colOff>
      <xdr:row>89</xdr:row>
      <xdr:rowOff>107298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50C60-C0B9-422E-8F94-2CAD8DCB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1042147</xdr:colOff>
      <xdr:row>90</xdr:row>
      <xdr:rowOff>56029</xdr:rowOff>
    </xdr:from>
    <xdr:to>
      <xdr:col>14</xdr:col>
      <xdr:colOff>540216</xdr:colOff>
      <xdr:row>105</xdr:row>
      <xdr:rowOff>51268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A50A13-AB20-46ED-A691-EE291389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952500</xdr:colOff>
      <xdr:row>74</xdr:row>
      <xdr:rowOff>123265</xdr:rowOff>
    </xdr:from>
    <xdr:to>
      <xdr:col>17</xdr:col>
      <xdr:colOff>450569</xdr:colOff>
      <xdr:row>89</xdr:row>
      <xdr:rowOff>118504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14E70-3C9C-4355-9203-5873490CB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907677</xdr:colOff>
      <xdr:row>90</xdr:row>
      <xdr:rowOff>67235</xdr:rowOff>
    </xdr:from>
    <xdr:to>
      <xdr:col>17</xdr:col>
      <xdr:colOff>405746</xdr:colOff>
      <xdr:row>105</xdr:row>
      <xdr:rowOff>62474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2FB79D-1507-473F-91A3-6C6FAE7F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156</xdr:row>
      <xdr:rowOff>104775</xdr:rowOff>
    </xdr:from>
    <xdr:to>
      <xdr:col>17</xdr:col>
      <xdr:colOff>215900</xdr:colOff>
      <xdr:row>171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473075</xdr:colOff>
      <xdr:row>171</xdr:row>
      <xdr:rowOff>158750</xdr:rowOff>
    </xdr:from>
    <xdr:to>
      <xdr:col>18</xdr:col>
      <xdr:colOff>168275</xdr:colOff>
      <xdr:row>186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206375</xdr:colOff>
      <xdr:row>156</xdr:row>
      <xdr:rowOff>92075</xdr:rowOff>
    </xdr:from>
    <xdr:to>
      <xdr:col>24</xdr:col>
      <xdr:colOff>511175</xdr:colOff>
      <xdr:row>171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187</xdr:row>
      <xdr:rowOff>7937</xdr:rowOff>
    </xdr:from>
    <xdr:to>
      <xdr:col>17</xdr:col>
      <xdr:colOff>171450</xdr:colOff>
      <xdr:row>201</xdr:row>
      <xdr:rowOff>169863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227012</xdr:colOff>
      <xdr:row>187</xdr:row>
      <xdr:rowOff>20638</xdr:rowOff>
    </xdr:from>
    <xdr:to>
      <xdr:col>24</xdr:col>
      <xdr:colOff>523875</xdr:colOff>
      <xdr:row>202</xdr:row>
      <xdr:rowOff>1587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228601</xdr:colOff>
      <xdr:row>171</xdr:row>
      <xdr:rowOff>169862</xdr:rowOff>
    </xdr:from>
    <xdr:to>
      <xdr:col>25</xdr:col>
      <xdr:colOff>523876</xdr:colOff>
      <xdr:row>186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454025</xdr:colOff>
      <xdr:row>220</xdr:row>
      <xdr:rowOff>106362</xdr:rowOff>
    </xdr:from>
    <xdr:to>
      <xdr:col>4</xdr:col>
      <xdr:colOff>1190625</xdr:colOff>
      <xdr:row>235</xdr:row>
      <xdr:rowOff>144462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AD9880-AE7E-4574-BED5-9CCC65F8D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1428750</xdr:colOff>
      <xdr:row>220</xdr:row>
      <xdr:rowOff>104775</xdr:rowOff>
    </xdr:from>
    <xdr:to>
      <xdr:col>5</xdr:col>
      <xdr:colOff>676275</xdr:colOff>
      <xdr:row>235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144EB7-9D1E-4906-B271-D3872621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819150</xdr:colOff>
      <xdr:row>220</xdr:row>
      <xdr:rowOff>104775</xdr:rowOff>
    </xdr:from>
    <xdr:to>
      <xdr:col>12</xdr:col>
      <xdr:colOff>400050</xdr:colOff>
      <xdr:row>235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3BB57-1B09-4D2C-9DEF-7A58DC0C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220</xdr:row>
      <xdr:rowOff>95250</xdr:rowOff>
    </xdr:from>
    <xdr:to>
      <xdr:col>20</xdr:col>
      <xdr:colOff>333375</xdr:colOff>
      <xdr:row>235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C963BE-F822-4E6C-B338-D88331CF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457200</xdr:colOff>
      <xdr:row>236</xdr:row>
      <xdr:rowOff>114300</xdr:rowOff>
    </xdr:from>
    <xdr:to>
      <xdr:col>4</xdr:col>
      <xdr:colOff>1187450</xdr:colOff>
      <xdr:row>251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BAEEA8-9664-4D30-90AB-2F51D9299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1419225</xdr:colOff>
      <xdr:row>236</xdr:row>
      <xdr:rowOff>133350</xdr:rowOff>
    </xdr:from>
    <xdr:to>
      <xdr:col>5</xdr:col>
      <xdr:colOff>666750</xdr:colOff>
      <xdr:row>251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847788-F45A-4C68-BDED-4E274FC7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800100</xdr:colOff>
      <xdr:row>236</xdr:row>
      <xdr:rowOff>142875</xdr:rowOff>
    </xdr:from>
    <xdr:to>
      <xdr:col>12</xdr:col>
      <xdr:colOff>387350</xdr:colOff>
      <xdr:row>252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2C405-95D9-4516-BBEC-F94608D2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571500</xdr:colOff>
      <xdr:row>236</xdr:row>
      <xdr:rowOff>142875</xdr:rowOff>
    </xdr:from>
    <xdr:to>
      <xdr:col>20</xdr:col>
      <xdr:colOff>273050</xdr:colOff>
      <xdr:row>252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67D452-9337-40A9-9BF3-54B4BF9B7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47624</xdr:colOff>
      <xdr:row>266</xdr:row>
      <xdr:rowOff>117474</xdr:rowOff>
    </xdr:from>
    <xdr:to>
      <xdr:col>7</xdr:col>
      <xdr:colOff>196849</xdr:colOff>
      <xdr:row>291</xdr:row>
      <xdr:rowOff>120649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9772779-C9F2-4E16-8332-D4CC4DA6E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664986</xdr:colOff>
      <xdr:row>391</xdr:row>
      <xdr:rowOff>60325</xdr:rowOff>
    </xdr:from>
    <xdr:to>
      <xdr:col>5</xdr:col>
      <xdr:colOff>540809</xdr:colOff>
      <xdr:row>406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684389</xdr:colOff>
      <xdr:row>391</xdr:row>
      <xdr:rowOff>134056</xdr:rowOff>
    </xdr:from>
    <xdr:to>
      <xdr:col>8</xdr:col>
      <xdr:colOff>803276</xdr:colOff>
      <xdr:row>404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391</xdr:row>
      <xdr:rowOff>145346</xdr:rowOff>
    </xdr:from>
    <xdr:to>
      <xdr:col>11</xdr:col>
      <xdr:colOff>874888</xdr:colOff>
      <xdr:row>406</xdr:row>
      <xdr:rowOff>136879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924277</xdr:colOff>
      <xdr:row>391</xdr:row>
      <xdr:rowOff>152400</xdr:rowOff>
    </xdr:from>
    <xdr:to>
      <xdr:col>14</xdr:col>
      <xdr:colOff>945444</xdr:colOff>
      <xdr:row>406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1001890</xdr:colOff>
      <xdr:row>392</xdr:row>
      <xdr:rowOff>25400</xdr:rowOff>
    </xdr:from>
    <xdr:to>
      <xdr:col>17</xdr:col>
      <xdr:colOff>1023056</xdr:colOff>
      <xdr:row>407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1086555</xdr:colOff>
      <xdr:row>392</xdr:row>
      <xdr:rowOff>39512</xdr:rowOff>
    </xdr:from>
    <xdr:to>
      <xdr:col>20</xdr:col>
      <xdr:colOff>1107722</xdr:colOff>
      <xdr:row>407</xdr:row>
      <xdr:rowOff>31046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1135945</xdr:colOff>
      <xdr:row>392</xdr:row>
      <xdr:rowOff>11288</xdr:rowOff>
    </xdr:from>
    <xdr:to>
      <xdr:col>23</xdr:col>
      <xdr:colOff>1157112</xdr:colOff>
      <xdr:row>407</xdr:row>
      <xdr:rowOff>2822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1260475</xdr:colOff>
      <xdr:row>392</xdr:row>
      <xdr:rowOff>34925</xdr:rowOff>
    </xdr:from>
    <xdr:to>
      <xdr:col>26</xdr:col>
      <xdr:colOff>1279525</xdr:colOff>
      <xdr:row>407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CF1700-269A-4373-8F47-6FEBBB47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155574</xdr:colOff>
      <xdr:row>327</xdr:row>
      <xdr:rowOff>136524</xdr:rowOff>
    </xdr:from>
    <xdr:to>
      <xdr:col>3</xdr:col>
      <xdr:colOff>12699</xdr:colOff>
      <xdr:row>345</xdr:row>
      <xdr:rowOff>44449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58507A-DAEB-4C9D-A6EC-5DE329FA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327</xdr:row>
      <xdr:rowOff>130175</xdr:rowOff>
    </xdr:from>
    <xdr:to>
      <xdr:col>6</xdr:col>
      <xdr:colOff>136525</xdr:colOff>
      <xdr:row>342</xdr:row>
      <xdr:rowOff>111125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9ED66C-3C46-4D80-B4EB-4ACB4F09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225425</xdr:colOff>
      <xdr:row>327</xdr:row>
      <xdr:rowOff>111125</xdr:rowOff>
    </xdr:from>
    <xdr:to>
      <xdr:col>9</xdr:col>
      <xdr:colOff>244475</xdr:colOff>
      <xdr:row>342</xdr:row>
      <xdr:rowOff>92075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09E08F-7309-4F7D-94D1-9852CDB1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339725</xdr:colOff>
      <xdr:row>345</xdr:row>
      <xdr:rowOff>123825</xdr:rowOff>
    </xdr:from>
    <xdr:to>
      <xdr:col>3</xdr:col>
      <xdr:colOff>9525</xdr:colOff>
      <xdr:row>360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6D6B56-1DB5-4D27-8252-3E09C25F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451556</xdr:colOff>
      <xdr:row>77</xdr:row>
      <xdr:rowOff>176388</xdr:rowOff>
    </xdr:from>
    <xdr:to>
      <xdr:col>12</xdr:col>
      <xdr:colOff>232833</xdr:colOff>
      <xdr:row>98</xdr:row>
      <xdr:rowOff>108654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148167</xdr:colOff>
      <xdr:row>78</xdr:row>
      <xdr:rowOff>95956</xdr:rowOff>
    </xdr:from>
    <xdr:to>
      <xdr:col>22</xdr:col>
      <xdr:colOff>529167</xdr:colOff>
      <xdr:row>100</xdr:row>
      <xdr:rowOff>35279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345721</xdr:colOff>
      <xdr:row>78</xdr:row>
      <xdr:rowOff>103012</xdr:rowOff>
    </xdr:from>
    <xdr:to>
      <xdr:col>33</xdr:col>
      <xdr:colOff>486834</xdr:colOff>
      <xdr:row>100</xdr:row>
      <xdr:rowOff>91723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56444</xdr:colOff>
      <xdr:row>78</xdr:row>
      <xdr:rowOff>173566</xdr:rowOff>
    </xdr:from>
    <xdr:to>
      <xdr:col>49</xdr:col>
      <xdr:colOff>0</xdr:colOff>
      <xdr:row>102</xdr:row>
      <xdr:rowOff>35278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116</xdr:row>
      <xdr:rowOff>169333</xdr:rowOff>
    </xdr:from>
    <xdr:to>
      <xdr:col>7</xdr:col>
      <xdr:colOff>276225</xdr:colOff>
      <xdr:row>134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117</xdr:row>
      <xdr:rowOff>49388</xdr:rowOff>
    </xdr:from>
    <xdr:to>
      <xdr:col>14</xdr:col>
      <xdr:colOff>9525</xdr:colOff>
      <xdr:row>134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117</xdr:row>
      <xdr:rowOff>77611</xdr:rowOff>
    </xdr:from>
    <xdr:to>
      <xdr:col>20</xdr:col>
      <xdr:colOff>396875</xdr:colOff>
      <xdr:row>134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135</xdr:row>
      <xdr:rowOff>98425</xdr:rowOff>
    </xdr:from>
    <xdr:to>
      <xdr:col>7</xdr:col>
      <xdr:colOff>314325</xdr:colOff>
      <xdr:row>150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135</xdr:row>
      <xdr:rowOff>104775</xdr:rowOff>
    </xdr:from>
    <xdr:to>
      <xdr:col>13</xdr:col>
      <xdr:colOff>701675</xdr:colOff>
      <xdr:row>150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135</xdr:row>
      <xdr:rowOff>81844</xdr:rowOff>
    </xdr:from>
    <xdr:to>
      <xdr:col>20</xdr:col>
      <xdr:colOff>373944</xdr:colOff>
      <xdr:row>150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150</xdr:row>
      <xdr:rowOff>117122</xdr:rowOff>
    </xdr:from>
    <xdr:to>
      <xdr:col>7</xdr:col>
      <xdr:colOff>352778</xdr:colOff>
      <xdr:row>165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150</xdr:row>
      <xdr:rowOff>152401</xdr:rowOff>
    </xdr:from>
    <xdr:to>
      <xdr:col>14</xdr:col>
      <xdr:colOff>14110</xdr:colOff>
      <xdr:row>165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150</xdr:row>
      <xdr:rowOff>88900</xdr:rowOff>
    </xdr:from>
    <xdr:to>
      <xdr:col>20</xdr:col>
      <xdr:colOff>381001</xdr:colOff>
      <xdr:row>165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164393</xdr:colOff>
      <xdr:row>93</xdr:row>
      <xdr:rowOff>77610</xdr:rowOff>
    </xdr:from>
    <xdr:to>
      <xdr:col>11</xdr:col>
      <xdr:colOff>769055</xdr:colOff>
      <xdr:row>114</xdr:row>
      <xdr:rowOff>9877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522111</xdr:colOff>
      <xdr:row>92</xdr:row>
      <xdr:rowOff>173567</xdr:rowOff>
    </xdr:from>
    <xdr:to>
      <xdr:col>22</xdr:col>
      <xdr:colOff>635000</xdr:colOff>
      <xdr:row>114</xdr:row>
      <xdr:rowOff>112890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211667</xdr:colOff>
      <xdr:row>92</xdr:row>
      <xdr:rowOff>145345</xdr:rowOff>
    </xdr:from>
    <xdr:to>
      <xdr:col>33</xdr:col>
      <xdr:colOff>642057</xdr:colOff>
      <xdr:row>114</xdr:row>
      <xdr:rowOff>134056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571501</xdr:colOff>
      <xdr:row>92</xdr:row>
      <xdr:rowOff>159455</xdr:rowOff>
    </xdr:from>
    <xdr:to>
      <xdr:col>47</xdr:col>
      <xdr:colOff>112890</xdr:colOff>
      <xdr:row>116</xdr:row>
      <xdr:rowOff>21167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55</xdr:row>
      <xdr:rowOff>28575</xdr:rowOff>
    </xdr:from>
    <xdr:to>
      <xdr:col>2</xdr:col>
      <xdr:colOff>244475</xdr:colOff>
      <xdr:row>70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55</xdr:row>
      <xdr:rowOff>22225</xdr:rowOff>
    </xdr:from>
    <xdr:to>
      <xdr:col>7</xdr:col>
      <xdr:colOff>631825</xdr:colOff>
      <xdr:row>70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70</xdr:row>
      <xdr:rowOff>79375</xdr:rowOff>
    </xdr:from>
    <xdr:to>
      <xdr:col>2</xdr:col>
      <xdr:colOff>314325</xdr:colOff>
      <xdr:row>85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70</xdr:row>
      <xdr:rowOff>146050</xdr:rowOff>
    </xdr:from>
    <xdr:to>
      <xdr:col>7</xdr:col>
      <xdr:colOff>760412</xdr:colOff>
      <xdr:row>85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54</xdr:row>
      <xdr:rowOff>149225</xdr:rowOff>
    </xdr:from>
    <xdr:to>
      <xdr:col>13</xdr:col>
      <xdr:colOff>339725</xdr:colOff>
      <xdr:row>69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70</xdr:row>
      <xdr:rowOff>15875</xdr:rowOff>
    </xdr:from>
    <xdr:to>
      <xdr:col>13</xdr:col>
      <xdr:colOff>473075</xdr:colOff>
      <xdr:row>84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9BB2-56C6-460E-ADE9-355DD34D0A88}">
  <dimension ref="A2:B3"/>
  <sheetViews>
    <sheetView workbookViewId="0"/>
  </sheetViews>
  <sheetFormatPr defaultRowHeight="14.5"/>
  <sheetData>
    <row r="2" spans="1:2">
      <c r="A2" t="s">
        <v>7230</v>
      </c>
    </row>
    <row r="3" spans="1:2">
      <c r="A3" t="s">
        <v>7231</v>
      </c>
      <c r="B3" s="49">
        <f>39683207.2*10^6</f>
        <v>39683207200000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7"/>
  <sheetViews>
    <sheetView workbookViewId="0">
      <selection sqref="A1:AG6843"/>
    </sheetView>
  </sheetViews>
  <sheetFormatPr defaultRowHeight="14.5"/>
  <cols>
    <col min="1" max="1" width="18.7265625" customWidth="1"/>
  </cols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2278930000000</v>
      </c>
      <c r="D252" s="4">
        <v>2893840000000</v>
      </c>
      <c r="E252" s="4">
        <v>3841130000000</v>
      </c>
      <c r="F252" s="4">
        <v>5247080000000</v>
      </c>
      <c r="G252" s="4">
        <v>7282120000000</v>
      </c>
      <c r="H252" s="4">
        <v>10067900000000</v>
      </c>
      <c r="I252" s="4">
        <v>14081100000000</v>
      </c>
      <c r="J252" s="4">
        <v>19848200000000</v>
      </c>
      <c r="K252" s="4">
        <v>27614200000000</v>
      </c>
      <c r="L252" s="4">
        <v>38007700000000</v>
      </c>
      <c r="M252" s="4">
        <v>51526800000000</v>
      </c>
      <c r="N252" s="4">
        <v>68998000000000</v>
      </c>
      <c r="O252" s="4">
        <v>89227200000000</v>
      </c>
      <c r="P252" s="4">
        <v>113961000000000</v>
      </c>
      <c r="Q252" s="4">
        <v>141394000000000</v>
      </c>
      <c r="R252" s="4">
        <v>172819000000000</v>
      </c>
      <c r="S252" s="4">
        <v>206618000000000</v>
      </c>
      <c r="T252" s="4">
        <v>241813000000000</v>
      </c>
      <c r="U252" s="4">
        <v>278054000000000</v>
      </c>
      <c r="V252" s="4">
        <v>314131000000000</v>
      </c>
      <c r="W252" s="4">
        <v>351543000000000</v>
      </c>
      <c r="X252" s="4">
        <v>385464000000000</v>
      </c>
      <c r="Y252" s="4">
        <v>417547000000000</v>
      </c>
      <c r="Z252" s="4">
        <v>450263000000000</v>
      </c>
      <c r="AA252" s="4">
        <v>481039000000000</v>
      </c>
      <c r="AB252" s="4">
        <v>510059000000000</v>
      </c>
      <c r="AC252" s="4">
        <v>537219000000000</v>
      </c>
      <c r="AD252" s="4">
        <v>562936000000000</v>
      </c>
      <c r="AE252" s="4">
        <v>587136000000000</v>
      </c>
      <c r="AF252" s="4">
        <v>609742000000000</v>
      </c>
      <c r="AG252" s="4">
        <v>634049000000000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1208070000000</v>
      </c>
      <c r="D263" s="4">
        <v>1227560000000</v>
      </c>
      <c r="E263" s="4">
        <v>1256260000000</v>
      </c>
      <c r="F263" s="4">
        <v>1282790000000</v>
      </c>
      <c r="G263" s="4">
        <v>1307050000000</v>
      </c>
      <c r="H263" s="4">
        <v>1317850000000</v>
      </c>
      <c r="I263" s="4">
        <v>1336540000000</v>
      </c>
      <c r="J263" s="4">
        <v>1362740000000</v>
      </c>
      <c r="K263" s="4">
        <v>1372460000000</v>
      </c>
      <c r="L263" s="4">
        <v>1376080000000</v>
      </c>
      <c r="M263" s="4">
        <v>1373030000000</v>
      </c>
      <c r="N263" s="4">
        <v>1383360000000</v>
      </c>
      <c r="O263" s="4">
        <v>1367570000000</v>
      </c>
      <c r="P263" s="4">
        <v>1355010000000</v>
      </c>
      <c r="Q263" s="4">
        <v>1325950000000</v>
      </c>
      <c r="R263" s="4">
        <v>1299960000000</v>
      </c>
      <c r="S263" s="4">
        <v>1268960000000</v>
      </c>
      <c r="T263" s="4">
        <v>1235340000000</v>
      </c>
      <c r="U263" s="4">
        <v>1199980000000</v>
      </c>
      <c r="V263" s="4">
        <v>1165020000000</v>
      </c>
      <c r="W263" s="4">
        <v>1138860000000</v>
      </c>
      <c r="X263" s="4">
        <v>1109150000000</v>
      </c>
      <c r="Y263" s="4">
        <v>1083600000000</v>
      </c>
      <c r="Z263" s="4">
        <v>1068570000000</v>
      </c>
      <c r="AA263" s="4">
        <v>1057310000000</v>
      </c>
      <c r="AB263" s="4">
        <v>1050180000000</v>
      </c>
      <c r="AC263" s="4">
        <v>1046970000000</v>
      </c>
      <c r="AD263" s="4">
        <v>1047210000000</v>
      </c>
      <c r="AE263" s="4">
        <v>1050460000000</v>
      </c>
      <c r="AF263" s="4">
        <v>1057070000000</v>
      </c>
      <c r="AG263" s="4">
        <v>1071390000000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286761000000000</v>
      </c>
      <c r="D274" s="4">
        <v>268114000000000</v>
      </c>
      <c r="E274" s="4">
        <v>254331000000000</v>
      </c>
      <c r="F274" s="4">
        <v>242516000000000</v>
      </c>
      <c r="G274" s="4">
        <v>232479000000000</v>
      </c>
      <c r="H274" s="4">
        <v>221868000000000</v>
      </c>
      <c r="I274" s="4">
        <v>214270000000000</v>
      </c>
      <c r="J274" s="4">
        <v>209194000000000</v>
      </c>
      <c r="K274" s="4">
        <v>202899000000000</v>
      </c>
      <c r="L274" s="4">
        <v>196898000000000</v>
      </c>
      <c r="M274" s="4">
        <v>190866000000000</v>
      </c>
      <c r="N274" s="4">
        <v>190451000000000</v>
      </c>
      <c r="O274" s="4">
        <v>188124000000000</v>
      </c>
      <c r="P274" s="4">
        <v>186294000000000</v>
      </c>
      <c r="Q274" s="4">
        <v>182359000000000</v>
      </c>
      <c r="R274" s="4">
        <v>178932000000000</v>
      </c>
      <c r="S274" s="4">
        <v>175012000000000</v>
      </c>
      <c r="T274" s="4">
        <v>170829000000000</v>
      </c>
      <c r="U274" s="4">
        <v>166417000000000</v>
      </c>
      <c r="V274" s="4">
        <v>162054000000000</v>
      </c>
      <c r="W274" s="4">
        <v>158919000000000</v>
      </c>
      <c r="X274" s="4">
        <v>155279000000000</v>
      </c>
      <c r="Y274" s="4">
        <v>152169000000000</v>
      </c>
      <c r="Z274" s="4">
        <v>150499000000000</v>
      </c>
      <c r="AA274" s="4">
        <v>149391000000000</v>
      </c>
      <c r="AB274" s="4">
        <v>148856000000000</v>
      </c>
      <c r="AC274" s="4">
        <v>148849000000000</v>
      </c>
      <c r="AD274" s="4">
        <v>149329000000000</v>
      </c>
      <c r="AE274" s="4">
        <v>150272000000000</v>
      </c>
      <c r="AF274" s="4">
        <v>151674000000000</v>
      </c>
      <c r="AG274" s="4">
        <v>154180000000000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32643100000000</v>
      </c>
      <c r="D276" s="4">
        <v>30520400000000</v>
      </c>
      <c r="E276" s="4">
        <v>28951400000000</v>
      </c>
      <c r="F276" s="4">
        <v>27606500000000</v>
      </c>
      <c r="G276" s="4">
        <v>26464000000000</v>
      </c>
      <c r="H276" s="4">
        <v>25256000000000</v>
      </c>
      <c r="I276" s="4">
        <v>24391200000000</v>
      </c>
      <c r="J276" s="4">
        <v>23813300000000</v>
      </c>
      <c r="K276" s="4">
        <v>23096800000000</v>
      </c>
      <c r="L276" s="4">
        <v>22413600000000</v>
      </c>
      <c r="M276" s="4">
        <v>21727000000000</v>
      </c>
      <c r="N276" s="4">
        <v>21679800000000</v>
      </c>
      <c r="O276" s="4">
        <v>21414900000000</v>
      </c>
      <c r="P276" s="4">
        <v>21206600000000</v>
      </c>
      <c r="Q276" s="4">
        <v>20758700000000</v>
      </c>
      <c r="R276" s="4">
        <v>20368500000000</v>
      </c>
      <c r="S276" s="4">
        <v>19922300000000</v>
      </c>
      <c r="T276" s="4">
        <v>19446200000000</v>
      </c>
      <c r="U276" s="4">
        <v>18943900000000</v>
      </c>
      <c r="V276" s="4">
        <v>18447200000000</v>
      </c>
      <c r="W276" s="4">
        <v>18090400000000</v>
      </c>
      <c r="X276" s="4">
        <v>17676000000000</v>
      </c>
      <c r="Y276" s="4">
        <v>17321900000000</v>
      </c>
      <c r="Z276" s="4">
        <v>17131900000000</v>
      </c>
      <c r="AA276" s="4">
        <v>17005700000000</v>
      </c>
      <c r="AB276" s="4">
        <v>16944800000000</v>
      </c>
      <c r="AC276" s="4">
        <v>16944100000000</v>
      </c>
      <c r="AD276" s="4">
        <v>16998700000000</v>
      </c>
      <c r="AE276" s="4">
        <v>17106100000000</v>
      </c>
      <c r="AF276" s="4">
        <v>17265600000000</v>
      </c>
      <c r="AG276" s="4">
        <v>17550900000000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203981000000000</v>
      </c>
      <c r="D285" s="4">
        <v>203648000000000</v>
      </c>
      <c r="E285" s="4">
        <v>206228000000000</v>
      </c>
      <c r="F285" s="4">
        <v>209286000000000</v>
      </c>
      <c r="G285" s="4">
        <v>211085000000000</v>
      </c>
      <c r="H285" s="4">
        <v>210773000000000</v>
      </c>
      <c r="I285" s="4">
        <v>211508000000000</v>
      </c>
      <c r="J285" s="4">
        <v>213109000000000</v>
      </c>
      <c r="K285" s="4">
        <v>212264000000000</v>
      </c>
      <c r="L285" s="4">
        <v>210509000000000</v>
      </c>
      <c r="M285" s="4">
        <v>207734000000000</v>
      </c>
      <c r="N285" s="4">
        <v>207926000000000</v>
      </c>
      <c r="O285" s="4">
        <v>205898000000000</v>
      </c>
      <c r="P285" s="4">
        <v>204084000000000</v>
      </c>
      <c r="Q285" s="4">
        <v>199802000000000</v>
      </c>
      <c r="R285" s="4">
        <v>196156000000000</v>
      </c>
      <c r="S285" s="4">
        <v>191703000000000</v>
      </c>
      <c r="T285" s="4">
        <v>186658000000000</v>
      </c>
      <c r="U285" s="4">
        <v>181419000000000</v>
      </c>
      <c r="V285" s="4">
        <v>176252000000000</v>
      </c>
      <c r="W285" s="4">
        <v>172587000000000</v>
      </c>
      <c r="X285" s="4">
        <v>168273000000000</v>
      </c>
      <c r="Y285" s="4">
        <v>164378000000000</v>
      </c>
      <c r="Z285" s="4">
        <v>162163000000000</v>
      </c>
      <c r="AA285" s="4">
        <v>160660000000000</v>
      </c>
      <c r="AB285" s="4">
        <v>159872000000000</v>
      </c>
      <c r="AC285" s="4">
        <v>159457000000000</v>
      </c>
      <c r="AD285" s="4">
        <v>158967000000000</v>
      </c>
      <c r="AE285" s="4">
        <v>159380000000000</v>
      </c>
      <c r="AF285" s="4">
        <v>160250000000000</v>
      </c>
      <c r="AG285" s="4">
        <v>162242000000000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9179550000000</v>
      </c>
      <c r="D287" s="4">
        <v>10537300000000</v>
      </c>
      <c r="E287" s="4">
        <v>10670900000000</v>
      </c>
      <c r="F287" s="4">
        <v>9901740000000</v>
      </c>
      <c r="G287" s="4">
        <v>9932130000000</v>
      </c>
      <c r="H287" s="4">
        <v>9701990000000</v>
      </c>
      <c r="I287" s="4">
        <v>9774470000000</v>
      </c>
      <c r="J287" s="4">
        <v>10032300000000</v>
      </c>
      <c r="K287" s="4">
        <v>10063500000000</v>
      </c>
      <c r="L287" s="4">
        <v>10074200000000</v>
      </c>
      <c r="M287" s="4">
        <v>10039900000000</v>
      </c>
      <c r="N287" s="4">
        <v>10132700000000</v>
      </c>
      <c r="O287" s="4">
        <v>10095400000000</v>
      </c>
      <c r="P287" s="4">
        <v>10084800000000</v>
      </c>
      <c r="Q287" s="4">
        <v>9919970000000</v>
      </c>
      <c r="R287" s="4">
        <v>9549180000000</v>
      </c>
      <c r="S287" s="4">
        <v>9233150000000</v>
      </c>
      <c r="T287" s="4">
        <v>8995250000000</v>
      </c>
      <c r="U287" s="4">
        <v>8722410000000</v>
      </c>
      <c r="V287" s="4">
        <v>8443530000000</v>
      </c>
      <c r="W287" s="4">
        <v>8040240000000</v>
      </c>
      <c r="X287" s="4">
        <v>7669180000000</v>
      </c>
      <c r="Y287" s="4">
        <v>7502110000000</v>
      </c>
      <c r="Z287" s="4">
        <v>7303550000000</v>
      </c>
      <c r="AA287" s="4">
        <v>7032550000000</v>
      </c>
      <c r="AB287" s="4">
        <v>6700090000000</v>
      </c>
      <c r="AC287" s="4">
        <v>6541880000000</v>
      </c>
      <c r="AD287" s="4">
        <v>6999860000000</v>
      </c>
      <c r="AE287" s="4">
        <v>7074400000000</v>
      </c>
      <c r="AF287" s="4">
        <v>7189950000000</v>
      </c>
      <c r="AG287" s="4">
        <v>7344510000000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11549200000000</v>
      </c>
      <c r="D292" s="4">
        <v>11353000000000</v>
      </c>
      <c r="E292" s="4">
        <v>11217100000000</v>
      </c>
      <c r="F292" s="4">
        <v>11048800000000</v>
      </c>
      <c r="G292" s="4">
        <v>10850700000000</v>
      </c>
      <c r="H292" s="4">
        <v>10523300000000</v>
      </c>
      <c r="I292" s="4">
        <v>10253500000000</v>
      </c>
      <c r="J292" s="4">
        <v>10022800000000</v>
      </c>
      <c r="K292" s="4">
        <v>9664300000000</v>
      </c>
      <c r="L292" s="4">
        <v>9267480000000</v>
      </c>
      <c r="M292" s="4">
        <v>8829480000000</v>
      </c>
      <c r="N292" s="4">
        <v>8882030000000</v>
      </c>
      <c r="O292" s="4">
        <v>8786210000000</v>
      </c>
      <c r="P292" s="4">
        <v>8709420000000</v>
      </c>
      <c r="Q292" s="4">
        <v>8517740000000</v>
      </c>
      <c r="R292" s="4">
        <v>8333840000000</v>
      </c>
      <c r="S292" s="4">
        <v>8121740000000</v>
      </c>
      <c r="T292" s="4">
        <v>7892290000000</v>
      </c>
      <c r="U292" s="4">
        <v>7652770000000</v>
      </c>
      <c r="V292" s="4">
        <v>7419640000000</v>
      </c>
      <c r="W292" s="4">
        <v>7241980000000</v>
      </c>
      <c r="X292" s="4">
        <v>7042810000000</v>
      </c>
      <c r="Y292" s="4">
        <v>6870780000000</v>
      </c>
      <c r="Z292" s="4">
        <v>6764070000000</v>
      </c>
      <c r="AA292" s="4">
        <v>6683660000000</v>
      </c>
      <c r="AB292" s="4">
        <v>6630870000000</v>
      </c>
      <c r="AC292" s="4">
        <v>6601950000000</v>
      </c>
      <c r="AD292" s="4">
        <v>6594620000000</v>
      </c>
      <c r="AE292" s="4">
        <v>6607320000000</v>
      </c>
      <c r="AF292" s="4">
        <v>6639970000000</v>
      </c>
      <c r="AG292" s="4">
        <v>6718920000000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9430470000000</v>
      </c>
      <c r="D294" s="4">
        <v>9268200000000</v>
      </c>
      <c r="E294" s="4">
        <v>9159310000000</v>
      </c>
      <c r="F294" s="4">
        <v>9019850000000</v>
      </c>
      <c r="G294" s="4">
        <v>8858090000000</v>
      </c>
      <c r="H294" s="4">
        <v>8590850000000</v>
      </c>
      <c r="I294" s="4">
        <v>8370580000000</v>
      </c>
      <c r="J294" s="4">
        <v>8184090000000</v>
      </c>
      <c r="K294" s="4">
        <v>7891340000000</v>
      </c>
      <c r="L294" s="4">
        <v>7567320000000</v>
      </c>
      <c r="M294" s="4">
        <v>7209670000000</v>
      </c>
      <c r="N294" s="4">
        <v>7252580000000</v>
      </c>
      <c r="O294" s="4">
        <v>7174340000000</v>
      </c>
      <c r="P294" s="4">
        <v>7111630000000</v>
      </c>
      <c r="Q294" s="4">
        <v>6955120000000</v>
      </c>
      <c r="R294" s="4">
        <v>6804960000000</v>
      </c>
      <c r="S294" s="4">
        <v>6631770000000</v>
      </c>
      <c r="T294" s="4">
        <v>6444410000000</v>
      </c>
      <c r="U294" s="4">
        <v>6248830000000</v>
      </c>
      <c r="V294" s="4">
        <v>6058470000000</v>
      </c>
      <c r="W294" s="4">
        <v>5912090000000</v>
      </c>
      <c r="X294" s="4">
        <v>5749490000000</v>
      </c>
      <c r="Y294" s="4">
        <v>5609050000000</v>
      </c>
      <c r="Z294" s="4">
        <v>5521940000000</v>
      </c>
      <c r="AA294" s="4">
        <v>5456300000000</v>
      </c>
      <c r="AB294" s="4">
        <v>5413200000000</v>
      </c>
      <c r="AC294" s="4">
        <v>5389590000000</v>
      </c>
      <c r="AD294" s="4">
        <v>5383610000000</v>
      </c>
      <c r="AE294" s="4">
        <v>5392780000000</v>
      </c>
      <c r="AF294" s="4">
        <v>5419430000000</v>
      </c>
      <c r="AG294" s="4">
        <v>5483860000000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18898700000</v>
      </c>
      <c r="D296" s="4">
        <v>20641900000</v>
      </c>
      <c r="E296" s="4">
        <v>18355300000</v>
      </c>
      <c r="F296" s="4">
        <v>20088800000</v>
      </c>
      <c r="G296" s="4">
        <v>19728500000</v>
      </c>
      <c r="H296" s="4">
        <v>19133300000</v>
      </c>
      <c r="I296" s="4">
        <v>18642700000</v>
      </c>
      <c r="J296" s="4">
        <v>16401000000</v>
      </c>
      <c r="K296" s="4">
        <v>15814300000</v>
      </c>
      <c r="L296" s="4">
        <v>15165000000</v>
      </c>
      <c r="M296" s="4">
        <v>14448200000</v>
      </c>
      <c r="N296" s="4">
        <v>14534200000</v>
      </c>
      <c r="O296" s="4">
        <v>14377400000</v>
      </c>
      <c r="P296" s="4">
        <v>14251800000</v>
      </c>
      <c r="Q296" s="4">
        <v>13938100000</v>
      </c>
      <c r="R296" s="4">
        <v>13637200000</v>
      </c>
      <c r="S296" s="4">
        <v>13290100000</v>
      </c>
      <c r="T296" s="4">
        <v>12914700000</v>
      </c>
      <c r="U296" s="4">
        <v>12522700000</v>
      </c>
      <c r="V296" s="4">
        <v>12141200000</v>
      </c>
      <c r="W296" s="4">
        <v>13167200000</v>
      </c>
      <c r="X296" s="4">
        <v>12805100000</v>
      </c>
      <c r="Y296" s="4">
        <v>12492300000</v>
      </c>
      <c r="Z296" s="4">
        <v>12298300000</v>
      </c>
      <c r="AA296" s="4">
        <v>12152100000</v>
      </c>
      <c r="AB296" s="4">
        <v>12056100000</v>
      </c>
      <c r="AC296" s="4">
        <v>12003500000</v>
      </c>
      <c r="AD296" s="4">
        <v>11990200000</v>
      </c>
      <c r="AE296" s="4">
        <v>13214600000</v>
      </c>
      <c r="AF296" s="4">
        <v>13279900000</v>
      </c>
      <c r="AG296" s="4">
        <v>13437800000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54163600000000</v>
      </c>
      <c r="D310" s="4">
        <v>54168900000000</v>
      </c>
      <c r="E310" s="4">
        <v>54553200000000</v>
      </c>
      <c r="F310" s="4">
        <v>54799900000000</v>
      </c>
      <c r="G310" s="4">
        <v>54896600000000</v>
      </c>
      <c r="H310" s="4">
        <v>54394600000000</v>
      </c>
      <c r="I310" s="4">
        <v>54200600000000</v>
      </c>
      <c r="J310" s="4">
        <v>54263900000000</v>
      </c>
      <c r="K310" s="4">
        <v>53654900000000</v>
      </c>
      <c r="L310" s="4">
        <v>52822800000000</v>
      </c>
      <c r="M310" s="4">
        <v>51720500000000</v>
      </c>
      <c r="N310" s="4">
        <v>51876600000000</v>
      </c>
      <c r="O310" s="4">
        <v>51279600000000</v>
      </c>
      <c r="P310" s="4">
        <v>50760300000000</v>
      </c>
      <c r="Q310" s="4">
        <v>49625100000000</v>
      </c>
      <c r="R310" s="4">
        <v>48596900000000</v>
      </c>
      <c r="S310" s="4">
        <v>47380700000000</v>
      </c>
      <c r="T310" s="4">
        <v>46072500000000</v>
      </c>
      <c r="U310" s="4">
        <v>44692300000000</v>
      </c>
      <c r="V310" s="4">
        <v>43344400000000</v>
      </c>
      <c r="W310" s="4">
        <v>42315000000000</v>
      </c>
      <c r="X310" s="4">
        <v>41172200000000</v>
      </c>
      <c r="Y310" s="4">
        <v>40176000000000</v>
      </c>
      <c r="Z310" s="4">
        <v>39551400000000</v>
      </c>
      <c r="AA310" s="4">
        <v>39088900000000</v>
      </c>
      <c r="AB310" s="4">
        <v>38774300000000</v>
      </c>
      <c r="AC310" s="4">
        <v>38598300000000</v>
      </c>
      <c r="AD310" s="4">
        <v>38560300000000</v>
      </c>
      <c r="AE310" s="4">
        <v>38629400000000</v>
      </c>
      <c r="AF310" s="4">
        <v>38826600000000</v>
      </c>
      <c r="AG310" s="4">
        <v>39296400000000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168305000000</v>
      </c>
      <c r="D321" s="4">
        <v>157788000000</v>
      </c>
      <c r="E321" s="4">
        <v>148790000000</v>
      </c>
      <c r="F321" s="4">
        <v>139345000000</v>
      </c>
      <c r="G321" s="4">
        <v>129728000000</v>
      </c>
      <c r="H321" s="4">
        <v>119169000000</v>
      </c>
      <c r="I321" s="4">
        <v>110288000000</v>
      </c>
      <c r="J321" s="4">
        <v>102975000000</v>
      </c>
      <c r="K321" s="4">
        <v>96167900000</v>
      </c>
      <c r="L321" s="4">
        <v>91326900000</v>
      </c>
      <c r="M321" s="4">
        <v>88957600000</v>
      </c>
      <c r="N321" s="4">
        <v>105393000000</v>
      </c>
      <c r="O321" s="4">
        <v>123556000000</v>
      </c>
      <c r="P321" s="4">
        <v>145250000000</v>
      </c>
      <c r="Q321" s="4">
        <v>169005000000</v>
      </c>
      <c r="R321" s="4">
        <v>197127000000</v>
      </c>
      <c r="S321" s="4">
        <v>228288000000</v>
      </c>
      <c r="T321" s="4">
        <v>261988000000</v>
      </c>
      <c r="U321" s="4">
        <v>297646000000</v>
      </c>
      <c r="V321" s="4">
        <v>334579000000</v>
      </c>
      <c r="W321" s="4">
        <v>374524000000</v>
      </c>
      <c r="X321" s="4">
        <v>412045000000</v>
      </c>
      <c r="Y321" s="4">
        <v>448847000000</v>
      </c>
      <c r="Z321" s="4">
        <v>487569000000</v>
      </c>
      <c r="AA321" s="4">
        <v>525562000000</v>
      </c>
      <c r="AB321" s="4">
        <v>562792000000</v>
      </c>
      <c r="AC321" s="4">
        <v>599391000000</v>
      </c>
      <c r="AD321" s="4">
        <v>635196000000</v>
      </c>
      <c r="AE321" s="4">
        <v>670120000000</v>
      </c>
      <c r="AF321" s="4">
        <v>704426000000</v>
      </c>
      <c r="AG321" s="4">
        <v>741649000000</v>
      </c>
    </row>
    <row r="322" spans="1:33">
      <c r="A322" t="s">
        <v>6654</v>
      </c>
      <c r="B322" t="s">
        <v>132</v>
      </c>
      <c r="C322" s="4">
        <v>497000000000</v>
      </c>
      <c r="D322" s="4">
        <v>925302000000</v>
      </c>
      <c r="E322" s="4">
        <v>1462490000000</v>
      </c>
      <c r="F322" s="4">
        <v>2241610000000</v>
      </c>
      <c r="G322" s="4">
        <v>3296970000000</v>
      </c>
      <c r="H322" s="4">
        <v>4789740000000</v>
      </c>
      <c r="I322" s="4">
        <v>6764690000000</v>
      </c>
      <c r="J322" s="4">
        <v>9418020000000</v>
      </c>
      <c r="K322" s="4">
        <v>13077500000000</v>
      </c>
      <c r="L322" s="4">
        <v>17724600000000</v>
      </c>
      <c r="M322" s="4">
        <v>23999600000000</v>
      </c>
      <c r="N322" s="4">
        <v>31629800000000</v>
      </c>
      <c r="O322" s="4">
        <v>41040700000000</v>
      </c>
      <c r="P322" s="4">
        <v>52013200000000</v>
      </c>
      <c r="Q322" s="4">
        <v>65622200000000</v>
      </c>
      <c r="R322" s="4">
        <v>80505800000000</v>
      </c>
      <c r="S322" s="4">
        <v>96970000000000</v>
      </c>
      <c r="T322" s="4">
        <v>115832000000000</v>
      </c>
      <c r="U322" s="4">
        <v>134998000000000</v>
      </c>
      <c r="V322" s="4">
        <v>156381000000000</v>
      </c>
      <c r="W322" s="4">
        <v>176567000000000</v>
      </c>
      <c r="X322" s="4">
        <v>198245000000000</v>
      </c>
      <c r="Y322" s="4">
        <v>217476000000000</v>
      </c>
      <c r="Z322" s="4">
        <v>237657000000000</v>
      </c>
      <c r="AA322" s="4">
        <v>254165000000000</v>
      </c>
      <c r="AB322" s="4">
        <v>271592000000000</v>
      </c>
      <c r="AC322" s="4">
        <v>284902000000000</v>
      </c>
      <c r="AD322" s="4">
        <v>299203000000000</v>
      </c>
      <c r="AE322" s="4">
        <v>309440000000000</v>
      </c>
      <c r="AF322" s="4">
        <v>320834000000000</v>
      </c>
      <c r="AG322" s="4">
        <v>328114000000000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103137000000</v>
      </c>
      <c r="D333" s="4">
        <v>109810000000</v>
      </c>
      <c r="E333" s="4">
        <v>115218000000</v>
      </c>
      <c r="F333" s="4">
        <v>122090000000</v>
      </c>
      <c r="G333" s="4">
        <v>127815000000</v>
      </c>
      <c r="H333" s="4">
        <v>134823000000</v>
      </c>
      <c r="I333" s="4">
        <v>140533000000</v>
      </c>
      <c r="J333" s="4">
        <v>146529000000</v>
      </c>
      <c r="K333" s="4">
        <v>153892000000</v>
      </c>
      <c r="L333" s="4">
        <v>159690000000</v>
      </c>
      <c r="M333" s="4">
        <v>167272000000</v>
      </c>
      <c r="N333" s="4">
        <v>169030000000</v>
      </c>
      <c r="O333" s="4">
        <v>170260000000</v>
      </c>
      <c r="P333" s="4">
        <v>169817000000</v>
      </c>
      <c r="Q333" s="4">
        <v>170969000000</v>
      </c>
      <c r="R333" s="4">
        <v>170069000000</v>
      </c>
      <c r="S333" s="4">
        <v>169341000000</v>
      </c>
      <c r="T333" s="4">
        <v>169884000000</v>
      </c>
      <c r="U333" s="4">
        <v>168563000000</v>
      </c>
      <c r="V333" s="4">
        <v>168710000000</v>
      </c>
      <c r="W333" s="4">
        <v>167385000000</v>
      </c>
      <c r="X333" s="4">
        <v>167300000000</v>
      </c>
      <c r="Y333" s="4">
        <v>165950000000</v>
      </c>
      <c r="Z333" s="4">
        <v>166276000000</v>
      </c>
      <c r="AA333" s="4">
        <v>165230000000</v>
      </c>
      <c r="AB333" s="4">
        <v>165629000000</v>
      </c>
      <c r="AC333" s="4">
        <v>164964000000</v>
      </c>
      <c r="AD333" s="4">
        <v>165757000000</v>
      </c>
      <c r="AE333" s="4">
        <v>165401000000</v>
      </c>
      <c r="AF333" s="4">
        <v>166745000000</v>
      </c>
      <c r="AG333" s="4">
        <v>166857000000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1322950000000</v>
      </c>
      <c r="D344" s="4">
        <v>1316050000000</v>
      </c>
      <c r="E344" s="4">
        <v>1295950000000</v>
      </c>
      <c r="F344" s="4">
        <v>1288600000000</v>
      </c>
      <c r="G344" s="4">
        <v>1268350000000</v>
      </c>
      <c r="H344" s="4">
        <v>1259520000000</v>
      </c>
      <c r="I344" s="4">
        <v>1238050000000</v>
      </c>
      <c r="J344" s="4">
        <v>1216230000000</v>
      </c>
      <c r="K344" s="4">
        <v>1205610000000</v>
      </c>
      <c r="L344" s="4">
        <v>1182080000000</v>
      </c>
      <c r="M344" s="4">
        <v>1169100000000</v>
      </c>
      <c r="N344" s="4">
        <v>1162350000000</v>
      </c>
      <c r="O344" s="4">
        <v>1168480000000</v>
      </c>
      <c r="P344" s="4">
        <v>1161670000000</v>
      </c>
      <c r="Q344" s="4">
        <v>1164340000000</v>
      </c>
      <c r="R344" s="4">
        <v>1154170000000</v>
      </c>
      <c r="S344" s="4">
        <v>1142570000000</v>
      </c>
      <c r="T344" s="4">
        <v>1140010000000</v>
      </c>
      <c r="U344" s="4">
        <v>1125840000000</v>
      </c>
      <c r="V344" s="4">
        <v>1120400000000</v>
      </c>
      <c r="W344" s="4">
        <v>1104130000000</v>
      </c>
      <c r="X344" s="4">
        <v>1097340000000</v>
      </c>
      <c r="Y344" s="4">
        <v>1081100000000</v>
      </c>
      <c r="Z344" s="4">
        <v>1075340000000</v>
      </c>
      <c r="AA344" s="4">
        <v>1060880000000</v>
      </c>
      <c r="AB344" s="4">
        <v>1056860000000</v>
      </c>
      <c r="AC344" s="4">
        <v>1044370000000</v>
      </c>
      <c r="AD344" s="4">
        <v>1042460000000</v>
      </c>
      <c r="AE344" s="4">
        <v>1032550000000</v>
      </c>
      <c r="AF344" s="4">
        <v>1032590000000</v>
      </c>
      <c r="AG344" s="4">
        <v>1024570000000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150597000000</v>
      </c>
      <c r="D346" s="4">
        <v>149811000000</v>
      </c>
      <c r="E346" s="4">
        <v>147523000000</v>
      </c>
      <c r="F346" s="4">
        <v>146686000000</v>
      </c>
      <c r="G346" s="4">
        <v>144382000000</v>
      </c>
      <c r="H346" s="4">
        <v>143376000000</v>
      </c>
      <c r="I346" s="4">
        <v>140932000000</v>
      </c>
      <c r="J346" s="4">
        <v>138448000000</v>
      </c>
      <c r="K346" s="4">
        <v>137239000000</v>
      </c>
      <c r="L346" s="4">
        <v>134561000000</v>
      </c>
      <c r="M346" s="4">
        <v>133083000000</v>
      </c>
      <c r="N346" s="4">
        <v>132315000000</v>
      </c>
      <c r="O346" s="4">
        <v>133012000000</v>
      </c>
      <c r="P346" s="4">
        <v>132238000000</v>
      </c>
      <c r="Q346" s="4">
        <v>132541000000</v>
      </c>
      <c r="R346" s="4">
        <v>131384000000</v>
      </c>
      <c r="S346" s="4">
        <v>130064000000</v>
      </c>
      <c r="T346" s="4">
        <v>129772000000</v>
      </c>
      <c r="U346" s="4">
        <v>128159000000</v>
      </c>
      <c r="V346" s="4">
        <v>127540000000</v>
      </c>
      <c r="W346" s="4">
        <v>125688000000</v>
      </c>
      <c r="X346" s="4">
        <v>124914000000</v>
      </c>
      <c r="Y346" s="4">
        <v>123066000000</v>
      </c>
      <c r="Z346" s="4">
        <v>122410000000</v>
      </c>
      <c r="AA346" s="4">
        <v>120764000000</v>
      </c>
      <c r="AB346" s="4">
        <v>120307000000</v>
      </c>
      <c r="AC346" s="4">
        <v>118885000000</v>
      </c>
      <c r="AD346" s="4">
        <v>118667000000</v>
      </c>
      <c r="AE346" s="4">
        <v>117539000000</v>
      </c>
      <c r="AF346" s="4">
        <v>117544000000</v>
      </c>
      <c r="AG346" s="4">
        <v>116630000000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271373000000000</v>
      </c>
      <c r="D355" s="4">
        <v>272020000000000</v>
      </c>
      <c r="E355" s="4">
        <v>271692000000000</v>
      </c>
      <c r="F355" s="4">
        <v>275394000000000</v>
      </c>
      <c r="G355" s="4">
        <v>275241000000000</v>
      </c>
      <c r="H355" s="4">
        <v>277903000000000</v>
      </c>
      <c r="I355" s="4">
        <v>277434000000000</v>
      </c>
      <c r="J355" s="4">
        <v>276868000000000</v>
      </c>
      <c r="K355" s="4">
        <v>278920000000000</v>
      </c>
      <c r="L355" s="4">
        <v>278011000000000</v>
      </c>
      <c r="M355" s="4">
        <v>279683000000000</v>
      </c>
      <c r="N355" s="4">
        <v>278510000000000</v>
      </c>
      <c r="O355" s="4">
        <v>279737000000000</v>
      </c>
      <c r="P355" s="4">
        <v>277839000000000</v>
      </c>
      <c r="Q355" s="4">
        <v>278339000000000</v>
      </c>
      <c r="R355" s="4">
        <v>276056000000000</v>
      </c>
      <c r="S355" s="4">
        <v>273200000000000</v>
      </c>
      <c r="T355" s="4">
        <v>272325000000000</v>
      </c>
      <c r="U355" s="4">
        <v>268768000000000</v>
      </c>
      <c r="V355" s="4">
        <v>267350000000000</v>
      </c>
      <c r="W355" s="4">
        <v>263556000000000</v>
      </c>
      <c r="X355" s="4">
        <v>261970000000000</v>
      </c>
      <c r="Y355" s="4">
        <v>257920000000000</v>
      </c>
      <c r="Z355" s="4">
        <v>256430000000000</v>
      </c>
      <c r="AA355" s="4">
        <v>252928000000000</v>
      </c>
      <c r="AB355" s="4">
        <v>252235000000000</v>
      </c>
      <c r="AC355" s="4">
        <v>249241000000000</v>
      </c>
      <c r="AD355" s="4">
        <v>247753000000000</v>
      </c>
      <c r="AE355" s="4">
        <v>244935000000000</v>
      </c>
      <c r="AF355" s="4">
        <v>244593000000000</v>
      </c>
      <c r="AG355" s="4">
        <v>242320000000000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12212300000000</v>
      </c>
      <c r="D357" s="4">
        <v>14075200000000</v>
      </c>
      <c r="E357" s="4">
        <v>14058200000000</v>
      </c>
      <c r="F357" s="4">
        <v>13029400000000</v>
      </c>
      <c r="G357" s="4">
        <v>12950900000000</v>
      </c>
      <c r="H357" s="4">
        <v>12792000000000</v>
      </c>
      <c r="I357" s="4">
        <v>12821100000000</v>
      </c>
      <c r="J357" s="4">
        <v>13033800000000</v>
      </c>
      <c r="K357" s="4">
        <v>13223600000000</v>
      </c>
      <c r="L357" s="4">
        <v>13304600000000</v>
      </c>
      <c r="M357" s="4">
        <v>13517300000000</v>
      </c>
      <c r="N357" s="4">
        <v>13572500000000</v>
      </c>
      <c r="O357" s="4">
        <v>13715800000000</v>
      </c>
      <c r="P357" s="4">
        <v>13729400000000</v>
      </c>
      <c r="Q357" s="4">
        <v>13819300000000</v>
      </c>
      <c r="R357" s="4">
        <v>13438800000000</v>
      </c>
      <c r="S357" s="4">
        <v>13158400000000</v>
      </c>
      <c r="T357" s="4">
        <v>13123600000000</v>
      </c>
      <c r="U357" s="4">
        <v>12922000000000</v>
      </c>
      <c r="V357" s="4">
        <v>12807700000000</v>
      </c>
      <c r="W357" s="4">
        <v>12278200000000</v>
      </c>
      <c r="X357" s="4">
        <v>11939500000000</v>
      </c>
      <c r="Y357" s="4">
        <v>11771300000000</v>
      </c>
      <c r="Z357" s="4">
        <v>11549200000000</v>
      </c>
      <c r="AA357" s="4">
        <v>11071400000000</v>
      </c>
      <c r="AB357" s="4">
        <v>10570900000000</v>
      </c>
      <c r="AC357" s="4">
        <v>10225400000000</v>
      </c>
      <c r="AD357" s="4">
        <v>10909400000000</v>
      </c>
      <c r="AE357" s="4">
        <v>10872000000000</v>
      </c>
      <c r="AF357" s="4">
        <v>10974100000000</v>
      </c>
      <c r="AG357" s="4">
        <v>10969600000000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7901870000000</v>
      </c>
      <c r="D380" s="4">
        <v>8185180000000</v>
      </c>
      <c r="E380" s="4">
        <v>8394140000000</v>
      </c>
      <c r="F380" s="4">
        <v>8690930000000</v>
      </c>
      <c r="G380" s="4">
        <v>8900070000000</v>
      </c>
      <c r="H380" s="4">
        <v>9199370000000</v>
      </c>
      <c r="I380" s="4">
        <v>9404910000000</v>
      </c>
      <c r="J380" s="4">
        <v>9611050000000</v>
      </c>
      <c r="K380" s="4">
        <v>9912370000000</v>
      </c>
      <c r="L380" s="4">
        <v>10112900000000</v>
      </c>
      <c r="M380" s="4">
        <v>10407400000000</v>
      </c>
      <c r="N380" s="4">
        <v>10449700000000</v>
      </c>
      <c r="O380" s="4">
        <v>10508800000000</v>
      </c>
      <c r="P380" s="4">
        <v>10455600000000</v>
      </c>
      <c r="Q380" s="4">
        <v>10493100000000</v>
      </c>
      <c r="R380" s="4">
        <v>10419600000000</v>
      </c>
      <c r="S380" s="4">
        <v>10336800000000</v>
      </c>
      <c r="T380" s="4">
        <v>10344500000000</v>
      </c>
      <c r="U380" s="4">
        <v>10242300000000</v>
      </c>
      <c r="V380" s="4">
        <v>10225000000000</v>
      </c>
      <c r="W380" s="4">
        <v>10111500000000</v>
      </c>
      <c r="X380" s="4">
        <v>10082100000000</v>
      </c>
      <c r="Y380" s="4">
        <v>9968010000000</v>
      </c>
      <c r="Z380" s="4">
        <v>9952740000000</v>
      </c>
      <c r="AA380" s="4">
        <v>9853610000000</v>
      </c>
      <c r="AB380" s="4">
        <v>9853530000000</v>
      </c>
      <c r="AC380" s="4">
        <v>9778200000000</v>
      </c>
      <c r="AD380" s="4">
        <v>9798910000000</v>
      </c>
      <c r="AE380" s="4">
        <v>9742890000000</v>
      </c>
      <c r="AF380" s="4">
        <v>9786030000000</v>
      </c>
      <c r="AG380" s="4">
        <v>9751730000000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6584</v>
      </c>
      <c r="B392" t="s">
        <v>132</v>
      </c>
      <c r="C392" s="4">
        <v>1134190000000</v>
      </c>
      <c r="D392" s="4">
        <v>1141540000000</v>
      </c>
      <c r="E392" s="4">
        <v>1181690000000</v>
      </c>
      <c r="F392" s="4">
        <v>1264440000000</v>
      </c>
      <c r="G392" s="4">
        <v>1393910000000</v>
      </c>
      <c r="H392" s="4">
        <v>1601200000000</v>
      </c>
      <c r="I392" s="4">
        <v>1857510000000</v>
      </c>
      <c r="J392" s="4">
        <v>2227360000000</v>
      </c>
      <c r="K392" s="4">
        <v>2708640000000</v>
      </c>
      <c r="L392" s="4">
        <v>3321890000000</v>
      </c>
      <c r="M392" s="4">
        <v>4084270000000</v>
      </c>
      <c r="N392" s="4">
        <v>5012590000000</v>
      </c>
      <c r="O392" s="4">
        <v>6245300000000</v>
      </c>
      <c r="P392" s="4">
        <v>7568140000000</v>
      </c>
      <c r="Q392" s="4">
        <v>9132930000000</v>
      </c>
      <c r="R392" s="4">
        <v>10808700000000</v>
      </c>
      <c r="S392" s="4">
        <v>12504900000000</v>
      </c>
      <c r="T392" s="4">
        <v>13809500000000</v>
      </c>
      <c r="U392" s="4">
        <v>15804300000000</v>
      </c>
      <c r="V392" s="4">
        <v>17226500000000</v>
      </c>
      <c r="W392" s="4">
        <v>18326200000000</v>
      </c>
      <c r="X392" s="4">
        <v>19062300000000</v>
      </c>
      <c r="Y392" s="4">
        <v>20014900000000</v>
      </c>
      <c r="Z392" s="4">
        <v>20073300000000</v>
      </c>
      <c r="AA392" s="4">
        <v>19798700000000</v>
      </c>
      <c r="AB392" s="4">
        <v>19921100000000</v>
      </c>
      <c r="AC392" s="4">
        <v>19848900000000</v>
      </c>
      <c r="AD392" s="4">
        <v>18909900000000</v>
      </c>
      <c r="AE392" s="4">
        <v>18530800000000</v>
      </c>
      <c r="AF392" s="4">
        <v>18046700000000</v>
      </c>
      <c r="AG392" s="4">
        <v>17457400000000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611872000000</v>
      </c>
      <c r="D403" s="4">
        <v>569300000000</v>
      </c>
      <c r="E403" s="4">
        <v>527872000000</v>
      </c>
      <c r="F403" s="4">
        <v>487615000000</v>
      </c>
      <c r="G403" s="4">
        <v>448484000000</v>
      </c>
      <c r="H403" s="4">
        <v>415719000000</v>
      </c>
      <c r="I403" s="4">
        <v>378304000000</v>
      </c>
      <c r="J403" s="4">
        <v>346847000000</v>
      </c>
      <c r="K403" s="4">
        <v>315761000000</v>
      </c>
      <c r="L403" s="4">
        <v>285077000000</v>
      </c>
      <c r="M403" s="4">
        <v>254769000000</v>
      </c>
      <c r="N403" s="4">
        <v>224720000000</v>
      </c>
      <c r="O403" s="4">
        <v>198773000000</v>
      </c>
      <c r="P403" s="4">
        <v>183249000000</v>
      </c>
      <c r="Q403" s="4">
        <v>170275000000</v>
      </c>
      <c r="R403" s="4">
        <v>157577000000</v>
      </c>
      <c r="S403" s="4">
        <v>145223000000</v>
      </c>
      <c r="T403" s="4">
        <v>130308000000</v>
      </c>
      <c r="U403" s="4">
        <v>121745000000</v>
      </c>
      <c r="V403" s="4">
        <v>110752000000</v>
      </c>
      <c r="W403" s="4">
        <v>100484000000</v>
      </c>
      <c r="X403" s="4">
        <v>91046400000</v>
      </c>
      <c r="Y403" s="4">
        <v>84765700000</v>
      </c>
      <c r="Z403" s="4">
        <v>76729300000</v>
      </c>
      <c r="AA403" s="4">
        <v>69498800000</v>
      </c>
      <c r="AB403" s="4">
        <v>64999800000</v>
      </c>
      <c r="AC403" s="4">
        <v>60915400000</v>
      </c>
      <c r="AD403" s="4">
        <v>55130400000</v>
      </c>
      <c r="AE403" s="4">
        <v>51714700000</v>
      </c>
      <c r="AF403" s="4">
        <v>48534800000</v>
      </c>
      <c r="AG403" s="4">
        <v>45607500000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160208000000000</v>
      </c>
      <c r="D414" s="4">
        <v>153760000000000</v>
      </c>
      <c r="E414" s="4">
        <v>147165000000000</v>
      </c>
      <c r="F414" s="4">
        <v>140440000000000</v>
      </c>
      <c r="G414" s="4">
        <v>133600000000000</v>
      </c>
      <c r="H414" s="4">
        <v>128377000000000</v>
      </c>
      <c r="I414" s="4">
        <v>121357000000000</v>
      </c>
      <c r="J414" s="4">
        <v>115906000000000</v>
      </c>
      <c r="K414" s="4">
        <v>110327000000000</v>
      </c>
      <c r="L414" s="4">
        <v>104636000000000</v>
      </c>
      <c r="M414" s="4">
        <v>98792600000000</v>
      </c>
      <c r="N414" s="4">
        <v>92789900000000</v>
      </c>
      <c r="O414" s="4">
        <v>88209900000000</v>
      </c>
      <c r="P414" s="4">
        <v>81534900000000</v>
      </c>
      <c r="Q414" s="4">
        <v>76404200000000</v>
      </c>
      <c r="R414" s="4">
        <v>71224600000000</v>
      </c>
      <c r="S414" s="4">
        <v>66061800000000</v>
      </c>
      <c r="T414" s="4">
        <v>59612800000000</v>
      </c>
      <c r="U414" s="4">
        <v>55907900000000</v>
      </c>
      <c r="V414" s="4">
        <v>51050100000000</v>
      </c>
      <c r="W414" s="4">
        <v>46485800000000</v>
      </c>
      <c r="X414" s="4">
        <v>42252600000000</v>
      </c>
      <c r="Y414" s="4">
        <v>39451400000000</v>
      </c>
      <c r="Z414" s="4">
        <v>35822100000000</v>
      </c>
      <c r="AA414" s="4">
        <v>32508100000000</v>
      </c>
      <c r="AB414" s="4">
        <v>30469300000000</v>
      </c>
      <c r="AC414" s="4">
        <v>28606900000000</v>
      </c>
      <c r="AD414" s="4">
        <v>25937500000000</v>
      </c>
      <c r="AE414" s="4">
        <v>24379000000000</v>
      </c>
      <c r="AF414" s="4">
        <v>22926800000000</v>
      </c>
      <c r="AG414" s="4">
        <v>21580900000000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18237100000000</v>
      </c>
      <c r="D416" s="4">
        <v>17503000000000</v>
      </c>
      <c r="E416" s="4">
        <v>16752400000000</v>
      </c>
      <c r="F416" s="4">
        <v>15986800000000</v>
      </c>
      <c r="G416" s="4">
        <v>15208200000000</v>
      </c>
      <c r="H416" s="4">
        <v>14613700000000</v>
      </c>
      <c r="I416" s="4">
        <v>13814600000000</v>
      </c>
      <c r="J416" s="4">
        <v>13194100000000</v>
      </c>
      <c r="K416" s="4">
        <v>12558900000000</v>
      </c>
      <c r="L416" s="4">
        <v>11911100000000</v>
      </c>
      <c r="M416" s="4">
        <v>11245900000000</v>
      </c>
      <c r="N416" s="4">
        <v>10562600000000</v>
      </c>
      <c r="O416" s="4">
        <v>10041300000000</v>
      </c>
      <c r="P416" s="4">
        <v>9281430000000</v>
      </c>
      <c r="Q416" s="4">
        <v>8697380000000</v>
      </c>
      <c r="R416" s="4">
        <v>8107770000000</v>
      </c>
      <c r="S416" s="4">
        <v>7520060000000</v>
      </c>
      <c r="T416" s="4">
        <v>6785950000000</v>
      </c>
      <c r="U416" s="4">
        <v>6364210000000</v>
      </c>
      <c r="V416" s="4">
        <v>5811230000000</v>
      </c>
      <c r="W416" s="4">
        <v>5291660000000</v>
      </c>
      <c r="X416" s="4">
        <v>4809780000000</v>
      </c>
      <c r="Y416" s="4">
        <v>4490910000000</v>
      </c>
      <c r="Z416" s="4">
        <v>4077770000000</v>
      </c>
      <c r="AA416" s="4">
        <v>3700530000000</v>
      </c>
      <c r="AB416" s="4">
        <v>3468440000000</v>
      </c>
      <c r="AC416" s="4">
        <v>3256430000000</v>
      </c>
      <c r="AD416" s="4">
        <v>2952560000000</v>
      </c>
      <c r="AE416" s="4">
        <v>2775160000000</v>
      </c>
      <c r="AF416" s="4">
        <v>2609840000000</v>
      </c>
      <c r="AG416" s="4">
        <v>2456640000000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98207000000000</v>
      </c>
      <c r="D425" s="4">
        <v>93817400000000</v>
      </c>
      <c r="E425" s="4">
        <v>89974500000000</v>
      </c>
      <c r="F425" s="4">
        <v>86394700000000</v>
      </c>
      <c r="G425" s="4">
        <v>82364600000000</v>
      </c>
      <c r="H425" s="4">
        <v>79352800000000</v>
      </c>
      <c r="I425" s="4">
        <v>75125200000000</v>
      </c>
      <c r="J425" s="4">
        <v>71831800000000</v>
      </c>
      <c r="K425" s="4">
        <v>68489900000000</v>
      </c>
      <c r="L425" s="4">
        <v>65049700000000</v>
      </c>
      <c r="M425" s="4">
        <v>61509300000000</v>
      </c>
      <c r="N425" s="4">
        <v>57869900000000</v>
      </c>
      <c r="O425" s="4">
        <v>55120000000000</v>
      </c>
      <c r="P425" s="4">
        <v>50917200000000</v>
      </c>
      <c r="Q425" s="4">
        <v>47694300000000</v>
      </c>
      <c r="R425" s="4">
        <v>44477300000000</v>
      </c>
      <c r="S425" s="4">
        <v>41250400000000</v>
      </c>
      <c r="T425" s="4">
        <v>37201900000000</v>
      </c>
      <c r="U425" s="4">
        <v>34885200000000</v>
      </c>
      <c r="V425" s="4">
        <v>31851600000000</v>
      </c>
      <c r="W425" s="4">
        <v>29025000000000</v>
      </c>
      <c r="X425" s="4">
        <v>26393700000000</v>
      </c>
      <c r="Y425" s="4">
        <v>24636300000000</v>
      </c>
      <c r="Z425" s="4">
        <v>22377200000000</v>
      </c>
      <c r="AA425" s="4">
        <v>20326800000000</v>
      </c>
      <c r="AB425" s="4">
        <v>19081400000000</v>
      </c>
      <c r="AC425" s="4">
        <v>17922000000000</v>
      </c>
      <c r="AD425" s="4">
        <v>16194700000000</v>
      </c>
      <c r="AE425" s="4">
        <v>15209000000000</v>
      </c>
      <c r="AF425" s="4">
        <v>14289500000000</v>
      </c>
      <c r="AG425" s="4">
        <v>13439000000000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4419510000000</v>
      </c>
      <c r="D427" s="4">
        <v>4854400000000</v>
      </c>
      <c r="E427" s="4">
        <v>4655560000000</v>
      </c>
      <c r="F427" s="4">
        <v>4087500000000</v>
      </c>
      <c r="G427" s="4">
        <v>3875480000000</v>
      </c>
      <c r="H427" s="4">
        <v>3652650000000</v>
      </c>
      <c r="I427" s="4">
        <v>3471780000000</v>
      </c>
      <c r="J427" s="4">
        <v>3381540000000</v>
      </c>
      <c r="K427" s="4">
        <v>3247110000000</v>
      </c>
      <c r="L427" s="4">
        <v>3113040000000</v>
      </c>
      <c r="M427" s="4">
        <v>2972790000000</v>
      </c>
      <c r="N427" s="4">
        <v>2820150000000</v>
      </c>
      <c r="O427" s="4">
        <v>2702590000000</v>
      </c>
      <c r="P427" s="4">
        <v>2516080000000</v>
      </c>
      <c r="Q427" s="4">
        <v>2367970000000</v>
      </c>
      <c r="R427" s="4">
        <v>2165220000000</v>
      </c>
      <c r="S427" s="4">
        <v>1986780000000</v>
      </c>
      <c r="T427" s="4">
        <v>1792800000000</v>
      </c>
      <c r="U427" s="4">
        <v>1677240000000</v>
      </c>
      <c r="V427" s="4">
        <v>1525880000000</v>
      </c>
      <c r="W427" s="4">
        <v>1352180000000</v>
      </c>
      <c r="X427" s="4">
        <v>1202910000000</v>
      </c>
      <c r="Y427" s="4">
        <v>1124390000000</v>
      </c>
      <c r="Z427" s="4">
        <v>1007840000000</v>
      </c>
      <c r="AA427" s="4">
        <v>889761000000</v>
      </c>
      <c r="AB427" s="4">
        <v>799686000000</v>
      </c>
      <c r="AC427" s="4">
        <v>735268000000</v>
      </c>
      <c r="AD427" s="4">
        <v>713105000000</v>
      </c>
      <c r="AE427" s="4">
        <v>675084000000</v>
      </c>
      <c r="AF427" s="4">
        <v>641126000000</v>
      </c>
      <c r="AG427" s="4">
        <v>608371000000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5828600000000</v>
      </c>
      <c r="D432" s="4">
        <v>5346170000000</v>
      </c>
      <c r="E432" s="4">
        <v>4886940000000</v>
      </c>
      <c r="F432" s="4">
        <v>4449880000000</v>
      </c>
      <c r="G432" s="4">
        <v>4033370000000</v>
      </c>
      <c r="H432" s="4">
        <v>3679100000000</v>
      </c>
      <c r="I432" s="4">
        <v>3287920000000</v>
      </c>
      <c r="J432" s="4">
        <v>2953030000000</v>
      </c>
      <c r="K432" s="4">
        <v>2625270000000</v>
      </c>
      <c r="L432" s="4">
        <v>2303630000000</v>
      </c>
      <c r="M432" s="4">
        <v>1988800000000</v>
      </c>
      <c r="N432" s="4">
        <v>1680730000000</v>
      </c>
      <c r="O432" s="4">
        <v>1405670000000</v>
      </c>
      <c r="P432" s="4">
        <v>1301510000000</v>
      </c>
      <c r="Q432" s="4">
        <v>1213010000000</v>
      </c>
      <c r="R432" s="4">
        <v>1124050000000</v>
      </c>
      <c r="S432" s="4">
        <v>1035410000000</v>
      </c>
      <c r="T432" s="4">
        <v>926837000000</v>
      </c>
      <c r="U432" s="4">
        <v>863373000000</v>
      </c>
      <c r="V432" s="4">
        <v>784134000000</v>
      </c>
      <c r="W432" s="4">
        <v>710197000000</v>
      </c>
      <c r="X432" s="4">
        <v>642310000000</v>
      </c>
      <c r="Y432" s="4">
        <v>597053000000</v>
      </c>
      <c r="Z432" s="4">
        <v>539786000000</v>
      </c>
      <c r="AA432" s="4">
        <v>487873000000</v>
      </c>
      <c r="AB432" s="4">
        <v>455692000000</v>
      </c>
      <c r="AC432" s="4">
        <v>426351000000</v>
      </c>
      <c r="AD432" s="4">
        <v>385401000000</v>
      </c>
      <c r="AE432" s="4">
        <v>361172000000</v>
      </c>
      <c r="AF432" s="4">
        <v>338678000000</v>
      </c>
      <c r="AG432" s="4">
        <v>317804000000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4563490000000</v>
      </c>
      <c r="D435" s="4">
        <v>4158940000000</v>
      </c>
      <c r="E435" s="4">
        <v>3801690000000</v>
      </c>
      <c r="F435" s="4">
        <v>3476340000000</v>
      </c>
      <c r="G435" s="4">
        <v>3151730000000</v>
      </c>
      <c r="H435" s="4">
        <v>2877710000000</v>
      </c>
      <c r="I435" s="4">
        <v>2571290000000</v>
      </c>
      <c r="J435" s="4">
        <v>2307490000000</v>
      </c>
      <c r="K435" s="4">
        <v>2050720000000</v>
      </c>
      <c r="L435" s="4">
        <v>1798710000000</v>
      </c>
      <c r="M435" s="4">
        <v>1552190000000</v>
      </c>
      <c r="N435" s="4">
        <v>1311250000000</v>
      </c>
      <c r="O435" s="4">
        <v>1096340000000</v>
      </c>
      <c r="P435" s="4">
        <v>1014730000000</v>
      </c>
      <c r="Q435" s="4">
        <v>945517000000</v>
      </c>
      <c r="R435" s="4">
        <v>876982000000</v>
      </c>
      <c r="S435" s="4">
        <v>808223000000</v>
      </c>
      <c r="T435" s="4">
        <v>723457000000</v>
      </c>
      <c r="U435" s="4">
        <v>673991000000</v>
      </c>
      <c r="V435" s="4">
        <v>612235000000</v>
      </c>
      <c r="W435" s="4">
        <v>555205000000</v>
      </c>
      <c r="X435" s="4">
        <v>502619000000</v>
      </c>
      <c r="Y435" s="4">
        <v>467177000000</v>
      </c>
      <c r="Z435" s="4">
        <v>422610000000</v>
      </c>
      <c r="AA435" s="4">
        <v>382429000000</v>
      </c>
      <c r="AB435" s="4">
        <v>357842000000</v>
      </c>
      <c r="AC435" s="4">
        <v>335086000000</v>
      </c>
      <c r="AD435" s="4">
        <v>302029000000</v>
      </c>
      <c r="AE435" s="4">
        <v>282945000000</v>
      </c>
      <c r="AF435" s="4">
        <v>265201000000</v>
      </c>
      <c r="AG435" s="4">
        <v>248760000000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205366000000</v>
      </c>
      <c r="D437" s="4">
        <v>215196000000</v>
      </c>
      <c r="E437" s="4">
        <v>196711000000</v>
      </c>
      <c r="F437" s="4">
        <v>164472000000</v>
      </c>
      <c r="G437" s="4">
        <v>148298000000</v>
      </c>
      <c r="H437" s="4">
        <v>132463000000</v>
      </c>
      <c r="I437" s="4">
        <v>118827000000</v>
      </c>
      <c r="J437" s="4">
        <v>108627000000</v>
      </c>
      <c r="K437" s="4">
        <v>97224700000</v>
      </c>
      <c r="L437" s="4">
        <v>86079700000</v>
      </c>
      <c r="M437" s="4">
        <v>75018100000</v>
      </c>
      <c r="N437" s="4">
        <v>63900300000</v>
      </c>
      <c r="O437" s="4">
        <v>53754700000</v>
      </c>
      <c r="P437" s="4">
        <v>50142700000</v>
      </c>
      <c r="Q437" s="4">
        <v>46943900000</v>
      </c>
      <c r="R437" s="4">
        <v>42692800000</v>
      </c>
      <c r="S437" s="4">
        <v>38927100000</v>
      </c>
      <c r="T437" s="4">
        <v>34864200000</v>
      </c>
      <c r="U437" s="4">
        <v>32404600000</v>
      </c>
      <c r="V437" s="4">
        <v>29329800000</v>
      </c>
      <c r="W437" s="4">
        <v>25865200000</v>
      </c>
      <c r="X437" s="4">
        <v>22907300000</v>
      </c>
      <c r="Y437" s="4">
        <v>21321700000</v>
      </c>
      <c r="Z437" s="4">
        <v>19033700000</v>
      </c>
      <c r="AA437" s="4">
        <v>16740000000</v>
      </c>
      <c r="AB437" s="4">
        <v>14996900000</v>
      </c>
      <c r="AC437" s="4">
        <v>13747300000</v>
      </c>
      <c r="AD437" s="4">
        <v>13299300000</v>
      </c>
      <c r="AE437" s="4">
        <v>12559100000</v>
      </c>
      <c r="AF437" s="4">
        <v>11898800000</v>
      </c>
      <c r="AG437" s="4">
        <v>11261100000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27810500000000</v>
      </c>
      <c r="D450" s="4">
        <v>25917700000000</v>
      </c>
      <c r="E450" s="4">
        <v>24090300000000</v>
      </c>
      <c r="F450" s="4">
        <v>22311700000000</v>
      </c>
      <c r="G450" s="4">
        <v>20576200000000</v>
      </c>
      <c r="H450" s="4">
        <v>19129300000000</v>
      </c>
      <c r="I450" s="4">
        <v>17461200000000</v>
      </c>
      <c r="J450" s="4">
        <v>16062800000000</v>
      </c>
      <c r="K450" s="4">
        <v>14680400000000</v>
      </c>
      <c r="L450" s="4">
        <v>13314300000000</v>
      </c>
      <c r="M450" s="4">
        <v>11961100000000</v>
      </c>
      <c r="N450" s="4">
        <v>10621500000000</v>
      </c>
      <c r="O450" s="4">
        <v>9469220000000</v>
      </c>
      <c r="P450" s="4">
        <v>8700600000000</v>
      </c>
      <c r="Q450" s="4">
        <v>8101220000000</v>
      </c>
      <c r="R450" s="4">
        <v>7501270000000</v>
      </c>
      <c r="S450" s="4">
        <v>6915310000000</v>
      </c>
      <c r="T450" s="4">
        <v>6208470000000</v>
      </c>
      <c r="U450" s="4">
        <v>5799350000000</v>
      </c>
      <c r="V450" s="4">
        <v>5278650000000</v>
      </c>
      <c r="W450" s="4">
        <v>4792600000000</v>
      </c>
      <c r="X450" s="4">
        <v>4344200000000</v>
      </c>
      <c r="Y450" s="4">
        <v>4044530000000</v>
      </c>
      <c r="Z450" s="4">
        <v>3662550000000</v>
      </c>
      <c r="AA450" s="4">
        <v>3315540000000</v>
      </c>
      <c r="AB450" s="4">
        <v>3100480000000</v>
      </c>
      <c r="AC450" s="4">
        <v>2904750000000</v>
      </c>
      <c r="AD450" s="4">
        <v>2628880000000</v>
      </c>
      <c r="AE450" s="4">
        <v>2466500000000</v>
      </c>
      <c r="AF450" s="4">
        <v>2314880000000</v>
      </c>
      <c r="AG450" s="4">
        <v>2174890000000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87834900000</v>
      </c>
      <c r="D461" s="4">
        <v>78555700000</v>
      </c>
      <c r="E461" s="4">
        <v>69907100000</v>
      </c>
      <c r="F461" s="4">
        <v>61993600000</v>
      </c>
      <c r="G461" s="4">
        <v>54570500000</v>
      </c>
      <c r="H461" s="4">
        <v>48342200000</v>
      </c>
      <c r="I461" s="4">
        <v>41814900000</v>
      </c>
      <c r="J461" s="4">
        <v>36289800000</v>
      </c>
      <c r="K461" s="4">
        <v>31150700000</v>
      </c>
      <c r="L461" s="4">
        <v>26455400000</v>
      </c>
      <c r="M461" s="4">
        <v>22032200000</v>
      </c>
      <c r="N461" s="4">
        <v>18137300000</v>
      </c>
      <c r="O461" s="4">
        <v>15002200000</v>
      </c>
      <c r="P461" s="4">
        <v>16256400000</v>
      </c>
      <c r="Q461" s="4">
        <v>18091300000</v>
      </c>
      <c r="R461" s="4">
        <v>20090900000</v>
      </c>
      <c r="S461" s="4">
        <v>22213900000</v>
      </c>
      <c r="T461" s="4">
        <v>23710600000</v>
      </c>
      <c r="U461" s="4">
        <v>26139600000</v>
      </c>
      <c r="V461" s="4">
        <v>27829500000</v>
      </c>
      <c r="W461" s="4">
        <v>29221600000</v>
      </c>
      <c r="X461" s="4">
        <v>30226400000</v>
      </c>
      <c r="Y461" s="4">
        <v>31654500000</v>
      </c>
      <c r="Z461" s="4">
        <v>31861500000</v>
      </c>
      <c r="AA461" s="4">
        <v>31624700000</v>
      </c>
      <c r="AB461" s="4">
        <v>32125800000</v>
      </c>
      <c r="AC461" s="4">
        <v>32394900000</v>
      </c>
      <c r="AD461" s="4">
        <v>31254900000</v>
      </c>
      <c r="AE461" s="4">
        <v>31083500000</v>
      </c>
      <c r="AF461" s="4">
        <v>30728400000</v>
      </c>
      <c r="AG461" s="4">
        <v>30229900000</v>
      </c>
    </row>
    <row r="462" spans="1:33">
      <c r="A462" t="s">
        <v>6514</v>
      </c>
      <c r="B462" t="s">
        <v>132</v>
      </c>
      <c r="C462" s="4">
        <v>86219200000</v>
      </c>
      <c r="D462" s="4">
        <v>159919000000</v>
      </c>
      <c r="E462" s="4">
        <v>265784000000</v>
      </c>
      <c r="F462" s="4">
        <v>424221000000</v>
      </c>
      <c r="G462" s="4">
        <v>653117000000</v>
      </c>
      <c r="H462" s="4">
        <v>968191000000</v>
      </c>
      <c r="I462" s="4">
        <v>1418960000000</v>
      </c>
      <c r="J462" s="4">
        <v>2045860000000</v>
      </c>
      <c r="K462" s="4">
        <v>2902460000000</v>
      </c>
      <c r="L462" s="4">
        <v>4057010000000</v>
      </c>
      <c r="M462" s="4">
        <v>5588760000000</v>
      </c>
      <c r="N462" s="4">
        <v>7590900000000</v>
      </c>
      <c r="O462" s="4">
        <v>10141000000000</v>
      </c>
      <c r="P462" s="4">
        <v>13309000000000</v>
      </c>
      <c r="Q462" s="4">
        <v>17082500000000</v>
      </c>
      <c r="R462" s="4">
        <v>21674700000000</v>
      </c>
      <c r="S462" s="4">
        <v>26747200000000</v>
      </c>
      <c r="T462" s="4">
        <v>32513100000000</v>
      </c>
      <c r="U462" s="4">
        <v>38666700000000</v>
      </c>
      <c r="V462" s="4">
        <v>44723000000000</v>
      </c>
      <c r="W462" s="4">
        <v>51040300000000</v>
      </c>
      <c r="X462" s="4">
        <v>57171700000000</v>
      </c>
      <c r="Y462" s="4">
        <v>63027000000000</v>
      </c>
      <c r="Z462" s="4">
        <v>68521900000000</v>
      </c>
      <c r="AA462" s="4">
        <v>73565700000000</v>
      </c>
      <c r="AB462" s="4">
        <v>78582000000000</v>
      </c>
      <c r="AC462" s="4">
        <v>82783500000000</v>
      </c>
      <c r="AD462" s="4">
        <v>86997100000000</v>
      </c>
      <c r="AE462" s="4">
        <v>90361900000000</v>
      </c>
      <c r="AF462" s="4">
        <v>93846200000000</v>
      </c>
      <c r="AG462" s="4">
        <v>96992100000000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230695000000</v>
      </c>
      <c r="D484" s="4">
        <v>238551000000</v>
      </c>
      <c r="E484" s="4">
        <v>244128000000</v>
      </c>
      <c r="F484" s="4">
        <v>251713000000</v>
      </c>
      <c r="G484" s="4">
        <v>259254000000</v>
      </c>
      <c r="H484" s="4">
        <v>264302000000</v>
      </c>
      <c r="I484" s="4">
        <v>271367000000</v>
      </c>
      <c r="J484" s="4">
        <v>278048000000</v>
      </c>
      <c r="K484" s="4">
        <v>284373000000</v>
      </c>
      <c r="L484" s="4">
        <v>290104000000</v>
      </c>
      <c r="M484" s="4">
        <v>295239000000</v>
      </c>
      <c r="N484" s="4">
        <v>299713000000</v>
      </c>
      <c r="O484" s="4">
        <v>303557000000</v>
      </c>
      <c r="P484" s="4">
        <v>304899000000</v>
      </c>
      <c r="Q484" s="4">
        <v>305580000000</v>
      </c>
      <c r="R484" s="4">
        <v>307359000000</v>
      </c>
      <c r="S484" s="4">
        <v>306463000000</v>
      </c>
      <c r="T484" s="4">
        <v>306745000000</v>
      </c>
      <c r="U484" s="4">
        <v>306362000000</v>
      </c>
      <c r="V484" s="4">
        <v>303837000000</v>
      </c>
      <c r="W484" s="4">
        <v>303034000000</v>
      </c>
      <c r="X484" s="4">
        <v>302217000000</v>
      </c>
      <c r="Y484" s="4">
        <v>301620000000</v>
      </c>
      <c r="Z484" s="4">
        <v>301336000000</v>
      </c>
      <c r="AA484" s="4">
        <v>301396000000</v>
      </c>
      <c r="AB484" s="4">
        <v>303280000000</v>
      </c>
      <c r="AC484" s="4">
        <v>303905000000</v>
      </c>
      <c r="AD484" s="4">
        <v>306458000000</v>
      </c>
      <c r="AE484" s="4">
        <v>307778000000</v>
      </c>
      <c r="AF484" s="4">
        <v>310818000000</v>
      </c>
      <c r="AG484" s="4">
        <v>314068000000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26260900000</v>
      </c>
      <c r="D486" s="4">
        <v>27155200000</v>
      </c>
      <c r="E486" s="4">
        <v>27790100000</v>
      </c>
      <c r="F486" s="4">
        <v>28653500000</v>
      </c>
      <c r="G486" s="4">
        <v>29511900000</v>
      </c>
      <c r="H486" s="4">
        <v>30086600000</v>
      </c>
      <c r="I486" s="4">
        <v>30890800000</v>
      </c>
      <c r="J486" s="4">
        <v>31651200000</v>
      </c>
      <c r="K486" s="4">
        <v>32371300000</v>
      </c>
      <c r="L486" s="4">
        <v>33023600000</v>
      </c>
      <c r="M486" s="4">
        <v>33608100000</v>
      </c>
      <c r="N486" s="4">
        <v>34117500000</v>
      </c>
      <c r="O486" s="4">
        <v>34555000000</v>
      </c>
      <c r="P486" s="4">
        <v>34707800000</v>
      </c>
      <c r="Q486" s="4">
        <v>34785400000</v>
      </c>
      <c r="R486" s="4">
        <v>34987800000</v>
      </c>
      <c r="S486" s="4">
        <v>34885900000</v>
      </c>
      <c r="T486" s="4">
        <v>34918000000</v>
      </c>
      <c r="U486" s="4">
        <v>34874300000</v>
      </c>
      <c r="V486" s="4">
        <v>34586900000</v>
      </c>
      <c r="W486" s="4">
        <v>34495500000</v>
      </c>
      <c r="X486" s="4">
        <v>34402500000</v>
      </c>
      <c r="Y486" s="4">
        <v>34334500000</v>
      </c>
      <c r="Z486" s="4">
        <v>34302200000</v>
      </c>
      <c r="AA486" s="4">
        <v>34309100000</v>
      </c>
      <c r="AB486" s="4">
        <v>34523500000</v>
      </c>
      <c r="AC486" s="4">
        <v>34594600000</v>
      </c>
      <c r="AD486" s="4">
        <v>34885200000</v>
      </c>
      <c r="AE486" s="4">
        <v>35035500000</v>
      </c>
      <c r="AF486" s="4">
        <v>35381600000</v>
      </c>
      <c r="AG486" s="4">
        <v>35751500000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42956700000000</v>
      </c>
      <c r="D495" s="4">
        <v>43925000000000</v>
      </c>
      <c r="E495" s="4">
        <v>44717000000000</v>
      </c>
      <c r="F495" s="4">
        <v>46086100000000</v>
      </c>
      <c r="G495" s="4">
        <v>47232400000000</v>
      </c>
      <c r="H495" s="4">
        <v>47945800000000</v>
      </c>
      <c r="I495" s="4">
        <v>48962100000000</v>
      </c>
      <c r="J495" s="4">
        <v>49874700000000</v>
      </c>
      <c r="K495" s="4">
        <v>50729100000000</v>
      </c>
      <c r="L495" s="4">
        <v>51476600000000</v>
      </c>
      <c r="M495" s="4">
        <v>52110100000000</v>
      </c>
      <c r="N495" s="4">
        <v>52619400000000</v>
      </c>
      <c r="O495" s="4">
        <v>52989900000000</v>
      </c>
      <c r="P495" s="4">
        <v>53187900000000</v>
      </c>
      <c r="Q495" s="4">
        <v>53241000000000</v>
      </c>
      <c r="R495" s="4">
        <v>53556200000000</v>
      </c>
      <c r="S495" s="4">
        <v>53317200000000</v>
      </c>
      <c r="T495" s="4">
        <v>53321400000000</v>
      </c>
      <c r="U495" s="4">
        <v>53212400000000</v>
      </c>
      <c r="V495" s="4">
        <v>52699700000000</v>
      </c>
      <c r="W495" s="4">
        <v>52540300000000</v>
      </c>
      <c r="X495" s="4">
        <v>52417700000000</v>
      </c>
      <c r="Y495" s="4">
        <v>52259700000000</v>
      </c>
      <c r="Z495" s="4">
        <v>52171700000000</v>
      </c>
      <c r="AA495" s="4">
        <v>52163200000000</v>
      </c>
      <c r="AB495" s="4">
        <v>52517400000000</v>
      </c>
      <c r="AC495" s="4">
        <v>52638800000000</v>
      </c>
      <c r="AD495" s="4">
        <v>52886400000000</v>
      </c>
      <c r="AE495" s="4">
        <v>53037800000000</v>
      </c>
      <c r="AF495" s="4">
        <v>53491300000000</v>
      </c>
      <c r="AG495" s="4">
        <v>53956500000000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1933140000000</v>
      </c>
      <c r="D497" s="4">
        <v>2272820000000</v>
      </c>
      <c r="E497" s="4">
        <v>2313790000000</v>
      </c>
      <c r="F497" s="4">
        <v>2180420000000</v>
      </c>
      <c r="G497" s="4">
        <v>2222410000000</v>
      </c>
      <c r="H497" s="4">
        <v>2206970000000</v>
      </c>
      <c r="I497" s="4">
        <v>2262700000000</v>
      </c>
      <c r="J497" s="4">
        <v>2347890000000</v>
      </c>
      <c r="K497" s="4">
        <v>2405070000000</v>
      </c>
      <c r="L497" s="4">
        <v>2463480000000</v>
      </c>
      <c r="M497" s="4">
        <v>2518520000000</v>
      </c>
      <c r="N497" s="4">
        <v>2564280000000</v>
      </c>
      <c r="O497" s="4">
        <v>2598150000000</v>
      </c>
      <c r="P497" s="4">
        <v>2628280000000</v>
      </c>
      <c r="Q497" s="4">
        <v>2643360000000</v>
      </c>
      <c r="R497" s="4">
        <v>2607190000000</v>
      </c>
      <c r="S497" s="4">
        <v>2567960000000</v>
      </c>
      <c r="T497" s="4">
        <v>2569610000000</v>
      </c>
      <c r="U497" s="4">
        <v>2558390000000</v>
      </c>
      <c r="V497" s="4">
        <v>2524640000000</v>
      </c>
      <c r="W497" s="4">
        <v>2447680000000</v>
      </c>
      <c r="X497" s="4">
        <v>2388970000000</v>
      </c>
      <c r="Y497" s="4">
        <v>2385100000000</v>
      </c>
      <c r="Z497" s="4">
        <v>2349730000000</v>
      </c>
      <c r="AA497" s="4">
        <v>2283330000000</v>
      </c>
      <c r="AB497" s="4">
        <v>2200960000000</v>
      </c>
      <c r="AC497" s="4">
        <v>2159560000000</v>
      </c>
      <c r="AD497" s="4">
        <v>2328760000000</v>
      </c>
      <c r="AE497" s="4">
        <v>2354190000000</v>
      </c>
      <c r="AF497" s="4">
        <v>2399990000000</v>
      </c>
      <c r="AG497" s="4">
        <v>2442550000000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1304380000000</v>
      </c>
      <c r="D520" s="4">
        <v>1292340000000</v>
      </c>
      <c r="E520" s="4">
        <v>1264670000000</v>
      </c>
      <c r="F520" s="4">
        <v>1244560000000</v>
      </c>
      <c r="G520" s="4">
        <v>1219570000000</v>
      </c>
      <c r="H520" s="4">
        <v>1180080000000</v>
      </c>
      <c r="I520" s="4">
        <v>1147080000000</v>
      </c>
      <c r="J520" s="4">
        <v>1110310000000</v>
      </c>
      <c r="K520" s="4">
        <v>1070670000000</v>
      </c>
      <c r="L520" s="4">
        <v>1027930000000</v>
      </c>
      <c r="M520" s="4">
        <v>982671000000</v>
      </c>
      <c r="N520" s="4">
        <v>935591000000</v>
      </c>
      <c r="O520" s="4">
        <v>887396000000</v>
      </c>
      <c r="P520" s="4">
        <v>888587000000</v>
      </c>
      <c r="Q520" s="4">
        <v>887541000000</v>
      </c>
      <c r="R520" s="4">
        <v>889636000000</v>
      </c>
      <c r="S520" s="4">
        <v>883555000000</v>
      </c>
      <c r="T520" s="4">
        <v>881739000000</v>
      </c>
      <c r="U520" s="4">
        <v>878454000000</v>
      </c>
      <c r="V520" s="4">
        <v>868901000000</v>
      </c>
      <c r="W520" s="4">
        <v>864468000000</v>
      </c>
      <c r="X520" s="4">
        <v>859999000000</v>
      </c>
      <c r="Y520" s="4">
        <v>856168000000</v>
      </c>
      <c r="Z520" s="4">
        <v>853238000000</v>
      </c>
      <c r="AA520" s="4">
        <v>851292000000</v>
      </c>
      <c r="AB520" s="4">
        <v>855818000000</v>
      </c>
      <c r="AC520" s="4">
        <v>856717000000</v>
      </c>
      <c r="AD520" s="4">
        <v>862731000000</v>
      </c>
      <c r="AE520" s="4">
        <v>865079000000</v>
      </c>
      <c r="AF520" s="4">
        <v>872501000000</v>
      </c>
      <c r="AG520" s="4">
        <v>880480000000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8087910000000</v>
      </c>
      <c r="D568" s="4">
        <v>7255430000000</v>
      </c>
      <c r="E568" s="4">
        <v>11804100000000</v>
      </c>
      <c r="F568" s="4">
        <v>16125300000000</v>
      </c>
      <c r="G568" s="4">
        <v>20619300000000</v>
      </c>
      <c r="H568" s="4">
        <v>21377100000000</v>
      </c>
      <c r="I568" s="4">
        <v>22324800000000</v>
      </c>
      <c r="J568" s="4">
        <v>23054500000000</v>
      </c>
      <c r="K568" s="4">
        <v>23972500000000</v>
      </c>
      <c r="L568" s="4">
        <v>24874100000000</v>
      </c>
      <c r="M568" s="4">
        <v>25758500000000</v>
      </c>
      <c r="N568" s="4">
        <v>26627300000000</v>
      </c>
      <c r="O568" s="4">
        <v>27678900000000</v>
      </c>
      <c r="P568" s="4">
        <v>28712800000000</v>
      </c>
      <c r="Q568" s="4">
        <v>29729600000000</v>
      </c>
      <c r="R568" s="4">
        <v>30730000000000</v>
      </c>
      <c r="S568" s="4">
        <v>31909300000000</v>
      </c>
      <c r="T568" s="4">
        <v>33070200000000</v>
      </c>
      <c r="U568" s="4">
        <v>34213500000000</v>
      </c>
      <c r="V568" s="4">
        <v>35341400000000</v>
      </c>
      <c r="W568" s="4">
        <v>36639500000000</v>
      </c>
      <c r="X568" s="4">
        <v>37918900000000</v>
      </c>
      <c r="Y568" s="4">
        <v>39368000000000</v>
      </c>
      <c r="Z568" s="4">
        <v>40794200000000</v>
      </c>
      <c r="AA568" s="4">
        <v>42224900000000</v>
      </c>
      <c r="AB568" s="4">
        <v>43645200000000</v>
      </c>
      <c r="AC568" s="4">
        <v>45205700000000</v>
      </c>
      <c r="AD568" s="4">
        <v>46907000000000</v>
      </c>
      <c r="AE568" s="4">
        <v>48381600000000</v>
      </c>
      <c r="AF568" s="4">
        <v>48047500000000</v>
      </c>
      <c r="AG568" s="4">
        <v>47725500000000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206781000000</v>
      </c>
      <c r="D638" s="4">
        <v>227248000000</v>
      </c>
      <c r="E638" s="4">
        <v>234690000000</v>
      </c>
      <c r="F638" s="4">
        <v>239449000000</v>
      </c>
      <c r="G638" s="4">
        <v>246671000000</v>
      </c>
      <c r="H638" s="4">
        <v>251207000000</v>
      </c>
      <c r="I638" s="4">
        <v>258183000000</v>
      </c>
      <c r="J638" s="4">
        <v>264976000000</v>
      </c>
      <c r="K638" s="4">
        <v>271277000000</v>
      </c>
      <c r="L638" s="4">
        <v>277445000000</v>
      </c>
      <c r="M638" s="4">
        <v>283412000000</v>
      </c>
      <c r="N638" s="4">
        <v>289254000000</v>
      </c>
      <c r="O638" s="4">
        <v>295263000000</v>
      </c>
      <c r="P638" s="4">
        <v>303686000000</v>
      </c>
      <c r="Q638" s="4">
        <v>309508000000</v>
      </c>
      <c r="R638" s="4">
        <v>317725000000</v>
      </c>
      <c r="S638" s="4">
        <v>323374000000</v>
      </c>
      <c r="T638" s="4">
        <v>331395000000</v>
      </c>
      <c r="U638" s="4">
        <v>338947000000</v>
      </c>
      <c r="V638" s="4">
        <v>346405000000</v>
      </c>
      <c r="W638" s="4">
        <v>353844000000</v>
      </c>
      <c r="X638" s="4">
        <v>361188000000</v>
      </c>
      <c r="Y638" s="4">
        <v>368506000000</v>
      </c>
      <c r="Z638" s="4">
        <v>378064000000</v>
      </c>
      <c r="AA638" s="4">
        <v>384762000000</v>
      </c>
      <c r="AB638" s="4">
        <v>393721000000</v>
      </c>
      <c r="AC638" s="4">
        <v>402268000000</v>
      </c>
      <c r="AD638" s="4">
        <v>410748000000</v>
      </c>
      <c r="AE638" s="4">
        <v>419160000000</v>
      </c>
      <c r="AF638" s="4">
        <v>416383000000</v>
      </c>
      <c r="AG638" s="4">
        <v>413679000000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28186600000000</v>
      </c>
      <c r="D672" s="4">
        <v>28611100000000</v>
      </c>
      <c r="E672" s="4">
        <v>29480900000000</v>
      </c>
      <c r="F672" s="4">
        <v>30789100000000</v>
      </c>
      <c r="G672" s="4">
        <v>32086800000000</v>
      </c>
      <c r="H672" s="4">
        <v>33393800000000</v>
      </c>
      <c r="I672" s="4">
        <v>34266900000000</v>
      </c>
      <c r="J672" s="4">
        <v>35577000000000</v>
      </c>
      <c r="K672" s="4">
        <v>37320900000000</v>
      </c>
      <c r="L672" s="4">
        <v>38633300000000</v>
      </c>
      <c r="M672" s="4">
        <v>39935300000000</v>
      </c>
      <c r="N672" s="4">
        <v>41670700000000</v>
      </c>
      <c r="O672" s="4">
        <v>42978000000000</v>
      </c>
      <c r="P672" s="4">
        <v>44735900000000</v>
      </c>
      <c r="Q672" s="4">
        <v>46482500000000</v>
      </c>
      <c r="R672" s="4">
        <v>48249900000000</v>
      </c>
      <c r="S672" s="4">
        <v>50006200000000</v>
      </c>
      <c r="T672" s="4">
        <v>52214900000000</v>
      </c>
      <c r="U672" s="4">
        <v>53969200000000</v>
      </c>
      <c r="V672" s="4">
        <v>56179600000000</v>
      </c>
      <c r="W672" s="4">
        <v>58414100000000</v>
      </c>
      <c r="X672" s="4">
        <v>60662400000000</v>
      </c>
      <c r="Y672" s="4">
        <v>62899400000000</v>
      </c>
      <c r="Z672" s="4">
        <v>65597300000000</v>
      </c>
      <c r="AA672" s="4">
        <v>68270000000000</v>
      </c>
      <c r="AB672" s="4">
        <v>70956800000000</v>
      </c>
      <c r="AC672" s="4">
        <v>73616100000000</v>
      </c>
      <c r="AD672" s="4">
        <v>76322800000000</v>
      </c>
      <c r="AE672" s="4">
        <v>79489000000000</v>
      </c>
      <c r="AF672" s="4">
        <v>82701500000000</v>
      </c>
      <c r="AG672" s="4">
        <v>85931300000000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2551660000000</v>
      </c>
      <c r="D705" s="4">
        <v>2595400000000</v>
      </c>
      <c r="E705" s="4">
        <v>2680030000000</v>
      </c>
      <c r="F705" s="4">
        <v>2806560000000</v>
      </c>
      <c r="G705" s="4">
        <v>2934590000000</v>
      </c>
      <c r="H705" s="4">
        <v>3061340000000</v>
      </c>
      <c r="I705" s="4">
        <v>3145680000000</v>
      </c>
      <c r="J705" s="4">
        <v>3272210000000</v>
      </c>
      <c r="K705" s="4">
        <v>3441380000000</v>
      </c>
      <c r="L705" s="4">
        <v>3567830000000</v>
      </c>
      <c r="M705" s="4">
        <v>3695820000000</v>
      </c>
      <c r="N705" s="4">
        <v>3866620000000</v>
      </c>
      <c r="O705" s="4">
        <v>3994210000000</v>
      </c>
      <c r="P705" s="4">
        <v>4162250000000</v>
      </c>
      <c r="Q705" s="4">
        <v>4332020000000</v>
      </c>
      <c r="R705" s="4">
        <v>4499220000000</v>
      </c>
      <c r="S705" s="4">
        <v>4668120000000</v>
      </c>
      <c r="T705" s="4">
        <v>4877090000000</v>
      </c>
      <c r="U705" s="4">
        <v>5046530000000</v>
      </c>
      <c r="V705" s="4">
        <v>5256340000000</v>
      </c>
      <c r="W705" s="4">
        <v>5462870000000</v>
      </c>
      <c r="X705" s="4">
        <v>5667650000000</v>
      </c>
      <c r="Y705" s="4">
        <v>5874170000000</v>
      </c>
      <c r="Z705" s="4">
        <v>6120220000000</v>
      </c>
      <c r="AA705" s="4">
        <v>6370070000000</v>
      </c>
      <c r="AB705" s="4">
        <v>6618640000000</v>
      </c>
      <c r="AC705" s="4">
        <v>6871360000000</v>
      </c>
      <c r="AD705" s="4">
        <v>7118230000000</v>
      </c>
      <c r="AE705" s="4">
        <v>7404450000000</v>
      </c>
      <c r="AF705" s="4">
        <v>7684390000000</v>
      </c>
      <c r="AG705" s="4">
        <v>7962050000000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1922910000000</v>
      </c>
      <c r="D742" s="4">
        <v>1818460000000</v>
      </c>
      <c r="E742" s="4">
        <v>1762290000000</v>
      </c>
      <c r="F742" s="4">
        <v>1705570000000</v>
      </c>
      <c r="G742" s="4">
        <v>1668820000000</v>
      </c>
      <c r="H742" s="4">
        <v>1611460000000</v>
      </c>
      <c r="I742" s="4">
        <v>1553590000000</v>
      </c>
      <c r="J742" s="4">
        <v>1515810000000</v>
      </c>
      <c r="K742" s="4">
        <v>1457370000000</v>
      </c>
      <c r="L742" s="4">
        <v>1418730000000</v>
      </c>
      <c r="M742" s="4">
        <v>1350460000000</v>
      </c>
      <c r="N742" s="4">
        <v>1302410000000</v>
      </c>
      <c r="O742" s="4">
        <v>1254330000000</v>
      </c>
      <c r="P742" s="4">
        <v>1213500000000</v>
      </c>
      <c r="Q742" s="4">
        <v>1172510000000</v>
      </c>
      <c r="R742" s="4">
        <v>1131370000000</v>
      </c>
      <c r="S742" s="4">
        <v>1090260000000</v>
      </c>
      <c r="T742" s="4">
        <v>1049000000000</v>
      </c>
      <c r="U742" s="4">
        <v>1007610000000</v>
      </c>
      <c r="V742" s="4">
        <v>985805000000</v>
      </c>
      <c r="W742" s="4">
        <v>954637000000</v>
      </c>
      <c r="X742" s="4">
        <v>923117000000</v>
      </c>
      <c r="Y742" s="4">
        <v>911492000000</v>
      </c>
      <c r="Z742" s="4">
        <v>879591000000</v>
      </c>
      <c r="AA742" s="4">
        <v>867973000000</v>
      </c>
      <c r="AB742" s="4">
        <v>828371000000</v>
      </c>
      <c r="AC742" s="4">
        <v>809317000000</v>
      </c>
      <c r="AD742" s="4">
        <v>790299000000</v>
      </c>
      <c r="AE742" s="4">
        <v>750329000000</v>
      </c>
      <c r="AF742" s="4">
        <v>731055000000</v>
      </c>
      <c r="AG742" s="4">
        <v>711684000000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172990000000</v>
      </c>
      <c r="D775" s="4">
        <v>164171000000</v>
      </c>
      <c r="E775" s="4">
        <v>158423000000</v>
      </c>
      <c r="F775" s="4">
        <v>152673000000</v>
      </c>
      <c r="G775" s="4">
        <v>148713000000</v>
      </c>
      <c r="H775" s="4">
        <v>142958000000</v>
      </c>
      <c r="I775" s="4">
        <v>137206000000</v>
      </c>
      <c r="J775" s="4">
        <v>133235000000</v>
      </c>
      <c r="K775" s="4">
        <v>127488000000</v>
      </c>
      <c r="L775" s="4">
        <v>123515000000</v>
      </c>
      <c r="M775" s="4">
        <v>118411000000</v>
      </c>
      <c r="N775" s="4">
        <v>115055000000</v>
      </c>
      <c r="O775" s="4">
        <v>111684000000</v>
      </c>
      <c r="P775" s="4">
        <v>107940000000</v>
      </c>
      <c r="Q775" s="4">
        <v>104192000000</v>
      </c>
      <c r="R775" s="4">
        <v>100439000000</v>
      </c>
      <c r="S775" s="4">
        <v>96681500000</v>
      </c>
      <c r="T775" s="4">
        <v>92920400000</v>
      </c>
      <c r="U775" s="4">
        <v>89156000000</v>
      </c>
      <c r="V775" s="4">
        <v>87124800000</v>
      </c>
      <c r="W775" s="4">
        <v>82729800000</v>
      </c>
      <c r="X775" s="4">
        <v>78352900000</v>
      </c>
      <c r="Y775" s="4">
        <v>75678200000</v>
      </c>
      <c r="Z775" s="4">
        <v>71322400000</v>
      </c>
      <c r="AA775" s="4">
        <v>68625700000</v>
      </c>
      <c r="AB775" s="4">
        <v>64781600000</v>
      </c>
      <c r="AC775" s="4">
        <v>62566800000</v>
      </c>
      <c r="AD775" s="4">
        <v>60347700000</v>
      </c>
      <c r="AE775" s="4">
        <v>56553700000</v>
      </c>
      <c r="AF775" s="4">
        <v>54345100000</v>
      </c>
      <c r="AG775" s="4">
        <v>52128900000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11595200000</v>
      </c>
      <c r="D845" s="4">
        <v>7869780000</v>
      </c>
      <c r="E845" s="4">
        <v>5965350000</v>
      </c>
      <c r="F845" s="4">
        <v>4834990000</v>
      </c>
      <c r="G845" s="4">
        <v>4067180000</v>
      </c>
      <c r="H845" s="4">
        <v>3511390000</v>
      </c>
      <c r="I845" s="4">
        <v>3100690000</v>
      </c>
      <c r="J845" s="4">
        <v>2776200000</v>
      </c>
      <c r="K845" s="4">
        <v>2492260000</v>
      </c>
      <c r="L845" s="4">
        <v>2281010000</v>
      </c>
      <c r="M845" s="4">
        <v>2126240000</v>
      </c>
      <c r="N845" s="4">
        <v>1975600000</v>
      </c>
      <c r="O845" s="4">
        <v>1844300000</v>
      </c>
      <c r="P845" s="4">
        <v>1728800000</v>
      </c>
      <c r="Q845" s="4">
        <v>1629000000</v>
      </c>
      <c r="R845" s="4">
        <v>1539430000</v>
      </c>
      <c r="S845" s="4">
        <v>1458580000</v>
      </c>
      <c r="T845" s="4">
        <v>1387070000</v>
      </c>
      <c r="U845" s="4">
        <v>1321580000</v>
      </c>
      <c r="V845" s="4">
        <v>1261360000</v>
      </c>
      <c r="W845" s="4">
        <v>1207210000</v>
      </c>
      <c r="X845" s="4">
        <v>1156910000</v>
      </c>
      <c r="Y845" s="4">
        <v>1110040000</v>
      </c>
      <c r="Z845" s="4">
        <v>1080280000</v>
      </c>
      <c r="AA845" s="4">
        <v>1039890000</v>
      </c>
      <c r="AB845" s="4">
        <v>1001850000</v>
      </c>
      <c r="AC845" s="4">
        <v>965932000</v>
      </c>
      <c r="AD845" s="4">
        <v>932759000</v>
      </c>
      <c r="AE845" s="4">
        <v>901229000</v>
      </c>
      <c r="AF845" s="4">
        <v>883486000</v>
      </c>
      <c r="AG845" s="4">
        <v>854639000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67895200000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239321000000000</v>
      </c>
      <c r="D915" s="4">
        <v>221155000000000</v>
      </c>
      <c r="E915" s="4">
        <v>151019000000000</v>
      </c>
      <c r="F915" s="4">
        <v>137641000000000</v>
      </c>
      <c r="G915" s="4">
        <v>178629000000000</v>
      </c>
      <c r="H915" s="4">
        <v>177046000000000</v>
      </c>
      <c r="I915" s="4">
        <v>167308000000000</v>
      </c>
      <c r="J915" s="4">
        <v>186113000000000</v>
      </c>
      <c r="K915" s="4">
        <v>186466000000000</v>
      </c>
      <c r="L915" s="4">
        <v>193087000000000</v>
      </c>
      <c r="M915" s="4">
        <v>193536000000000</v>
      </c>
      <c r="N915" s="4">
        <v>179726000000000</v>
      </c>
      <c r="O915" s="4">
        <v>192631000000000</v>
      </c>
      <c r="P915" s="4">
        <v>193573000000000</v>
      </c>
      <c r="Q915" s="4">
        <v>197165000000000</v>
      </c>
      <c r="R915" s="4">
        <v>183671000000000</v>
      </c>
      <c r="S915" s="4">
        <v>198531000000000</v>
      </c>
      <c r="T915" s="4">
        <v>200270000000000</v>
      </c>
      <c r="U915" s="4">
        <v>189964000000000</v>
      </c>
      <c r="V915" s="4">
        <v>204047000000000</v>
      </c>
      <c r="W915" s="4">
        <v>206006000000000</v>
      </c>
      <c r="X915" s="4">
        <v>193039000000000</v>
      </c>
      <c r="Y915" s="4">
        <v>209039000000000</v>
      </c>
      <c r="Z915" s="4">
        <v>210687000000000</v>
      </c>
      <c r="AA915" s="4">
        <v>215772000000000</v>
      </c>
      <c r="AB915" s="4">
        <v>215573000000000</v>
      </c>
      <c r="AC915" s="4">
        <v>219991000000000</v>
      </c>
      <c r="AD915" s="4">
        <v>221118000000000</v>
      </c>
      <c r="AE915" s="4">
        <v>221580000000000</v>
      </c>
      <c r="AF915" s="4">
        <v>223373000000000</v>
      </c>
      <c r="AG915" s="4">
        <v>224438000000000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198681000000000</v>
      </c>
      <c r="D919" s="4">
        <v>235503000000000</v>
      </c>
      <c r="E919" s="4">
        <v>324254000000000</v>
      </c>
      <c r="F919" s="4">
        <v>342054000000000</v>
      </c>
      <c r="G919" s="4">
        <v>300647000000000</v>
      </c>
      <c r="H919" s="4">
        <v>306437000000000</v>
      </c>
      <c r="I919" s="4">
        <v>320362000000000</v>
      </c>
      <c r="J919" s="4">
        <v>300911000000000</v>
      </c>
      <c r="K919" s="4">
        <v>304596000000000</v>
      </c>
      <c r="L919" s="4">
        <v>297225000000000</v>
      </c>
      <c r="M919" s="4">
        <v>300684000000000</v>
      </c>
      <c r="N919" s="4">
        <v>318348000000000</v>
      </c>
      <c r="O919" s="4">
        <v>304531000000000</v>
      </c>
      <c r="P919" s="4">
        <v>307309000000000</v>
      </c>
      <c r="Q919" s="4">
        <v>307381000000000</v>
      </c>
      <c r="R919" s="4">
        <v>319765000000000</v>
      </c>
      <c r="S919" s="4">
        <v>308409000000000</v>
      </c>
      <c r="T919" s="4">
        <v>310103000000000</v>
      </c>
      <c r="U919" s="4">
        <v>319134000000000</v>
      </c>
      <c r="V919" s="4">
        <v>308324000000000</v>
      </c>
      <c r="W919" s="4">
        <v>309578000000000</v>
      </c>
      <c r="X919" s="4">
        <v>320953000000000</v>
      </c>
      <c r="Y919" s="4">
        <v>307924000000000</v>
      </c>
      <c r="Z919" s="4">
        <v>309153000000000</v>
      </c>
      <c r="AA919" s="4">
        <v>302290000000000</v>
      </c>
      <c r="AB919" s="4">
        <v>305229000000000</v>
      </c>
      <c r="AC919" s="4">
        <v>303459000000000</v>
      </c>
      <c r="AD919" s="4">
        <v>300375000000000</v>
      </c>
      <c r="AE919" s="4">
        <v>302413000000000</v>
      </c>
      <c r="AF919" s="4">
        <v>303046000000000</v>
      </c>
      <c r="AG919" s="4">
        <v>299859000000000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20414100000000</v>
      </c>
      <c r="D974" s="4">
        <v>20269400000000</v>
      </c>
      <c r="E974" s="4">
        <v>20071500000000</v>
      </c>
      <c r="F974" s="4">
        <v>19809300000000</v>
      </c>
      <c r="G974" s="4">
        <v>19471900000000</v>
      </c>
      <c r="H974" s="4">
        <v>19050300000000</v>
      </c>
      <c r="I974" s="4">
        <v>18538200000000</v>
      </c>
      <c r="J974" s="4">
        <v>17933600000000</v>
      </c>
      <c r="K974" s="4">
        <v>17239400000000</v>
      </c>
      <c r="L974" s="4">
        <v>16462400000000</v>
      </c>
      <c r="M974" s="4">
        <v>15612200000000</v>
      </c>
      <c r="N974" s="4">
        <v>14699700000000</v>
      </c>
      <c r="O974" s="4">
        <v>13735800000000</v>
      </c>
      <c r="P974" s="4">
        <v>12730400000000</v>
      </c>
      <c r="Q974" s="4">
        <v>11692200000000</v>
      </c>
      <c r="R974" s="4">
        <v>10628200000000</v>
      </c>
      <c r="S974" s="4">
        <v>9544270000000</v>
      </c>
      <c r="T974" s="4">
        <v>8454760000000</v>
      </c>
      <c r="U974" s="4">
        <v>7501150000000</v>
      </c>
      <c r="V974" s="4">
        <v>6593390000000</v>
      </c>
      <c r="W974" s="4">
        <v>5744470000000</v>
      </c>
      <c r="X974" s="4">
        <v>4966330000000</v>
      </c>
      <c r="Y974" s="4">
        <v>4269000000000</v>
      </c>
      <c r="Z974" s="4">
        <v>3659250000000</v>
      </c>
      <c r="AA974" s="4">
        <v>3139320000000</v>
      </c>
      <c r="AB974" s="4">
        <v>2706250000000</v>
      </c>
      <c r="AC974" s="4">
        <v>2353390000000</v>
      </c>
      <c r="AD974" s="4">
        <v>2071200000000</v>
      </c>
      <c r="AE974" s="4">
        <v>1848560000000</v>
      </c>
      <c r="AF974" s="4">
        <v>1674550000000</v>
      </c>
      <c r="AG974" s="4">
        <v>1539420000000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2323820000000</v>
      </c>
      <c r="D976" s="4">
        <v>2307350000000</v>
      </c>
      <c r="E976" s="4">
        <v>2284820000000</v>
      </c>
      <c r="F976" s="4">
        <v>2254960000000</v>
      </c>
      <c r="G976" s="4">
        <v>2216560000000</v>
      </c>
      <c r="H976" s="4">
        <v>2168570000000</v>
      </c>
      <c r="I976" s="4">
        <v>2110270000000</v>
      </c>
      <c r="J976" s="4">
        <v>2041450000000</v>
      </c>
      <c r="K976" s="4">
        <v>1962430000000</v>
      </c>
      <c r="L976" s="4">
        <v>1873980000000</v>
      </c>
      <c r="M976" s="4">
        <v>1777200000000</v>
      </c>
      <c r="N976" s="4">
        <v>1673330000000</v>
      </c>
      <c r="O976" s="4">
        <v>1563600000000</v>
      </c>
      <c r="P976" s="4">
        <v>1449150000000</v>
      </c>
      <c r="Q976" s="4">
        <v>1330970000000</v>
      </c>
      <c r="R976" s="4">
        <v>1209850000000</v>
      </c>
      <c r="S976" s="4">
        <v>1086460000000</v>
      </c>
      <c r="T976" s="4">
        <v>962438000000</v>
      </c>
      <c r="U976" s="4">
        <v>853885000000</v>
      </c>
      <c r="V976" s="4">
        <v>750551000000</v>
      </c>
      <c r="W976" s="4">
        <v>653915000000</v>
      </c>
      <c r="X976" s="4">
        <v>565337000000</v>
      </c>
      <c r="Y976" s="4">
        <v>485957000000</v>
      </c>
      <c r="Z976" s="4">
        <v>416547000000</v>
      </c>
      <c r="AA976" s="4">
        <v>357360000000</v>
      </c>
      <c r="AB976" s="4">
        <v>308062000000</v>
      </c>
      <c r="AC976" s="4">
        <v>267895000000</v>
      </c>
      <c r="AD976" s="4">
        <v>235772000000</v>
      </c>
      <c r="AE976" s="4">
        <v>210429000000</v>
      </c>
      <c r="AF976" s="4">
        <v>190620000000</v>
      </c>
      <c r="AG976" s="4">
        <v>175238000000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 s="4">
        <v>1002000000000</v>
      </c>
      <c r="D1044" s="4">
        <v>942025000000</v>
      </c>
      <c r="E1044" s="4">
        <v>882187000000</v>
      </c>
      <c r="F1044" s="4">
        <v>822489000000</v>
      </c>
      <c r="G1044" s="4">
        <v>762931000000</v>
      </c>
      <c r="H1044" s="4">
        <v>703512000000</v>
      </c>
      <c r="I1044" s="4">
        <v>644231000000</v>
      </c>
      <c r="J1044" s="4">
        <v>585089000000</v>
      </c>
      <c r="K1044" s="4">
        <v>526084000000</v>
      </c>
      <c r="L1044" s="4">
        <v>467216000000</v>
      </c>
      <c r="M1044" s="4">
        <v>408485000000</v>
      </c>
      <c r="N1044" s="4">
        <v>349889000000</v>
      </c>
      <c r="O1044" s="4">
        <v>291430000000</v>
      </c>
      <c r="P1044" s="4">
        <v>233106000000</v>
      </c>
      <c r="Q1044" s="4">
        <v>174917000000</v>
      </c>
      <c r="R1044" s="4">
        <v>116862000000</v>
      </c>
      <c r="S1044" s="4">
        <v>58941300000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 s="4">
        <v>114062000000</v>
      </c>
      <c r="D1046" s="4">
        <v>107234000000</v>
      </c>
      <c r="E1046" s="4">
        <v>100423000000</v>
      </c>
      <c r="F1046" s="4">
        <v>93627100000</v>
      </c>
      <c r="G1046" s="4">
        <v>86847400000</v>
      </c>
      <c r="H1046" s="4">
        <v>80083400000</v>
      </c>
      <c r="I1046" s="4">
        <v>73335300000</v>
      </c>
      <c r="J1046" s="4">
        <v>66602900000</v>
      </c>
      <c r="K1046" s="4">
        <v>59886100000</v>
      </c>
      <c r="L1046" s="4">
        <v>53185000000</v>
      </c>
      <c r="M1046" s="4">
        <v>46499400000</v>
      </c>
      <c r="N1046" s="4">
        <v>39829200000</v>
      </c>
      <c r="O1046" s="4">
        <v>33174600000</v>
      </c>
      <c r="P1046" s="4">
        <v>26535400000</v>
      </c>
      <c r="Q1046" s="4">
        <v>19911500000</v>
      </c>
      <c r="R1046" s="4">
        <v>13302900000</v>
      </c>
      <c r="S1046" s="4">
        <v>6709520000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522547000</v>
      </c>
      <c r="D1092" s="4">
        <v>541828000</v>
      </c>
      <c r="E1092" s="4">
        <v>557501000</v>
      </c>
      <c r="F1092" s="4">
        <v>573235000</v>
      </c>
      <c r="G1092" s="4">
        <v>589411000</v>
      </c>
      <c r="H1092" s="4">
        <v>605781000</v>
      </c>
      <c r="I1092" s="4">
        <v>616900000</v>
      </c>
      <c r="J1092" s="4">
        <v>629358000</v>
      </c>
      <c r="K1092" s="4">
        <v>642818000</v>
      </c>
      <c r="L1092" s="4">
        <v>658078000</v>
      </c>
      <c r="M1092" s="4">
        <v>674422000</v>
      </c>
      <c r="N1092" s="4">
        <v>692107000</v>
      </c>
      <c r="O1092" s="4">
        <v>711107000</v>
      </c>
      <c r="P1092" s="4">
        <v>732962000</v>
      </c>
      <c r="Q1092" s="4">
        <v>756331000</v>
      </c>
      <c r="R1092" s="4">
        <v>782185000</v>
      </c>
      <c r="S1092" s="4">
        <v>808578000</v>
      </c>
      <c r="T1092" s="4">
        <v>836793000</v>
      </c>
      <c r="U1092" s="4">
        <v>865810000</v>
      </c>
      <c r="V1092" s="4">
        <v>895136000</v>
      </c>
      <c r="W1092" s="4">
        <v>924627000</v>
      </c>
      <c r="X1092" s="4">
        <v>954158000</v>
      </c>
      <c r="Y1092" s="4">
        <v>981635000</v>
      </c>
      <c r="Z1092" s="4">
        <v>1010180000</v>
      </c>
      <c r="AA1092" s="4">
        <v>1036880000</v>
      </c>
      <c r="AB1092" s="4">
        <v>1063110000</v>
      </c>
      <c r="AC1092" s="4">
        <v>1087940000</v>
      </c>
      <c r="AD1092" s="4">
        <v>1112970000</v>
      </c>
      <c r="AE1092" s="4">
        <v>1135650000</v>
      </c>
      <c r="AF1092" s="4">
        <v>1158910000</v>
      </c>
      <c r="AG1092" s="4">
        <v>1181560000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36992</v>
      </c>
      <c r="F1093">
        <v>37250</v>
      </c>
      <c r="G1093">
        <v>37508</v>
      </c>
      <c r="H1093">
        <v>36218</v>
      </c>
      <c r="I1093">
        <v>36218</v>
      </c>
      <c r="J1093">
        <v>35702</v>
      </c>
      <c r="K1093">
        <v>34412</v>
      </c>
      <c r="L1093">
        <v>33380</v>
      </c>
      <c r="M1093">
        <v>32864</v>
      </c>
      <c r="N1093">
        <v>32348</v>
      </c>
      <c r="O1093">
        <v>31832</v>
      </c>
      <c r="P1093">
        <v>32348</v>
      </c>
      <c r="Q1093">
        <v>31574</v>
      </c>
      <c r="R1093">
        <v>31574</v>
      </c>
      <c r="S1093">
        <v>31574</v>
      </c>
      <c r="T1093">
        <v>30284</v>
      </c>
      <c r="U1093">
        <v>27962</v>
      </c>
      <c r="V1093">
        <v>27704</v>
      </c>
      <c r="W1093">
        <v>28220</v>
      </c>
      <c r="X1093">
        <v>28736</v>
      </c>
      <c r="Y1093">
        <v>29252</v>
      </c>
      <c r="Z1093">
        <v>29768</v>
      </c>
      <c r="AA1093">
        <v>28736</v>
      </c>
      <c r="AB1093">
        <v>28994</v>
      </c>
      <c r="AC1093">
        <v>24866</v>
      </c>
      <c r="AD1093">
        <v>20480</v>
      </c>
      <c r="AE1093">
        <v>20738</v>
      </c>
      <c r="AF1093">
        <v>21254</v>
      </c>
      <c r="AG1093">
        <v>21512</v>
      </c>
    </row>
    <row r="1094" spans="1:33">
      <c r="A1094" t="s">
        <v>5882</v>
      </c>
      <c r="B1094" t="s">
        <v>132</v>
      </c>
      <c r="C1094">
        <v>39655</v>
      </c>
      <c r="D1094">
        <v>39655</v>
      </c>
      <c r="E1094">
        <v>40117</v>
      </c>
      <c r="F1094">
        <v>41195</v>
      </c>
      <c r="G1094">
        <v>42427</v>
      </c>
      <c r="H1094">
        <v>45661</v>
      </c>
      <c r="I1094">
        <v>47817</v>
      </c>
      <c r="J1094">
        <v>50127</v>
      </c>
      <c r="K1094">
        <v>52745</v>
      </c>
      <c r="L1094">
        <v>55209</v>
      </c>
      <c r="M1094">
        <v>57057</v>
      </c>
      <c r="N1094">
        <v>59213</v>
      </c>
      <c r="O1094">
        <v>61369</v>
      </c>
      <c r="P1094">
        <v>63371</v>
      </c>
      <c r="Q1094">
        <v>66605</v>
      </c>
      <c r="R1094">
        <v>68915</v>
      </c>
      <c r="S1094">
        <v>70609</v>
      </c>
      <c r="T1094">
        <v>73535</v>
      </c>
      <c r="U1094">
        <v>76615</v>
      </c>
      <c r="V1094">
        <v>78617</v>
      </c>
      <c r="W1094">
        <v>79387</v>
      </c>
      <c r="X1094">
        <v>80619</v>
      </c>
      <c r="Y1094">
        <v>83237</v>
      </c>
      <c r="Z1094">
        <v>82621</v>
      </c>
      <c r="AA1094">
        <v>81235</v>
      </c>
      <c r="AB1094">
        <v>81697</v>
      </c>
      <c r="AC1094">
        <v>85085</v>
      </c>
      <c r="AD1094">
        <v>84469</v>
      </c>
      <c r="AE1094">
        <v>85547</v>
      </c>
      <c r="AF1094">
        <v>86163</v>
      </c>
      <c r="AG1094">
        <v>87395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23250</v>
      </c>
      <c r="F1095">
        <v>23250</v>
      </c>
      <c r="G1095">
        <v>23250</v>
      </c>
      <c r="H1095">
        <v>22750</v>
      </c>
      <c r="I1095">
        <v>21250</v>
      </c>
      <c r="J1095">
        <v>20250</v>
      </c>
      <c r="K1095">
        <v>19750</v>
      </c>
      <c r="L1095">
        <v>19750</v>
      </c>
      <c r="M1095">
        <v>19750</v>
      </c>
      <c r="N1095">
        <v>19750</v>
      </c>
      <c r="O1095">
        <v>19750</v>
      </c>
      <c r="P1095">
        <v>19750</v>
      </c>
      <c r="Q1095">
        <v>19250</v>
      </c>
      <c r="R1095">
        <v>18750</v>
      </c>
      <c r="S1095">
        <v>18750</v>
      </c>
      <c r="T1095">
        <v>19250</v>
      </c>
      <c r="U1095">
        <v>19750</v>
      </c>
      <c r="V1095">
        <v>19750</v>
      </c>
      <c r="W1095">
        <v>19750</v>
      </c>
      <c r="X1095">
        <v>18750</v>
      </c>
      <c r="Y1095">
        <v>16750</v>
      </c>
      <c r="Z1095">
        <v>16750</v>
      </c>
      <c r="AA1095">
        <v>16750</v>
      </c>
      <c r="AB1095">
        <v>15750</v>
      </c>
      <c r="AC1095">
        <v>14250</v>
      </c>
      <c r="AD1095">
        <v>14250</v>
      </c>
      <c r="AE1095">
        <v>14250</v>
      </c>
      <c r="AF1095">
        <v>12750</v>
      </c>
      <c r="AG1095">
        <v>12750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4056.53</v>
      </c>
      <c r="D1097">
        <v>6418.45</v>
      </c>
      <c r="E1097">
        <v>8110.63</v>
      </c>
      <c r="F1097">
        <v>8863.1200000000008</v>
      </c>
      <c r="G1097">
        <v>9756.1299999999992</v>
      </c>
      <c r="H1097">
        <v>12164.2</v>
      </c>
      <c r="I1097">
        <v>13935.5</v>
      </c>
      <c r="J1097">
        <v>16051.1</v>
      </c>
      <c r="K1097">
        <v>18596.900000000001</v>
      </c>
      <c r="L1097">
        <v>21178.1</v>
      </c>
      <c r="M1097">
        <v>23364.6</v>
      </c>
      <c r="N1097">
        <v>25908.2</v>
      </c>
      <c r="O1097">
        <v>28613</v>
      </c>
      <c r="P1097">
        <v>31100.1</v>
      </c>
      <c r="Q1097">
        <v>35164.9</v>
      </c>
      <c r="R1097">
        <v>39020.1</v>
      </c>
      <c r="S1097">
        <v>42510.7</v>
      </c>
      <c r="T1097">
        <v>47296.9</v>
      </c>
      <c r="U1097">
        <v>52373.7</v>
      </c>
      <c r="V1097">
        <v>56211.199999999997</v>
      </c>
      <c r="W1097">
        <v>60284.4</v>
      </c>
      <c r="X1097">
        <v>64903.4</v>
      </c>
      <c r="Y1097">
        <v>69538.3</v>
      </c>
      <c r="Z1097">
        <v>74049.100000000006</v>
      </c>
      <c r="AA1097">
        <v>79956.2</v>
      </c>
      <c r="AB1097">
        <v>84594.2</v>
      </c>
      <c r="AC1097">
        <v>91648.4</v>
      </c>
      <c r="AD1097">
        <v>99799.1</v>
      </c>
      <c r="AE1097">
        <v>102576</v>
      </c>
      <c r="AF1097">
        <v>106720</v>
      </c>
      <c r="AG1097">
        <v>109047</v>
      </c>
    </row>
    <row r="1098" spans="1:33">
      <c r="A1098" t="s">
        <v>5878</v>
      </c>
      <c r="B1098" t="s">
        <v>132</v>
      </c>
      <c r="C1098">
        <v>13557.4</v>
      </c>
      <c r="D1098">
        <v>15611</v>
      </c>
      <c r="E1098">
        <v>17260</v>
      </c>
      <c r="F1098">
        <v>18143</v>
      </c>
      <c r="G1098">
        <v>19226</v>
      </c>
      <c r="H1098">
        <v>21810</v>
      </c>
      <c r="I1098">
        <v>23664</v>
      </c>
      <c r="J1098">
        <v>25892</v>
      </c>
      <c r="K1098">
        <v>28639</v>
      </c>
      <c r="L1098">
        <v>31483</v>
      </c>
      <c r="M1098">
        <v>33950</v>
      </c>
      <c r="N1098">
        <v>36999</v>
      </c>
      <c r="O1098">
        <v>40473</v>
      </c>
      <c r="P1098">
        <v>44012</v>
      </c>
      <c r="Q1098">
        <v>49327</v>
      </c>
      <c r="R1098">
        <v>54506</v>
      </c>
      <c r="S1098">
        <v>59344</v>
      </c>
      <c r="T1098">
        <v>66090</v>
      </c>
      <c r="U1098">
        <v>73326</v>
      </c>
      <c r="V1098">
        <v>79170</v>
      </c>
      <c r="W1098">
        <v>85339</v>
      </c>
      <c r="X1098">
        <v>92545</v>
      </c>
      <c r="Y1098">
        <v>99889</v>
      </c>
      <c r="Z1098">
        <v>107354</v>
      </c>
      <c r="AA1098">
        <v>116869</v>
      </c>
      <c r="AB1098">
        <v>124843</v>
      </c>
      <c r="AC1098">
        <v>136597</v>
      </c>
      <c r="AD1098">
        <v>150481</v>
      </c>
      <c r="AE1098">
        <v>156195</v>
      </c>
      <c r="AF1098">
        <v>164261</v>
      </c>
      <c r="AG1098">
        <v>169733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740</v>
      </c>
      <c r="D1101">
        <v>1340</v>
      </c>
      <c r="E1101">
        <v>1710</v>
      </c>
      <c r="F1101">
        <v>1850</v>
      </c>
      <c r="G1101">
        <v>2000</v>
      </c>
      <c r="H1101">
        <v>2380</v>
      </c>
      <c r="I1101">
        <v>2630</v>
      </c>
      <c r="J1101">
        <v>2900</v>
      </c>
      <c r="K1101">
        <v>3200</v>
      </c>
      <c r="L1101">
        <v>3480</v>
      </c>
      <c r="M1101">
        <v>3700</v>
      </c>
      <c r="N1101">
        <v>3940</v>
      </c>
      <c r="O1101">
        <v>4180</v>
      </c>
      <c r="P1101">
        <v>4400</v>
      </c>
      <c r="Q1101">
        <v>4750</v>
      </c>
      <c r="R1101">
        <v>5060</v>
      </c>
      <c r="S1101">
        <v>5330</v>
      </c>
      <c r="T1101">
        <v>5700</v>
      </c>
      <c r="U1101">
        <v>6080</v>
      </c>
      <c r="V1101">
        <v>6360</v>
      </c>
      <c r="W1101">
        <v>6640</v>
      </c>
      <c r="X1101">
        <v>6950</v>
      </c>
      <c r="Y1101">
        <v>7260</v>
      </c>
      <c r="Z1101">
        <v>7550</v>
      </c>
      <c r="AA1101">
        <v>7920</v>
      </c>
      <c r="AB1101">
        <v>8200</v>
      </c>
      <c r="AC1101">
        <v>8620</v>
      </c>
      <c r="AD1101">
        <v>9100</v>
      </c>
      <c r="AE1101">
        <v>9260</v>
      </c>
      <c r="AF1101">
        <v>9490</v>
      </c>
      <c r="AG1101">
        <v>9610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1091</v>
      </c>
      <c r="F1102">
        <v>1152</v>
      </c>
      <c r="G1102">
        <v>1212</v>
      </c>
      <c r="H1102">
        <v>1353</v>
      </c>
      <c r="I1102">
        <v>1441</v>
      </c>
      <c r="J1102">
        <v>1530</v>
      </c>
      <c r="K1102">
        <v>1624</v>
      </c>
      <c r="L1102">
        <v>1705</v>
      </c>
      <c r="M1102">
        <v>1764</v>
      </c>
      <c r="N1102">
        <v>1824</v>
      </c>
      <c r="O1102">
        <v>1882</v>
      </c>
      <c r="P1102">
        <v>1931</v>
      </c>
      <c r="Q1102">
        <v>2004</v>
      </c>
      <c r="R1102">
        <v>2061</v>
      </c>
      <c r="S1102">
        <v>2109</v>
      </c>
      <c r="T1102">
        <v>2164</v>
      </c>
      <c r="U1102">
        <v>2221</v>
      </c>
      <c r="V1102">
        <v>2264</v>
      </c>
      <c r="W1102">
        <v>2303</v>
      </c>
      <c r="X1102">
        <v>2330</v>
      </c>
      <c r="Y1102">
        <v>2366</v>
      </c>
      <c r="Z1102">
        <v>2395</v>
      </c>
      <c r="AA1102">
        <v>2436</v>
      </c>
      <c r="AB1102">
        <v>2465</v>
      </c>
      <c r="AC1102">
        <v>2505</v>
      </c>
      <c r="AD1102">
        <v>2548</v>
      </c>
      <c r="AE1102">
        <v>2561</v>
      </c>
      <c r="AF1102">
        <v>2579</v>
      </c>
      <c r="AG1102">
        <v>2588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0</v>
      </c>
      <c r="G1103">
        <v>50</v>
      </c>
      <c r="H1103">
        <v>150</v>
      </c>
      <c r="I1103">
        <v>200</v>
      </c>
      <c r="J1103">
        <v>250</v>
      </c>
      <c r="K1103">
        <v>350</v>
      </c>
      <c r="L1103">
        <v>450</v>
      </c>
      <c r="M1103">
        <v>500</v>
      </c>
      <c r="N1103">
        <v>550</v>
      </c>
      <c r="O1103">
        <v>600</v>
      </c>
      <c r="P1103">
        <v>650</v>
      </c>
      <c r="Q1103">
        <v>750</v>
      </c>
      <c r="R1103">
        <v>850</v>
      </c>
      <c r="S1103">
        <v>950</v>
      </c>
      <c r="T1103">
        <v>1050</v>
      </c>
      <c r="U1103">
        <v>1200</v>
      </c>
      <c r="V1103">
        <v>1300</v>
      </c>
      <c r="W1103">
        <v>1400</v>
      </c>
      <c r="X1103">
        <v>1500</v>
      </c>
      <c r="Y1103">
        <v>1600</v>
      </c>
      <c r="Z1103">
        <v>1700</v>
      </c>
      <c r="AA1103">
        <v>1850</v>
      </c>
      <c r="AB1103">
        <v>1950</v>
      </c>
      <c r="AC1103">
        <v>2100</v>
      </c>
      <c r="AD1103">
        <v>2300</v>
      </c>
      <c r="AE1103">
        <v>2350</v>
      </c>
      <c r="AF1103">
        <v>2450</v>
      </c>
      <c r="AG1103">
        <v>2500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5871</v>
      </c>
      <c r="B1105" t="s">
        <v>132</v>
      </c>
      <c r="C1105">
        <v>935</v>
      </c>
      <c r="D1105">
        <v>1910</v>
      </c>
      <c r="E1105">
        <v>2650</v>
      </c>
      <c r="F1105">
        <v>2980</v>
      </c>
      <c r="G1105">
        <v>3365</v>
      </c>
      <c r="H1105">
        <v>4390</v>
      </c>
      <c r="I1105">
        <v>5185</v>
      </c>
      <c r="J1105">
        <v>6150</v>
      </c>
      <c r="K1105">
        <v>7350</v>
      </c>
      <c r="L1105">
        <v>8590</v>
      </c>
      <c r="M1105">
        <v>9650</v>
      </c>
      <c r="N1105">
        <v>10895</v>
      </c>
      <c r="O1105">
        <v>12280</v>
      </c>
      <c r="P1105">
        <v>13610</v>
      </c>
      <c r="Q1105">
        <v>15865</v>
      </c>
      <c r="R1105">
        <v>18075</v>
      </c>
      <c r="S1105">
        <v>20190</v>
      </c>
      <c r="T1105">
        <v>23215</v>
      </c>
      <c r="U1105">
        <v>26600</v>
      </c>
      <c r="V1105">
        <v>29290</v>
      </c>
      <c r="W1105">
        <v>32195</v>
      </c>
      <c r="X1105">
        <v>35630</v>
      </c>
      <c r="Y1105">
        <v>39230</v>
      </c>
      <c r="Z1105">
        <v>42875</v>
      </c>
      <c r="AA1105">
        <v>47745</v>
      </c>
      <c r="AB1105">
        <v>51730</v>
      </c>
      <c r="AC1105">
        <v>58005</v>
      </c>
      <c r="AD1105">
        <v>65595</v>
      </c>
      <c r="AE1105">
        <v>68290</v>
      </c>
      <c r="AF1105">
        <v>72310</v>
      </c>
      <c r="AG1105">
        <v>74600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0</v>
      </c>
      <c r="D1108">
        <v>0</v>
      </c>
      <c r="E1108">
        <v>350</v>
      </c>
      <c r="F1108">
        <v>1064</v>
      </c>
      <c r="G1108">
        <v>1820</v>
      </c>
      <c r="H1108">
        <v>2604</v>
      </c>
      <c r="I1108">
        <v>3094</v>
      </c>
      <c r="J1108">
        <v>3416</v>
      </c>
      <c r="K1108">
        <v>3626</v>
      </c>
      <c r="L1108">
        <v>3752</v>
      </c>
      <c r="M1108">
        <v>3836</v>
      </c>
      <c r="N1108">
        <v>3892</v>
      </c>
      <c r="O1108">
        <v>3920</v>
      </c>
      <c r="P1108">
        <v>3934</v>
      </c>
      <c r="Q1108">
        <v>3948</v>
      </c>
      <c r="R1108">
        <v>3962</v>
      </c>
      <c r="S1108">
        <v>3962</v>
      </c>
      <c r="T1108">
        <v>3962</v>
      </c>
      <c r="U1108">
        <v>3962</v>
      </c>
      <c r="V1108">
        <v>3962</v>
      </c>
      <c r="W1108">
        <v>3962</v>
      </c>
      <c r="X1108">
        <v>3962</v>
      </c>
      <c r="Y1108">
        <v>3962</v>
      </c>
      <c r="Z1108">
        <v>3962</v>
      </c>
      <c r="AA1108">
        <v>3962</v>
      </c>
      <c r="AB1108">
        <v>3962</v>
      </c>
      <c r="AC1108">
        <v>3962</v>
      </c>
      <c r="AD1108">
        <v>3962</v>
      </c>
      <c r="AE1108">
        <v>3962</v>
      </c>
      <c r="AF1108">
        <v>3962</v>
      </c>
      <c r="AG1108">
        <v>3962</v>
      </c>
    </row>
    <row r="1109" spans="1:33">
      <c r="A1109" t="s">
        <v>5867</v>
      </c>
      <c r="B1109" t="s">
        <v>132</v>
      </c>
      <c r="C1109" s="4">
        <v>198808000</v>
      </c>
      <c r="D1109" s="4">
        <v>213542000</v>
      </c>
      <c r="E1109" s="4">
        <v>215473000</v>
      </c>
      <c r="F1109" s="4">
        <v>217389000</v>
      </c>
      <c r="G1109" s="4">
        <v>218538000</v>
      </c>
      <c r="H1109" s="4">
        <v>208873000</v>
      </c>
      <c r="I1109" s="4">
        <v>208455000</v>
      </c>
      <c r="J1109" s="4">
        <v>205083000</v>
      </c>
      <c r="K1109" s="4">
        <v>197232000</v>
      </c>
      <c r="L1109" s="4">
        <v>189915000</v>
      </c>
      <c r="M1109" s="4">
        <v>186888000</v>
      </c>
      <c r="N1109" s="4">
        <v>183186000</v>
      </c>
      <c r="O1109" s="4">
        <v>179780000</v>
      </c>
      <c r="P1109" s="4">
        <v>181791000</v>
      </c>
      <c r="Q1109" s="4">
        <v>175759000</v>
      </c>
      <c r="R1109" s="4">
        <v>175242000</v>
      </c>
      <c r="S1109" s="4">
        <v>175765000</v>
      </c>
      <c r="T1109" s="4">
        <v>166042000</v>
      </c>
      <c r="U1109" s="4">
        <v>151562000</v>
      </c>
      <c r="V1109" s="4">
        <v>150021000</v>
      </c>
      <c r="W1109" s="4">
        <v>152604000</v>
      </c>
      <c r="X1109" s="4">
        <v>155531000</v>
      </c>
      <c r="Y1109" s="4">
        <v>157957000</v>
      </c>
      <c r="Z1109" s="4">
        <v>160574000</v>
      </c>
      <c r="AA1109" s="4">
        <v>158498000</v>
      </c>
      <c r="AB1109" s="4">
        <v>162933000</v>
      </c>
      <c r="AC1109" s="4">
        <v>143545000</v>
      </c>
      <c r="AD1109" s="4">
        <v>124194000</v>
      </c>
      <c r="AE1109" s="4">
        <v>126455000</v>
      </c>
      <c r="AF1109" s="4">
        <v>131338000</v>
      </c>
      <c r="AG1109" s="4">
        <v>133135000</v>
      </c>
    </row>
    <row r="1110" spans="1:33">
      <c r="A1110" t="s">
        <v>5866</v>
      </c>
      <c r="B1110" t="s">
        <v>132</v>
      </c>
      <c r="C1110" s="4">
        <v>154017000</v>
      </c>
      <c r="D1110" s="4">
        <v>146415000</v>
      </c>
      <c r="E1110" s="4">
        <v>149449000</v>
      </c>
      <c r="F1110" s="4">
        <v>153685000</v>
      </c>
      <c r="G1110" s="4">
        <v>158044000</v>
      </c>
      <c r="H1110" s="4">
        <v>168450000</v>
      </c>
      <c r="I1110" s="4">
        <v>176221000</v>
      </c>
      <c r="J1110" s="4">
        <v>184603000</v>
      </c>
      <c r="K1110" s="4">
        <v>194144000</v>
      </c>
      <c r="L1110" s="4">
        <v>202200000</v>
      </c>
      <c r="M1110" s="4">
        <v>209510000</v>
      </c>
      <c r="N1110" s="4">
        <v>217173000</v>
      </c>
      <c r="O1110" s="4">
        <v>225422000</v>
      </c>
      <c r="P1110" s="4">
        <v>232149000</v>
      </c>
      <c r="Q1110" s="4">
        <v>242988000</v>
      </c>
      <c r="R1110" s="4">
        <v>251228000</v>
      </c>
      <c r="S1110" s="4">
        <v>259022000</v>
      </c>
      <c r="T1110" s="4">
        <v>267622000</v>
      </c>
      <c r="U1110" s="4">
        <v>279119000</v>
      </c>
      <c r="V1110" s="4">
        <v>287410000</v>
      </c>
      <c r="W1110" s="4">
        <v>290353000</v>
      </c>
      <c r="X1110" s="4">
        <v>295337000</v>
      </c>
      <c r="Y1110" s="4">
        <v>305011000</v>
      </c>
      <c r="Z1110" s="4">
        <v>302442000</v>
      </c>
      <c r="AA1110" s="4">
        <v>293679000</v>
      </c>
      <c r="AB1110" s="4">
        <v>291561000</v>
      </c>
      <c r="AC1110" s="4">
        <v>299331000</v>
      </c>
      <c r="AD1110" s="4">
        <v>288067000</v>
      </c>
      <c r="AE1110" s="4">
        <v>290384000</v>
      </c>
      <c r="AF1110" s="4">
        <v>288288000</v>
      </c>
      <c r="AG1110" s="4">
        <v>292569000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146642000</v>
      </c>
      <c r="F1111" s="4">
        <v>146642000</v>
      </c>
      <c r="G1111" s="4">
        <v>146642000</v>
      </c>
      <c r="H1111" s="4">
        <v>143489000</v>
      </c>
      <c r="I1111" s="4">
        <v>134028000</v>
      </c>
      <c r="J1111" s="4">
        <v>127721000</v>
      </c>
      <c r="K1111" s="4">
        <v>124567000</v>
      </c>
      <c r="L1111" s="4">
        <v>124567000</v>
      </c>
      <c r="M1111" s="4">
        <v>124567000</v>
      </c>
      <c r="N1111" s="4">
        <v>124567000</v>
      </c>
      <c r="O1111" s="4">
        <v>124567000</v>
      </c>
      <c r="P1111" s="4">
        <v>124567000</v>
      </c>
      <c r="Q1111" s="4">
        <v>121414000</v>
      </c>
      <c r="R1111" s="4">
        <v>118260000</v>
      </c>
      <c r="S1111" s="4">
        <v>118260000</v>
      </c>
      <c r="T1111" s="4">
        <v>121414000</v>
      </c>
      <c r="U1111" s="4">
        <v>124567000</v>
      </c>
      <c r="V1111" s="4">
        <v>124567000</v>
      </c>
      <c r="W1111" s="4">
        <v>124567000</v>
      </c>
      <c r="X1111" s="4">
        <v>118260000</v>
      </c>
      <c r="Y1111" s="4">
        <v>105646000</v>
      </c>
      <c r="Z1111" s="4">
        <v>105646000</v>
      </c>
      <c r="AA1111" s="4">
        <v>105646000</v>
      </c>
      <c r="AB1111" s="4">
        <v>99338400</v>
      </c>
      <c r="AC1111" s="4">
        <v>89877600</v>
      </c>
      <c r="AD1111" s="4">
        <v>89877600</v>
      </c>
      <c r="AE1111" s="4">
        <v>89877600</v>
      </c>
      <c r="AF1111" s="4">
        <v>80416800</v>
      </c>
      <c r="AG1111" s="4">
        <v>80416800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7293520</v>
      </c>
      <c r="D1113" s="4">
        <v>11579100</v>
      </c>
      <c r="E1113" s="4">
        <v>14749600</v>
      </c>
      <c r="F1113" s="4">
        <v>16250400</v>
      </c>
      <c r="G1113" s="4">
        <v>18038000</v>
      </c>
      <c r="H1113" s="4">
        <v>22604400</v>
      </c>
      <c r="I1113" s="4">
        <v>26129200</v>
      </c>
      <c r="J1113" s="4">
        <v>30369200</v>
      </c>
      <c r="K1113" s="4">
        <v>35358200</v>
      </c>
      <c r="L1113" s="4">
        <v>40631600</v>
      </c>
      <c r="M1113" s="4">
        <v>45228100</v>
      </c>
      <c r="N1113" s="4">
        <v>50600100</v>
      </c>
      <c r="O1113" s="4">
        <v>55907600</v>
      </c>
      <c r="P1113" s="4">
        <v>60787000</v>
      </c>
      <c r="Q1113" s="4">
        <v>68766700</v>
      </c>
      <c r="R1113" s="4">
        <v>76663700</v>
      </c>
      <c r="S1113" s="4">
        <v>83548400</v>
      </c>
      <c r="T1113" s="4">
        <v>92987200</v>
      </c>
      <c r="U1113" s="4">
        <v>103000000</v>
      </c>
      <c r="V1113" s="4">
        <v>110566000</v>
      </c>
      <c r="W1113" s="4">
        <v>119104000</v>
      </c>
      <c r="X1113" s="4">
        <v>128237000</v>
      </c>
      <c r="Y1113" s="4">
        <v>137398000</v>
      </c>
      <c r="Z1113" s="4">
        <v>146319000</v>
      </c>
      <c r="AA1113" s="4">
        <v>158674000</v>
      </c>
      <c r="AB1113" s="4">
        <v>167853000</v>
      </c>
      <c r="AC1113" s="4">
        <v>181851000</v>
      </c>
      <c r="AD1113" s="4">
        <v>198021000</v>
      </c>
      <c r="AE1113" s="4">
        <v>203481000</v>
      </c>
      <c r="AF1113" s="4">
        <v>212639000</v>
      </c>
      <c r="AG1113" s="4">
        <v>217277000</v>
      </c>
    </row>
    <row r="1114" spans="1:33">
      <c r="A1114" t="s">
        <v>5862</v>
      </c>
      <c r="B1114" t="s">
        <v>132</v>
      </c>
      <c r="C1114" s="4">
        <v>15418400</v>
      </c>
      <c r="D1114" s="4">
        <v>17777500</v>
      </c>
      <c r="E1114" s="4">
        <v>19779500</v>
      </c>
      <c r="F1114" s="4">
        <v>20892600</v>
      </c>
      <c r="G1114" s="4">
        <v>22221800</v>
      </c>
      <c r="H1114" s="4">
        <v>25332900</v>
      </c>
      <c r="I1114" s="4">
        <v>27698900</v>
      </c>
      <c r="J1114" s="4">
        <v>30588100</v>
      </c>
      <c r="K1114" s="4">
        <v>33996000</v>
      </c>
      <c r="L1114" s="4">
        <v>37548800</v>
      </c>
      <c r="M1114" s="4">
        <v>40699500</v>
      </c>
      <c r="N1114" s="4">
        <v>44529200</v>
      </c>
      <c r="O1114" s="4">
        <v>48977800</v>
      </c>
      <c r="P1114" s="4">
        <v>53526000</v>
      </c>
      <c r="Q1114" s="4">
        <v>60251100</v>
      </c>
      <c r="R1114" s="4">
        <v>67186100</v>
      </c>
      <c r="S1114" s="4">
        <v>73413600</v>
      </c>
      <c r="T1114" s="4">
        <v>82477200</v>
      </c>
      <c r="U1114" s="4">
        <v>91828300</v>
      </c>
      <c r="V1114" s="4">
        <v>100014000</v>
      </c>
      <c r="W1114" s="4">
        <v>108177000</v>
      </c>
      <c r="X1114" s="4">
        <v>118349000</v>
      </c>
      <c r="Y1114" s="4">
        <v>128165000</v>
      </c>
      <c r="Z1114" s="4">
        <v>138990000</v>
      </c>
      <c r="AA1114" s="4">
        <v>151787000</v>
      </c>
      <c r="AB1114" s="4">
        <v>163582000</v>
      </c>
      <c r="AC1114" s="4">
        <v>179547000</v>
      </c>
      <c r="AD1114" s="4">
        <v>199438000</v>
      </c>
      <c r="AE1114" s="4">
        <v>207970000</v>
      </c>
      <c r="AF1114" s="4">
        <v>220969000</v>
      </c>
      <c r="AG1114" s="4">
        <v>230775000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 s="4">
        <v>7489800</v>
      </c>
      <c r="D1116" s="4">
        <v>7489800</v>
      </c>
      <c r="E1116" s="4">
        <v>7489800</v>
      </c>
      <c r="F1116" s="4">
        <v>7489800</v>
      </c>
      <c r="G1116" s="4">
        <v>7489800</v>
      </c>
      <c r="H1116" s="4">
        <v>7489800</v>
      </c>
      <c r="I1116" s="4">
        <v>7489800</v>
      </c>
      <c r="J1116" s="4">
        <v>7489800</v>
      </c>
      <c r="K1116" s="4">
        <v>7489800</v>
      </c>
      <c r="L1116" s="4">
        <v>7489800</v>
      </c>
      <c r="M1116" s="4">
        <v>7489800</v>
      </c>
      <c r="N1116" s="4">
        <v>7489800</v>
      </c>
      <c r="O1116" s="4">
        <v>7489800</v>
      </c>
      <c r="P1116" s="4">
        <v>7489800</v>
      </c>
      <c r="Q1116" s="4">
        <v>7489800</v>
      </c>
      <c r="R1116" s="4">
        <v>7489800</v>
      </c>
      <c r="S1116" s="4">
        <v>6740820</v>
      </c>
      <c r="T1116" s="4">
        <v>5842040</v>
      </c>
      <c r="U1116" s="4">
        <v>5842040</v>
      </c>
      <c r="V1116" s="4">
        <v>5842040</v>
      </c>
      <c r="W1116" s="4">
        <v>5842040</v>
      </c>
      <c r="X1116" s="4">
        <v>5842040</v>
      </c>
      <c r="Y1116" s="4">
        <v>5842040</v>
      </c>
      <c r="Z1116" s="4">
        <v>5842040</v>
      </c>
      <c r="AA1116" s="4">
        <v>5842040</v>
      </c>
      <c r="AB1116" s="4">
        <v>5842040</v>
      </c>
      <c r="AC1116" s="4">
        <v>5842040</v>
      </c>
      <c r="AD1116" s="4">
        <v>5842040</v>
      </c>
      <c r="AE1116" s="4">
        <v>5842040</v>
      </c>
      <c r="AF1116" s="4">
        <v>5842040</v>
      </c>
      <c r="AG1116" s="4">
        <v>5842040</v>
      </c>
    </row>
    <row r="1117" spans="1:33">
      <c r="A1117" t="s">
        <v>5859</v>
      </c>
      <c r="B1117" t="s">
        <v>132</v>
      </c>
      <c r="C1117" s="4">
        <v>4511750</v>
      </c>
      <c r="D1117" s="4">
        <v>8169930</v>
      </c>
      <c r="E1117" s="4">
        <v>10425800</v>
      </c>
      <c r="F1117" s="4">
        <v>11279400</v>
      </c>
      <c r="G1117" s="4">
        <v>12193900</v>
      </c>
      <c r="H1117" s="4">
        <v>14510800</v>
      </c>
      <c r="I1117" s="4">
        <v>16035000</v>
      </c>
      <c r="J1117" s="4">
        <v>17681200</v>
      </c>
      <c r="K1117" s="4">
        <v>19510300</v>
      </c>
      <c r="L1117" s="4">
        <v>21217400</v>
      </c>
      <c r="M1117" s="4">
        <v>22558800</v>
      </c>
      <c r="N1117" s="4">
        <v>24022000</v>
      </c>
      <c r="O1117" s="4">
        <v>25485300</v>
      </c>
      <c r="P1117" s="4">
        <v>26826600</v>
      </c>
      <c r="Q1117" s="4">
        <v>28960600</v>
      </c>
      <c r="R1117" s="4">
        <v>30850600</v>
      </c>
      <c r="S1117" s="4">
        <v>32496800</v>
      </c>
      <c r="T1117" s="4">
        <v>34752700</v>
      </c>
      <c r="U1117" s="4">
        <v>37069500</v>
      </c>
      <c r="V1117" s="4">
        <v>38776700</v>
      </c>
      <c r="W1117" s="4">
        <v>40483800</v>
      </c>
      <c r="X1117" s="4">
        <v>42373900</v>
      </c>
      <c r="Y1117" s="4">
        <v>44263900</v>
      </c>
      <c r="Z1117" s="4">
        <v>46032000</v>
      </c>
      <c r="AA1117" s="4">
        <v>48287900</v>
      </c>
      <c r="AB1117" s="4">
        <v>49995100</v>
      </c>
      <c r="AC1117" s="4">
        <v>52555800</v>
      </c>
      <c r="AD1117" s="4">
        <v>55482300</v>
      </c>
      <c r="AE1117" s="4">
        <v>56457800</v>
      </c>
      <c r="AF1117" s="4">
        <v>57860200</v>
      </c>
      <c r="AG1117" s="4">
        <v>58591800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2991390</v>
      </c>
      <c r="F1118" s="4">
        <v>3158650</v>
      </c>
      <c r="G1118" s="4">
        <v>3323160</v>
      </c>
      <c r="H1118" s="4">
        <v>3709760</v>
      </c>
      <c r="I1118" s="4">
        <v>3951050</v>
      </c>
      <c r="J1118" s="4">
        <v>4195080</v>
      </c>
      <c r="K1118" s="4">
        <v>4452810</v>
      </c>
      <c r="L1118" s="4">
        <v>4674910</v>
      </c>
      <c r="M1118" s="4">
        <v>4836680</v>
      </c>
      <c r="N1118" s="4">
        <v>5001190</v>
      </c>
      <c r="O1118" s="4">
        <v>5160220</v>
      </c>
      <c r="P1118" s="4">
        <v>5294570</v>
      </c>
      <c r="Q1118" s="4">
        <v>5494730</v>
      </c>
      <c r="R1118" s="4">
        <v>5651010</v>
      </c>
      <c r="S1118" s="4">
        <v>5782620</v>
      </c>
      <c r="T1118" s="4">
        <v>5933430</v>
      </c>
      <c r="U1118" s="4">
        <v>6089720</v>
      </c>
      <c r="V1118" s="4">
        <v>6207620</v>
      </c>
      <c r="W1118" s="4">
        <v>6314550</v>
      </c>
      <c r="X1118" s="4">
        <v>6388580</v>
      </c>
      <c r="Y1118" s="4">
        <v>6487290</v>
      </c>
      <c r="Z1118" s="4">
        <v>6566800</v>
      </c>
      <c r="AA1118" s="4">
        <v>6679220</v>
      </c>
      <c r="AB1118" s="4">
        <v>6758730</v>
      </c>
      <c r="AC1118" s="4">
        <v>6868410</v>
      </c>
      <c r="AD1118" s="4">
        <v>6986310</v>
      </c>
      <c r="AE1118" s="4">
        <v>7021950</v>
      </c>
      <c r="AF1118" s="4">
        <v>7071310</v>
      </c>
      <c r="AG1118" s="4">
        <v>7095990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0</v>
      </c>
      <c r="G1119">
        <v>59568</v>
      </c>
      <c r="H1119">
        <v>178704</v>
      </c>
      <c r="I1119">
        <v>238272</v>
      </c>
      <c r="J1119">
        <v>297840</v>
      </c>
      <c r="K1119">
        <v>416976</v>
      </c>
      <c r="L1119">
        <v>536112</v>
      </c>
      <c r="M1119">
        <v>595680</v>
      </c>
      <c r="N1119">
        <v>655248</v>
      </c>
      <c r="O1119">
        <v>714816</v>
      </c>
      <c r="P1119">
        <v>774384</v>
      </c>
      <c r="Q1119">
        <v>893520</v>
      </c>
      <c r="R1119" s="4">
        <v>1012660</v>
      </c>
      <c r="S1119" s="4">
        <v>1131790</v>
      </c>
      <c r="T1119" s="4">
        <v>1250930</v>
      </c>
      <c r="U1119" s="4">
        <v>1429630</v>
      </c>
      <c r="V1119" s="4">
        <v>1548770</v>
      </c>
      <c r="W1119" s="4">
        <v>1667900</v>
      </c>
      <c r="X1119" s="4">
        <v>1787040</v>
      </c>
      <c r="Y1119" s="4">
        <v>1906180</v>
      </c>
      <c r="Z1119" s="4">
        <v>2025310</v>
      </c>
      <c r="AA1119" s="4">
        <v>2204020</v>
      </c>
      <c r="AB1119" s="4">
        <v>2323150</v>
      </c>
      <c r="AC1119" s="4">
        <v>2501860</v>
      </c>
      <c r="AD1119" s="4">
        <v>2740130</v>
      </c>
      <c r="AE1119" s="4">
        <v>2799700</v>
      </c>
      <c r="AF1119" s="4">
        <v>2918830</v>
      </c>
      <c r="AG1119" s="4">
        <v>2978400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5855</v>
      </c>
      <c r="B1121" t="s">
        <v>132</v>
      </c>
      <c r="C1121" s="4">
        <v>2457180</v>
      </c>
      <c r="D1121" s="4">
        <v>5019480</v>
      </c>
      <c r="E1121" s="4">
        <v>6964200</v>
      </c>
      <c r="F1121" s="4">
        <v>7831440</v>
      </c>
      <c r="G1121" s="4">
        <v>8843220</v>
      </c>
      <c r="H1121" s="4">
        <v>11536900</v>
      </c>
      <c r="I1121" s="4">
        <v>13626200</v>
      </c>
      <c r="J1121" s="4">
        <v>16162200</v>
      </c>
      <c r="K1121" s="4">
        <v>19315800</v>
      </c>
      <c r="L1121" s="4">
        <v>22574500</v>
      </c>
      <c r="M1121" s="4">
        <v>25360200</v>
      </c>
      <c r="N1121" s="4">
        <v>28632100</v>
      </c>
      <c r="O1121" s="4">
        <v>32271800</v>
      </c>
      <c r="P1121" s="4">
        <v>35767100</v>
      </c>
      <c r="Q1121" s="4">
        <v>41693200</v>
      </c>
      <c r="R1121" s="4">
        <v>47501100</v>
      </c>
      <c r="S1121" s="4">
        <v>53059300</v>
      </c>
      <c r="T1121" s="4">
        <v>61009000</v>
      </c>
      <c r="U1121" s="4">
        <v>69904800</v>
      </c>
      <c r="V1121" s="4">
        <v>76974100</v>
      </c>
      <c r="W1121" s="4">
        <v>84608500</v>
      </c>
      <c r="X1121" s="4">
        <v>93635600</v>
      </c>
      <c r="Y1121" s="4">
        <v>103096000</v>
      </c>
      <c r="Z1121" s="4">
        <v>112676000</v>
      </c>
      <c r="AA1121" s="4">
        <v>125474000</v>
      </c>
      <c r="AB1121" s="4">
        <v>135946000</v>
      </c>
      <c r="AC1121" s="4">
        <v>152437000</v>
      </c>
      <c r="AD1121" s="4">
        <v>172384000</v>
      </c>
      <c r="AE1121" s="4">
        <v>179421000</v>
      </c>
      <c r="AF1121" s="4">
        <v>189968000</v>
      </c>
      <c r="AG1121" s="4">
        <v>195954000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>
        <v>0</v>
      </c>
      <c r="D1124">
        <v>0</v>
      </c>
      <c r="E1124" s="4">
        <v>2912700</v>
      </c>
      <c r="F1124" s="4">
        <v>8854610</v>
      </c>
      <c r="G1124" s="4">
        <v>15146000</v>
      </c>
      <c r="H1124" s="4">
        <v>21670500</v>
      </c>
      <c r="I1124" s="4">
        <v>25748300</v>
      </c>
      <c r="J1124" s="4">
        <v>28428000</v>
      </c>
      <c r="K1124" s="4">
        <v>30175600</v>
      </c>
      <c r="L1124" s="4">
        <v>31224100</v>
      </c>
      <c r="M1124" s="4">
        <v>31923200</v>
      </c>
      <c r="N1124" s="4">
        <v>32389200</v>
      </c>
      <c r="O1124" s="4">
        <v>32622200</v>
      </c>
      <c r="P1124" s="4">
        <v>32738700</v>
      </c>
      <c r="Q1124" s="4">
        <v>32855300</v>
      </c>
      <c r="R1124" s="4">
        <v>32971800</v>
      </c>
      <c r="S1124" s="4">
        <v>32971800</v>
      </c>
      <c r="T1124" s="4">
        <v>32971800</v>
      </c>
      <c r="U1124" s="4">
        <v>32971800</v>
      </c>
      <c r="V1124" s="4">
        <v>32971800</v>
      </c>
      <c r="W1124" s="4">
        <v>32971800</v>
      </c>
      <c r="X1124" s="4">
        <v>32971800</v>
      </c>
      <c r="Y1124" s="4">
        <v>32971800</v>
      </c>
      <c r="Z1124" s="4">
        <v>32971800</v>
      </c>
      <c r="AA1124" s="4">
        <v>32971800</v>
      </c>
      <c r="AB1124" s="4">
        <v>32971800</v>
      </c>
      <c r="AC1124" s="4">
        <v>32971800</v>
      </c>
      <c r="AD1124" s="4">
        <v>32971800</v>
      </c>
      <c r="AE1124" s="4">
        <v>32971800</v>
      </c>
      <c r="AF1124" s="4">
        <v>32971800</v>
      </c>
      <c r="AG1124" s="4">
        <v>32971800</v>
      </c>
    </row>
    <row r="1125" spans="1:33">
      <c r="A1125" t="s">
        <v>5851</v>
      </c>
      <c r="B1125" t="s">
        <v>132</v>
      </c>
      <c r="C1125" s="4">
        <v>198808000</v>
      </c>
      <c r="D1125" s="4">
        <v>213542000</v>
      </c>
      <c r="E1125" s="4">
        <v>215473000</v>
      </c>
      <c r="F1125" s="4">
        <v>216267000</v>
      </c>
      <c r="G1125" s="4">
        <v>216294000</v>
      </c>
      <c r="H1125" s="4">
        <v>203289000</v>
      </c>
      <c r="I1125" s="4">
        <v>200624000</v>
      </c>
      <c r="J1125" s="4">
        <v>194994000</v>
      </c>
      <c r="K1125" s="4">
        <v>184872000</v>
      </c>
      <c r="L1125" s="4">
        <v>175346000</v>
      </c>
      <c r="M1125" s="4">
        <v>170009000</v>
      </c>
      <c r="N1125" s="4">
        <v>164045000</v>
      </c>
      <c r="O1125" s="4">
        <v>158340000</v>
      </c>
      <c r="P1125" s="4">
        <v>158125000</v>
      </c>
      <c r="Q1125" s="4">
        <v>148761000</v>
      </c>
      <c r="R1125" s="4">
        <v>145950000</v>
      </c>
      <c r="S1125" s="4">
        <v>143984000</v>
      </c>
      <c r="T1125" s="4">
        <v>131050000</v>
      </c>
      <c r="U1125" s="4">
        <v>113096000</v>
      </c>
      <c r="V1125" s="4">
        <v>109085000</v>
      </c>
      <c r="W1125" s="4">
        <v>109305000</v>
      </c>
      <c r="X1125" s="4">
        <v>109761000</v>
      </c>
      <c r="Y1125" s="4">
        <v>109856000</v>
      </c>
      <c r="Z1125" s="4">
        <v>110078000</v>
      </c>
      <c r="AA1125" s="4">
        <v>102701000</v>
      </c>
      <c r="AB1125" s="4">
        <v>103425000</v>
      </c>
      <c r="AC1125" s="4">
        <v>76677600</v>
      </c>
      <c r="AD1125" s="4">
        <v>44629900</v>
      </c>
      <c r="AE1125" s="4">
        <v>44927200</v>
      </c>
      <c r="AF1125" s="4">
        <v>45628900</v>
      </c>
      <c r="AG1125" s="4">
        <v>45745900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>
        <v>0</v>
      </c>
      <c r="F1127" s="4">
        <v>1121700</v>
      </c>
      <c r="G1127" s="4">
        <v>2243760</v>
      </c>
      <c r="H1127" s="4">
        <v>5583860</v>
      </c>
      <c r="I1127" s="4">
        <v>7830860</v>
      </c>
      <c r="J1127" s="4">
        <v>10088600</v>
      </c>
      <c r="K1127" s="4">
        <v>12359500</v>
      </c>
      <c r="L1127" s="4">
        <v>14568800</v>
      </c>
      <c r="M1127" s="4">
        <v>16879200</v>
      </c>
      <c r="N1127" s="4">
        <v>19140600</v>
      </c>
      <c r="O1127" s="4">
        <v>21440500</v>
      </c>
      <c r="P1127" s="4">
        <v>23666000</v>
      </c>
      <c r="Q1127" s="4">
        <v>26998100</v>
      </c>
      <c r="R1127" s="4">
        <v>29291800</v>
      </c>
      <c r="S1127" s="4">
        <v>31780600</v>
      </c>
      <c r="T1127" s="4">
        <v>34992100</v>
      </c>
      <c r="U1127" s="4">
        <v>38465500</v>
      </c>
      <c r="V1127" s="4">
        <v>40936000</v>
      </c>
      <c r="W1127" s="4">
        <v>43299200</v>
      </c>
      <c r="X1127" s="4">
        <v>45770000</v>
      </c>
      <c r="Y1127" s="4">
        <v>48101600</v>
      </c>
      <c r="Z1127" s="4">
        <v>50496000</v>
      </c>
      <c r="AA1127" s="4">
        <v>55797700</v>
      </c>
      <c r="AB1127" s="4">
        <v>59508800</v>
      </c>
      <c r="AC1127" s="4">
        <v>66867400</v>
      </c>
      <c r="AD1127" s="4">
        <v>79564100</v>
      </c>
      <c r="AE1127" s="4">
        <v>81527500</v>
      </c>
      <c r="AF1127" s="4">
        <v>85709500</v>
      </c>
      <c r="AG1127" s="4">
        <v>87389100</v>
      </c>
    </row>
    <row r="1128" spans="1:33">
      <c r="A1128" t="s">
        <v>5848</v>
      </c>
      <c r="B1128" t="s">
        <v>132</v>
      </c>
      <c r="C1128" s="4">
        <v>154017000</v>
      </c>
      <c r="D1128" s="4">
        <v>146415000</v>
      </c>
      <c r="E1128" s="4">
        <v>147879000</v>
      </c>
      <c r="F1128" s="4">
        <v>148432000</v>
      </c>
      <c r="G1128" s="4">
        <v>148580000</v>
      </c>
      <c r="H1128" s="4">
        <v>148022000</v>
      </c>
      <c r="I1128" s="4">
        <v>148390000</v>
      </c>
      <c r="J1128" s="4">
        <v>148797000</v>
      </c>
      <c r="K1128" s="4">
        <v>149250000</v>
      </c>
      <c r="L1128" s="4">
        <v>148959000</v>
      </c>
      <c r="M1128" s="4">
        <v>149662000</v>
      </c>
      <c r="N1128" s="4">
        <v>149833000</v>
      </c>
      <c r="O1128" s="4">
        <v>150383000</v>
      </c>
      <c r="P1128" s="4">
        <v>150259000</v>
      </c>
      <c r="Q1128" s="4">
        <v>150056000</v>
      </c>
      <c r="R1128" s="4">
        <v>148008000</v>
      </c>
      <c r="S1128" s="4">
        <v>145772000</v>
      </c>
      <c r="T1128" s="4">
        <v>142675000</v>
      </c>
      <c r="U1128" s="4">
        <v>141410000</v>
      </c>
      <c r="V1128" s="4">
        <v>139804000</v>
      </c>
      <c r="W1128" s="4">
        <v>132543000</v>
      </c>
      <c r="X1128" s="4">
        <v>125977000</v>
      </c>
      <c r="Y1128" s="4">
        <v>124436000</v>
      </c>
      <c r="Z1128" s="4">
        <v>111011000</v>
      </c>
      <c r="AA1128" s="4">
        <v>94476000</v>
      </c>
      <c r="AB1128" s="4">
        <v>86574600</v>
      </c>
      <c r="AC1128" s="4">
        <v>87695200</v>
      </c>
      <c r="AD1128" s="4">
        <v>70220600</v>
      </c>
      <c r="AE1128" s="4">
        <v>68492800</v>
      </c>
      <c r="AF1128" s="4">
        <v>61247000</v>
      </c>
      <c r="AG1128" s="4">
        <v>61455200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>
        <v>0</v>
      </c>
      <c r="E1130" s="4">
        <v>1569860</v>
      </c>
      <c r="F1130" s="4">
        <v>5252510</v>
      </c>
      <c r="G1130" s="4">
        <v>9464010</v>
      </c>
      <c r="H1130" s="4">
        <v>20428400</v>
      </c>
      <c r="I1130" s="4">
        <v>27830900</v>
      </c>
      <c r="J1130" s="4">
        <v>35806000</v>
      </c>
      <c r="K1130" s="4">
        <v>44894000</v>
      </c>
      <c r="L1130" s="4">
        <v>53240900</v>
      </c>
      <c r="M1130" s="4">
        <v>59848200</v>
      </c>
      <c r="N1130" s="4">
        <v>67340100</v>
      </c>
      <c r="O1130" s="4">
        <v>75038600</v>
      </c>
      <c r="P1130" s="4">
        <v>81890000</v>
      </c>
      <c r="Q1130" s="4">
        <v>92932000</v>
      </c>
      <c r="R1130" s="4">
        <v>103220000</v>
      </c>
      <c r="S1130" s="4">
        <v>113250000</v>
      </c>
      <c r="T1130" s="4">
        <v>124947000</v>
      </c>
      <c r="U1130" s="4">
        <v>137709000</v>
      </c>
      <c r="V1130" s="4">
        <v>147606000</v>
      </c>
      <c r="W1130" s="4">
        <v>157810000</v>
      </c>
      <c r="X1130" s="4">
        <v>169360000</v>
      </c>
      <c r="Y1130" s="4">
        <v>180574000</v>
      </c>
      <c r="Z1130" s="4">
        <v>191430000</v>
      </c>
      <c r="AA1130" s="4">
        <v>199203000</v>
      </c>
      <c r="AB1130" s="4">
        <v>204986000</v>
      </c>
      <c r="AC1130" s="4">
        <v>211636000</v>
      </c>
      <c r="AD1130" s="4">
        <v>217846000</v>
      </c>
      <c r="AE1130" s="4">
        <v>221892000</v>
      </c>
      <c r="AF1130" s="4">
        <v>227041000</v>
      </c>
      <c r="AG1130" s="4">
        <v>231114000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>
        <v>0</v>
      </c>
      <c r="F1133">
        <v>0</v>
      </c>
      <c r="G1133">
        <v>0</v>
      </c>
      <c r="H1133" s="4">
        <v>6307200</v>
      </c>
      <c r="I1133" s="4">
        <v>9460800</v>
      </c>
      <c r="J1133" s="4">
        <v>12614400</v>
      </c>
      <c r="K1133" s="4">
        <v>15768000</v>
      </c>
      <c r="L1133" s="4">
        <v>18921600</v>
      </c>
      <c r="M1133" s="4">
        <v>18921600</v>
      </c>
      <c r="N1133" s="4">
        <v>18921600</v>
      </c>
      <c r="O1133" s="4">
        <v>18921600</v>
      </c>
      <c r="P1133" s="4">
        <v>18921600</v>
      </c>
      <c r="Q1133" s="4">
        <v>22075200</v>
      </c>
      <c r="R1133" s="4">
        <v>25228800</v>
      </c>
      <c r="S1133" s="4">
        <v>25228800</v>
      </c>
      <c r="T1133" s="4">
        <v>28382400</v>
      </c>
      <c r="U1133" s="4">
        <v>31536000</v>
      </c>
      <c r="V1133" s="4">
        <v>31536000</v>
      </c>
      <c r="W1133" s="4">
        <v>31536000</v>
      </c>
      <c r="X1133" s="4">
        <v>31536000</v>
      </c>
      <c r="Y1133" s="4">
        <v>31536000</v>
      </c>
      <c r="Z1133" s="4">
        <v>31536000</v>
      </c>
      <c r="AA1133" s="4">
        <v>31536000</v>
      </c>
      <c r="AB1133" s="4">
        <v>31536000</v>
      </c>
      <c r="AC1133" s="4">
        <v>31536000</v>
      </c>
      <c r="AD1133" s="4">
        <v>31536000</v>
      </c>
      <c r="AE1133" s="4">
        <v>31536000</v>
      </c>
      <c r="AF1133" s="4">
        <v>31536000</v>
      </c>
      <c r="AG1133" s="4">
        <v>31536000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2715250</v>
      </c>
      <c r="D1137" s="4">
        <v>2715250</v>
      </c>
      <c r="E1137" s="4">
        <v>2715250</v>
      </c>
      <c r="F1137" s="4">
        <v>2715250</v>
      </c>
      <c r="G1137" s="4">
        <v>2715250</v>
      </c>
      <c r="H1137" s="4">
        <v>2715250</v>
      </c>
      <c r="I1137" s="4">
        <v>2715250</v>
      </c>
      <c r="J1137" s="4">
        <v>2715250</v>
      </c>
      <c r="K1137" s="4">
        <v>2715250</v>
      </c>
      <c r="L1137" s="4">
        <v>2715250</v>
      </c>
      <c r="M1137" s="4">
        <v>2715250</v>
      </c>
      <c r="N1137" s="4">
        <v>2715250</v>
      </c>
      <c r="O1137" s="4">
        <v>2715250</v>
      </c>
      <c r="P1137" s="4">
        <v>2715250</v>
      </c>
      <c r="Q1137" s="4">
        <v>2715250</v>
      </c>
      <c r="R1137" s="4">
        <v>2715250</v>
      </c>
      <c r="S1137" s="4">
        <v>2715250</v>
      </c>
      <c r="T1137" s="4">
        <v>2715250</v>
      </c>
      <c r="U1137" s="4">
        <v>2715250</v>
      </c>
      <c r="V1137" s="4">
        <v>2715130</v>
      </c>
      <c r="W1137" s="4">
        <v>2714820</v>
      </c>
      <c r="X1137" s="4">
        <v>2714400</v>
      </c>
      <c r="Y1137" s="4">
        <v>2713930</v>
      </c>
      <c r="Z1137" s="4">
        <v>2713590</v>
      </c>
      <c r="AA1137" s="4">
        <v>2713010</v>
      </c>
      <c r="AB1137" s="4">
        <v>2712170</v>
      </c>
      <c r="AC1137" s="4">
        <v>2711660</v>
      </c>
      <c r="AD1137" s="4">
        <v>2711110</v>
      </c>
      <c r="AE1137" s="4">
        <v>2710030</v>
      </c>
      <c r="AF1137" s="4">
        <v>2709850</v>
      </c>
      <c r="AG1137" s="4">
        <v>2709440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4543370</v>
      </c>
      <c r="D1139" s="4">
        <v>8824300</v>
      </c>
      <c r="E1139" s="4">
        <v>11989300</v>
      </c>
      <c r="F1139" s="4">
        <v>13484300</v>
      </c>
      <c r="G1139" s="4">
        <v>15265500</v>
      </c>
      <c r="H1139" s="4">
        <v>19825000</v>
      </c>
      <c r="I1139" s="4">
        <v>23344700</v>
      </c>
      <c r="J1139" s="4">
        <v>27582300</v>
      </c>
      <c r="K1139" s="4">
        <v>32569600</v>
      </c>
      <c r="L1139" s="4">
        <v>37840600</v>
      </c>
      <c r="M1139" s="4">
        <v>42433800</v>
      </c>
      <c r="N1139" s="4">
        <v>47800200</v>
      </c>
      <c r="O1139" s="4">
        <v>53098200</v>
      </c>
      <c r="P1139" s="4">
        <v>57964600</v>
      </c>
      <c r="Q1139" s="4">
        <v>65931300</v>
      </c>
      <c r="R1139" s="4">
        <v>73814000</v>
      </c>
      <c r="S1139" s="4">
        <v>80682900</v>
      </c>
      <c r="T1139" s="4">
        <v>90104300</v>
      </c>
      <c r="U1139" s="4">
        <v>100097000</v>
      </c>
      <c r="V1139" s="4">
        <v>107641000</v>
      </c>
      <c r="W1139" s="4">
        <v>116154000</v>
      </c>
      <c r="X1139" s="4">
        <v>125260000</v>
      </c>
      <c r="Y1139" s="4">
        <v>134390000</v>
      </c>
      <c r="Z1139" s="4">
        <v>143276000</v>
      </c>
      <c r="AA1139" s="4">
        <v>155593000</v>
      </c>
      <c r="AB1139" s="4">
        <v>164731000</v>
      </c>
      <c r="AC1139" s="4">
        <v>178681000</v>
      </c>
      <c r="AD1139" s="4">
        <v>194796000</v>
      </c>
      <c r="AE1139" s="4">
        <v>200196000</v>
      </c>
      <c r="AF1139" s="4">
        <v>209287000</v>
      </c>
      <c r="AG1139" s="4">
        <v>213849000</v>
      </c>
    </row>
    <row r="1140" spans="1:33">
      <c r="A1140" t="s">
        <v>5836</v>
      </c>
      <c r="B1140" t="s">
        <v>132</v>
      </c>
      <c r="C1140" s="4">
        <v>11595000</v>
      </c>
      <c r="D1140" s="4">
        <v>11595000</v>
      </c>
      <c r="E1140" s="4">
        <v>11595000</v>
      </c>
      <c r="F1140" s="4">
        <v>11595000</v>
      </c>
      <c r="G1140" s="4">
        <v>11595000</v>
      </c>
      <c r="H1140" s="4">
        <v>11595000</v>
      </c>
      <c r="I1140" s="4">
        <v>11595000</v>
      </c>
      <c r="J1140" s="4">
        <v>11595000</v>
      </c>
      <c r="K1140" s="4">
        <v>11595000</v>
      </c>
      <c r="L1140" s="4">
        <v>11595000</v>
      </c>
      <c r="M1140" s="4">
        <v>11595000</v>
      </c>
      <c r="N1140" s="4">
        <v>11595000</v>
      </c>
      <c r="O1140" s="4">
        <v>11594300</v>
      </c>
      <c r="P1140" s="4">
        <v>11593000</v>
      </c>
      <c r="Q1140" s="4">
        <v>11592100</v>
      </c>
      <c r="R1140" s="4">
        <v>11590200</v>
      </c>
      <c r="S1140" s="4">
        <v>11588200</v>
      </c>
      <c r="T1140" s="4">
        <v>11586200</v>
      </c>
      <c r="U1140" s="4">
        <v>11583400</v>
      </c>
      <c r="V1140" s="4">
        <v>11580600</v>
      </c>
      <c r="W1140" s="4">
        <v>11578300</v>
      </c>
      <c r="X1140" s="4">
        <v>11575200</v>
      </c>
      <c r="Y1140" s="4">
        <v>11571700</v>
      </c>
      <c r="Z1140" s="4">
        <v>11568900</v>
      </c>
      <c r="AA1140" s="4">
        <v>11564300</v>
      </c>
      <c r="AB1140" s="4">
        <v>11557900</v>
      </c>
      <c r="AC1140" s="4">
        <v>11553500</v>
      </c>
      <c r="AD1140" s="4">
        <v>11548700</v>
      </c>
      <c r="AE1140" s="4">
        <v>11539700</v>
      </c>
      <c r="AF1140" s="4">
        <v>11537200</v>
      </c>
      <c r="AG1140" s="4">
        <v>11532900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 s="4">
        <v>2046370</v>
      </c>
      <c r="D1142" s="4">
        <v>4167500</v>
      </c>
      <c r="E1142" s="4">
        <v>5896550</v>
      </c>
      <c r="F1142" s="4">
        <v>6716640</v>
      </c>
      <c r="G1142" s="4">
        <v>7720780</v>
      </c>
      <c r="H1142" s="4">
        <v>10473900</v>
      </c>
      <c r="I1142" s="4">
        <v>12589900</v>
      </c>
      <c r="J1142" s="4">
        <v>15350100</v>
      </c>
      <c r="K1142" s="4">
        <v>18671000</v>
      </c>
      <c r="L1142" s="4">
        <v>22103800</v>
      </c>
      <c r="M1142" s="4">
        <v>25091500</v>
      </c>
      <c r="N1142" s="4">
        <v>28629200</v>
      </c>
      <c r="O1142" s="4">
        <v>32600500</v>
      </c>
      <c r="P1142" s="4">
        <v>36478000</v>
      </c>
      <c r="Q1142" s="4">
        <v>42543000</v>
      </c>
      <c r="R1142" s="4">
        <v>48763900</v>
      </c>
      <c r="S1142" s="4">
        <v>54190500</v>
      </c>
      <c r="T1142" s="4">
        <v>62356000</v>
      </c>
      <c r="U1142" s="4">
        <v>70690900</v>
      </c>
      <c r="V1142" s="4">
        <v>77751800</v>
      </c>
      <c r="W1142" s="4">
        <v>84659100</v>
      </c>
      <c r="X1142" s="4">
        <v>93413400</v>
      </c>
      <c r="Y1142" s="4">
        <v>101663000</v>
      </c>
      <c r="Z1142" s="4">
        <v>110731000</v>
      </c>
      <c r="AA1142" s="4">
        <v>121552000</v>
      </c>
      <c r="AB1142" s="4">
        <v>131174000</v>
      </c>
      <c r="AC1142" s="4">
        <v>144673000</v>
      </c>
      <c r="AD1142" s="4">
        <v>161859000</v>
      </c>
      <c r="AE1142" s="4">
        <v>167261000</v>
      </c>
      <c r="AF1142" s="4">
        <v>176792000</v>
      </c>
      <c r="AG1142" s="4">
        <v>182802000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 s="4">
        <v>7489800</v>
      </c>
      <c r="D1146" s="4">
        <v>7489800</v>
      </c>
      <c r="E1146" s="4">
        <v>7489800</v>
      </c>
      <c r="F1146" s="4">
        <v>7489800</v>
      </c>
      <c r="G1146" s="4">
        <v>7489800</v>
      </c>
      <c r="H1146" s="4">
        <v>7489800</v>
      </c>
      <c r="I1146" s="4">
        <v>7489800</v>
      </c>
      <c r="J1146" s="4">
        <v>7489800</v>
      </c>
      <c r="K1146" s="4">
        <v>7489800</v>
      </c>
      <c r="L1146" s="4">
        <v>7489800</v>
      </c>
      <c r="M1146" s="4">
        <v>7489800</v>
      </c>
      <c r="N1146" s="4">
        <v>7489800</v>
      </c>
      <c r="O1146" s="4">
        <v>7489800</v>
      </c>
      <c r="P1146" s="4">
        <v>7489800</v>
      </c>
      <c r="Q1146" s="4">
        <v>7489800</v>
      </c>
      <c r="R1146" s="4">
        <v>7489800</v>
      </c>
      <c r="S1146" s="4">
        <v>6740820</v>
      </c>
      <c r="T1146" s="4">
        <v>5842040</v>
      </c>
      <c r="U1146" s="4">
        <v>5842040</v>
      </c>
      <c r="V1146" s="4">
        <v>5842040</v>
      </c>
      <c r="W1146" s="4">
        <v>5842040</v>
      </c>
      <c r="X1146" s="4">
        <v>5842040</v>
      </c>
      <c r="Y1146" s="4">
        <v>5842040</v>
      </c>
      <c r="Z1146" s="4">
        <v>5842040</v>
      </c>
      <c r="AA1146" s="4">
        <v>5842040</v>
      </c>
      <c r="AB1146" s="4">
        <v>5842040</v>
      </c>
      <c r="AC1146" s="4">
        <v>5842040</v>
      </c>
      <c r="AD1146" s="4">
        <v>5842040</v>
      </c>
      <c r="AE1146" s="4">
        <v>5842040</v>
      </c>
      <c r="AF1146" s="4">
        <v>5842040</v>
      </c>
      <c r="AG1146" s="4">
        <v>5842040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 s="4">
        <v>4511750</v>
      </c>
      <c r="D1151" s="4">
        <v>8169930</v>
      </c>
      <c r="E1151" s="4">
        <v>10425800</v>
      </c>
      <c r="F1151" s="4">
        <v>11279400</v>
      </c>
      <c r="G1151" s="4">
        <v>12193900</v>
      </c>
      <c r="H1151" s="4">
        <v>14510800</v>
      </c>
      <c r="I1151" s="4">
        <v>16035000</v>
      </c>
      <c r="J1151" s="4">
        <v>17681200</v>
      </c>
      <c r="K1151" s="4">
        <v>19510300</v>
      </c>
      <c r="L1151" s="4">
        <v>21217400</v>
      </c>
      <c r="M1151" s="4">
        <v>22558800</v>
      </c>
      <c r="N1151" s="4">
        <v>24022000</v>
      </c>
      <c r="O1151" s="4">
        <v>25485300</v>
      </c>
      <c r="P1151" s="4">
        <v>26826600</v>
      </c>
      <c r="Q1151" s="4">
        <v>28960600</v>
      </c>
      <c r="R1151" s="4">
        <v>30850600</v>
      </c>
      <c r="S1151" s="4">
        <v>32496800</v>
      </c>
      <c r="T1151" s="4">
        <v>34752700</v>
      </c>
      <c r="U1151" s="4">
        <v>37069500</v>
      </c>
      <c r="V1151" s="4">
        <v>38776700</v>
      </c>
      <c r="W1151" s="4">
        <v>40483800</v>
      </c>
      <c r="X1151" s="4">
        <v>42373900</v>
      </c>
      <c r="Y1151" s="4">
        <v>44263900</v>
      </c>
      <c r="Z1151" s="4">
        <v>46032000</v>
      </c>
      <c r="AA1151" s="4">
        <v>48287900</v>
      </c>
      <c r="AB1151" s="4">
        <v>49995100</v>
      </c>
      <c r="AC1151" s="4">
        <v>52555800</v>
      </c>
      <c r="AD1151" s="4">
        <v>55482300</v>
      </c>
      <c r="AE1151" s="4">
        <v>56457800</v>
      </c>
      <c r="AF1151" s="4">
        <v>57860200</v>
      </c>
      <c r="AG1151" s="4">
        <v>58591800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87740.2</v>
      </c>
      <c r="F1154">
        <v>254995</v>
      </c>
      <c r="G1154">
        <v>419508</v>
      </c>
      <c r="H1154">
        <v>806113</v>
      </c>
      <c r="I1154" s="4">
        <v>1047400</v>
      </c>
      <c r="J1154" s="4">
        <v>1291430</v>
      </c>
      <c r="K1154" s="4">
        <v>1549160</v>
      </c>
      <c r="L1154" s="4">
        <v>1771250</v>
      </c>
      <c r="M1154" s="4">
        <v>1933030</v>
      </c>
      <c r="N1154" s="4">
        <v>2097540</v>
      </c>
      <c r="O1154" s="4">
        <v>2256570</v>
      </c>
      <c r="P1154" s="4">
        <v>2390920</v>
      </c>
      <c r="Q1154" s="4">
        <v>2591080</v>
      </c>
      <c r="R1154" s="4">
        <v>2761070</v>
      </c>
      <c r="S1154" s="4">
        <v>2900910</v>
      </c>
      <c r="T1154" s="4">
        <v>3076390</v>
      </c>
      <c r="U1154" s="4">
        <v>3246390</v>
      </c>
      <c r="V1154" s="4">
        <v>3364290</v>
      </c>
      <c r="W1154" s="4">
        <v>3476700</v>
      </c>
      <c r="X1154" s="4">
        <v>3591860</v>
      </c>
      <c r="Y1154" s="4">
        <v>3698800</v>
      </c>
      <c r="Z1154" s="4">
        <v>3794760</v>
      </c>
      <c r="AA1154" s="4">
        <v>3907180</v>
      </c>
      <c r="AB1154" s="4">
        <v>3986690</v>
      </c>
      <c r="AC1154" s="4">
        <v>4099110</v>
      </c>
      <c r="AD1154" s="4">
        <v>4217010</v>
      </c>
      <c r="AE1154" s="4">
        <v>4252660</v>
      </c>
      <c r="AF1154" s="4">
        <v>4302010</v>
      </c>
      <c r="AG1154" s="4">
        <v>4326690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0</v>
      </c>
      <c r="G1157">
        <v>59568</v>
      </c>
      <c r="H1157">
        <v>178704</v>
      </c>
      <c r="I1157">
        <v>238272</v>
      </c>
      <c r="J1157">
        <v>297840</v>
      </c>
      <c r="K1157">
        <v>416976</v>
      </c>
      <c r="L1157">
        <v>536112</v>
      </c>
      <c r="M1157">
        <v>595680</v>
      </c>
      <c r="N1157">
        <v>655248</v>
      </c>
      <c r="O1157">
        <v>714816</v>
      </c>
      <c r="P1157">
        <v>774384</v>
      </c>
      <c r="Q1157">
        <v>893520</v>
      </c>
      <c r="R1157" s="4">
        <v>1012660</v>
      </c>
      <c r="S1157" s="4">
        <v>1131790</v>
      </c>
      <c r="T1157" s="4">
        <v>1250930</v>
      </c>
      <c r="U1157" s="4">
        <v>1429630</v>
      </c>
      <c r="V1157" s="4">
        <v>1548770</v>
      </c>
      <c r="W1157" s="4">
        <v>1667900</v>
      </c>
      <c r="X1157" s="4">
        <v>1787040</v>
      </c>
      <c r="Y1157" s="4">
        <v>1906180</v>
      </c>
      <c r="Z1157" s="4">
        <v>2025310</v>
      </c>
      <c r="AA1157" s="4">
        <v>2204020</v>
      </c>
      <c r="AB1157" s="4">
        <v>2323150</v>
      </c>
      <c r="AC1157" s="4">
        <v>2501860</v>
      </c>
      <c r="AD1157" s="4">
        <v>2740130</v>
      </c>
      <c r="AE1157" s="4">
        <v>2799700</v>
      </c>
      <c r="AF1157" s="4">
        <v>2918830</v>
      </c>
      <c r="AG1157" s="4">
        <v>2978400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2457180</v>
      </c>
      <c r="D1163" s="4">
        <v>5019480</v>
      </c>
      <c r="E1163" s="4">
        <v>6964200</v>
      </c>
      <c r="F1163" s="4">
        <v>7831440</v>
      </c>
      <c r="G1163" s="4">
        <v>8843220</v>
      </c>
      <c r="H1163" s="4">
        <v>11536900</v>
      </c>
      <c r="I1163" s="4">
        <v>13626200</v>
      </c>
      <c r="J1163" s="4">
        <v>16162200</v>
      </c>
      <c r="K1163" s="4">
        <v>19315800</v>
      </c>
      <c r="L1163" s="4">
        <v>22574500</v>
      </c>
      <c r="M1163" s="4">
        <v>25360200</v>
      </c>
      <c r="N1163" s="4">
        <v>28632100</v>
      </c>
      <c r="O1163" s="4">
        <v>32271800</v>
      </c>
      <c r="P1163" s="4">
        <v>35767100</v>
      </c>
      <c r="Q1163" s="4">
        <v>41693200</v>
      </c>
      <c r="R1163" s="4">
        <v>47501100</v>
      </c>
      <c r="S1163" s="4">
        <v>53059300</v>
      </c>
      <c r="T1163" s="4">
        <v>61009000</v>
      </c>
      <c r="U1163" s="4">
        <v>69904800</v>
      </c>
      <c r="V1163" s="4">
        <v>76974100</v>
      </c>
      <c r="W1163" s="4">
        <v>84608500</v>
      </c>
      <c r="X1163" s="4">
        <v>93635600</v>
      </c>
      <c r="Y1163" s="4">
        <v>103096000</v>
      </c>
      <c r="Z1163" s="4">
        <v>112676000</v>
      </c>
      <c r="AA1163" s="4">
        <v>125474000</v>
      </c>
      <c r="AB1163" s="4">
        <v>135946000</v>
      </c>
      <c r="AC1163" s="4">
        <v>152437000</v>
      </c>
      <c r="AD1163" s="4">
        <v>172384000</v>
      </c>
      <c r="AE1163" s="4">
        <v>179421000</v>
      </c>
      <c r="AF1163" s="4">
        <v>189968000</v>
      </c>
      <c r="AG1163" s="4">
        <v>195954000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 s="4">
        <v>2912700</v>
      </c>
      <c r="F1172" s="4">
        <v>8854610</v>
      </c>
      <c r="G1172" s="4">
        <v>15146000</v>
      </c>
      <c r="H1172" s="4">
        <v>21670500</v>
      </c>
      <c r="I1172" s="4">
        <v>25748300</v>
      </c>
      <c r="J1172" s="4">
        <v>28428000</v>
      </c>
      <c r="K1172" s="4">
        <v>30175600</v>
      </c>
      <c r="L1172" s="4">
        <v>31224100</v>
      </c>
      <c r="M1172" s="4">
        <v>31923200</v>
      </c>
      <c r="N1172" s="4">
        <v>32389200</v>
      </c>
      <c r="O1172" s="4">
        <v>32622200</v>
      </c>
      <c r="P1172" s="4">
        <v>32738700</v>
      </c>
      <c r="Q1172" s="4">
        <v>32855300</v>
      </c>
      <c r="R1172" s="4">
        <v>32971800</v>
      </c>
      <c r="S1172" s="4">
        <v>32971800</v>
      </c>
      <c r="T1172" s="4">
        <v>32971800</v>
      </c>
      <c r="U1172" s="4">
        <v>32971800</v>
      </c>
      <c r="V1172" s="4">
        <v>32971800</v>
      </c>
      <c r="W1172" s="4">
        <v>32971800</v>
      </c>
      <c r="X1172" s="4">
        <v>32971800</v>
      </c>
      <c r="Y1172" s="4">
        <v>32971800</v>
      </c>
      <c r="Z1172" s="4">
        <v>32971800</v>
      </c>
      <c r="AA1172" s="4">
        <v>32971800</v>
      </c>
      <c r="AB1172" s="4">
        <v>32971800</v>
      </c>
      <c r="AC1172" s="4">
        <v>32971800</v>
      </c>
      <c r="AD1172" s="4">
        <v>32971800</v>
      </c>
      <c r="AE1172" s="4">
        <v>32971800</v>
      </c>
      <c r="AF1172" s="4">
        <v>32971800</v>
      </c>
      <c r="AG1172" s="4">
        <v>32971800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0</v>
      </c>
      <c r="F1175">
        <v>258</v>
      </c>
      <c r="G1175">
        <v>516</v>
      </c>
      <c r="H1175">
        <v>1290</v>
      </c>
      <c r="I1175">
        <v>1806</v>
      </c>
      <c r="J1175">
        <v>2322</v>
      </c>
      <c r="K1175">
        <v>2838</v>
      </c>
      <c r="L1175">
        <v>3354</v>
      </c>
      <c r="M1175">
        <v>3870</v>
      </c>
      <c r="N1175">
        <v>4386</v>
      </c>
      <c r="O1175">
        <v>4902</v>
      </c>
      <c r="P1175">
        <v>5418</v>
      </c>
      <c r="Q1175">
        <v>6192</v>
      </c>
      <c r="R1175">
        <v>6708</v>
      </c>
      <c r="S1175">
        <v>7224</v>
      </c>
      <c r="T1175">
        <v>7998</v>
      </c>
      <c r="U1175">
        <v>8772</v>
      </c>
      <c r="V1175">
        <v>9288</v>
      </c>
      <c r="W1175">
        <v>9804</v>
      </c>
      <c r="X1175">
        <v>10320</v>
      </c>
      <c r="Y1175">
        <v>10836</v>
      </c>
      <c r="Z1175">
        <v>11352</v>
      </c>
      <c r="AA1175">
        <v>12126</v>
      </c>
      <c r="AB1175">
        <v>12642</v>
      </c>
      <c r="AC1175">
        <v>13416</v>
      </c>
      <c r="AD1175">
        <v>14448</v>
      </c>
      <c r="AE1175">
        <v>14706</v>
      </c>
      <c r="AF1175">
        <v>15222</v>
      </c>
      <c r="AG1175">
        <v>15480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0</v>
      </c>
      <c r="E1178">
        <v>462</v>
      </c>
      <c r="F1178">
        <v>1540</v>
      </c>
      <c r="G1178">
        <v>2772</v>
      </c>
      <c r="H1178">
        <v>6006</v>
      </c>
      <c r="I1178">
        <v>8162</v>
      </c>
      <c r="J1178">
        <v>10472</v>
      </c>
      <c r="K1178">
        <v>13090</v>
      </c>
      <c r="L1178">
        <v>15554</v>
      </c>
      <c r="M1178">
        <v>17402</v>
      </c>
      <c r="N1178">
        <v>19558</v>
      </c>
      <c r="O1178">
        <v>21714</v>
      </c>
      <c r="P1178">
        <v>23716</v>
      </c>
      <c r="Q1178">
        <v>26950</v>
      </c>
      <c r="R1178">
        <v>29876</v>
      </c>
      <c r="S1178">
        <v>32494</v>
      </c>
      <c r="T1178">
        <v>36036</v>
      </c>
      <c r="U1178">
        <v>39578</v>
      </c>
      <c r="V1178">
        <v>42196</v>
      </c>
      <c r="W1178">
        <v>44968</v>
      </c>
      <c r="X1178">
        <v>48048</v>
      </c>
      <c r="Y1178">
        <v>51128</v>
      </c>
      <c r="Z1178">
        <v>54054</v>
      </c>
      <c r="AA1178">
        <v>57750</v>
      </c>
      <c r="AB1178">
        <v>60676</v>
      </c>
      <c r="AC1178">
        <v>64988</v>
      </c>
      <c r="AD1178">
        <v>69916</v>
      </c>
      <c r="AE1178">
        <v>71456</v>
      </c>
      <c r="AF1178">
        <v>73766</v>
      </c>
      <c r="AG1178">
        <v>74998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1000</v>
      </c>
      <c r="I1181">
        <v>1500</v>
      </c>
      <c r="J1181">
        <v>2000</v>
      </c>
      <c r="K1181">
        <v>2500</v>
      </c>
      <c r="L1181">
        <v>3000</v>
      </c>
      <c r="M1181">
        <v>3000</v>
      </c>
      <c r="N1181">
        <v>3000</v>
      </c>
      <c r="O1181">
        <v>3000</v>
      </c>
      <c r="P1181">
        <v>3000</v>
      </c>
      <c r="Q1181">
        <v>3500</v>
      </c>
      <c r="R1181">
        <v>4000</v>
      </c>
      <c r="S1181">
        <v>4000</v>
      </c>
      <c r="T1181">
        <v>4500</v>
      </c>
      <c r="U1181">
        <v>5000</v>
      </c>
      <c r="V1181">
        <v>5000</v>
      </c>
      <c r="W1181">
        <v>5000</v>
      </c>
      <c r="X1181">
        <v>5000</v>
      </c>
      <c r="Y1181">
        <v>5000</v>
      </c>
      <c r="Z1181">
        <v>5000</v>
      </c>
      <c r="AA1181">
        <v>5000</v>
      </c>
      <c r="AB1181">
        <v>5000</v>
      </c>
      <c r="AC1181">
        <v>5000</v>
      </c>
      <c r="AD1181">
        <v>5000</v>
      </c>
      <c r="AE1181">
        <v>5000</v>
      </c>
      <c r="AF1181">
        <v>5000</v>
      </c>
      <c r="AG1181">
        <v>5000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2530</v>
      </c>
      <c r="D1187">
        <v>4890</v>
      </c>
      <c r="E1187">
        <v>6580</v>
      </c>
      <c r="F1187">
        <v>7330</v>
      </c>
      <c r="G1187">
        <v>8220</v>
      </c>
      <c r="H1187">
        <v>10625</v>
      </c>
      <c r="I1187">
        <v>12395</v>
      </c>
      <c r="J1187">
        <v>14510</v>
      </c>
      <c r="K1187">
        <v>17055</v>
      </c>
      <c r="L1187">
        <v>19635</v>
      </c>
      <c r="M1187">
        <v>21820</v>
      </c>
      <c r="N1187">
        <v>24360</v>
      </c>
      <c r="O1187">
        <v>27060</v>
      </c>
      <c r="P1187">
        <v>29540</v>
      </c>
      <c r="Q1187">
        <v>33600</v>
      </c>
      <c r="R1187">
        <v>37450</v>
      </c>
      <c r="S1187">
        <v>40935</v>
      </c>
      <c r="T1187">
        <v>45715</v>
      </c>
      <c r="U1187">
        <v>50785</v>
      </c>
      <c r="V1187">
        <v>54615</v>
      </c>
      <c r="W1187">
        <v>58680</v>
      </c>
      <c r="X1187">
        <v>63290</v>
      </c>
      <c r="Y1187">
        <v>67915</v>
      </c>
      <c r="Z1187">
        <v>72415</v>
      </c>
      <c r="AA1187">
        <v>78310</v>
      </c>
      <c r="AB1187">
        <v>82935</v>
      </c>
      <c r="AC1187">
        <v>89975</v>
      </c>
      <c r="AD1187">
        <v>98110</v>
      </c>
      <c r="AE1187">
        <v>100870</v>
      </c>
      <c r="AF1187">
        <v>104995</v>
      </c>
      <c r="AG1187">
        <v>107300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1854</v>
      </c>
      <c r="D1190">
        <v>3746</v>
      </c>
      <c r="E1190">
        <v>5218</v>
      </c>
      <c r="F1190">
        <v>5898</v>
      </c>
      <c r="G1190">
        <v>6728</v>
      </c>
      <c r="H1190">
        <v>9058</v>
      </c>
      <c r="I1190">
        <v>10806</v>
      </c>
      <c r="J1190">
        <v>12980</v>
      </c>
      <c r="K1190">
        <v>15672</v>
      </c>
      <c r="L1190">
        <v>18418</v>
      </c>
      <c r="M1190">
        <v>20756</v>
      </c>
      <c r="N1190">
        <v>23512</v>
      </c>
      <c r="O1190">
        <v>26584</v>
      </c>
      <c r="P1190">
        <v>29538</v>
      </c>
      <c r="Q1190">
        <v>34452</v>
      </c>
      <c r="R1190">
        <v>39218</v>
      </c>
      <c r="S1190">
        <v>43590</v>
      </c>
      <c r="T1190">
        <v>49816</v>
      </c>
      <c r="U1190">
        <v>56488</v>
      </c>
      <c r="V1190">
        <v>61714</v>
      </c>
      <c r="W1190">
        <v>67210</v>
      </c>
      <c r="X1190">
        <v>73668</v>
      </c>
      <c r="Y1190">
        <v>80198</v>
      </c>
      <c r="Z1190">
        <v>86774</v>
      </c>
      <c r="AA1190">
        <v>95292</v>
      </c>
      <c r="AB1190">
        <v>102192</v>
      </c>
      <c r="AC1190">
        <v>112752</v>
      </c>
      <c r="AD1190">
        <v>125346</v>
      </c>
      <c r="AE1190">
        <v>129630</v>
      </c>
      <c r="AF1190">
        <v>136126</v>
      </c>
      <c r="AG1190">
        <v>139868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740</v>
      </c>
      <c r="D1199">
        <v>1340</v>
      </c>
      <c r="E1199">
        <v>1710</v>
      </c>
      <c r="F1199">
        <v>1850</v>
      </c>
      <c r="G1199">
        <v>2000</v>
      </c>
      <c r="H1199">
        <v>2380</v>
      </c>
      <c r="I1199">
        <v>2630</v>
      </c>
      <c r="J1199">
        <v>2900</v>
      </c>
      <c r="K1199">
        <v>3200</v>
      </c>
      <c r="L1199">
        <v>3480</v>
      </c>
      <c r="M1199">
        <v>3700</v>
      </c>
      <c r="N1199">
        <v>3940</v>
      </c>
      <c r="O1199">
        <v>4180</v>
      </c>
      <c r="P1199">
        <v>4400</v>
      </c>
      <c r="Q1199">
        <v>4750</v>
      </c>
      <c r="R1199">
        <v>5060</v>
      </c>
      <c r="S1199">
        <v>5330</v>
      </c>
      <c r="T1199">
        <v>5700</v>
      </c>
      <c r="U1199">
        <v>6080</v>
      </c>
      <c r="V1199">
        <v>6360</v>
      </c>
      <c r="W1199">
        <v>6640</v>
      </c>
      <c r="X1199">
        <v>6950</v>
      </c>
      <c r="Y1199">
        <v>7260</v>
      </c>
      <c r="Z1199">
        <v>7550</v>
      </c>
      <c r="AA1199">
        <v>7920</v>
      </c>
      <c r="AB1199">
        <v>8200</v>
      </c>
      <c r="AC1199">
        <v>8620</v>
      </c>
      <c r="AD1199">
        <v>9100</v>
      </c>
      <c r="AE1199">
        <v>9260</v>
      </c>
      <c r="AF1199">
        <v>9490</v>
      </c>
      <c r="AG1199">
        <v>9610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32</v>
      </c>
      <c r="F1202">
        <v>93</v>
      </c>
      <c r="G1202">
        <v>153</v>
      </c>
      <c r="H1202">
        <v>294</v>
      </c>
      <c r="I1202">
        <v>382</v>
      </c>
      <c r="J1202">
        <v>471</v>
      </c>
      <c r="K1202">
        <v>565</v>
      </c>
      <c r="L1202">
        <v>646</v>
      </c>
      <c r="M1202">
        <v>705</v>
      </c>
      <c r="N1202">
        <v>765</v>
      </c>
      <c r="O1202">
        <v>823</v>
      </c>
      <c r="P1202">
        <v>872</v>
      </c>
      <c r="Q1202">
        <v>945</v>
      </c>
      <c r="R1202">
        <v>1007</v>
      </c>
      <c r="S1202">
        <v>1058</v>
      </c>
      <c r="T1202">
        <v>1122</v>
      </c>
      <c r="U1202">
        <v>1184</v>
      </c>
      <c r="V1202">
        <v>1227</v>
      </c>
      <c r="W1202">
        <v>1268</v>
      </c>
      <c r="X1202">
        <v>1310</v>
      </c>
      <c r="Y1202">
        <v>1349</v>
      </c>
      <c r="Z1202">
        <v>1384</v>
      </c>
      <c r="AA1202">
        <v>1425</v>
      </c>
      <c r="AB1202">
        <v>1454</v>
      </c>
      <c r="AC1202">
        <v>1495</v>
      </c>
      <c r="AD1202">
        <v>1538</v>
      </c>
      <c r="AE1202">
        <v>1551</v>
      </c>
      <c r="AF1202">
        <v>1569</v>
      </c>
      <c r="AG1202">
        <v>1578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50</v>
      </c>
      <c r="H1205">
        <v>150</v>
      </c>
      <c r="I1205">
        <v>200</v>
      </c>
      <c r="J1205">
        <v>250</v>
      </c>
      <c r="K1205">
        <v>350</v>
      </c>
      <c r="L1205">
        <v>450</v>
      </c>
      <c r="M1205">
        <v>500</v>
      </c>
      <c r="N1205">
        <v>550</v>
      </c>
      <c r="O1205">
        <v>600</v>
      </c>
      <c r="P1205">
        <v>650</v>
      </c>
      <c r="Q1205">
        <v>750</v>
      </c>
      <c r="R1205">
        <v>850</v>
      </c>
      <c r="S1205">
        <v>950</v>
      </c>
      <c r="T1205">
        <v>1050</v>
      </c>
      <c r="U1205">
        <v>1200</v>
      </c>
      <c r="V1205">
        <v>1300</v>
      </c>
      <c r="W1205">
        <v>1400</v>
      </c>
      <c r="X1205">
        <v>1500</v>
      </c>
      <c r="Y1205">
        <v>1600</v>
      </c>
      <c r="Z1205">
        <v>1700</v>
      </c>
      <c r="AA1205">
        <v>1850</v>
      </c>
      <c r="AB1205">
        <v>1950</v>
      </c>
      <c r="AC1205">
        <v>2100</v>
      </c>
      <c r="AD1205">
        <v>2300</v>
      </c>
      <c r="AE1205">
        <v>2350</v>
      </c>
      <c r="AF1205">
        <v>2450</v>
      </c>
      <c r="AG1205">
        <v>2500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935</v>
      </c>
      <c r="D1211">
        <v>1910</v>
      </c>
      <c r="E1211">
        <v>2650</v>
      </c>
      <c r="F1211">
        <v>2980</v>
      </c>
      <c r="G1211">
        <v>3365</v>
      </c>
      <c r="H1211">
        <v>4390</v>
      </c>
      <c r="I1211">
        <v>5185</v>
      </c>
      <c r="J1211">
        <v>6150</v>
      </c>
      <c r="K1211">
        <v>7350</v>
      </c>
      <c r="L1211">
        <v>8590</v>
      </c>
      <c r="M1211">
        <v>9650</v>
      </c>
      <c r="N1211">
        <v>10895</v>
      </c>
      <c r="O1211">
        <v>12280</v>
      </c>
      <c r="P1211">
        <v>13610</v>
      </c>
      <c r="Q1211">
        <v>15865</v>
      </c>
      <c r="R1211">
        <v>18075</v>
      </c>
      <c r="S1211">
        <v>20190</v>
      </c>
      <c r="T1211">
        <v>23215</v>
      </c>
      <c r="U1211">
        <v>26600</v>
      </c>
      <c r="V1211">
        <v>29290</v>
      </c>
      <c r="W1211">
        <v>32195</v>
      </c>
      <c r="X1211">
        <v>35630</v>
      </c>
      <c r="Y1211">
        <v>39230</v>
      </c>
      <c r="Z1211">
        <v>42875</v>
      </c>
      <c r="AA1211">
        <v>47745</v>
      </c>
      <c r="AB1211">
        <v>51730</v>
      </c>
      <c r="AC1211">
        <v>58005</v>
      </c>
      <c r="AD1211">
        <v>65595</v>
      </c>
      <c r="AE1211">
        <v>68290</v>
      </c>
      <c r="AF1211">
        <v>72310</v>
      </c>
      <c r="AG1211">
        <v>74600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350</v>
      </c>
      <c r="F1220">
        <v>1064</v>
      </c>
      <c r="G1220">
        <v>1820</v>
      </c>
      <c r="H1220">
        <v>2604</v>
      </c>
      <c r="I1220">
        <v>3094</v>
      </c>
      <c r="J1220">
        <v>3416</v>
      </c>
      <c r="K1220">
        <v>3626</v>
      </c>
      <c r="L1220">
        <v>3752</v>
      </c>
      <c r="M1220">
        <v>3836</v>
      </c>
      <c r="N1220">
        <v>3892</v>
      </c>
      <c r="O1220">
        <v>3920</v>
      </c>
      <c r="P1220">
        <v>3934</v>
      </c>
      <c r="Q1220">
        <v>3948</v>
      </c>
      <c r="R1220">
        <v>3962</v>
      </c>
      <c r="S1220">
        <v>3962</v>
      </c>
      <c r="T1220">
        <v>3962</v>
      </c>
      <c r="U1220">
        <v>3962</v>
      </c>
      <c r="V1220">
        <v>3962</v>
      </c>
      <c r="W1220">
        <v>3962</v>
      </c>
      <c r="X1220">
        <v>3962</v>
      </c>
      <c r="Y1220">
        <v>3962</v>
      </c>
      <c r="Z1220">
        <v>3962</v>
      </c>
      <c r="AA1220">
        <v>3962</v>
      </c>
      <c r="AB1220">
        <v>3962</v>
      </c>
      <c r="AC1220">
        <v>3962</v>
      </c>
      <c r="AD1220">
        <v>3962</v>
      </c>
      <c r="AE1220">
        <v>3962</v>
      </c>
      <c r="AF1220">
        <v>3962</v>
      </c>
      <c r="AG1220">
        <v>3962</v>
      </c>
    </row>
    <row r="1221" spans="1:33">
      <c r="A1221" t="s">
        <v>5755</v>
      </c>
      <c r="B1221" t="s">
        <v>132</v>
      </c>
      <c r="C1221" s="4">
        <v>158161000000</v>
      </c>
      <c r="D1221" s="4">
        <v>161232000000</v>
      </c>
      <c r="E1221" s="4">
        <v>165839000000</v>
      </c>
      <c r="F1221" s="4">
        <v>170445000000</v>
      </c>
      <c r="G1221" s="4">
        <v>175052000000</v>
      </c>
      <c r="H1221" s="4">
        <v>178123000000</v>
      </c>
      <c r="I1221" s="4">
        <v>182730000000</v>
      </c>
      <c r="J1221" s="4">
        <v>188872000000</v>
      </c>
      <c r="K1221" s="4">
        <v>193479000000</v>
      </c>
      <c r="L1221" s="4">
        <v>198085000000</v>
      </c>
      <c r="M1221" s="4">
        <v>202692000000</v>
      </c>
      <c r="N1221" s="4">
        <v>208834000000</v>
      </c>
      <c r="O1221" s="4">
        <v>213441000000</v>
      </c>
      <c r="P1221" s="4">
        <v>219583000000</v>
      </c>
      <c r="Q1221" s="4">
        <v>224190000000</v>
      </c>
      <c r="R1221" s="4">
        <v>230332000000</v>
      </c>
      <c r="S1221" s="4">
        <v>236474000000</v>
      </c>
      <c r="T1221" s="4">
        <v>242616000000</v>
      </c>
      <c r="U1221" s="4">
        <v>248758000000</v>
      </c>
      <c r="V1221" s="4">
        <v>254900000000</v>
      </c>
      <c r="W1221" s="4">
        <v>262578000000</v>
      </c>
      <c r="X1221" s="4">
        <v>268720000000</v>
      </c>
      <c r="Y1221" s="4">
        <v>274862000000</v>
      </c>
      <c r="Z1221" s="4">
        <v>282540000000</v>
      </c>
      <c r="AA1221" s="4">
        <v>290218000000</v>
      </c>
      <c r="AB1221" s="4">
        <v>297896000000</v>
      </c>
      <c r="AC1221" s="4">
        <v>305573000000</v>
      </c>
      <c r="AD1221" s="4">
        <v>313251000000</v>
      </c>
      <c r="AE1221" s="4">
        <v>320929000000</v>
      </c>
      <c r="AF1221" s="4">
        <v>328607000000</v>
      </c>
      <c r="AG1221" s="4">
        <v>337820000000</v>
      </c>
    </row>
    <row r="1222" spans="1:33">
      <c r="A1222" t="s">
        <v>5754</v>
      </c>
      <c r="B1222" t="s">
        <v>132</v>
      </c>
      <c r="C1222" s="4">
        <v>31566200000</v>
      </c>
      <c r="D1222" s="4">
        <v>31881800000</v>
      </c>
      <c r="E1222" s="4">
        <v>31881800000</v>
      </c>
      <c r="F1222" s="4">
        <v>32197500000</v>
      </c>
      <c r="G1222" s="4">
        <v>32197500000</v>
      </c>
      <c r="H1222" s="4">
        <v>32513200000</v>
      </c>
      <c r="I1222" s="4">
        <v>32513200000</v>
      </c>
      <c r="J1222" s="4">
        <v>32513200000</v>
      </c>
      <c r="K1222" s="4">
        <v>32828800000</v>
      </c>
      <c r="L1222" s="4">
        <v>32828800000</v>
      </c>
      <c r="M1222" s="4">
        <v>33144500000</v>
      </c>
      <c r="N1222" s="4">
        <v>33144500000</v>
      </c>
      <c r="O1222" s="4">
        <v>33460100000</v>
      </c>
      <c r="P1222" s="4">
        <v>33460100000</v>
      </c>
      <c r="Q1222" s="4">
        <v>33775800000</v>
      </c>
      <c r="R1222" s="4">
        <v>33775800000</v>
      </c>
      <c r="S1222" s="4">
        <v>33775800000</v>
      </c>
      <c r="T1222" s="4">
        <v>34091500000</v>
      </c>
      <c r="U1222" s="4">
        <v>34091500000</v>
      </c>
      <c r="V1222" s="4">
        <v>34407100000</v>
      </c>
      <c r="W1222" s="4">
        <v>34407100000</v>
      </c>
      <c r="X1222" s="4">
        <v>34722800000</v>
      </c>
      <c r="Y1222" s="4">
        <v>34722800000</v>
      </c>
      <c r="Z1222" s="4">
        <v>35038500000</v>
      </c>
      <c r="AA1222" s="4">
        <v>35038500000</v>
      </c>
      <c r="AB1222" s="4">
        <v>35354100000</v>
      </c>
      <c r="AC1222" s="4">
        <v>35354100000</v>
      </c>
      <c r="AD1222" s="4">
        <v>35669800000</v>
      </c>
      <c r="AE1222" s="4">
        <v>35669800000</v>
      </c>
      <c r="AF1222" s="4">
        <v>35985400000</v>
      </c>
      <c r="AG1222" s="4">
        <v>35985400000</v>
      </c>
    </row>
    <row r="1223" spans="1:33">
      <c r="A1223" t="s">
        <v>5753</v>
      </c>
      <c r="B1223" t="s">
        <v>132</v>
      </c>
      <c r="C1223" s="4">
        <v>730444000000</v>
      </c>
      <c r="D1223" s="4">
        <v>699689000000</v>
      </c>
      <c r="E1223" s="4">
        <v>668933000000</v>
      </c>
      <c r="F1223" s="4">
        <v>638178000000</v>
      </c>
      <c r="G1223" s="4">
        <v>607422000000</v>
      </c>
      <c r="H1223" s="4">
        <v>584355000000</v>
      </c>
      <c r="I1223" s="4">
        <v>553600000000</v>
      </c>
      <c r="J1223" s="4">
        <v>530533000000</v>
      </c>
      <c r="K1223" s="4">
        <v>507467000000</v>
      </c>
      <c r="L1223" s="4">
        <v>484400000000</v>
      </c>
      <c r="M1223" s="4">
        <v>461333000000</v>
      </c>
      <c r="N1223" s="4">
        <v>438267000000</v>
      </c>
      <c r="O1223" s="4">
        <v>422889000000</v>
      </c>
      <c r="P1223" s="4">
        <v>399822000000</v>
      </c>
      <c r="Q1223" s="4">
        <v>384444000000</v>
      </c>
      <c r="R1223" s="4">
        <v>369067000000</v>
      </c>
      <c r="S1223" s="4">
        <v>353689000000</v>
      </c>
      <c r="T1223" s="4">
        <v>330622000000</v>
      </c>
      <c r="U1223" s="4">
        <v>322933000000</v>
      </c>
      <c r="V1223" s="4">
        <v>307555000000</v>
      </c>
      <c r="W1223" s="4">
        <v>292178000000</v>
      </c>
      <c r="X1223" s="4">
        <v>276800000000</v>
      </c>
      <c r="Y1223" s="4">
        <v>269111000000</v>
      </c>
      <c r="Z1223" s="4">
        <v>253733000000</v>
      </c>
      <c r="AA1223" s="4">
        <v>238355000000</v>
      </c>
      <c r="AB1223" s="4">
        <v>230667000000</v>
      </c>
      <c r="AC1223" s="4">
        <v>222978000000</v>
      </c>
      <c r="AD1223" s="4">
        <v>207600000000</v>
      </c>
      <c r="AE1223" s="4">
        <v>199911000000</v>
      </c>
      <c r="AF1223" s="4">
        <v>192222000000</v>
      </c>
      <c r="AG1223" s="4">
        <v>184533000000</v>
      </c>
    </row>
    <row r="1224" spans="1:33">
      <c r="A1224" t="s">
        <v>5752</v>
      </c>
      <c r="B1224" t="s">
        <v>132</v>
      </c>
      <c r="C1224" s="4">
        <v>421947000000</v>
      </c>
      <c r="D1224" s="4">
        <v>434358000000</v>
      </c>
      <c r="E1224" s="4">
        <v>442631000000</v>
      </c>
      <c r="F1224" s="4">
        <v>455041000000</v>
      </c>
      <c r="G1224" s="4">
        <v>467451000000</v>
      </c>
      <c r="H1224" s="4">
        <v>475725000000</v>
      </c>
      <c r="I1224" s="4">
        <v>488135000000</v>
      </c>
      <c r="J1224" s="4">
        <v>500545000000</v>
      </c>
      <c r="K1224" s="4">
        <v>512956000000</v>
      </c>
      <c r="L1224" s="4">
        <v>525366000000</v>
      </c>
      <c r="M1224" s="4">
        <v>537776000000</v>
      </c>
      <c r="N1224" s="4">
        <v>550186000000</v>
      </c>
      <c r="O1224" s="4">
        <v>562596000000</v>
      </c>
      <c r="P1224" s="4">
        <v>575007000000</v>
      </c>
      <c r="Q1224" s="4">
        <v>587417000000</v>
      </c>
      <c r="R1224" s="4">
        <v>603964000000</v>
      </c>
      <c r="S1224" s="4">
        <v>616374000000</v>
      </c>
      <c r="T1224" s="4">
        <v>632921000000</v>
      </c>
      <c r="U1224" s="4">
        <v>649468000000</v>
      </c>
      <c r="V1224" s="4">
        <v>661878000000</v>
      </c>
      <c r="W1224" s="4">
        <v>678425000000</v>
      </c>
      <c r="X1224" s="4">
        <v>694972000000</v>
      </c>
      <c r="Y1224" s="4">
        <v>711519000000</v>
      </c>
      <c r="Z1224" s="4">
        <v>728066000000</v>
      </c>
      <c r="AA1224" s="4">
        <v>744613000000</v>
      </c>
      <c r="AB1224" s="4">
        <v>765297000000</v>
      </c>
      <c r="AC1224" s="4">
        <v>781844000000</v>
      </c>
      <c r="AD1224" s="4">
        <v>802527000000</v>
      </c>
      <c r="AE1224" s="4">
        <v>819074000000</v>
      </c>
      <c r="AF1224" s="4">
        <v>839758000000</v>
      </c>
      <c r="AG1224" s="4">
        <v>860442000000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>
        <v>219333</v>
      </c>
      <c r="D1229">
        <v>217117</v>
      </c>
      <c r="E1229">
        <v>214902</v>
      </c>
      <c r="F1229">
        <v>212686</v>
      </c>
      <c r="G1229">
        <v>210471</v>
      </c>
      <c r="H1229">
        <v>208255</v>
      </c>
      <c r="I1229">
        <v>206040</v>
      </c>
      <c r="J1229">
        <v>203824</v>
      </c>
      <c r="K1229">
        <v>199393</v>
      </c>
      <c r="L1229">
        <v>197178</v>
      </c>
      <c r="M1229">
        <v>197178</v>
      </c>
      <c r="N1229">
        <v>194962</v>
      </c>
      <c r="O1229">
        <v>192747</v>
      </c>
      <c r="P1229">
        <v>190531</v>
      </c>
      <c r="Q1229">
        <v>188316</v>
      </c>
      <c r="R1229">
        <v>186100</v>
      </c>
      <c r="S1229">
        <v>183885</v>
      </c>
      <c r="T1229">
        <v>181669</v>
      </c>
      <c r="U1229">
        <v>179454</v>
      </c>
      <c r="V1229">
        <v>177238</v>
      </c>
      <c r="W1229">
        <v>175023</v>
      </c>
      <c r="X1229">
        <v>172807</v>
      </c>
      <c r="Y1229">
        <v>170592</v>
      </c>
      <c r="Z1229">
        <v>170592</v>
      </c>
      <c r="AA1229">
        <v>168376</v>
      </c>
      <c r="AB1229">
        <v>166161</v>
      </c>
      <c r="AC1229">
        <v>163946</v>
      </c>
      <c r="AD1229">
        <v>161730</v>
      </c>
      <c r="AE1229">
        <v>159515</v>
      </c>
      <c r="AF1229">
        <v>159515</v>
      </c>
      <c r="AG1229">
        <v>157299</v>
      </c>
    </row>
    <row r="1230" spans="1:33">
      <c r="A1230" t="s">
        <v>5746</v>
      </c>
      <c r="B1230" t="s">
        <v>132</v>
      </c>
      <c r="C1230" s="4">
        <v>2109300000000</v>
      </c>
      <c r="D1230" s="4">
        <v>2201010000000</v>
      </c>
      <c r="E1230" s="4">
        <v>2292710000000</v>
      </c>
      <c r="F1230" s="4">
        <v>2315640000000</v>
      </c>
      <c r="G1230" s="4">
        <v>2315640000000</v>
      </c>
      <c r="H1230" s="4">
        <v>2338570000000</v>
      </c>
      <c r="I1230" s="4">
        <v>2361500000000</v>
      </c>
      <c r="J1230" s="4">
        <v>2361500000000</v>
      </c>
      <c r="K1230" s="4">
        <v>2384420000000</v>
      </c>
      <c r="L1230" s="4">
        <v>2384420000000</v>
      </c>
      <c r="M1230" s="4">
        <v>2407350000000</v>
      </c>
      <c r="N1230" s="4">
        <v>2430280000000</v>
      </c>
      <c r="O1230" s="4">
        <v>2430280000000</v>
      </c>
      <c r="P1230" s="4">
        <v>2453200000000</v>
      </c>
      <c r="Q1230" s="4">
        <v>2476130000000</v>
      </c>
      <c r="R1230" s="4">
        <v>2476130000000</v>
      </c>
      <c r="S1230" s="4">
        <v>2499060000000</v>
      </c>
      <c r="T1230" s="4">
        <v>2521990000000</v>
      </c>
      <c r="U1230" s="4">
        <v>2521990000000</v>
      </c>
      <c r="V1230" s="4">
        <v>2544910000000</v>
      </c>
      <c r="W1230" s="4">
        <v>2567840000000</v>
      </c>
      <c r="X1230" s="4">
        <v>2567840000000</v>
      </c>
      <c r="Y1230" s="4">
        <v>2590770000000</v>
      </c>
      <c r="Z1230" s="4">
        <v>2613690000000</v>
      </c>
      <c r="AA1230" s="4">
        <v>2613690000000</v>
      </c>
      <c r="AB1230" s="4">
        <v>2636620000000</v>
      </c>
      <c r="AC1230" s="4">
        <v>2659550000000</v>
      </c>
      <c r="AD1230" s="4">
        <v>2659550000000</v>
      </c>
      <c r="AE1230" s="4">
        <v>2682480000000</v>
      </c>
      <c r="AF1230" s="4">
        <v>2705400000000</v>
      </c>
      <c r="AG1230" s="4">
        <v>2705400000000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704.11500000000001</v>
      </c>
      <c r="D1233">
        <v>724.38900000000001</v>
      </c>
      <c r="E1233">
        <v>733.548</v>
      </c>
      <c r="F1233">
        <v>744.11</v>
      </c>
      <c r="G1233">
        <v>763.56299999999999</v>
      </c>
      <c r="H1233">
        <v>767.87</v>
      </c>
      <c r="I1233">
        <v>776.76499999999999</v>
      </c>
      <c r="J1233">
        <v>781.34400000000005</v>
      </c>
      <c r="K1233">
        <v>781.18200000000002</v>
      </c>
      <c r="L1233">
        <v>786.11900000000003</v>
      </c>
      <c r="M1233">
        <v>788.57899999999995</v>
      </c>
      <c r="N1233">
        <v>786.87699999999995</v>
      </c>
      <c r="O1233">
        <v>785.66899999999998</v>
      </c>
      <c r="P1233">
        <v>787.99099999999999</v>
      </c>
      <c r="Q1233">
        <v>783.803</v>
      </c>
      <c r="R1233">
        <v>783.93100000000004</v>
      </c>
      <c r="S1233">
        <v>786.71600000000001</v>
      </c>
      <c r="T1233">
        <v>780.452</v>
      </c>
      <c r="U1233">
        <v>770.17600000000004</v>
      </c>
      <c r="V1233">
        <v>771.49300000000005</v>
      </c>
      <c r="W1233">
        <v>775.726</v>
      </c>
      <c r="X1233">
        <v>780.27700000000004</v>
      </c>
      <c r="Y1233">
        <v>785.54700000000003</v>
      </c>
      <c r="Z1233">
        <v>790.40200000000004</v>
      </c>
      <c r="AA1233">
        <v>787.49900000000002</v>
      </c>
      <c r="AB1233">
        <v>793.02599999999995</v>
      </c>
      <c r="AC1233">
        <v>780.22400000000005</v>
      </c>
      <c r="AD1233">
        <v>761.40499999999997</v>
      </c>
      <c r="AE1233">
        <v>768.27599999999995</v>
      </c>
      <c r="AF1233">
        <v>775.67200000000003</v>
      </c>
      <c r="AG1233">
        <v>781.94799999999998</v>
      </c>
    </row>
    <row r="1234" spans="1:33">
      <c r="A1234" t="s">
        <v>5742</v>
      </c>
      <c r="B1234" t="s">
        <v>132</v>
      </c>
      <c r="C1234">
        <v>582.98299999999995</v>
      </c>
      <c r="D1234">
        <v>597.85400000000004</v>
      </c>
      <c r="E1234">
        <v>601.53</v>
      </c>
      <c r="F1234">
        <v>606.495</v>
      </c>
      <c r="G1234">
        <v>620.279</v>
      </c>
      <c r="H1234">
        <v>618.92100000000005</v>
      </c>
      <c r="I1234">
        <v>623.678</v>
      </c>
      <c r="J1234">
        <v>624.12300000000005</v>
      </c>
      <c r="K1234">
        <v>619.86099999999999</v>
      </c>
      <c r="L1234">
        <v>620.70899999999995</v>
      </c>
      <c r="M1234">
        <v>619.11300000000006</v>
      </c>
      <c r="N1234">
        <v>616.673</v>
      </c>
      <c r="O1234">
        <v>614.81799999999998</v>
      </c>
      <c r="P1234">
        <v>616.50300000000004</v>
      </c>
      <c r="Q1234">
        <v>611.70000000000005</v>
      </c>
      <c r="R1234">
        <v>611.09</v>
      </c>
      <c r="S1234">
        <v>611.69799999999998</v>
      </c>
      <c r="T1234">
        <v>603.18600000000004</v>
      </c>
      <c r="U1234">
        <v>590.66600000000005</v>
      </c>
      <c r="V1234">
        <v>589.70799999999997</v>
      </c>
      <c r="W1234">
        <v>591.75400000000002</v>
      </c>
      <c r="X1234">
        <v>594.48699999999997</v>
      </c>
      <c r="Y1234">
        <v>597.95500000000004</v>
      </c>
      <c r="Z1234">
        <v>600.98800000000006</v>
      </c>
      <c r="AA1234">
        <v>596.26599999999996</v>
      </c>
      <c r="AB1234">
        <v>600.05899999999997</v>
      </c>
      <c r="AC1234">
        <v>584.26099999999997</v>
      </c>
      <c r="AD1234">
        <v>562.52200000000005</v>
      </c>
      <c r="AE1234">
        <v>566.31399999999996</v>
      </c>
      <c r="AF1234">
        <v>570.71799999999996</v>
      </c>
      <c r="AG1234">
        <v>573.99599999999998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4815</v>
      </c>
      <c r="D1247">
        <v>21189</v>
      </c>
      <c r="E1247">
        <v>28788</v>
      </c>
      <c r="F1247">
        <v>39783</v>
      </c>
      <c r="G1247">
        <v>54906</v>
      </c>
      <c r="H1247">
        <v>74643</v>
      </c>
      <c r="I1247">
        <v>103089</v>
      </c>
      <c r="J1247">
        <v>142842</v>
      </c>
      <c r="K1247">
        <v>197313</v>
      </c>
      <c r="L1247">
        <v>267618</v>
      </c>
      <c r="M1247">
        <v>358401</v>
      </c>
      <c r="N1247">
        <v>471753</v>
      </c>
      <c r="O1247">
        <v>605751</v>
      </c>
      <c r="P1247">
        <v>769023</v>
      </c>
      <c r="Q1247">
        <v>947850</v>
      </c>
      <c r="R1247" s="4">
        <v>1154840</v>
      </c>
      <c r="S1247" s="4">
        <v>1375930</v>
      </c>
      <c r="T1247" s="4">
        <v>1609810</v>
      </c>
      <c r="U1247" s="4">
        <v>1860410</v>
      </c>
      <c r="V1247" s="4">
        <v>2113470</v>
      </c>
      <c r="W1247" s="4">
        <v>2371710</v>
      </c>
      <c r="X1247" s="4">
        <v>2609450</v>
      </c>
      <c r="Y1247" s="4">
        <v>2832550</v>
      </c>
      <c r="Z1247" s="4">
        <v>3058450</v>
      </c>
      <c r="AA1247" s="4">
        <v>3269500</v>
      </c>
      <c r="AB1247" s="4">
        <v>3464780</v>
      </c>
      <c r="AC1247" s="4">
        <v>3648500</v>
      </c>
      <c r="AD1247" s="4">
        <v>3819000</v>
      </c>
      <c r="AE1247" s="4">
        <v>3981500</v>
      </c>
      <c r="AF1247" s="4">
        <v>4131220</v>
      </c>
      <c r="AG1247" s="4">
        <v>4289890</v>
      </c>
    </row>
    <row r="1248" spans="1:33">
      <c r="A1248" t="s">
        <v>5728</v>
      </c>
      <c r="B1248" t="s">
        <v>132</v>
      </c>
      <c r="C1248">
        <v>2151</v>
      </c>
      <c r="D1248">
        <v>2352</v>
      </c>
      <c r="E1248">
        <v>2382</v>
      </c>
      <c r="F1248">
        <v>2436</v>
      </c>
      <c r="G1248">
        <v>2496</v>
      </c>
      <c r="H1248">
        <v>2535</v>
      </c>
      <c r="I1248">
        <v>2589</v>
      </c>
      <c r="J1248">
        <v>2670</v>
      </c>
      <c r="K1248">
        <v>2724</v>
      </c>
      <c r="L1248">
        <v>2781</v>
      </c>
      <c r="M1248">
        <v>2838</v>
      </c>
      <c r="N1248">
        <v>2922</v>
      </c>
      <c r="O1248">
        <v>3000</v>
      </c>
      <c r="P1248">
        <v>3099</v>
      </c>
      <c r="Q1248">
        <v>3192</v>
      </c>
      <c r="R1248">
        <v>3315</v>
      </c>
      <c r="S1248">
        <v>3465</v>
      </c>
      <c r="T1248">
        <v>3624</v>
      </c>
      <c r="U1248">
        <v>3768</v>
      </c>
      <c r="V1248">
        <v>3921</v>
      </c>
      <c r="W1248">
        <v>4116</v>
      </c>
      <c r="X1248">
        <v>4278</v>
      </c>
      <c r="Y1248">
        <v>4452</v>
      </c>
      <c r="Z1248">
        <v>4647</v>
      </c>
      <c r="AA1248">
        <v>4845</v>
      </c>
      <c r="AB1248">
        <v>5040</v>
      </c>
      <c r="AC1248">
        <v>5223</v>
      </c>
      <c r="AD1248">
        <v>5415</v>
      </c>
      <c r="AE1248">
        <v>5595</v>
      </c>
      <c r="AF1248">
        <v>5775</v>
      </c>
      <c r="AG1248">
        <v>5979</v>
      </c>
    </row>
    <row r="1249" spans="1:33">
      <c r="A1249" t="s">
        <v>5727</v>
      </c>
      <c r="B1249" t="s">
        <v>132</v>
      </c>
      <c r="C1249">
        <v>797490</v>
      </c>
      <c r="D1249">
        <v>807747</v>
      </c>
      <c r="E1249">
        <v>830070</v>
      </c>
      <c r="F1249">
        <v>852420</v>
      </c>
      <c r="G1249">
        <v>874332</v>
      </c>
      <c r="H1249">
        <v>888384</v>
      </c>
      <c r="I1249">
        <v>909513</v>
      </c>
      <c r="J1249">
        <v>937314</v>
      </c>
      <c r="K1249">
        <v>955806</v>
      </c>
      <c r="L1249">
        <v>975453</v>
      </c>
      <c r="M1249">
        <v>995871</v>
      </c>
      <c r="N1249" s="4">
        <v>1027290</v>
      </c>
      <c r="O1249" s="4">
        <v>1053410</v>
      </c>
      <c r="P1249" s="4">
        <v>1088230</v>
      </c>
      <c r="Q1249" s="4">
        <v>1122060</v>
      </c>
      <c r="R1249" s="4">
        <v>1166850</v>
      </c>
      <c r="S1249" s="4">
        <v>1219090</v>
      </c>
      <c r="T1249" s="4">
        <v>1274010</v>
      </c>
      <c r="U1249" s="4">
        <v>1325820</v>
      </c>
      <c r="V1249" s="4">
        <v>1380500</v>
      </c>
      <c r="W1249" s="4">
        <v>1448020</v>
      </c>
      <c r="X1249" s="4">
        <v>1506940</v>
      </c>
      <c r="Y1249" s="4">
        <v>1567730</v>
      </c>
      <c r="Z1249" s="4">
        <v>1636630</v>
      </c>
      <c r="AA1249" s="4">
        <v>1706300</v>
      </c>
      <c r="AB1249" s="4">
        <v>1776170</v>
      </c>
      <c r="AC1249" s="4">
        <v>1842500</v>
      </c>
      <c r="AD1249" s="4">
        <v>1909040</v>
      </c>
      <c r="AE1249" s="4">
        <v>1971860</v>
      </c>
      <c r="AF1249" s="4">
        <v>2036040</v>
      </c>
      <c r="AG1249" s="4">
        <v>2107580</v>
      </c>
    </row>
    <row r="1250" spans="1:33">
      <c r="A1250" t="s">
        <v>5726</v>
      </c>
      <c r="B1250" t="s">
        <v>132</v>
      </c>
      <c r="C1250">
        <v>367497</v>
      </c>
      <c r="D1250">
        <v>361242</v>
      </c>
      <c r="E1250">
        <v>371877</v>
      </c>
      <c r="F1250">
        <v>380526</v>
      </c>
      <c r="G1250">
        <v>389199</v>
      </c>
      <c r="H1250">
        <v>394812</v>
      </c>
      <c r="I1250">
        <v>403167</v>
      </c>
      <c r="J1250">
        <v>415311</v>
      </c>
      <c r="K1250">
        <v>423132</v>
      </c>
      <c r="L1250">
        <v>431217</v>
      </c>
      <c r="M1250">
        <v>439173</v>
      </c>
      <c r="N1250">
        <v>452385</v>
      </c>
      <c r="O1250">
        <v>463893</v>
      </c>
      <c r="P1250">
        <v>478356</v>
      </c>
      <c r="Q1250">
        <v>492351</v>
      </c>
      <c r="R1250">
        <v>511092</v>
      </c>
      <c r="S1250">
        <v>532791</v>
      </c>
      <c r="T1250">
        <v>556548</v>
      </c>
      <c r="U1250">
        <v>577929</v>
      </c>
      <c r="V1250">
        <v>600459</v>
      </c>
      <c r="W1250">
        <v>628455</v>
      </c>
      <c r="X1250">
        <v>653553</v>
      </c>
      <c r="Y1250">
        <v>678177</v>
      </c>
      <c r="Z1250">
        <v>706464</v>
      </c>
      <c r="AA1250">
        <v>734496</v>
      </c>
      <c r="AB1250">
        <v>762558</v>
      </c>
      <c r="AC1250">
        <v>790170</v>
      </c>
      <c r="AD1250">
        <v>816273</v>
      </c>
      <c r="AE1250">
        <v>841203</v>
      </c>
      <c r="AF1250">
        <v>865881</v>
      </c>
      <c r="AG1250">
        <v>895089</v>
      </c>
    </row>
    <row r="1251" spans="1:33">
      <c r="A1251" t="s">
        <v>5725</v>
      </c>
      <c r="B1251" t="s">
        <v>132</v>
      </c>
      <c r="C1251">
        <v>19734</v>
      </c>
      <c r="D1251">
        <v>20847</v>
      </c>
      <c r="E1251">
        <v>21108</v>
      </c>
      <c r="F1251">
        <v>21807</v>
      </c>
      <c r="G1251">
        <v>22665</v>
      </c>
      <c r="H1251">
        <v>22995</v>
      </c>
      <c r="I1251">
        <v>23484</v>
      </c>
      <c r="J1251">
        <v>24210</v>
      </c>
      <c r="K1251">
        <v>24702</v>
      </c>
      <c r="L1251">
        <v>25161</v>
      </c>
      <c r="M1251">
        <v>25653</v>
      </c>
      <c r="N1251">
        <v>26367</v>
      </c>
      <c r="O1251">
        <v>27042</v>
      </c>
      <c r="P1251">
        <v>27921</v>
      </c>
      <c r="Q1251">
        <v>28671</v>
      </c>
      <c r="R1251">
        <v>29814</v>
      </c>
      <c r="S1251">
        <v>31155</v>
      </c>
      <c r="T1251">
        <v>32484</v>
      </c>
      <c r="U1251">
        <v>33810</v>
      </c>
      <c r="V1251">
        <v>35127</v>
      </c>
      <c r="W1251">
        <v>36888</v>
      </c>
      <c r="X1251">
        <v>38385</v>
      </c>
      <c r="Y1251">
        <v>39831</v>
      </c>
      <c r="Z1251">
        <v>41604</v>
      </c>
      <c r="AA1251">
        <v>43368</v>
      </c>
      <c r="AB1251">
        <v>45012</v>
      </c>
      <c r="AC1251">
        <v>46689</v>
      </c>
      <c r="AD1251">
        <v>48375</v>
      </c>
      <c r="AE1251">
        <v>49863</v>
      </c>
      <c r="AF1251">
        <v>51483</v>
      </c>
      <c r="AG1251">
        <v>53274</v>
      </c>
    </row>
    <row r="1252" spans="1:33">
      <c r="A1252" t="s">
        <v>5724</v>
      </c>
      <c r="B1252" t="s">
        <v>132</v>
      </c>
      <c r="C1252">
        <v>95499</v>
      </c>
      <c r="D1252">
        <v>98943</v>
      </c>
      <c r="E1252">
        <v>100668</v>
      </c>
      <c r="F1252">
        <v>103122</v>
      </c>
      <c r="G1252">
        <v>105459</v>
      </c>
      <c r="H1252">
        <v>106998</v>
      </c>
      <c r="I1252">
        <v>109296</v>
      </c>
      <c r="J1252">
        <v>112377</v>
      </c>
      <c r="K1252">
        <v>114540</v>
      </c>
      <c r="L1252">
        <v>116691</v>
      </c>
      <c r="M1252">
        <v>118722</v>
      </c>
      <c r="N1252">
        <v>122400</v>
      </c>
      <c r="O1252">
        <v>125283</v>
      </c>
      <c r="P1252">
        <v>129291</v>
      </c>
      <c r="Q1252">
        <v>132837</v>
      </c>
      <c r="R1252">
        <v>138006</v>
      </c>
      <c r="S1252">
        <v>143964</v>
      </c>
      <c r="T1252">
        <v>150072</v>
      </c>
      <c r="U1252">
        <v>155895</v>
      </c>
      <c r="V1252">
        <v>161925</v>
      </c>
      <c r="W1252">
        <v>169644</v>
      </c>
      <c r="X1252">
        <v>176073</v>
      </c>
      <c r="Y1252">
        <v>182907</v>
      </c>
      <c r="Z1252">
        <v>190731</v>
      </c>
      <c r="AA1252">
        <v>198330</v>
      </c>
      <c r="AB1252">
        <v>206040</v>
      </c>
      <c r="AC1252">
        <v>213420</v>
      </c>
      <c r="AD1252">
        <v>220587</v>
      </c>
      <c r="AE1252">
        <v>227628</v>
      </c>
      <c r="AF1252">
        <v>234420</v>
      </c>
      <c r="AG1252">
        <v>242313</v>
      </c>
    </row>
    <row r="1253" spans="1:33">
      <c r="A1253" t="s">
        <v>5723</v>
      </c>
      <c r="B1253" t="s">
        <v>132</v>
      </c>
      <c r="C1253">
        <v>51</v>
      </c>
      <c r="D1253">
        <v>63</v>
      </c>
      <c r="E1253">
        <v>84</v>
      </c>
      <c r="F1253">
        <v>96</v>
      </c>
      <c r="G1253">
        <v>111</v>
      </c>
      <c r="H1253">
        <v>126</v>
      </c>
      <c r="I1253">
        <v>150</v>
      </c>
      <c r="J1253">
        <v>177</v>
      </c>
      <c r="K1253">
        <v>213</v>
      </c>
      <c r="L1253">
        <v>258</v>
      </c>
      <c r="M1253">
        <v>312</v>
      </c>
      <c r="N1253">
        <v>387</v>
      </c>
      <c r="O1253">
        <v>474</v>
      </c>
      <c r="P1253">
        <v>588</v>
      </c>
      <c r="Q1253">
        <v>717</v>
      </c>
      <c r="R1253">
        <v>876</v>
      </c>
      <c r="S1253">
        <v>1056</v>
      </c>
      <c r="T1253">
        <v>1257</v>
      </c>
      <c r="U1253">
        <v>1467</v>
      </c>
      <c r="V1253">
        <v>1683</v>
      </c>
      <c r="W1253">
        <v>1923</v>
      </c>
      <c r="X1253">
        <v>2133</v>
      </c>
      <c r="Y1253">
        <v>2340</v>
      </c>
      <c r="Z1253">
        <v>2559</v>
      </c>
      <c r="AA1253">
        <v>2772</v>
      </c>
      <c r="AB1253">
        <v>2982</v>
      </c>
      <c r="AC1253">
        <v>3180</v>
      </c>
      <c r="AD1253">
        <v>3381</v>
      </c>
      <c r="AE1253">
        <v>3576</v>
      </c>
      <c r="AF1253">
        <v>3771</v>
      </c>
      <c r="AG1253">
        <v>3978</v>
      </c>
    </row>
    <row r="1254" spans="1:33">
      <c r="A1254" t="s">
        <v>5722</v>
      </c>
      <c r="B1254" t="s">
        <v>132</v>
      </c>
      <c r="C1254">
        <v>18</v>
      </c>
      <c r="D1254">
        <v>810</v>
      </c>
      <c r="E1254">
        <v>1011</v>
      </c>
      <c r="F1254">
        <v>1410</v>
      </c>
      <c r="G1254">
        <v>1938</v>
      </c>
      <c r="H1254">
        <v>2652</v>
      </c>
      <c r="I1254">
        <v>3606</v>
      </c>
      <c r="J1254">
        <v>4887</v>
      </c>
      <c r="K1254">
        <v>6603</v>
      </c>
      <c r="L1254">
        <v>8685</v>
      </c>
      <c r="M1254">
        <v>11535</v>
      </c>
      <c r="N1254">
        <v>14883</v>
      </c>
      <c r="O1254">
        <v>19071</v>
      </c>
      <c r="P1254">
        <v>23757</v>
      </c>
      <c r="Q1254">
        <v>29412</v>
      </c>
      <c r="R1254">
        <v>35175</v>
      </c>
      <c r="S1254">
        <v>41208</v>
      </c>
      <c r="T1254">
        <v>47979</v>
      </c>
      <c r="U1254">
        <v>55671</v>
      </c>
      <c r="V1254">
        <v>63540</v>
      </c>
      <c r="W1254">
        <v>70800</v>
      </c>
      <c r="X1254">
        <v>78672</v>
      </c>
      <c r="Y1254">
        <v>86403</v>
      </c>
      <c r="Z1254">
        <v>93999</v>
      </c>
      <c r="AA1254">
        <v>100782</v>
      </c>
      <c r="AB1254">
        <v>108447</v>
      </c>
      <c r="AC1254">
        <v>114750</v>
      </c>
      <c r="AD1254">
        <v>121371</v>
      </c>
      <c r="AE1254">
        <v>127203</v>
      </c>
      <c r="AF1254">
        <v>133512</v>
      </c>
      <c r="AG1254">
        <v>138774</v>
      </c>
    </row>
    <row r="1255" spans="1:33">
      <c r="A1255" t="s">
        <v>5721</v>
      </c>
      <c r="B1255" t="s">
        <v>132</v>
      </c>
      <c r="C1255">
        <v>150</v>
      </c>
      <c r="D1255">
        <v>174</v>
      </c>
      <c r="E1255">
        <v>171</v>
      </c>
      <c r="F1255">
        <v>174</v>
      </c>
      <c r="G1255">
        <v>174</v>
      </c>
      <c r="H1255">
        <v>174</v>
      </c>
      <c r="I1255">
        <v>174</v>
      </c>
      <c r="J1255">
        <v>177</v>
      </c>
      <c r="K1255">
        <v>177</v>
      </c>
      <c r="L1255">
        <v>177</v>
      </c>
      <c r="M1255">
        <v>183</v>
      </c>
      <c r="N1255">
        <v>183</v>
      </c>
      <c r="O1255">
        <v>186</v>
      </c>
      <c r="P1255">
        <v>186</v>
      </c>
      <c r="Q1255">
        <v>192</v>
      </c>
      <c r="R1255">
        <v>192</v>
      </c>
      <c r="S1255">
        <v>198</v>
      </c>
      <c r="T1255">
        <v>201</v>
      </c>
      <c r="U1255">
        <v>207</v>
      </c>
      <c r="V1255">
        <v>213</v>
      </c>
      <c r="W1255">
        <v>219</v>
      </c>
      <c r="X1255">
        <v>228</v>
      </c>
      <c r="Y1255">
        <v>237</v>
      </c>
      <c r="Z1255">
        <v>246</v>
      </c>
      <c r="AA1255">
        <v>252</v>
      </c>
      <c r="AB1255">
        <v>261</v>
      </c>
      <c r="AC1255">
        <v>267</v>
      </c>
      <c r="AD1255">
        <v>276</v>
      </c>
      <c r="AE1255">
        <v>282</v>
      </c>
      <c r="AF1255">
        <v>291</v>
      </c>
      <c r="AG1255">
        <v>297</v>
      </c>
    </row>
    <row r="1256" spans="1:33">
      <c r="A1256" t="s">
        <v>5720</v>
      </c>
      <c r="B1256" t="s">
        <v>132</v>
      </c>
      <c r="C1256">
        <v>732</v>
      </c>
      <c r="D1256">
        <v>714</v>
      </c>
      <c r="E1256">
        <v>714</v>
      </c>
      <c r="F1256">
        <v>723</v>
      </c>
      <c r="G1256">
        <v>723</v>
      </c>
      <c r="H1256">
        <v>726</v>
      </c>
      <c r="I1256">
        <v>726</v>
      </c>
      <c r="J1256">
        <v>726</v>
      </c>
      <c r="K1256">
        <v>735</v>
      </c>
      <c r="L1256">
        <v>732</v>
      </c>
      <c r="M1256">
        <v>741</v>
      </c>
      <c r="N1256">
        <v>741</v>
      </c>
      <c r="O1256">
        <v>747</v>
      </c>
      <c r="P1256">
        <v>747</v>
      </c>
      <c r="Q1256">
        <v>762</v>
      </c>
      <c r="R1256">
        <v>768</v>
      </c>
      <c r="S1256">
        <v>774</v>
      </c>
      <c r="T1256">
        <v>792</v>
      </c>
      <c r="U1256">
        <v>807</v>
      </c>
      <c r="V1256">
        <v>828</v>
      </c>
      <c r="W1256">
        <v>843</v>
      </c>
      <c r="X1256">
        <v>870</v>
      </c>
      <c r="Y1256">
        <v>891</v>
      </c>
      <c r="Z1256">
        <v>918</v>
      </c>
      <c r="AA1256">
        <v>936</v>
      </c>
      <c r="AB1256">
        <v>966</v>
      </c>
      <c r="AC1256">
        <v>981</v>
      </c>
      <c r="AD1256">
        <v>1005</v>
      </c>
      <c r="AE1256">
        <v>1020</v>
      </c>
      <c r="AF1256">
        <v>1041</v>
      </c>
      <c r="AG1256">
        <v>1050</v>
      </c>
    </row>
    <row r="1257" spans="1:33">
      <c r="A1257" t="s">
        <v>5719</v>
      </c>
      <c r="B1257" t="s">
        <v>132</v>
      </c>
      <c r="C1257">
        <v>233037</v>
      </c>
      <c r="D1257">
        <v>233751</v>
      </c>
      <c r="E1257">
        <v>233748</v>
      </c>
      <c r="F1257">
        <v>235881</v>
      </c>
      <c r="G1257">
        <v>235743</v>
      </c>
      <c r="H1257">
        <v>237930</v>
      </c>
      <c r="I1257">
        <v>237735</v>
      </c>
      <c r="J1257">
        <v>237399</v>
      </c>
      <c r="K1257">
        <v>239451</v>
      </c>
      <c r="L1257">
        <v>239253</v>
      </c>
      <c r="M1257">
        <v>241242</v>
      </c>
      <c r="N1257">
        <v>241254</v>
      </c>
      <c r="O1257">
        <v>243798</v>
      </c>
      <c r="P1257">
        <v>244311</v>
      </c>
      <c r="Q1257">
        <v>247524</v>
      </c>
      <c r="R1257">
        <v>249402</v>
      </c>
      <c r="S1257">
        <v>252144</v>
      </c>
      <c r="T1257">
        <v>258081</v>
      </c>
      <c r="U1257">
        <v>261255</v>
      </c>
      <c r="V1257">
        <v>268326</v>
      </c>
      <c r="W1257">
        <v>273798</v>
      </c>
      <c r="X1257">
        <v>282180</v>
      </c>
      <c r="Y1257">
        <v>287553</v>
      </c>
      <c r="Z1257">
        <v>296511</v>
      </c>
      <c r="AA1257">
        <v>302376</v>
      </c>
      <c r="AB1257">
        <v>310284</v>
      </c>
      <c r="AC1257">
        <v>315348</v>
      </c>
      <c r="AD1257">
        <v>323100</v>
      </c>
      <c r="AE1257">
        <v>326919</v>
      </c>
      <c r="AF1257">
        <v>333648</v>
      </c>
      <c r="AG1257">
        <v>336408</v>
      </c>
    </row>
    <row r="1258" spans="1:33">
      <c r="A1258" t="s">
        <v>5718</v>
      </c>
      <c r="B1258" t="s">
        <v>132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5717</v>
      </c>
      <c r="B1259" t="s">
        <v>132</v>
      </c>
      <c r="C1259">
        <v>9861</v>
      </c>
      <c r="D1259">
        <v>10740</v>
      </c>
      <c r="E1259">
        <v>10716</v>
      </c>
      <c r="F1259">
        <v>10842</v>
      </c>
      <c r="G1259">
        <v>10803</v>
      </c>
      <c r="H1259">
        <v>10848</v>
      </c>
      <c r="I1259">
        <v>10812</v>
      </c>
      <c r="J1259">
        <v>10869</v>
      </c>
      <c r="K1259">
        <v>10956</v>
      </c>
      <c r="L1259">
        <v>10971</v>
      </c>
      <c r="M1259">
        <v>11148</v>
      </c>
      <c r="N1259">
        <v>11145</v>
      </c>
      <c r="O1259">
        <v>11289</v>
      </c>
      <c r="P1259">
        <v>11340</v>
      </c>
      <c r="Q1259">
        <v>11565</v>
      </c>
      <c r="R1259">
        <v>11691</v>
      </c>
      <c r="S1259">
        <v>11862</v>
      </c>
      <c r="T1259">
        <v>12153</v>
      </c>
      <c r="U1259">
        <v>12426</v>
      </c>
      <c r="V1259">
        <v>12813</v>
      </c>
      <c r="W1259">
        <v>13089</v>
      </c>
      <c r="X1259">
        <v>13548</v>
      </c>
      <c r="Y1259">
        <v>13956</v>
      </c>
      <c r="Z1259">
        <v>14412</v>
      </c>
      <c r="AA1259">
        <v>14766</v>
      </c>
      <c r="AB1259">
        <v>15327</v>
      </c>
      <c r="AC1259">
        <v>15606</v>
      </c>
      <c r="AD1259">
        <v>16074</v>
      </c>
      <c r="AE1259">
        <v>16374</v>
      </c>
      <c r="AF1259">
        <v>16779</v>
      </c>
      <c r="AG1259">
        <v>17046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3</v>
      </c>
      <c r="J1260">
        <v>6</v>
      </c>
      <c r="K1260">
        <v>6</v>
      </c>
      <c r="L1260">
        <v>9</v>
      </c>
      <c r="M1260">
        <v>15</v>
      </c>
      <c r="N1260">
        <v>21</v>
      </c>
      <c r="O1260">
        <v>27</v>
      </c>
      <c r="P1260">
        <v>33</v>
      </c>
      <c r="Q1260">
        <v>45</v>
      </c>
      <c r="R1260">
        <v>54</v>
      </c>
      <c r="S1260">
        <v>66</v>
      </c>
      <c r="T1260">
        <v>78</v>
      </c>
      <c r="U1260">
        <v>93</v>
      </c>
      <c r="V1260">
        <v>105</v>
      </c>
      <c r="W1260">
        <v>120</v>
      </c>
      <c r="X1260">
        <v>132</v>
      </c>
      <c r="Y1260">
        <v>144</v>
      </c>
      <c r="Z1260">
        <v>159</v>
      </c>
      <c r="AA1260">
        <v>171</v>
      </c>
      <c r="AB1260">
        <v>183</v>
      </c>
      <c r="AC1260">
        <v>192</v>
      </c>
      <c r="AD1260">
        <v>204</v>
      </c>
      <c r="AE1260">
        <v>213</v>
      </c>
      <c r="AF1260">
        <v>225</v>
      </c>
      <c r="AG1260">
        <v>234</v>
      </c>
    </row>
    <row r="1261" spans="1:33">
      <c r="A1261" t="s">
        <v>5715</v>
      </c>
      <c r="B1261" t="s">
        <v>132</v>
      </c>
      <c r="C1261">
        <v>960</v>
      </c>
      <c r="D1261">
        <v>3102</v>
      </c>
      <c r="E1261">
        <v>3951</v>
      </c>
      <c r="F1261">
        <v>5178</v>
      </c>
      <c r="G1261">
        <v>6678</v>
      </c>
      <c r="H1261">
        <v>8688</v>
      </c>
      <c r="I1261">
        <v>11148</v>
      </c>
      <c r="J1261">
        <v>14475</v>
      </c>
      <c r="K1261">
        <v>18720</v>
      </c>
      <c r="L1261">
        <v>24081</v>
      </c>
      <c r="M1261">
        <v>30759</v>
      </c>
      <c r="N1261">
        <v>38847</v>
      </c>
      <c r="O1261">
        <v>49449</v>
      </c>
      <c r="P1261">
        <v>61017</v>
      </c>
      <c r="Q1261">
        <v>75768</v>
      </c>
      <c r="R1261">
        <v>92142</v>
      </c>
      <c r="S1261">
        <v>109722</v>
      </c>
      <c r="T1261">
        <v>126288</v>
      </c>
      <c r="U1261">
        <v>156960</v>
      </c>
      <c r="V1261">
        <v>177378</v>
      </c>
      <c r="W1261">
        <v>195078</v>
      </c>
      <c r="X1261">
        <v>209379</v>
      </c>
      <c r="Y1261">
        <v>226542</v>
      </c>
      <c r="Z1261">
        <v>233352</v>
      </c>
      <c r="AA1261">
        <v>235791</v>
      </c>
      <c r="AB1261">
        <v>241800</v>
      </c>
      <c r="AC1261">
        <v>245679</v>
      </c>
      <c r="AD1261">
        <v>237909</v>
      </c>
      <c r="AE1261">
        <v>236553</v>
      </c>
      <c r="AF1261">
        <v>233565</v>
      </c>
      <c r="AG1261">
        <v>228789</v>
      </c>
    </row>
    <row r="1262" spans="1:33">
      <c r="A1262" t="s">
        <v>5714</v>
      </c>
      <c r="B1262" t="s">
        <v>132</v>
      </c>
      <c r="C1262">
        <v>462</v>
      </c>
      <c r="D1262">
        <v>462</v>
      </c>
      <c r="E1262">
        <v>435</v>
      </c>
      <c r="F1262">
        <v>411</v>
      </c>
      <c r="G1262">
        <v>387</v>
      </c>
      <c r="H1262">
        <v>369</v>
      </c>
      <c r="I1262">
        <v>348</v>
      </c>
      <c r="J1262">
        <v>336</v>
      </c>
      <c r="K1262">
        <v>324</v>
      </c>
      <c r="L1262">
        <v>315</v>
      </c>
      <c r="M1262">
        <v>306</v>
      </c>
      <c r="N1262">
        <v>297</v>
      </c>
      <c r="O1262">
        <v>300</v>
      </c>
      <c r="P1262">
        <v>297</v>
      </c>
      <c r="Q1262">
        <v>306</v>
      </c>
      <c r="R1262">
        <v>315</v>
      </c>
      <c r="S1262">
        <v>327</v>
      </c>
      <c r="T1262">
        <v>330</v>
      </c>
      <c r="U1262">
        <v>339</v>
      </c>
      <c r="V1262">
        <v>348</v>
      </c>
      <c r="W1262">
        <v>357</v>
      </c>
      <c r="X1262">
        <v>363</v>
      </c>
      <c r="Y1262">
        <v>375</v>
      </c>
      <c r="Z1262">
        <v>372</v>
      </c>
      <c r="AA1262">
        <v>366</v>
      </c>
      <c r="AB1262">
        <v>369</v>
      </c>
      <c r="AC1262">
        <v>369</v>
      </c>
      <c r="AD1262">
        <v>354</v>
      </c>
      <c r="AE1262">
        <v>348</v>
      </c>
      <c r="AF1262">
        <v>342</v>
      </c>
      <c r="AG1262">
        <v>336</v>
      </c>
    </row>
    <row r="1263" spans="1:33">
      <c r="A1263" t="s">
        <v>5713</v>
      </c>
      <c r="B1263" t="s">
        <v>132</v>
      </c>
      <c r="C1263">
        <v>239835</v>
      </c>
      <c r="D1263">
        <v>227868</v>
      </c>
      <c r="E1263">
        <v>217983</v>
      </c>
      <c r="F1263">
        <v>208260</v>
      </c>
      <c r="G1263">
        <v>198846</v>
      </c>
      <c r="H1263">
        <v>192231</v>
      </c>
      <c r="I1263">
        <v>183447</v>
      </c>
      <c r="J1263">
        <v>177507</v>
      </c>
      <c r="K1263">
        <v>172077</v>
      </c>
      <c r="L1263">
        <v>167286</v>
      </c>
      <c r="M1263">
        <v>163320</v>
      </c>
      <c r="N1263">
        <v>160395</v>
      </c>
      <c r="O1263">
        <v>161508</v>
      </c>
      <c r="P1263">
        <v>161328</v>
      </c>
      <c r="Q1263">
        <v>165726</v>
      </c>
      <c r="R1263">
        <v>171225</v>
      </c>
      <c r="S1263">
        <v>177867</v>
      </c>
      <c r="T1263">
        <v>179976</v>
      </c>
      <c r="U1263">
        <v>185175</v>
      </c>
      <c r="V1263">
        <v>191634</v>
      </c>
      <c r="W1263">
        <v>196881</v>
      </c>
      <c r="X1263">
        <v>200244</v>
      </c>
      <c r="Y1263">
        <v>207048</v>
      </c>
      <c r="Z1263">
        <v>206409</v>
      </c>
      <c r="AA1263">
        <v>203349</v>
      </c>
      <c r="AB1263">
        <v>205167</v>
      </c>
      <c r="AC1263">
        <v>205362</v>
      </c>
      <c r="AD1263">
        <v>197217</v>
      </c>
      <c r="AE1263">
        <v>195012</v>
      </c>
      <c r="AF1263">
        <v>191865</v>
      </c>
      <c r="AG1263">
        <v>188145</v>
      </c>
    </row>
    <row r="1264" spans="1:33">
      <c r="A1264" t="s">
        <v>5712</v>
      </c>
      <c r="B1264" t="s">
        <v>132</v>
      </c>
      <c r="C1264">
        <v>146538</v>
      </c>
      <c r="D1264">
        <v>139239</v>
      </c>
      <c r="E1264">
        <v>133107</v>
      </c>
      <c r="F1264">
        <v>127110</v>
      </c>
      <c r="G1264">
        <v>121296</v>
      </c>
      <c r="H1264">
        <v>117252</v>
      </c>
      <c r="I1264">
        <v>111834</v>
      </c>
      <c r="J1264">
        <v>108132</v>
      </c>
      <c r="K1264">
        <v>104775</v>
      </c>
      <c r="L1264">
        <v>101847</v>
      </c>
      <c r="M1264">
        <v>99384</v>
      </c>
      <c r="N1264">
        <v>97557</v>
      </c>
      <c r="O1264">
        <v>98184</v>
      </c>
      <c r="P1264">
        <v>98001</v>
      </c>
      <c r="Q1264">
        <v>100662</v>
      </c>
      <c r="R1264">
        <v>103950</v>
      </c>
      <c r="S1264">
        <v>107928</v>
      </c>
      <c r="T1264">
        <v>109152</v>
      </c>
      <c r="U1264">
        <v>112251</v>
      </c>
      <c r="V1264">
        <v>116109</v>
      </c>
      <c r="W1264">
        <v>119232</v>
      </c>
      <c r="X1264">
        <v>121206</v>
      </c>
      <c r="Y1264">
        <v>125259</v>
      </c>
      <c r="Z1264">
        <v>124812</v>
      </c>
      <c r="AA1264">
        <v>122901</v>
      </c>
      <c r="AB1264">
        <v>123933</v>
      </c>
      <c r="AC1264">
        <v>123990</v>
      </c>
      <c r="AD1264">
        <v>119043</v>
      </c>
      <c r="AE1264">
        <v>117654</v>
      </c>
      <c r="AF1264">
        <v>115698</v>
      </c>
      <c r="AG1264">
        <v>113394</v>
      </c>
    </row>
    <row r="1265" spans="1:33">
      <c r="A1265" t="s">
        <v>5711</v>
      </c>
      <c r="B1265" t="s">
        <v>132</v>
      </c>
      <c r="C1265">
        <v>4434</v>
      </c>
      <c r="D1265">
        <v>4497</v>
      </c>
      <c r="E1265">
        <v>4302</v>
      </c>
      <c r="F1265">
        <v>4122</v>
      </c>
      <c r="G1265">
        <v>3966</v>
      </c>
      <c r="H1265">
        <v>3768</v>
      </c>
      <c r="I1265">
        <v>3549</v>
      </c>
      <c r="J1265">
        <v>3411</v>
      </c>
      <c r="K1265">
        <v>3285</v>
      </c>
      <c r="L1265">
        <v>3177</v>
      </c>
      <c r="M1265">
        <v>3090</v>
      </c>
      <c r="N1265">
        <v>3006</v>
      </c>
      <c r="O1265">
        <v>3009</v>
      </c>
      <c r="P1265">
        <v>2985</v>
      </c>
      <c r="Q1265">
        <v>3051</v>
      </c>
      <c r="R1265">
        <v>3138</v>
      </c>
      <c r="S1265">
        <v>3246</v>
      </c>
      <c r="T1265">
        <v>3273</v>
      </c>
      <c r="U1265">
        <v>3360</v>
      </c>
      <c r="V1265">
        <v>3465</v>
      </c>
      <c r="W1265">
        <v>3552</v>
      </c>
      <c r="X1265">
        <v>3600</v>
      </c>
      <c r="Y1265">
        <v>3711</v>
      </c>
      <c r="Z1265">
        <v>3684</v>
      </c>
      <c r="AA1265">
        <v>3621</v>
      </c>
      <c r="AB1265">
        <v>3639</v>
      </c>
      <c r="AC1265">
        <v>3633</v>
      </c>
      <c r="AD1265">
        <v>3477</v>
      </c>
      <c r="AE1265">
        <v>3426</v>
      </c>
      <c r="AF1265">
        <v>3360</v>
      </c>
      <c r="AG1265">
        <v>3288</v>
      </c>
    </row>
    <row r="1266" spans="1:33">
      <c r="A1266" t="s">
        <v>5710</v>
      </c>
      <c r="B1266" t="s">
        <v>132</v>
      </c>
      <c r="C1266">
        <v>25587</v>
      </c>
      <c r="D1266">
        <v>24330</v>
      </c>
      <c r="E1266">
        <v>23163</v>
      </c>
      <c r="F1266">
        <v>21912</v>
      </c>
      <c r="G1266">
        <v>20667</v>
      </c>
      <c r="H1266">
        <v>19776</v>
      </c>
      <c r="I1266">
        <v>18666</v>
      </c>
      <c r="J1266">
        <v>17979</v>
      </c>
      <c r="K1266">
        <v>17364</v>
      </c>
      <c r="L1266">
        <v>16818</v>
      </c>
      <c r="M1266">
        <v>16368</v>
      </c>
      <c r="N1266">
        <v>16014</v>
      </c>
      <c r="O1266">
        <v>16065</v>
      </c>
      <c r="P1266">
        <v>15990</v>
      </c>
      <c r="Q1266">
        <v>16392</v>
      </c>
      <c r="R1266">
        <v>16890</v>
      </c>
      <c r="S1266">
        <v>17505</v>
      </c>
      <c r="T1266">
        <v>17670</v>
      </c>
      <c r="U1266">
        <v>18141</v>
      </c>
      <c r="V1266">
        <v>18732</v>
      </c>
      <c r="W1266">
        <v>19203</v>
      </c>
      <c r="X1266">
        <v>19488</v>
      </c>
      <c r="Y1266">
        <v>20109</v>
      </c>
      <c r="Z1266">
        <v>20004</v>
      </c>
      <c r="AA1266">
        <v>19668</v>
      </c>
      <c r="AB1266">
        <v>19806</v>
      </c>
      <c r="AC1266">
        <v>19785</v>
      </c>
      <c r="AD1266">
        <v>18963</v>
      </c>
      <c r="AE1266">
        <v>18711</v>
      </c>
      <c r="AF1266">
        <v>18375</v>
      </c>
      <c r="AG1266">
        <v>18006</v>
      </c>
    </row>
    <row r="1267" spans="1:33">
      <c r="A1267" t="s">
        <v>5709</v>
      </c>
      <c r="B1267" t="s">
        <v>132</v>
      </c>
      <c r="C1267">
        <v>15</v>
      </c>
      <c r="D1267">
        <v>15</v>
      </c>
      <c r="E1267">
        <v>15</v>
      </c>
      <c r="F1267">
        <v>18</v>
      </c>
      <c r="G1267">
        <v>18</v>
      </c>
      <c r="H1267">
        <v>21</v>
      </c>
      <c r="I1267">
        <v>21</v>
      </c>
      <c r="J1267">
        <v>24</v>
      </c>
      <c r="K1267">
        <v>27</v>
      </c>
      <c r="L1267">
        <v>33</v>
      </c>
      <c r="M1267">
        <v>36</v>
      </c>
      <c r="N1267">
        <v>45</v>
      </c>
      <c r="O1267">
        <v>54</v>
      </c>
      <c r="P1267">
        <v>63</v>
      </c>
      <c r="Q1267">
        <v>78</v>
      </c>
      <c r="R1267">
        <v>93</v>
      </c>
      <c r="S1267">
        <v>114</v>
      </c>
      <c r="T1267">
        <v>129</v>
      </c>
      <c r="U1267">
        <v>150</v>
      </c>
      <c r="V1267">
        <v>171</v>
      </c>
      <c r="W1267">
        <v>192</v>
      </c>
      <c r="X1267">
        <v>210</v>
      </c>
      <c r="Y1267">
        <v>228</v>
      </c>
      <c r="Z1267">
        <v>240</v>
      </c>
      <c r="AA1267">
        <v>249</v>
      </c>
      <c r="AB1267">
        <v>261</v>
      </c>
      <c r="AC1267">
        <v>270</v>
      </c>
      <c r="AD1267">
        <v>267</v>
      </c>
      <c r="AE1267">
        <v>273</v>
      </c>
      <c r="AF1267">
        <v>276</v>
      </c>
      <c r="AG1267">
        <v>276</v>
      </c>
    </row>
    <row r="1268" spans="1:33">
      <c r="A1268" t="s">
        <v>5708</v>
      </c>
      <c r="B1268" t="s">
        <v>132</v>
      </c>
      <c r="C1268">
        <v>6</v>
      </c>
      <c r="D1268">
        <v>222</v>
      </c>
      <c r="E1268">
        <v>312</v>
      </c>
      <c r="F1268">
        <v>450</v>
      </c>
      <c r="G1268">
        <v>639</v>
      </c>
      <c r="H1268">
        <v>900</v>
      </c>
      <c r="I1268">
        <v>1272</v>
      </c>
      <c r="J1268">
        <v>1782</v>
      </c>
      <c r="K1268">
        <v>2487</v>
      </c>
      <c r="L1268">
        <v>3450</v>
      </c>
      <c r="M1268">
        <v>4755</v>
      </c>
      <c r="N1268">
        <v>6483</v>
      </c>
      <c r="O1268">
        <v>8769</v>
      </c>
      <c r="P1268">
        <v>11724</v>
      </c>
      <c r="Q1268">
        <v>15447</v>
      </c>
      <c r="R1268">
        <v>20145</v>
      </c>
      <c r="S1268">
        <v>25629</v>
      </c>
      <c r="T1268">
        <v>32253</v>
      </c>
      <c r="U1268">
        <v>39663</v>
      </c>
      <c r="V1268">
        <v>47436</v>
      </c>
      <c r="W1268">
        <v>55884</v>
      </c>
      <c r="X1268">
        <v>64665</v>
      </c>
      <c r="Y1268">
        <v>73338</v>
      </c>
      <c r="Z1268">
        <v>81825</v>
      </c>
      <c r="AA1268">
        <v>90105</v>
      </c>
      <c r="AB1268">
        <v>98580</v>
      </c>
      <c r="AC1268">
        <v>106152</v>
      </c>
      <c r="AD1268">
        <v>113952</v>
      </c>
      <c r="AE1268">
        <v>120807</v>
      </c>
      <c r="AF1268">
        <v>127842</v>
      </c>
      <c r="AG1268">
        <v>134700</v>
      </c>
    </row>
    <row r="1269" spans="1:33">
      <c r="A1269" t="s">
        <v>5707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5706</v>
      </c>
      <c r="B1270" t="s">
        <v>132</v>
      </c>
      <c r="C1270">
        <v>231</v>
      </c>
      <c r="D1270">
        <v>234</v>
      </c>
      <c r="E1270">
        <v>240</v>
      </c>
      <c r="F1270">
        <v>246</v>
      </c>
      <c r="G1270">
        <v>255</v>
      </c>
      <c r="H1270">
        <v>261</v>
      </c>
      <c r="I1270">
        <v>270</v>
      </c>
      <c r="J1270">
        <v>279</v>
      </c>
      <c r="K1270">
        <v>291</v>
      </c>
      <c r="L1270">
        <v>303</v>
      </c>
      <c r="M1270">
        <v>318</v>
      </c>
      <c r="N1270">
        <v>336</v>
      </c>
      <c r="O1270">
        <v>360</v>
      </c>
      <c r="P1270">
        <v>387</v>
      </c>
      <c r="Q1270">
        <v>417</v>
      </c>
      <c r="R1270">
        <v>456</v>
      </c>
      <c r="S1270">
        <v>501</v>
      </c>
      <c r="T1270">
        <v>552</v>
      </c>
      <c r="U1270">
        <v>609</v>
      </c>
      <c r="V1270">
        <v>669</v>
      </c>
      <c r="W1270">
        <v>732</v>
      </c>
      <c r="X1270">
        <v>798</v>
      </c>
      <c r="Y1270">
        <v>864</v>
      </c>
      <c r="Z1270">
        <v>930</v>
      </c>
      <c r="AA1270">
        <v>993</v>
      </c>
      <c r="AB1270">
        <v>1059</v>
      </c>
      <c r="AC1270">
        <v>1119</v>
      </c>
      <c r="AD1270">
        <v>1179</v>
      </c>
      <c r="AE1270">
        <v>1233</v>
      </c>
      <c r="AF1270">
        <v>1290</v>
      </c>
      <c r="AG1270">
        <v>1344</v>
      </c>
    </row>
    <row r="1271" spans="1:33">
      <c r="A1271" t="s">
        <v>5705</v>
      </c>
      <c r="B1271" t="s">
        <v>132</v>
      </c>
      <c r="C1271">
        <v>58998</v>
      </c>
      <c r="D1271">
        <v>60492</v>
      </c>
      <c r="E1271">
        <v>61746</v>
      </c>
      <c r="F1271">
        <v>63624</v>
      </c>
      <c r="G1271">
        <v>65595</v>
      </c>
      <c r="H1271">
        <v>67101</v>
      </c>
      <c r="I1271">
        <v>69354</v>
      </c>
      <c r="J1271">
        <v>71841</v>
      </c>
      <c r="K1271">
        <v>74649</v>
      </c>
      <c r="L1271">
        <v>77892</v>
      </c>
      <c r="M1271">
        <v>81714</v>
      </c>
      <c r="N1271">
        <v>86298</v>
      </c>
      <c r="O1271">
        <v>91797</v>
      </c>
      <c r="P1271">
        <v>98415</v>
      </c>
      <c r="Q1271">
        <v>106335</v>
      </c>
      <c r="R1271">
        <v>116355</v>
      </c>
      <c r="S1271">
        <v>127143</v>
      </c>
      <c r="T1271">
        <v>140172</v>
      </c>
      <c r="U1271">
        <v>154728</v>
      </c>
      <c r="V1271">
        <v>169293</v>
      </c>
      <c r="W1271">
        <v>185502</v>
      </c>
      <c r="X1271">
        <v>201912</v>
      </c>
      <c r="Y1271">
        <v>218475</v>
      </c>
      <c r="Z1271">
        <v>234723</v>
      </c>
      <c r="AA1271">
        <v>250359</v>
      </c>
      <c r="AB1271">
        <v>266802</v>
      </c>
      <c r="AC1271">
        <v>281211</v>
      </c>
      <c r="AD1271">
        <v>296385</v>
      </c>
      <c r="AE1271">
        <v>309387</v>
      </c>
      <c r="AF1271">
        <v>323400</v>
      </c>
      <c r="AG1271">
        <v>336681</v>
      </c>
    </row>
    <row r="1272" spans="1:33">
      <c r="A1272" t="s">
        <v>5704</v>
      </c>
      <c r="B1272" t="s">
        <v>132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5703</v>
      </c>
      <c r="B1273" t="s">
        <v>132</v>
      </c>
      <c r="C1273">
        <v>1116</v>
      </c>
      <c r="D1273">
        <v>1158</v>
      </c>
      <c r="E1273">
        <v>1179</v>
      </c>
      <c r="F1273">
        <v>1209</v>
      </c>
      <c r="G1273">
        <v>1236</v>
      </c>
      <c r="H1273">
        <v>1257</v>
      </c>
      <c r="I1273">
        <v>1293</v>
      </c>
      <c r="J1273">
        <v>1338</v>
      </c>
      <c r="K1273">
        <v>1386</v>
      </c>
      <c r="L1273">
        <v>1443</v>
      </c>
      <c r="M1273">
        <v>1512</v>
      </c>
      <c r="N1273">
        <v>1596</v>
      </c>
      <c r="O1273">
        <v>1695</v>
      </c>
      <c r="P1273">
        <v>1815</v>
      </c>
      <c r="Q1273">
        <v>1959</v>
      </c>
      <c r="R1273">
        <v>2139</v>
      </c>
      <c r="S1273">
        <v>2337</v>
      </c>
      <c r="T1273">
        <v>2577</v>
      </c>
      <c r="U1273">
        <v>2841</v>
      </c>
      <c r="V1273">
        <v>3105</v>
      </c>
      <c r="W1273">
        <v>3399</v>
      </c>
      <c r="X1273">
        <v>3702</v>
      </c>
      <c r="Y1273">
        <v>4002</v>
      </c>
      <c r="Z1273">
        <v>4296</v>
      </c>
      <c r="AA1273">
        <v>4578</v>
      </c>
      <c r="AB1273">
        <v>4875</v>
      </c>
      <c r="AC1273">
        <v>5139</v>
      </c>
      <c r="AD1273">
        <v>5415</v>
      </c>
      <c r="AE1273">
        <v>5646</v>
      </c>
      <c r="AF1273">
        <v>5898</v>
      </c>
      <c r="AG1273">
        <v>6141</v>
      </c>
    </row>
    <row r="1274" spans="1:33">
      <c r="A1274" t="s">
        <v>5702</v>
      </c>
      <c r="B1274" t="s">
        <v>132</v>
      </c>
      <c r="C1274">
        <v>0</v>
      </c>
      <c r="D1274">
        <v>3</v>
      </c>
      <c r="E1274">
        <v>6</v>
      </c>
      <c r="F1274">
        <v>12</v>
      </c>
      <c r="G1274">
        <v>15</v>
      </c>
      <c r="H1274">
        <v>24</v>
      </c>
      <c r="I1274">
        <v>33</v>
      </c>
      <c r="J1274">
        <v>51</v>
      </c>
      <c r="K1274">
        <v>72</v>
      </c>
      <c r="L1274">
        <v>99</v>
      </c>
      <c r="M1274">
        <v>141</v>
      </c>
      <c r="N1274">
        <v>195</v>
      </c>
      <c r="O1274">
        <v>267</v>
      </c>
      <c r="P1274">
        <v>360</v>
      </c>
      <c r="Q1274">
        <v>483</v>
      </c>
      <c r="R1274">
        <v>639</v>
      </c>
      <c r="S1274">
        <v>825</v>
      </c>
      <c r="T1274">
        <v>1050</v>
      </c>
      <c r="U1274">
        <v>1308</v>
      </c>
      <c r="V1274">
        <v>1584</v>
      </c>
      <c r="W1274">
        <v>1890</v>
      </c>
      <c r="X1274">
        <v>2211</v>
      </c>
      <c r="Y1274">
        <v>2535</v>
      </c>
      <c r="Z1274">
        <v>2859</v>
      </c>
      <c r="AA1274">
        <v>3180</v>
      </c>
      <c r="AB1274">
        <v>3510</v>
      </c>
      <c r="AC1274">
        <v>3816</v>
      </c>
      <c r="AD1274">
        <v>4128</v>
      </c>
      <c r="AE1274">
        <v>4413</v>
      </c>
      <c r="AF1274">
        <v>4710</v>
      </c>
      <c r="AG1274">
        <v>5001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25</v>
      </c>
      <c r="D1278">
        <v>23</v>
      </c>
      <c r="E1278">
        <v>37</v>
      </c>
      <c r="F1278">
        <v>51</v>
      </c>
      <c r="G1278">
        <v>65</v>
      </c>
      <c r="H1278">
        <v>68</v>
      </c>
      <c r="I1278">
        <v>71</v>
      </c>
      <c r="J1278">
        <v>74</v>
      </c>
      <c r="K1278">
        <v>77</v>
      </c>
      <c r="L1278">
        <v>80</v>
      </c>
      <c r="M1278">
        <v>84</v>
      </c>
      <c r="N1278">
        <v>87</v>
      </c>
      <c r="O1278">
        <v>91</v>
      </c>
      <c r="P1278">
        <v>95</v>
      </c>
      <c r="Q1278">
        <v>99</v>
      </c>
      <c r="R1278">
        <v>103</v>
      </c>
      <c r="S1278">
        <v>107</v>
      </c>
      <c r="T1278">
        <v>112</v>
      </c>
      <c r="U1278">
        <v>117</v>
      </c>
      <c r="V1278">
        <v>121</v>
      </c>
      <c r="W1278">
        <v>126</v>
      </c>
      <c r="X1278">
        <v>132</v>
      </c>
      <c r="Y1278">
        <v>138</v>
      </c>
      <c r="Z1278">
        <v>144</v>
      </c>
      <c r="AA1278">
        <v>149</v>
      </c>
      <c r="AB1278">
        <v>155</v>
      </c>
      <c r="AC1278">
        <v>162</v>
      </c>
      <c r="AD1278">
        <v>169</v>
      </c>
      <c r="AE1278">
        <v>176</v>
      </c>
      <c r="AF1278">
        <v>176</v>
      </c>
      <c r="AG1278">
        <v>176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2</v>
      </c>
      <c r="D1285">
        <v>2</v>
      </c>
      <c r="E1285">
        <v>2</v>
      </c>
      <c r="F1285">
        <v>2</v>
      </c>
      <c r="G1285">
        <v>2</v>
      </c>
      <c r="H1285">
        <v>2</v>
      </c>
      <c r="I1285">
        <v>2</v>
      </c>
      <c r="J1285">
        <v>2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5</v>
      </c>
      <c r="AD1285">
        <v>5</v>
      </c>
      <c r="AE1285">
        <v>5</v>
      </c>
      <c r="AF1285">
        <v>5</v>
      </c>
      <c r="AG1285">
        <v>5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17</v>
      </c>
      <c r="D1289">
        <v>18</v>
      </c>
      <c r="E1289">
        <v>18</v>
      </c>
      <c r="F1289">
        <v>19</v>
      </c>
      <c r="G1289">
        <v>20</v>
      </c>
      <c r="H1289">
        <v>21</v>
      </c>
      <c r="I1289">
        <v>22</v>
      </c>
      <c r="J1289">
        <v>23</v>
      </c>
      <c r="K1289">
        <v>24</v>
      </c>
      <c r="L1289">
        <v>25</v>
      </c>
      <c r="M1289">
        <v>26</v>
      </c>
      <c r="N1289">
        <v>27</v>
      </c>
      <c r="O1289">
        <v>28</v>
      </c>
      <c r="P1289">
        <v>30</v>
      </c>
      <c r="Q1289">
        <v>31</v>
      </c>
      <c r="R1289">
        <v>32</v>
      </c>
      <c r="S1289">
        <v>33</v>
      </c>
      <c r="T1289">
        <v>35</v>
      </c>
      <c r="U1289">
        <v>36</v>
      </c>
      <c r="V1289">
        <v>38</v>
      </c>
      <c r="W1289">
        <v>39</v>
      </c>
      <c r="X1289">
        <v>41</v>
      </c>
      <c r="Y1289">
        <v>42</v>
      </c>
      <c r="Z1289">
        <v>44</v>
      </c>
      <c r="AA1289">
        <v>46</v>
      </c>
      <c r="AB1289">
        <v>48</v>
      </c>
      <c r="AC1289">
        <v>50</v>
      </c>
      <c r="AD1289">
        <v>52</v>
      </c>
      <c r="AE1289">
        <v>54</v>
      </c>
      <c r="AF1289">
        <v>57</v>
      </c>
      <c r="AG1289">
        <v>59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13</v>
      </c>
      <c r="D1292">
        <v>13</v>
      </c>
      <c r="E1292">
        <v>13</v>
      </c>
      <c r="F1292">
        <v>14</v>
      </c>
      <c r="G1292">
        <v>15</v>
      </c>
      <c r="H1292">
        <v>15</v>
      </c>
      <c r="I1292">
        <v>15</v>
      </c>
      <c r="J1292">
        <v>16</v>
      </c>
      <c r="K1292">
        <v>17</v>
      </c>
      <c r="L1292">
        <v>17</v>
      </c>
      <c r="M1292">
        <v>18</v>
      </c>
      <c r="N1292">
        <v>19</v>
      </c>
      <c r="O1292">
        <v>19</v>
      </c>
      <c r="P1292">
        <v>20</v>
      </c>
      <c r="Q1292">
        <v>21</v>
      </c>
      <c r="R1292">
        <v>21</v>
      </c>
      <c r="S1292">
        <v>22</v>
      </c>
      <c r="T1292">
        <v>23</v>
      </c>
      <c r="U1292">
        <v>24</v>
      </c>
      <c r="V1292">
        <v>25</v>
      </c>
      <c r="W1292">
        <v>25</v>
      </c>
      <c r="X1292">
        <v>26</v>
      </c>
      <c r="Y1292">
        <v>27</v>
      </c>
      <c r="Z1292">
        <v>28</v>
      </c>
      <c r="AA1292">
        <v>29</v>
      </c>
      <c r="AB1292">
        <v>30</v>
      </c>
      <c r="AC1292">
        <v>32</v>
      </c>
      <c r="AD1292">
        <v>33</v>
      </c>
      <c r="AE1292">
        <v>34</v>
      </c>
      <c r="AF1292">
        <v>35</v>
      </c>
      <c r="AG1292">
        <v>36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2</v>
      </c>
      <c r="D1296">
        <v>2</v>
      </c>
      <c r="E1296">
        <v>2</v>
      </c>
      <c r="F1296">
        <v>2</v>
      </c>
      <c r="G1296">
        <v>2</v>
      </c>
      <c r="H1296">
        <v>2</v>
      </c>
      <c r="I1296">
        <v>2</v>
      </c>
      <c r="J1296">
        <v>2</v>
      </c>
      <c r="K1296">
        <v>2</v>
      </c>
      <c r="L1296">
        <v>2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3</v>
      </c>
      <c r="D1299">
        <v>3</v>
      </c>
      <c r="E1299">
        <v>2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5670</v>
      </c>
      <c r="B1306" t="s">
        <v>132</v>
      </c>
      <c r="C1306">
        <v>33</v>
      </c>
      <c r="D1306">
        <v>33</v>
      </c>
      <c r="E1306">
        <v>33</v>
      </c>
      <c r="F1306">
        <v>32</v>
      </c>
      <c r="G1306">
        <v>32</v>
      </c>
      <c r="H1306">
        <v>32</v>
      </c>
      <c r="I1306">
        <v>31</v>
      </c>
      <c r="J1306">
        <v>31</v>
      </c>
      <c r="K1306">
        <v>30</v>
      </c>
      <c r="L1306">
        <v>30</v>
      </c>
      <c r="M1306">
        <v>30</v>
      </c>
      <c r="N1306">
        <v>29</v>
      </c>
      <c r="O1306">
        <v>29</v>
      </c>
      <c r="P1306">
        <v>29</v>
      </c>
      <c r="Q1306">
        <v>28</v>
      </c>
      <c r="R1306">
        <v>28</v>
      </c>
      <c r="S1306">
        <v>28</v>
      </c>
      <c r="T1306">
        <v>27</v>
      </c>
      <c r="U1306">
        <v>27</v>
      </c>
      <c r="V1306">
        <v>27</v>
      </c>
      <c r="W1306">
        <v>26</v>
      </c>
      <c r="X1306">
        <v>26</v>
      </c>
      <c r="Y1306">
        <v>26</v>
      </c>
      <c r="Z1306">
        <v>26</v>
      </c>
      <c r="AA1306">
        <v>25</v>
      </c>
      <c r="AB1306">
        <v>25</v>
      </c>
      <c r="AC1306">
        <v>25</v>
      </c>
      <c r="AD1306">
        <v>24</v>
      </c>
      <c r="AE1306">
        <v>24</v>
      </c>
      <c r="AF1306">
        <v>24</v>
      </c>
      <c r="AG1306">
        <v>24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134</v>
      </c>
      <c r="D1313">
        <v>139</v>
      </c>
      <c r="E1313">
        <v>145</v>
      </c>
      <c r="F1313">
        <v>147</v>
      </c>
      <c r="G1313">
        <v>147</v>
      </c>
      <c r="H1313">
        <v>149</v>
      </c>
      <c r="I1313">
        <v>150</v>
      </c>
      <c r="J1313">
        <v>150</v>
      </c>
      <c r="K1313">
        <v>151</v>
      </c>
      <c r="L1313">
        <v>151</v>
      </c>
      <c r="M1313">
        <v>153</v>
      </c>
      <c r="N1313">
        <v>154</v>
      </c>
      <c r="O1313">
        <v>154</v>
      </c>
      <c r="P1313">
        <v>156</v>
      </c>
      <c r="Q1313">
        <v>157</v>
      </c>
      <c r="R1313">
        <v>157</v>
      </c>
      <c r="S1313">
        <v>158</v>
      </c>
      <c r="T1313">
        <v>160</v>
      </c>
      <c r="U1313">
        <v>160</v>
      </c>
      <c r="V1313">
        <v>161</v>
      </c>
      <c r="W1313">
        <v>162</v>
      </c>
      <c r="X1313">
        <v>162</v>
      </c>
      <c r="Y1313">
        <v>164</v>
      </c>
      <c r="Z1313">
        <v>165</v>
      </c>
      <c r="AA1313">
        <v>165</v>
      </c>
      <c r="AB1313">
        <v>167</v>
      </c>
      <c r="AC1313">
        <v>168</v>
      </c>
      <c r="AD1313">
        <v>168</v>
      </c>
      <c r="AE1313">
        <v>169</v>
      </c>
      <c r="AF1313">
        <v>171</v>
      </c>
      <c r="AG1313">
        <v>171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1</v>
      </c>
      <c r="D1315">
        <v>2</v>
      </c>
      <c r="E1315">
        <v>2</v>
      </c>
      <c r="F1315">
        <v>1</v>
      </c>
      <c r="G1315">
        <v>1</v>
      </c>
      <c r="H1315">
        <v>2</v>
      </c>
      <c r="I1315">
        <v>2</v>
      </c>
      <c r="J1315">
        <v>2</v>
      </c>
      <c r="K1315">
        <v>2</v>
      </c>
      <c r="L1315">
        <v>2</v>
      </c>
      <c r="M1315">
        <v>2</v>
      </c>
      <c r="N1315">
        <v>2</v>
      </c>
      <c r="O1315">
        <v>2</v>
      </c>
      <c r="P1315">
        <v>2</v>
      </c>
      <c r="Q1315">
        <v>2</v>
      </c>
      <c r="R1315">
        <v>2</v>
      </c>
      <c r="S1315">
        <v>2</v>
      </c>
      <c r="T1315">
        <v>2</v>
      </c>
      <c r="U1315">
        <v>2</v>
      </c>
      <c r="V1315">
        <v>2</v>
      </c>
      <c r="W1315">
        <v>2</v>
      </c>
      <c r="X1315">
        <v>3</v>
      </c>
      <c r="Y1315">
        <v>3</v>
      </c>
      <c r="Z1315">
        <v>3</v>
      </c>
      <c r="AA1315">
        <v>3</v>
      </c>
      <c r="AB1315">
        <v>3</v>
      </c>
      <c r="AC1315">
        <v>3</v>
      </c>
      <c r="AD1315">
        <v>3</v>
      </c>
      <c r="AE1315">
        <v>3</v>
      </c>
      <c r="AF1315">
        <v>3</v>
      </c>
      <c r="AG1315">
        <v>3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1812</v>
      </c>
      <c r="E1317">
        <v>2475</v>
      </c>
      <c r="F1317">
        <v>3276</v>
      </c>
      <c r="G1317">
        <v>4209</v>
      </c>
      <c r="H1317">
        <v>5253</v>
      </c>
      <c r="I1317">
        <v>6375</v>
      </c>
      <c r="J1317">
        <v>7518</v>
      </c>
      <c r="K1317">
        <v>8622</v>
      </c>
      <c r="L1317">
        <v>9642</v>
      </c>
      <c r="M1317">
        <v>10539</v>
      </c>
      <c r="N1317">
        <v>11301</v>
      </c>
      <c r="O1317">
        <v>11928</v>
      </c>
      <c r="P1317">
        <v>12429</v>
      </c>
      <c r="Q1317">
        <v>12825</v>
      </c>
      <c r="R1317">
        <v>13134</v>
      </c>
      <c r="S1317">
        <v>13374</v>
      </c>
      <c r="T1317">
        <v>13557</v>
      </c>
      <c r="U1317">
        <v>13701</v>
      </c>
      <c r="V1317">
        <v>13809</v>
      </c>
      <c r="W1317">
        <v>13896</v>
      </c>
      <c r="X1317">
        <v>13962</v>
      </c>
      <c r="Y1317">
        <v>14016</v>
      </c>
      <c r="Z1317">
        <v>14058</v>
      </c>
      <c r="AA1317">
        <v>14094</v>
      </c>
      <c r="AB1317">
        <v>14121</v>
      </c>
      <c r="AC1317">
        <v>14145</v>
      </c>
      <c r="AD1317">
        <v>14166</v>
      </c>
      <c r="AE1317">
        <v>14181</v>
      </c>
      <c r="AF1317">
        <v>14196</v>
      </c>
      <c r="AG1317">
        <v>14211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13041</v>
      </c>
      <c r="E1319">
        <v>12378</v>
      </c>
      <c r="F1319">
        <v>11577</v>
      </c>
      <c r="G1319">
        <v>10647</v>
      </c>
      <c r="H1319">
        <v>9606</v>
      </c>
      <c r="I1319">
        <v>8490</v>
      </c>
      <c r="J1319">
        <v>7350</v>
      </c>
      <c r="K1319">
        <v>6252</v>
      </c>
      <c r="L1319">
        <v>5238</v>
      </c>
      <c r="M1319">
        <v>4347</v>
      </c>
      <c r="N1319">
        <v>3594</v>
      </c>
      <c r="O1319">
        <v>2976</v>
      </c>
      <c r="P1319">
        <v>2481</v>
      </c>
      <c r="Q1319">
        <v>2094</v>
      </c>
      <c r="R1319">
        <v>1794</v>
      </c>
      <c r="S1319">
        <v>1566</v>
      </c>
      <c r="T1319">
        <v>1389</v>
      </c>
      <c r="U1319">
        <v>1257</v>
      </c>
      <c r="V1319">
        <v>1155</v>
      </c>
      <c r="W1319">
        <v>1077</v>
      </c>
      <c r="X1319">
        <v>1017</v>
      </c>
      <c r="Y1319">
        <v>972</v>
      </c>
      <c r="Z1319">
        <v>936</v>
      </c>
      <c r="AA1319">
        <v>906</v>
      </c>
      <c r="AB1319">
        <v>882</v>
      </c>
      <c r="AC1319">
        <v>861</v>
      </c>
      <c r="AD1319">
        <v>846</v>
      </c>
      <c r="AE1319">
        <v>831</v>
      </c>
      <c r="AF1319">
        <v>816</v>
      </c>
      <c r="AG1319">
        <v>804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0</v>
      </c>
      <c r="D1324">
        <v>118845</v>
      </c>
      <c r="E1324">
        <v>118845</v>
      </c>
      <c r="F1324">
        <v>118845</v>
      </c>
      <c r="G1324">
        <v>118845</v>
      </c>
      <c r="H1324">
        <v>118845</v>
      </c>
      <c r="I1324">
        <v>118845</v>
      </c>
      <c r="J1324">
        <v>118845</v>
      </c>
      <c r="K1324">
        <v>118845</v>
      </c>
      <c r="L1324">
        <v>118845</v>
      </c>
      <c r="M1324">
        <v>118845</v>
      </c>
      <c r="N1324">
        <v>118845</v>
      </c>
      <c r="O1324">
        <v>118845</v>
      </c>
      <c r="P1324">
        <v>118845</v>
      </c>
      <c r="Q1324">
        <v>118845</v>
      </c>
      <c r="R1324">
        <v>118845</v>
      </c>
      <c r="S1324">
        <v>118845</v>
      </c>
      <c r="T1324">
        <v>118845</v>
      </c>
      <c r="U1324">
        <v>118845</v>
      </c>
      <c r="V1324">
        <v>118845</v>
      </c>
      <c r="W1324">
        <v>118845</v>
      </c>
      <c r="X1324">
        <v>118845</v>
      </c>
      <c r="Y1324">
        <v>118845</v>
      </c>
      <c r="Z1324">
        <v>118845</v>
      </c>
      <c r="AA1324">
        <v>118845</v>
      </c>
      <c r="AB1324">
        <v>118845</v>
      </c>
      <c r="AC1324">
        <v>118845</v>
      </c>
      <c r="AD1324">
        <v>118845</v>
      </c>
      <c r="AE1324">
        <v>118845</v>
      </c>
      <c r="AF1324">
        <v>118845</v>
      </c>
      <c r="AG1324">
        <v>118845</v>
      </c>
    </row>
    <row r="1325" spans="1:33">
      <c r="A1325" t="s">
        <v>5651</v>
      </c>
      <c r="B1325" t="s">
        <v>132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5650</v>
      </c>
      <c r="B1326" t="s">
        <v>132</v>
      </c>
      <c r="C1326">
        <v>118845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5649</v>
      </c>
      <c r="B1327" t="s">
        <v>132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5648</v>
      </c>
      <c r="B1328" t="s">
        <v>132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5647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5646</v>
      </c>
      <c r="B1330" t="s">
        <v>132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123.383</v>
      </c>
      <c r="D1629">
        <v>122.46</v>
      </c>
      <c r="E1629">
        <v>122.489</v>
      </c>
      <c r="F1629">
        <v>121.876</v>
      </c>
      <c r="G1629">
        <v>120.56399999999999</v>
      </c>
      <c r="H1629">
        <v>119.521</v>
      </c>
      <c r="I1629">
        <v>118.37</v>
      </c>
      <c r="J1629">
        <v>117.29</v>
      </c>
      <c r="K1629">
        <v>116.44199999999999</v>
      </c>
      <c r="L1629">
        <v>114.902</v>
      </c>
      <c r="M1629">
        <v>113.78700000000001</v>
      </c>
      <c r="N1629">
        <v>113.194</v>
      </c>
      <c r="O1629">
        <v>112.206</v>
      </c>
      <c r="P1629">
        <v>111.15300000000001</v>
      </c>
      <c r="Q1629">
        <v>110.071</v>
      </c>
      <c r="R1629">
        <v>108.53</v>
      </c>
      <c r="S1629">
        <v>107.123</v>
      </c>
      <c r="T1629">
        <v>105.66200000000001</v>
      </c>
      <c r="U1629">
        <v>103.979</v>
      </c>
      <c r="V1629">
        <v>102.613</v>
      </c>
      <c r="W1629">
        <v>101.379</v>
      </c>
      <c r="X1629">
        <v>99.926400000000001</v>
      </c>
      <c r="Y1629">
        <v>98.891999999999996</v>
      </c>
      <c r="Z1629">
        <v>98.232600000000005</v>
      </c>
      <c r="AA1629">
        <v>97.223299999999995</v>
      </c>
      <c r="AB1629">
        <v>97.086500000000001</v>
      </c>
      <c r="AC1629">
        <v>96.867199999999997</v>
      </c>
      <c r="AD1629">
        <v>96.408100000000005</v>
      </c>
      <c r="AE1629">
        <v>96.407600000000002</v>
      </c>
      <c r="AF1629">
        <v>96.582700000000003</v>
      </c>
      <c r="AG1629">
        <v>96.475200000000001</v>
      </c>
    </row>
    <row r="1630" spans="1:33">
      <c r="A1630" t="s">
        <v>5346</v>
      </c>
      <c r="B1630" t="s">
        <v>132</v>
      </c>
      <c r="C1630">
        <v>211.51499999999999</v>
      </c>
      <c r="D1630">
        <v>223.08699999999999</v>
      </c>
      <c r="E1630">
        <v>227.245</v>
      </c>
      <c r="F1630">
        <v>234.68899999999999</v>
      </c>
      <c r="G1630">
        <v>241.79300000000001</v>
      </c>
      <c r="H1630">
        <v>240.18299999999999</v>
      </c>
      <c r="I1630">
        <v>244.40600000000001</v>
      </c>
      <c r="J1630">
        <v>244.905</v>
      </c>
      <c r="K1630">
        <v>240.85400000000001</v>
      </c>
      <c r="L1630">
        <v>236.38300000000001</v>
      </c>
      <c r="M1630">
        <v>235.24100000000001</v>
      </c>
      <c r="N1630">
        <v>233.36500000000001</v>
      </c>
      <c r="O1630">
        <v>231.661</v>
      </c>
      <c r="P1630">
        <v>234.398</v>
      </c>
      <c r="Q1630">
        <v>230.53200000000001</v>
      </c>
      <c r="R1630">
        <v>231.28399999999999</v>
      </c>
      <c r="S1630">
        <v>232.721</v>
      </c>
      <c r="T1630">
        <v>224.988</v>
      </c>
      <c r="U1630">
        <v>213.56</v>
      </c>
      <c r="V1630">
        <v>213.25800000000001</v>
      </c>
      <c r="W1630">
        <v>215.54</v>
      </c>
      <c r="X1630">
        <v>218.49</v>
      </c>
      <c r="Y1630">
        <v>222.017</v>
      </c>
      <c r="Z1630">
        <v>223.15</v>
      </c>
      <c r="AA1630">
        <v>218.23</v>
      </c>
      <c r="AB1630">
        <v>220.869</v>
      </c>
      <c r="AC1630">
        <v>203.476</v>
      </c>
      <c r="AD1630">
        <v>180.95500000000001</v>
      </c>
      <c r="AE1630">
        <v>182.96799999999999</v>
      </c>
      <c r="AF1630">
        <v>185.90199999999999</v>
      </c>
      <c r="AG1630">
        <v>187.97</v>
      </c>
    </row>
    <row r="1631" spans="1:33">
      <c r="A1631" t="s">
        <v>5345</v>
      </c>
      <c r="B1631" t="s">
        <v>132</v>
      </c>
      <c r="C1631">
        <v>32.100700000000003</v>
      </c>
      <c r="D1631">
        <v>31.2805</v>
      </c>
      <c r="E1631">
        <v>31.714400000000001</v>
      </c>
      <c r="F1631">
        <v>31.1708</v>
      </c>
      <c r="G1631">
        <v>30.660799999999998</v>
      </c>
      <c r="H1631">
        <v>30.172499999999999</v>
      </c>
      <c r="I1631">
        <v>29.714600000000001</v>
      </c>
      <c r="J1631">
        <v>29.2743</v>
      </c>
      <c r="K1631">
        <v>28.8614</v>
      </c>
      <c r="L1631">
        <v>28.465299999999999</v>
      </c>
      <c r="M1631">
        <v>28.093699999999998</v>
      </c>
      <c r="N1631">
        <v>27.735800000000001</v>
      </c>
      <c r="O1631">
        <v>27.401299999999999</v>
      </c>
      <c r="P1631">
        <v>27.0822</v>
      </c>
      <c r="Q1631">
        <v>26.773099999999999</v>
      </c>
      <c r="R1631">
        <v>26.484100000000002</v>
      </c>
      <c r="S1631">
        <v>26.204799999999999</v>
      </c>
      <c r="T1631">
        <v>25.942499999999999</v>
      </c>
      <c r="U1631">
        <v>25.692900000000002</v>
      </c>
      <c r="V1631">
        <v>25.45</v>
      </c>
      <c r="W1631">
        <v>25.222200000000001</v>
      </c>
      <c r="X1631">
        <v>25.005700000000001</v>
      </c>
      <c r="Y1631">
        <v>24.798999999999999</v>
      </c>
      <c r="Z1631">
        <v>24.5944</v>
      </c>
      <c r="AA1631">
        <v>24.4056</v>
      </c>
      <c r="AB1631">
        <v>24.224299999999999</v>
      </c>
      <c r="AC1631">
        <v>24.045400000000001</v>
      </c>
      <c r="AD1631">
        <v>23.878900000000002</v>
      </c>
      <c r="AE1631">
        <v>23.719000000000001</v>
      </c>
      <c r="AF1631">
        <v>23.566500000000001</v>
      </c>
      <c r="AG1631">
        <v>23.418900000000001</v>
      </c>
    </row>
    <row r="1632" spans="1:33">
      <c r="A1632" t="s">
        <v>5344</v>
      </c>
      <c r="B1632" t="s">
        <v>132</v>
      </c>
      <c r="C1632">
        <v>15.2013</v>
      </c>
      <c r="D1632">
        <v>15.0589</v>
      </c>
      <c r="E1632">
        <v>14.9603</v>
      </c>
      <c r="F1632">
        <v>14.875999999999999</v>
      </c>
      <c r="G1632">
        <v>14.8066</v>
      </c>
      <c r="H1632">
        <v>14.7493</v>
      </c>
      <c r="I1632">
        <v>14.7065</v>
      </c>
      <c r="J1632">
        <v>14.676299999999999</v>
      </c>
      <c r="K1632">
        <v>14.6595</v>
      </c>
      <c r="L1632">
        <v>14.6541</v>
      </c>
      <c r="M1632">
        <v>14.662800000000001</v>
      </c>
      <c r="N1632">
        <v>14.6843</v>
      </c>
      <c r="O1632">
        <v>14.717000000000001</v>
      </c>
      <c r="P1632">
        <v>14.760999999999999</v>
      </c>
      <c r="Q1632">
        <v>14.818199999999999</v>
      </c>
      <c r="R1632">
        <v>14.886100000000001</v>
      </c>
      <c r="S1632">
        <v>14.9657</v>
      </c>
      <c r="T1632">
        <v>15.058299999999999</v>
      </c>
      <c r="U1632">
        <v>15.1615</v>
      </c>
      <c r="V1632">
        <v>15.276899999999999</v>
      </c>
      <c r="W1632">
        <v>15.4008</v>
      </c>
      <c r="X1632">
        <v>15.5382</v>
      </c>
      <c r="Y1632">
        <v>15.684900000000001</v>
      </c>
      <c r="Z1632">
        <v>15.845000000000001</v>
      </c>
      <c r="AA1632">
        <v>16.018000000000001</v>
      </c>
      <c r="AB1632">
        <v>16.2012</v>
      </c>
      <c r="AC1632">
        <v>16.389800000000001</v>
      </c>
      <c r="AD1632">
        <v>16.594999999999999</v>
      </c>
      <c r="AE1632">
        <v>16.8095</v>
      </c>
      <c r="AF1632">
        <v>17.034600000000001</v>
      </c>
      <c r="AG1632">
        <v>17.269200000000001</v>
      </c>
    </row>
    <row r="1633" spans="1:33">
      <c r="A1633" t="s">
        <v>5343</v>
      </c>
      <c r="B1633" t="s">
        <v>132</v>
      </c>
      <c r="C1633">
        <v>176.75200000000001</v>
      </c>
      <c r="D1633">
        <v>180.94</v>
      </c>
      <c r="E1633">
        <v>178.566</v>
      </c>
      <c r="F1633">
        <v>176.32900000000001</v>
      </c>
      <c r="G1633">
        <v>183.62899999999999</v>
      </c>
      <c r="H1633">
        <v>184.39599999999999</v>
      </c>
      <c r="I1633">
        <v>185.29499999999999</v>
      </c>
      <c r="J1633">
        <v>186.441</v>
      </c>
      <c r="K1633">
        <v>187.43299999999999</v>
      </c>
      <c r="L1633">
        <v>194.72</v>
      </c>
      <c r="M1633">
        <v>195.678</v>
      </c>
      <c r="N1633">
        <v>196.07400000000001</v>
      </c>
      <c r="O1633">
        <v>196.55699999999999</v>
      </c>
      <c r="P1633">
        <v>196.88200000000001</v>
      </c>
      <c r="Q1633">
        <v>197.32900000000001</v>
      </c>
      <c r="R1633">
        <v>197.661</v>
      </c>
      <c r="S1633">
        <v>198.065</v>
      </c>
      <c r="T1633">
        <v>198.47499999999999</v>
      </c>
      <c r="U1633">
        <v>198.755</v>
      </c>
      <c r="V1633">
        <v>198.95500000000001</v>
      </c>
      <c r="W1633">
        <v>199.39099999999999</v>
      </c>
      <c r="X1633">
        <v>199.96899999999999</v>
      </c>
      <c r="Y1633">
        <v>200.25800000000001</v>
      </c>
      <c r="Z1633">
        <v>201.386</v>
      </c>
      <c r="AA1633">
        <v>201.85900000000001</v>
      </c>
      <c r="AB1633">
        <v>202.46700000000001</v>
      </c>
      <c r="AC1633">
        <v>203.43899999999999</v>
      </c>
      <c r="AD1633">
        <v>203.80500000000001</v>
      </c>
      <c r="AE1633">
        <v>204.80600000000001</v>
      </c>
      <c r="AF1633">
        <v>205.18799999999999</v>
      </c>
      <c r="AG1633">
        <v>205.58699999999999</v>
      </c>
    </row>
    <row r="1634" spans="1:33">
      <c r="A1634" t="s">
        <v>5342</v>
      </c>
      <c r="B1634" t="s">
        <v>132</v>
      </c>
      <c r="C1634">
        <v>5.6572199999999997</v>
      </c>
      <c r="D1634">
        <v>5.5329199999999998</v>
      </c>
      <c r="E1634">
        <v>5.9571300000000003</v>
      </c>
      <c r="F1634">
        <v>5.9737999999999998</v>
      </c>
      <c r="G1634">
        <v>5.9910899999999998</v>
      </c>
      <c r="H1634">
        <v>6.0078699999999996</v>
      </c>
      <c r="I1634">
        <v>6.0252999999999997</v>
      </c>
      <c r="J1634">
        <v>6.0430099999999998</v>
      </c>
      <c r="K1634">
        <v>6.0613400000000004</v>
      </c>
      <c r="L1634">
        <v>6.08047</v>
      </c>
      <c r="M1634">
        <v>6.09931</v>
      </c>
      <c r="N1634">
        <v>6.1204700000000001</v>
      </c>
      <c r="O1634">
        <v>6.1418499999999998</v>
      </c>
      <c r="P1634">
        <v>6.1645200000000004</v>
      </c>
      <c r="Q1634">
        <v>6.18743</v>
      </c>
      <c r="R1634">
        <v>6.2112299999999996</v>
      </c>
      <c r="S1634">
        <v>6.2354099999999999</v>
      </c>
      <c r="T1634">
        <v>6.2598200000000004</v>
      </c>
      <c r="U1634">
        <v>6.2850200000000003</v>
      </c>
      <c r="V1634">
        <v>6.31027</v>
      </c>
      <c r="W1634">
        <v>6.3358100000000004</v>
      </c>
      <c r="X1634">
        <v>6.3616900000000003</v>
      </c>
      <c r="Y1634">
        <v>6.3875299999999999</v>
      </c>
      <c r="Z1634">
        <v>6.4139699999999999</v>
      </c>
      <c r="AA1634">
        <v>6.4408899999999996</v>
      </c>
      <c r="AB1634">
        <v>6.4678599999999999</v>
      </c>
      <c r="AC1634">
        <v>6.4947499999999998</v>
      </c>
      <c r="AD1634">
        <v>6.52203</v>
      </c>
      <c r="AE1634">
        <v>6.5493100000000002</v>
      </c>
      <c r="AF1634">
        <v>6.5771100000000002</v>
      </c>
      <c r="AG1634">
        <v>6.6051500000000001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988892000000</v>
      </c>
      <c r="E1651" s="4">
        <v>679970000000</v>
      </c>
      <c r="F1651" s="4">
        <v>620768000000</v>
      </c>
      <c r="G1651" s="4">
        <v>566751000000</v>
      </c>
      <c r="H1651" s="4">
        <v>517448000000</v>
      </c>
      <c r="I1651" s="4">
        <v>472481000000</v>
      </c>
      <c r="J1651" s="4">
        <v>431380000000</v>
      </c>
      <c r="K1651" s="4">
        <v>393860000000</v>
      </c>
      <c r="L1651" s="4">
        <v>359546000000</v>
      </c>
      <c r="M1651" s="4">
        <v>328248000000</v>
      </c>
      <c r="N1651" s="4">
        <v>299684000000</v>
      </c>
      <c r="O1651" s="4">
        <v>273666000000</v>
      </c>
      <c r="P1651" s="4">
        <v>249816000000</v>
      </c>
      <c r="Q1651" s="4">
        <v>228133000000</v>
      </c>
      <c r="R1651" s="4">
        <v>208242000000</v>
      </c>
      <c r="S1651" s="4">
        <v>190143000000</v>
      </c>
      <c r="T1651" s="4">
        <v>173645000000</v>
      </c>
      <c r="U1651" s="4">
        <v>158468000000</v>
      </c>
      <c r="V1651" s="4">
        <v>144704000000</v>
      </c>
      <c r="W1651" s="4">
        <v>132072000000</v>
      </c>
      <c r="X1651" s="4">
        <v>120666000000</v>
      </c>
      <c r="Y1651" s="4">
        <v>110107000000</v>
      </c>
      <c r="Z1651" s="4">
        <v>100586000000</v>
      </c>
      <c r="AA1651" s="4">
        <v>91800100000</v>
      </c>
      <c r="AB1651" s="4">
        <v>83815500000</v>
      </c>
      <c r="AC1651" s="4">
        <v>76519000000</v>
      </c>
      <c r="AD1651" s="4">
        <v>69863500000</v>
      </c>
      <c r="AE1651" s="4">
        <v>63783100000</v>
      </c>
      <c r="AF1651" s="4">
        <v>58240000000</v>
      </c>
      <c r="AG1651" s="4">
        <v>53168300000</v>
      </c>
    </row>
    <row r="1652" spans="1:33">
      <c r="A1652" t="s">
        <v>5324</v>
      </c>
      <c r="B1652" t="s">
        <v>132</v>
      </c>
      <c r="C1652" s="4">
        <v>24137200</v>
      </c>
      <c r="D1652" s="4">
        <v>23466100</v>
      </c>
      <c r="E1652" s="4">
        <v>16135500</v>
      </c>
      <c r="F1652" s="4">
        <v>14730600</v>
      </c>
      <c r="G1652" s="4">
        <v>13448800</v>
      </c>
      <c r="H1652" s="4">
        <v>12278900</v>
      </c>
      <c r="I1652" s="4">
        <v>11211800</v>
      </c>
      <c r="J1652" s="4">
        <v>10236500</v>
      </c>
      <c r="K1652" s="4">
        <v>9346190</v>
      </c>
      <c r="L1652" s="4">
        <v>8531920</v>
      </c>
      <c r="M1652" s="4">
        <v>7789230</v>
      </c>
      <c r="N1652" s="4">
        <v>7111420</v>
      </c>
      <c r="O1652" s="4">
        <v>6494010</v>
      </c>
      <c r="P1652" s="4">
        <v>5928050</v>
      </c>
      <c r="Q1652" s="4">
        <v>5413540</v>
      </c>
      <c r="R1652" s="4">
        <v>4941530</v>
      </c>
      <c r="S1652" s="4">
        <v>4512030</v>
      </c>
      <c r="T1652" s="4">
        <v>4120550</v>
      </c>
      <c r="U1652" s="4">
        <v>3760400</v>
      </c>
      <c r="V1652" s="4">
        <v>3433800</v>
      </c>
      <c r="W1652" s="4">
        <v>3134040</v>
      </c>
      <c r="X1652" s="4">
        <v>2863360</v>
      </c>
      <c r="Y1652" s="4">
        <v>2612820</v>
      </c>
      <c r="Z1652" s="4">
        <v>2386880</v>
      </c>
      <c r="AA1652" s="4">
        <v>2178390</v>
      </c>
      <c r="AB1652" s="4">
        <v>1988920</v>
      </c>
      <c r="AC1652" s="4">
        <v>1815770</v>
      </c>
      <c r="AD1652" s="4">
        <v>1657840</v>
      </c>
      <c r="AE1652" s="4">
        <v>1513550</v>
      </c>
      <c r="AF1652" s="4">
        <v>1382020</v>
      </c>
      <c r="AG1652" s="4">
        <v>1261670</v>
      </c>
    </row>
    <row r="1653" spans="1:33">
      <c r="A1653" t="s">
        <v>5323</v>
      </c>
      <c r="B1653" t="s">
        <v>132</v>
      </c>
      <c r="C1653" s="4">
        <v>196907000</v>
      </c>
      <c r="D1653" s="4">
        <v>191432000</v>
      </c>
      <c r="E1653" s="4">
        <v>131630000</v>
      </c>
      <c r="F1653" s="4">
        <v>120170000</v>
      </c>
      <c r="G1653" s="4">
        <v>109713000</v>
      </c>
      <c r="H1653" s="4">
        <v>100169000</v>
      </c>
      <c r="I1653" s="4">
        <v>91464000</v>
      </c>
      <c r="J1653" s="4">
        <v>83507400</v>
      </c>
      <c r="K1653" s="4">
        <v>76244300</v>
      </c>
      <c r="L1653" s="4">
        <v>69601700</v>
      </c>
      <c r="M1653" s="4">
        <v>63543000</v>
      </c>
      <c r="N1653" s="4">
        <v>58013600</v>
      </c>
      <c r="O1653" s="4">
        <v>52976800</v>
      </c>
      <c r="P1653" s="4">
        <v>48359900</v>
      </c>
      <c r="Q1653" s="4">
        <v>44162600</v>
      </c>
      <c r="R1653" s="4">
        <v>40312000</v>
      </c>
      <c r="S1653" s="4">
        <v>36808200</v>
      </c>
      <c r="T1653" s="4">
        <v>33614700</v>
      </c>
      <c r="U1653" s="4">
        <v>30676600</v>
      </c>
      <c r="V1653" s="4">
        <v>28012200</v>
      </c>
      <c r="W1653" s="4">
        <v>25566800</v>
      </c>
      <c r="X1653" s="4">
        <v>23358700</v>
      </c>
      <c r="Y1653" s="4">
        <v>21314800</v>
      </c>
      <c r="Z1653" s="4">
        <v>19471700</v>
      </c>
      <c r="AA1653" s="4">
        <v>17770900</v>
      </c>
      <c r="AB1653" s="4">
        <v>16225200</v>
      </c>
      <c r="AC1653" s="4">
        <v>14812700</v>
      </c>
      <c r="AD1653" s="4">
        <v>13524300</v>
      </c>
      <c r="AE1653" s="4">
        <v>12347300</v>
      </c>
      <c r="AF1653" s="4">
        <v>11274200</v>
      </c>
      <c r="AG1653" s="4">
        <v>10292400</v>
      </c>
    </row>
    <row r="1654" spans="1:33">
      <c r="A1654" t="s">
        <v>5322</v>
      </c>
      <c r="B1654" t="s">
        <v>132</v>
      </c>
      <c r="C1654" s="4">
        <v>454529000</v>
      </c>
      <c r="D1654" s="4">
        <v>441891000</v>
      </c>
      <c r="E1654" s="4">
        <v>303848000</v>
      </c>
      <c r="F1654" s="4">
        <v>277393000</v>
      </c>
      <c r="G1654" s="4">
        <v>253256000</v>
      </c>
      <c r="H1654" s="4">
        <v>231224000</v>
      </c>
      <c r="I1654" s="4">
        <v>211131000</v>
      </c>
      <c r="J1654" s="4">
        <v>192764000</v>
      </c>
      <c r="K1654" s="4">
        <v>175998000</v>
      </c>
      <c r="L1654" s="4">
        <v>160665000</v>
      </c>
      <c r="M1654" s="4">
        <v>146679000</v>
      </c>
      <c r="N1654" s="4">
        <v>133915000</v>
      </c>
      <c r="O1654" s="4">
        <v>122289000</v>
      </c>
      <c r="P1654" s="4">
        <v>111631000</v>
      </c>
      <c r="Q1654" s="4">
        <v>101943000</v>
      </c>
      <c r="R1654" s="4">
        <v>93054100</v>
      </c>
      <c r="S1654" s="4">
        <v>84966100</v>
      </c>
      <c r="T1654" s="4">
        <v>77594300</v>
      </c>
      <c r="U1654" s="4">
        <v>70812100</v>
      </c>
      <c r="V1654" s="4">
        <v>64661900</v>
      </c>
      <c r="W1654" s="4">
        <v>59017100</v>
      </c>
      <c r="X1654" s="4">
        <v>53920000</v>
      </c>
      <c r="Y1654" s="4">
        <v>49202000</v>
      </c>
      <c r="Z1654" s="4">
        <v>44947400</v>
      </c>
      <c r="AA1654" s="4">
        <v>41021300</v>
      </c>
      <c r="AB1654" s="4">
        <v>37453300</v>
      </c>
      <c r="AC1654" s="4">
        <v>34192900</v>
      </c>
      <c r="AD1654" s="4">
        <v>31218800</v>
      </c>
      <c r="AE1654" s="4">
        <v>28501800</v>
      </c>
      <c r="AF1654" s="4">
        <v>26024800</v>
      </c>
      <c r="AG1654" s="4">
        <v>23758500</v>
      </c>
    </row>
    <row r="1655" spans="1:33">
      <c r="A1655" t="s">
        <v>5321</v>
      </c>
      <c r="B1655" t="s">
        <v>132</v>
      </c>
      <c r="C1655" s="4">
        <v>18170400</v>
      </c>
      <c r="D1655" s="4">
        <v>17665200</v>
      </c>
      <c r="E1655" s="4">
        <v>12146700</v>
      </c>
      <c r="F1655" s="4">
        <v>11089100</v>
      </c>
      <c r="G1655" s="4">
        <v>10124200</v>
      </c>
      <c r="H1655" s="4">
        <v>9243480</v>
      </c>
      <c r="I1655" s="4">
        <v>8440210</v>
      </c>
      <c r="J1655" s="4">
        <v>7705980</v>
      </c>
      <c r="K1655" s="4">
        <v>7035750</v>
      </c>
      <c r="L1655" s="4">
        <v>6422780</v>
      </c>
      <c r="M1655" s="4">
        <v>5863690</v>
      </c>
      <c r="N1655" s="4">
        <v>5353440</v>
      </c>
      <c r="O1655" s="4">
        <v>4888650</v>
      </c>
      <c r="P1655" s="4">
        <v>4462600</v>
      </c>
      <c r="Q1655" s="4">
        <v>4075280</v>
      </c>
      <c r="R1655" s="4">
        <v>3719960</v>
      </c>
      <c r="S1655" s="4">
        <v>3396630</v>
      </c>
      <c r="T1655" s="4">
        <v>3101930</v>
      </c>
      <c r="U1655" s="4">
        <v>2830800</v>
      </c>
      <c r="V1655" s="4">
        <v>2584940</v>
      </c>
      <c r="W1655" s="4">
        <v>2359280</v>
      </c>
      <c r="X1655" s="4">
        <v>2155520</v>
      </c>
      <c r="Y1655" s="4">
        <v>1966910</v>
      </c>
      <c r="Z1655" s="4">
        <v>1796830</v>
      </c>
      <c r="AA1655" s="4">
        <v>1639880</v>
      </c>
      <c r="AB1655" s="4">
        <v>1497240</v>
      </c>
      <c r="AC1655" s="4">
        <v>1366900</v>
      </c>
      <c r="AD1655" s="4">
        <v>1248010</v>
      </c>
      <c r="AE1655" s="4">
        <v>1139390</v>
      </c>
      <c r="AF1655" s="4">
        <v>1040380</v>
      </c>
      <c r="AG1655">
        <v>949776</v>
      </c>
    </row>
    <row r="1656" spans="1:33">
      <c r="A1656" t="s">
        <v>5320</v>
      </c>
      <c r="B1656" t="s">
        <v>132</v>
      </c>
      <c r="C1656" s="4">
        <v>11556100</v>
      </c>
      <c r="D1656" s="4">
        <v>11234800</v>
      </c>
      <c r="E1656" s="4">
        <v>7725120</v>
      </c>
      <c r="F1656" s="4">
        <v>7052540</v>
      </c>
      <c r="G1656" s="4">
        <v>6438850</v>
      </c>
      <c r="H1656" s="4">
        <v>5878720</v>
      </c>
      <c r="I1656" s="4">
        <v>5367850</v>
      </c>
      <c r="J1656" s="4">
        <v>4900900</v>
      </c>
      <c r="K1656" s="4">
        <v>4474640</v>
      </c>
      <c r="L1656" s="4">
        <v>4084790</v>
      </c>
      <c r="M1656" s="4">
        <v>3729220</v>
      </c>
      <c r="N1656" s="4">
        <v>3404710</v>
      </c>
      <c r="O1656" s="4">
        <v>3109110</v>
      </c>
      <c r="P1656" s="4">
        <v>2838150</v>
      </c>
      <c r="Q1656" s="4">
        <v>2591820</v>
      </c>
      <c r="R1656" s="4">
        <v>2365840</v>
      </c>
      <c r="S1656" s="4">
        <v>2160210</v>
      </c>
      <c r="T1656" s="4">
        <v>1972780</v>
      </c>
      <c r="U1656" s="4">
        <v>1800350</v>
      </c>
      <c r="V1656" s="4">
        <v>1643990</v>
      </c>
      <c r="W1656" s="4">
        <v>1500470</v>
      </c>
      <c r="X1656" s="4">
        <v>1370880</v>
      </c>
      <c r="Y1656" s="4">
        <v>1250930</v>
      </c>
      <c r="Z1656" s="4">
        <v>1142760</v>
      </c>
      <c r="AA1656" s="4">
        <v>1042940</v>
      </c>
      <c r="AB1656">
        <v>952226</v>
      </c>
      <c r="AC1656">
        <v>869331</v>
      </c>
      <c r="AD1656">
        <v>793718</v>
      </c>
      <c r="AE1656">
        <v>724639</v>
      </c>
      <c r="AF1656">
        <v>661664</v>
      </c>
      <c r="AG1656">
        <v>604044</v>
      </c>
    </row>
    <row r="1657" spans="1:33">
      <c r="A1657" t="s">
        <v>5319</v>
      </c>
      <c r="B1657" t="s">
        <v>132</v>
      </c>
      <c r="C1657" s="4">
        <v>142935000</v>
      </c>
      <c r="D1657" s="4">
        <v>138961000</v>
      </c>
      <c r="E1657" s="4">
        <v>95550600</v>
      </c>
      <c r="F1657" s="4">
        <v>87231500</v>
      </c>
      <c r="G1657" s="4">
        <v>79641000</v>
      </c>
      <c r="H1657" s="4">
        <v>72712800</v>
      </c>
      <c r="I1657" s="4">
        <v>66394000</v>
      </c>
      <c r="J1657" s="4">
        <v>60618300</v>
      </c>
      <c r="K1657" s="4">
        <v>55346000</v>
      </c>
      <c r="L1657" s="4">
        <v>50524100</v>
      </c>
      <c r="M1657" s="4">
        <v>46126100</v>
      </c>
      <c r="N1657" s="4">
        <v>42112200</v>
      </c>
      <c r="O1657" s="4">
        <v>38456000</v>
      </c>
      <c r="P1657" s="4">
        <v>35104600</v>
      </c>
      <c r="Q1657" s="4">
        <v>32057700</v>
      </c>
      <c r="R1657" s="4">
        <v>29262600</v>
      </c>
      <c r="S1657" s="4">
        <v>26719200</v>
      </c>
      <c r="T1657" s="4">
        <v>24401000</v>
      </c>
      <c r="U1657" s="4">
        <v>22268200</v>
      </c>
      <c r="V1657" s="4">
        <v>20334100</v>
      </c>
      <c r="W1657" s="4">
        <v>18559000</v>
      </c>
      <c r="X1657" s="4">
        <v>16956200</v>
      </c>
      <c r="Y1657" s="4">
        <v>15472500</v>
      </c>
      <c r="Z1657" s="4">
        <v>14134500</v>
      </c>
      <c r="AA1657" s="4">
        <v>12899900</v>
      </c>
      <c r="AB1657" s="4">
        <v>11777900</v>
      </c>
      <c r="AC1657" s="4">
        <v>10752600</v>
      </c>
      <c r="AD1657" s="4">
        <v>9817350</v>
      </c>
      <c r="AE1657" s="4">
        <v>8962920</v>
      </c>
      <c r="AF1657" s="4">
        <v>8184000</v>
      </c>
      <c r="AG1657" s="4">
        <v>7471310</v>
      </c>
    </row>
    <row r="1658" spans="1:33">
      <c r="A1658" t="s">
        <v>5318</v>
      </c>
      <c r="B1658" t="s">
        <v>132</v>
      </c>
      <c r="C1658">
        <v>668980</v>
      </c>
      <c r="D1658">
        <v>650380</v>
      </c>
      <c r="E1658">
        <v>447206</v>
      </c>
      <c r="F1658">
        <v>408270</v>
      </c>
      <c r="G1658">
        <v>372744</v>
      </c>
      <c r="H1658">
        <v>340318</v>
      </c>
      <c r="I1658">
        <v>310744</v>
      </c>
      <c r="J1658">
        <v>283712</v>
      </c>
      <c r="K1658">
        <v>259036</v>
      </c>
      <c r="L1658">
        <v>236468</v>
      </c>
      <c r="M1658">
        <v>215884</v>
      </c>
      <c r="N1658">
        <v>197098</v>
      </c>
      <c r="O1658">
        <v>179986</v>
      </c>
      <c r="P1658">
        <v>164300</v>
      </c>
      <c r="Q1658">
        <v>150040</v>
      </c>
      <c r="R1658">
        <v>136958</v>
      </c>
      <c r="S1658">
        <v>125054</v>
      </c>
      <c r="T1658">
        <v>114204</v>
      </c>
      <c r="U1658">
        <v>104222</v>
      </c>
      <c r="V1658">
        <v>95170</v>
      </c>
      <c r="W1658">
        <v>86862</v>
      </c>
      <c r="X1658">
        <v>79360</v>
      </c>
      <c r="Y1658">
        <v>72416</v>
      </c>
      <c r="Z1658">
        <v>66154</v>
      </c>
      <c r="AA1658">
        <v>60375.6</v>
      </c>
      <c r="AB1658">
        <v>55124.2</v>
      </c>
      <c r="AC1658">
        <v>50325.4</v>
      </c>
      <c r="AD1658">
        <v>45948.2</v>
      </c>
      <c r="AE1658">
        <v>41949.2</v>
      </c>
      <c r="AF1658">
        <v>38303.599999999999</v>
      </c>
      <c r="AG1658">
        <v>34968</v>
      </c>
    </row>
    <row r="1659" spans="1:33">
      <c r="A1659" t="s">
        <v>5317</v>
      </c>
      <c r="B1659" t="s">
        <v>132</v>
      </c>
      <c r="C1659" s="4">
        <v>3388060</v>
      </c>
      <c r="D1659" s="4">
        <v>3293860</v>
      </c>
      <c r="E1659" s="4">
        <v>2264880</v>
      </c>
      <c r="F1659" s="4">
        <v>2067690</v>
      </c>
      <c r="G1659" s="4">
        <v>1887770</v>
      </c>
      <c r="H1659" s="4">
        <v>1723550</v>
      </c>
      <c r="I1659" s="4">
        <v>1573770</v>
      </c>
      <c r="J1659" s="4">
        <v>1436860</v>
      </c>
      <c r="K1659" s="4">
        <v>1311890</v>
      </c>
      <c r="L1659" s="4">
        <v>1197600</v>
      </c>
      <c r="M1659" s="4">
        <v>1093350</v>
      </c>
      <c r="N1659">
        <v>998206</v>
      </c>
      <c r="O1659">
        <v>911542</v>
      </c>
      <c r="P1659">
        <v>832100</v>
      </c>
      <c r="Q1659">
        <v>759880</v>
      </c>
      <c r="R1659">
        <v>693626</v>
      </c>
      <c r="S1659">
        <v>633338</v>
      </c>
      <c r="T1659">
        <v>578388</v>
      </c>
      <c r="U1659">
        <v>527834</v>
      </c>
      <c r="V1659">
        <v>481990</v>
      </c>
      <c r="W1659">
        <v>439914</v>
      </c>
      <c r="X1659">
        <v>401920</v>
      </c>
      <c r="Y1659">
        <v>366752</v>
      </c>
      <c r="Z1659">
        <v>335038</v>
      </c>
      <c r="AA1659">
        <v>305773</v>
      </c>
      <c r="AB1659">
        <v>279177</v>
      </c>
      <c r="AC1659">
        <v>254874</v>
      </c>
      <c r="AD1659">
        <v>232705</v>
      </c>
      <c r="AE1659">
        <v>212452</v>
      </c>
      <c r="AF1659">
        <v>193989</v>
      </c>
      <c r="AG1659">
        <v>177096</v>
      </c>
    </row>
    <row r="1660" spans="1:33">
      <c r="A1660" t="s">
        <v>5316</v>
      </c>
      <c r="B1660" t="s">
        <v>132</v>
      </c>
      <c r="C1660" s="4">
        <v>118690000</v>
      </c>
      <c r="D1660" s="4">
        <v>115390000</v>
      </c>
      <c r="E1660" s="4">
        <v>79343000</v>
      </c>
      <c r="F1660" s="4">
        <v>72435000</v>
      </c>
      <c r="G1660" s="4">
        <v>66132000</v>
      </c>
      <c r="H1660" s="4">
        <v>60379000</v>
      </c>
      <c r="I1660" s="4">
        <v>55132000</v>
      </c>
      <c r="J1660" s="4">
        <v>50336000</v>
      </c>
      <c r="K1660" s="4">
        <v>45958000</v>
      </c>
      <c r="L1660" s="4">
        <v>41954000</v>
      </c>
      <c r="M1660" s="4">
        <v>38302000</v>
      </c>
      <c r="N1660" s="4">
        <v>34969000</v>
      </c>
      <c r="O1660" s="4">
        <v>31933000</v>
      </c>
      <c r="P1660" s="4">
        <v>29150000</v>
      </c>
      <c r="Q1660" s="4">
        <v>26620000</v>
      </c>
      <c r="R1660" s="4">
        <v>24299000</v>
      </c>
      <c r="S1660" s="4">
        <v>22187000</v>
      </c>
      <c r="T1660" s="4">
        <v>20262000</v>
      </c>
      <c r="U1660" s="4">
        <v>18491000</v>
      </c>
      <c r="V1660" s="4">
        <v>16885000</v>
      </c>
      <c r="W1660" s="4">
        <v>15411000</v>
      </c>
      <c r="X1660" s="4">
        <v>14080000</v>
      </c>
      <c r="Y1660" s="4">
        <v>12848000</v>
      </c>
      <c r="Z1660" s="4">
        <v>11737000</v>
      </c>
      <c r="AA1660" s="4">
        <v>10711800</v>
      </c>
      <c r="AB1660" s="4">
        <v>9780100</v>
      </c>
      <c r="AC1660" s="4">
        <v>8928700</v>
      </c>
      <c r="AD1660" s="4">
        <v>8152100</v>
      </c>
      <c r="AE1660" s="4">
        <v>7442600</v>
      </c>
      <c r="AF1660" s="4">
        <v>6795800</v>
      </c>
      <c r="AG1660" s="4">
        <v>6204000</v>
      </c>
    </row>
    <row r="1661" spans="1:33">
      <c r="A1661" t="s">
        <v>5315</v>
      </c>
      <c r="B1661" t="s">
        <v>132</v>
      </c>
      <c r="C1661" s="4">
        <v>17264000</v>
      </c>
      <c r="D1661" s="4">
        <v>16784000</v>
      </c>
      <c r="E1661" s="4">
        <v>11540800</v>
      </c>
      <c r="F1661" s="4">
        <v>10536000</v>
      </c>
      <c r="G1661" s="4">
        <v>9619200</v>
      </c>
      <c r="H1661" s="4">
        <v>8782400</v>
      </c>
      <c r="I1661" s="4">
        <v>8019200</v>
      </c>
      <c r="J1661" s="4">
        <v>7321600</v>
      </c>
      <c r="K1661" s="4">
        <v>6684800</v>
      </c>
      <c r="L1661" s="4">
        <v>6102400</v>
      </c>
      <c r="M1661" s="4">
        <v>5571200</v>
      </c>
      <c r="N1661" s="4">
        <v>5086400</v>
      </c>
      <c r="O1661" s="4">
        <v>4644800</v>
      </c>
      <c r="P1661" s="4">
        <v>4240000</v>
      </c>
      <c r="Q1661" s="4">
        <v>3872000</v>
      </c>
      <c r="R1661" s="4">
        <v>3534400</v>
      </c>
      <c r="S1661" s="4">
        <v>3227200</v>
      </c>
      <c r="T1661" s="4">
        <v>2947200</v>
      </c>
      <c r="U1661" s="4">
        <v>2689600</v>
      </c>
      <c r="V1661" s="4">
        <v>2456000</v>
      </c>
      <c r="W1661" s="4">
        <v>2241600</v>
      </c>
      <c r="X1661" s="4">
        <v>2048000</v>
      </c>
      <c r="Y1661" s="4">
        <v>1868800</v>
      </c>
      <c r="Z1661" s="4">
        <v>1707200</v>
      </c>
      <c r="AA1661" s="4">
        <v>1558080</v>
      </c>
      <c r="AB1661" s="4">
        <v>1422560</v>
      </c>
      <c r="AC1661" s="4">
        <v>1298720</v>
      </c>
      <c r="AD1661" s="4">
        <v>1185760</v>
      </c>
      <c r="AE1661" s="4">
        <v>1082560</v>
      </c>
      <c r="AF1661">
        <v>988480</v>
      </c>
      <c r="AG1661">
        <v>902400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20559700000000</v>
      </c>
      <c r="D1663" s="4">
        <v>20148500000000</v>
      </c>
      <c r="E1663" s="4">
        <v>20963500000000</v>
      </c>
      <c r="F1663" s="4">
        <v>20918900000000</v>
      </c>
      <c r="G1663" s="4">
        <v>20880200000000</v>
      </c>
      <c r="H1663" s="4">
        <v>20835600000000</v>
      </c>
      <c r="I1663" s="4">
        <v>20796900000000</v>
      </c>
      <c r="J1663" s="4">
        <v>20752300000000</v>
      </c>
      <c r="K1663" s="4">
        <v>20713000000000</v>
      </c>
      <c r="L1663" s="4">
        <v>20669000000000</v>
      </c>
      <c r="M1663" s="4">
        <v>20629700000000</v>
      </c>
      <c r="N1663" s="4">
        <v>20585700000000</v>
      </c>
      <c r="O1663" s="4">
        <v>20547000000000</v>
      </c>
      <c r="P1663" s="4">
        <v>20507700000000</v>
      </c>
      <c r="Q1663" s="4">
        <v>20463700000000</v>
      </c>
      <c r="R1663" s="4">
        <v>20424400000000</v>
      </c>
      <c r="S1663" s="4">
        <v>20380300000000</v>
      </c>
      <c r="T1663" s="4">
        <v>20341600000000</v>
      </c>
      <c r="U1663" s="4">
        <v>20302300000000</v>
      </c>
      <c r="V1663" s="4">
        <v>20258300000000</v>
      </c>
      <c r="W1663" s="4">
        <v>20219600000000</v>
      </c>
      <c r="X1663" s="4">
        <v>20180800000000</v>
      </c>
      <c r="Y1663" s="4">
        <v>20142100000000</v>
      </c>
      <c r="Z1663" s="4">
        <v>20097500000000</v>
      </c>
      <c r="AA1663" s="4">
        <v>20058800000000</v>
      </c>
      <c r="AB1663" s="4">
        <v>20020100000000</v>
      </c>
      <c r="AC1663" s="4">
        <v>19976000000000</v>
      </c>
      <c r="AD1663" s="4">
        <v>19937300000000</v>
      </c>
      <c r="AE1663" s="4">
        <v>19898600000000</v>
      </c>
      <c r="AF1663" s="4">
        <v>19859800000000</v>
      </c>
      <c r="AG1663" s="4">
        <v>19821100000000</v>
      </c>
    </row>
    <row r="1664" spans="1:33">
      <c r="A1664" t="s">
        <v>5312</v>
      </c>
      <c r="B1664" t="s">
        <v>132</v>
      </c>
      <c r="C1664" s="4">
        <v>1846730000</v>
      </c>
      <c r="D1664" s="4">
        <v>1809790000</v>
      </c>
      <c r="E1664" s="4">
        <v>1883000000</v>
      </c>
      <c r="F1664" s="4">
        <v>1879000000</v>
      </c>
      <c r="G1664" s="4">
        <v>1875520000</v>
      </c>
      <c r="H1664" s="4">
        <v>1871510000</v>
      </c>
      <c r="I1664" s="4">
        <v>1868030000</v>
      </c>
      <c r="J1664" s="4">
        <v>1864030000</v>
      </c>
      <c r="K1664" s="4">
        <v>1860500000</v>
      </c>
      <c r="L1664" s="4">
        <v>1856550000</v>
      </c>
      <c r="M1664" s="4">
        <v>1853020000</v>
      </c>
      <c r="N1664" s="4">
        <v>1849070000</v>
      </c>
      <c r="O1664" s="4">
        <v>1845590000</v>
      </c>
      <c r="P1664" s="4">
        <v>1842060000</v>
      </c>
      <c r="Q1664" s="4">
        <v>1838100000</v>
      </c>
      <c r="R1664" s="4">
        <v>1834580000</v>
      </c>
      <c r="S1664" s="4">
        <v>1830620000</v>
      </c>
      <c r="T1664" s="4">
        <v>1827140000</v>
      </c>
      <c r="U1664" s="4">
        <v>1823610000</v>
      </c>
      <c r="V1664" s="4">
        <v>1819660000</v>
      </c>
      <c r="W1664" s="4">
        <v>1816180000</v>
      </c>
      <c r="X1664" s="4">
        <v>1812700000</v>
      </c>
      <c r="Y1664" s="4">
        <v>1809220000</v>
      </c>
      <c r="Z1664" s="4">
        <v>1805220000</v>
      </c>
      <c r="AA1664" s="4">
        <v>1801740000</v>
      </c>
      <c r="AB1664" s="4">
        <v>1798260000</v>
      </c>
      <c r="AC1664" s="4">
        <v>1794300000</v>
      </c>
      <c r="AD1664" s="4">
        <v>1790820000</v>
      </c>
      <c r="AE1664" s="4">
        <v>1787350000</v>
      </c>
      <c r="AF1664" s="4">
        <v>1783870000</v>
      </c>
      <c r="AG1664" s="4">
        <v>1780390000</v>
      </c>
    </row>
    <row r="1665" spans="1:33">
      <c r="A1665" t="s">
        <v>5311</v>
      </c>
      <c r="B1665" t="s">
        <v>132</v>
      </c>
      <c r="C1665" s="4">
        <v>11362100000</v>
      </c>
      <c r="D1665" s="4">
        <v>11134800000</v>
      </c>
      <c r="E1665" s="4">
        <v>11585200000</v>
      </c>
      <c r="F1665" s="4">
        <v>11560600000</v>
      </c>
      <c r="G1665" s="4">
        <v>11539200000</v>
      </c>
      <c r="H1665" s="4">
        <v>11514600000</v>
      </c>
      <c r="I1665" s="4">
        <v>11493100000</v>
      </c>
      <c r="J1665" s="4">
        <v>11468500000</v>
      </c>
      <c r="K1665" s="4">
        <v>11446800000</v>
      </c>
      <c r="L1665" s="4">
        <v>11422500000</v>
      </c>
      <c r="M1665" s="4">
        <v>11400800000</v>
      </c>
      <c r="N1665" s="4">
        <v>11376400000</v>
      </c>
      <c r="O1665" s="4">
        <v>11355000000</v>
      </c>
      <c r="P1665" s="4">
        <v>11333300000</v>
      </c>
      <c r="Q1665" s="4">
        <v>11309000000</v>
      </c>
      <c r="R1665" s="4">
        <v>11287300000</v>
      </c>
      <c r="S1665" s="4">
        <v>11263000000</v>
      </c>
      <c r="T1665" s="4">
        <v>11241600000</v>
      </c>
      <c r="U1665" s="4">
        <v>11219900000</v>
      </c>
      <c r="V1665" s="4">
        <v>11195500000</v>
      </c>
      <c r="W1665" s="4">
        <v>11174100000</v>
      </c>
      <c r="X1665" s="4">
        <v>11152700000</v>
      </c>
      <c r="Y1665" s="4">
        <v>11131300000</v>
      </c>
      <c r="Z1665" s="4">
        <v>11106700000</v>
      </c>
      <c r="AA1665" s="4">
        <v>11085300000</v>
      </c>
      <c r="AB1665" s="4">
        <v>11063900000</v>
      </c>
      <c r="AC1665" s="4">
        <v>11039500000</v>
      </c>
      <c r="AD1665" s="4">
        <v>11018100000</v>
      </c>
      <c r="AE1665" s="4">
        <v>10996700000</v>
      </c>
      <c r="AF1665" s="4">
        <v>10975300000</v>
      </c>
      <c r="AG1665" s="4">
        <v>10953900000</v>
      </c>
    </row>
    <row r="1666" spans="1:33">
      <c r="A1666" t="s">
        <v>5310</v>
      </c>
      <c r="B1666" t="s">
        <v>132</v>
      </c>
      <c r="C1666" s="4">
        <v>15629000000</v>
      </c>
      <c r="D1666" s="4">
        <v>15316400000</v>
      </c>
      <c r="E1666" s="4">
        <v>15936000000</v>
      </c>
      <c r="F1666" s="4">
        <v>15902100000</v>
      </c>
      <c r="G1666" s="4">
        <v>15872600000</v>
      </c>
      <c r="H1666" s="4">
        <v>15838700000</v>
      </c>
      <c r="I1666" s="4">
        <v>15809300000</v>
      </c>
      <c r="J1666" s="4">
        <v>15775400000</v>
      </c>
      <c r="K1666" s="4">
        <v>15745600000</v>
      </c>
      <c r="L1666" s="4">
        <v>15712100000</v>
      </c>
      <c r="M1666" s="4">
        <v>15682200000</v>
      </c>
      <c r="N1666" s="4">
        <v>15648800000</v>
      </c>
      <c r="O1666" s="4">
        <v>15619300000</v>
      </c>
      <c r="P1666" s="4">
        <v>15589500000</v>
      </c>
      <c r="Q1666" s="4">
        <v>15556000000</v>
      </c>
      <c r="R1666" s="4">
        <v>15526200000</v>
      </c>
      <c r="S1666" s="4">
        <v>15492700000</v>
      </c>
      <c r="T1666" s="4">
        <v>15463200000</v>
      </c>
      <c r="U1666" s="4">
        <v>15433400000</v>
      </c>
      <c r="V1666" s="4">
        <v>15399900000</v>
      </c>
      <c r="W1666" s="4">
        <v>15370500000</v>
      </c>
      <c r="X1666" s="4">
        <v>15341000000</v>
      </c>
      <c r="Y1666" s="4">
        <v>15311600000</v>
      </c>
      <c r="Z1666" s="4">
        <v>15277700000</v>
      </c>
      <c r="AA1666" s="4">
        <v>15248200000</v>
      </c>
      <c r="AB1666" s="4">
        <v>15218800000</v>
      </c>
      <c r="AC1666" s="4">
        <v>15185300000</v>
      </c>
      <c r="AD1666" s="4">
        <v>15155900000</v>
      </c>
      <c r="AE1666" s="4">
        <v>15126400000</v>
      </c>
      <c r="AF1666" s="4">
        <v>15097000000</v>
      </c>
      <c r="AG1666" s="4">
        <v>15067500000</v>
      </c>
    </row>
    <row r="1667" spans="1:33">
      <c r="A1667" t="s">
        <v>5309</v>
      </c>
      <c r="B1667" t="s">
        <v>132</v>
      </c>
      <c r="C1667" s="4">
        <v>6050890000</v>
      </c>
      <c r="D1667" s="4">
        <v>5929860000</v>
      </c>
      <c r="E1667" s="4">
        <v>6169730000</v>
      </c>
      <c r="F1667" s="4">
        <v>6156610000</v>
      </c>
      <c r="G1667" s="4">
        <v>6145210000</v>
      </c>
      <c r="H1667" s="4">
        <v>6132090000</v>
      </c>
      <c r="I1667" s="4">
        <v>6120690000</v>
      </c>
      <c r="J1667" s="4">
        <v>6107570000</v>
      </c>
      <c r="K1667" s="4">
        <v>6096020000</v>
      </c>
      <c r="L1667" s="4">
        <v>6083060000</v>
      </c>
      <c r="M1667" s="4">
        <v>6071500000</v>
      </c>
      <c r="N1667" s="4">
        <v>6058540000</v>
      </c>
      <c r="O1667" s="4">
        <v>6047140000</v>
      </c>
      <c r="P1667" s="4">
        <v>6035580000</v>
      </c>
      <c r="Q1667" s="4">
        <v>6022620000</v>
      </c>
      <c r="R1667" s="4">
        <v>6011070000</v>
      </c>
      <c r="S1667" s="4">
        <v>5998110000</v>
      </c>
      <c r="T1667" s="4">
        <v>5986710000</v>
      </c>
      <c r="U1667" s="4">
        <v>5975150000</v>
      </c>
      <c r="V1667" s="4">
        <v>5962190000</v>
      </c>
      <c r="W1667" s="4">
        <v>5950790000</v>
      </c>
      <c r="X1667" s="4">
        <v>5939390000</v>
      </c>
      <c r="Y1667" s="4">
        <v>5927990000</v>
      </c>
      <c r="Z1667" s="4">
        <v>5914870000</v>
      </c>
      <c r="AA1667" s="4">
        <v>5903470000</v>
      </c>
      <c r="AB1667" s="4">
        <v>5892070000</v>
      </c>
      <c r="AC1667" s="4">
        <v>5879110000</v>
      </c>
      <c r="AD1667" s="4">
        <v>5867710000</v>
      </c>
      <c r="AE1667" s="4">
        <v>5856310000</v>
      </c>
      <c r="AF1667" s="4">
        <v>5844910000</v>
      </c>
      <c r="AG1667" s="4">
        <v>5833510000</v>
      </c>
    </row>
    <row r="1668" spans="1:33">
      <c r="A1668" t="s">
        <v>5308</v>
      </c>
      <c r="B1668" t="s">
        <v>132</v>
      </c>
      <c r="C1668" s="4">
        <v>5665730000</v>
      </c>
      <c r="D1668" s="4">
        <v>5552410000</v>
      </c>
      <c r="E1668" s="4">
        <v>5777010000</v>
      </c>
      <c r="F1668" s="4">
        <v>5764720000</v>
      </c>
      <c r="G1668" s="4">
        <v>5754050000</v>
      </c>
      <c r="H1668" s="4">
        <v>5741770000</v>
      </c>
      <c r="I1668" s="4">
        <v>5731090000</v>
      </c>
      <c r="J1668" s="4">
        <v>5718810000</v>
      </c>
      <c r="K1668" s="4">
        <v>5707990000</v>
      </c>
      <c r="L1668" s="4">
        <v>5695850000</v>
      </c>
      <c r="M1668" s="4">
        <v>5685030000</v>
      </c>
      <c r="N1668" s="4">
        <v>5672900000</v>
      </c>
      <c r="O1668" s="4">
        <v>5662220000</v>
      </c>
      <c r="P1668" s="4">
        <v>5651400000</v>
      </c>
      <c r="Q1668" s="4">
        <v>5639270000</v>
      </c>
      <c r="R1668" s="4">
        <v>5628450000</v>
      </c>
      <c r="S1668" s="4">
        <v>5616310000</v>
      </c>
      <c r="T1668" s="4">
        <v>5605640000</v>
      </c>
      <c r="U1668" s="4">
        <v>5594820000</v>
      </c>
      <c r="V1668" s="4">
        <v>5582680000</v>
      </c>
      <c r="W1668" s="4">
        <v>5572010000</v>
      </c>
      <c r="X1668" s="4">
        <v>5561330000</v>
      </c>
      <c r="Y1668" s="4">
        <v>5550660000</v>
      </c>
      <c r="Z1668" s="4">
        <v>5538370000</v>
      </c>
      <c r="AA1668" s="4">
        <v>5527700000</v>
      </c>
      <c r="AB1668" s="4">
        <v>5517030000</v>
      </c>
      <c r="AC1668" s="4">
        <v>5504890000</v>
      </c>
      <c r="AD1668" s="4">
        <v>5494220000</v>
      </c>
      <c r="AE1668" s="4">
        <v>5483540000</v>
      </c>
      <c r="AF1668" s="4">
        <v>5472870000</v>
      </c>
      <c r="AG1668" s="4">
        <v>5462190000</v>
      </c>
    </row>
    <row r="1669" spans="1:33">
      <c r="A1669" t="s">
        <v>5307</v>
      </c>
      <c r="B1669" t="s">
        <v>132</v>
      </c>
      <c r="C1669" s="4">
        <v>126318000</v>
      </c>
      <c r="D1669" s="4">
        <v>123792000</v>
      </c>
      <c r="E1669" s="4">
        <v>128799000</v>
      </c>
      <c r="F1669" s="4">
        <v>128525000</v>
      </c>
      <c r="G1669" s="4">
        <v>128288000</v>
      </c>
      <c r="H1669" s="4">
        <v>128014000</v>
      </c>
      <c r="I1669" s="4">
        <v>127776000</v>
      </c>
      <c r="J1669" s="4">
        <v>127502000</v>
      </c>
      <c r="K1669" s="4">
        <v>127261000</v>
      </c>
      <c r="L1669" s="4">
        <v>126990000</v>
      </c>
      <c r="M1669" s="4">
        <v>126749000</v>
      </c>
      <c r="N1669" s="4">
        <v>126478000</v>
      </c>
      <c r="O1669" s="4">
        <v>126240000</v>
      </c>
      <c r="P1669" s="4">
        <v>125999000</v>
      </c>
      <c r="Q1669" s="4">
        <v>125728000</v>
      </c>
      <c r="R1669" s="4">
        <v>125487000</v>
      </c>
      <c r="S1669" s="4">
        <v>125217000</v>
      </c>
      <c r="T1669" s="4">
        <v>124979000</v>
      </c>
      <c r="U1669" s="4">
        <v>124737000</v>
      </c>
      <c r="V1669" s="4">
        <v>124467000</v>
      </c>
      <c r="W1669" s="4">
        <v>124229000</v>
      </c>
      <c r="X1669" s="4">
        <v>123991000</v>
      </c>
      <c r="Y1669" s="4">
        <v>123753000</v>
      </c>
      <c r="Z1669" s="4">
        <v>123479000</v>
      </c>
      <c r="AA1669" s="4">
        <v>123241000</v>
      </c>
      <c r="AB1669" s="4">
        <v>123003000</v>
      </c>
      <c r="AC1669" s="4">
        <v>122732000</v>
      </c>
      <c r="AD1669" s="4">
        <v>122495000</v>
      </c>
      <c r="AE1669" s="4">
        <v>122257000</v>
      </c>
      <c r="AF1669" s="4">
        <v>122019000</v>
      </c>
      <c r="AG1669" s="4">
        <v>121781000</v>
      </c>
    </row>
    <row r="1670" spans="1:33">
      <c r="A1670" t="s">
        <v>5306</v>
      </c>
      <c r="B1670" t="s">
        <v>132</v>
      </c>
      <c r="C1670" s="4">
        <v>206527000</v>
      </c>
      <c r="D1670" s="4">
        <v>202396000</v>
      </c>
      <c r="E1670" s="4">
        <v>210583000</v>
      </c>
      <c r="F1670" s="4">
        <v>210135000</v>
      </c>
      <c r="G1670" s="4">
        <v>209746000</v>
      </c>
      <c r="H1670" s="4">
        <v>209298000</v>
      </c>
      <c r="I1670" s="4">
        <v>208909000</v>
      </c>
      <c r="J1670" s="4">
        <v>208462000</v>
      </c>
      <c r="K1670" s="4">
        <v>208067000</v>
      </c>
      <c r="L1670" s="4">
        <v>207625000</v>
      </c>
      <c r="M1670" s="4">
        <v>207230000</v>
      </c>
      <c r="N1670" s="4">
        <v>206788000</v>
      </c>
      <c r="O1670" s="4">
        <v>206399000</v>
      </c>
      <c r="P1670" s="4">
        <v>206005000</v>
      </c>
      <c r="Q1670" s="4">
        <v>205562000</v>
      </c>
      <c r="R1670" s="4">
        <v>205168000</v>
      </c>
      <c r="S1670" s="4">
        <v>204725000</v>
      </c>
      <c r="T1670" s="4">
        <v>204336000</v>
      </c>
      <c r="U1670" s="4">
        <v>203942000</v>
      </c>
      <c r="V1670" s="4">
        <v>203499000</v>
      </c>
      <c r="W1670" s="4">
        <v>203110000</v>
      </c>
      <c r="X1670" s="4">
        <v>202721000</v>
      </c>
      <c r="Y1670" s="4">
        <v>202332000</v>
      </c>
      <c r="Z1670" s="4">
        <v>201884000</v>
      </c>
      <c r="AA1670" s="4">
        <v>201495000</v>
      </c>
      <c r="AB1670" s="4">
        <v>201106000</v>
      </c>
      <c r="AC1670" s="4">
        <v>200664000</v>
      </c>
      <c r="AD1670" s="4">
        <v>200275000</v>
      </c>
      <c r="AE1670" s="4">
        <v>199886000</v>
      </c>
      <c r="AF1670" s="4">
        <v>199497000</v>
      </c>
      <c r="AG1670" s="4">
        <v>199107000</v>
      </c>
    </row>
    <row r="1671" spans="1:33">
      <c r="A1671" t="s">
        <v>5305</v>
      </c>
      <c r="B1671" t="s">
        <v>132</v>
      </c>
      <c r="C1671" s="4">
        <v>3641540000</v>
      </c>
      <c r="D1671" s="4">
        <v>3568700000</v>
      </c>
      <c r="E1671" s="4">
        <v>3713060000</v>
      </c>
      <c r="F1671" s="4">
        <v>3705160000</v>
      </c>
      <c r="G1671" s="4">
        <v>3698300000</v>
      </c>
      <c r="H1671" s="4">
        <v>3690410000</v>
      </c>
      <c r="I1671" s="4">
        <v>3683550000</v>
      </c>
      <c r="J1671" s="4">
        <v>3675650000</v>
      </c>
      <c r="K1671" s="4">
        <v>3668700000</v>
      </c>
      <c r="L1671" s="4">
        <v>3660900000</v>
      </c>
      <c r="M1671" s="4">
        <v>3653940000</v>
      </c>
      <c r="N1671" s="4">
        <v>3646140000</v>
      </c>
      <c r="O1671" s="4">
        <v>3639280000</v>
      </c>
      <c r="P1671" s="4">
        <v>3632330000</v>
      </c>
      <c r="Q1671" s="4">
        <v>3624530000</v>
      </c>
      <c r="R1671" s="4">
        <v>3617570000</v>
      </c>
      <c r="S1671" s="4">
        <v>3609770000</v>
      </c>
      <c r="T1671" s="4">
        <v>3602910000</v>
      </c>
      <c r="U1671" s="4">
        <v>3595960000</v>
      </c>
      <c r="V1671" s="4">
        <v>3588160000</v>
      </c>
      <c r="W1671" s="4">
        <v>3581300000</v>
      </c>
      <c r="X1671" s="4">
        <v>3574440000</v>
      </c>
      <c r="Y1671" s="4">
        <v>3567570000</v>
      </c>
      <c r="Z1671" s="4">
        <v>3559680000</v>
      </c>
      <c r="AA1671" s="4">
        <v>3552820000</v>
      </c>
      <c r="AB1671" s="4">
        <v>3545960000</v>
      </c>
      <c r="AC1671" s="4">
        <v>3538160000</v>
      </c>
      <c r="AD1671" s="4">
        <v>3531300000</v>
      </c>
      <c r="AE1671" s="4">
        <v>3524440000</v>
      </c>
      <c r="AF1671" s="4">
        <v>3517580000</v>
      </c>
      <c r="AG1671" s="4">
        <v>3510720000</v>
      </c>
    </row>
    <row r="1672" spans="1:33">
      <c r="A1672" t="s">
        <v>5304</v>
      </c>
      <c r="B1672" t="s">
        <v>132</v>
      </c>
      <c r="C1672" s="4">
        <v>387480000</v>
      </c>
      <c r="D1672" s="4">
        <v>379730000</v>
      </c>
      <c r="E1672" s="4">
        <v>395090000</v>
      </c>
      <c r="F1672" s="4">
        <v>394250000</v>
      </c>
      <c r="G1672" s="4">
        <v>393520000</v>
      </c>
      <c r="H1672" s="4">
        <v>392680000</v>
      </c>
      <c r="I1672" s="4">
        <v>391950000</v>
      </c>
      <c r="J1672" s="4">
        <v>391110000</v>
      </c>
      <c r="K1672" s="4">
        <v>390370000</v>
      </c>
      <c r="L1672" s="4">
        <v>389540000</v>
      </c>
      <c r="M1672" s="4">
        <v>388800000</v>
      </c>
      <c r="N1672" s="4">
        <v>387970000</v>
      </c>
      <c r="O1672" s="4">
        <v>387240000</v>
      </c>
      <c r="P1672" s="4">
        <v>386500000</v>
      </c>
      <c r="Q1672" s="4">
        <v>385670000</v>
      </c>
      <c r="R1672" s="4">
        <v>384930000</v>
      </c>
      <c r="S1672" s="4">
        <v>384100000</v>
      </c>
      <c r="T1672" s="4">
        <v>383370000</v>
      </c>
      <c r="U1672" s="4">
        <v>382630000</v>
      </c>
      <c r="V1672" s="4">
        <v>381800000</v>
      </c>
      <c r="W1672" s="4">
        <v>381070000</v>
      </c>
      <c r="X1672" s="4">
        <v>380340000</v>
      </c>
      <c r="Y1672" s="4">
        <v>379610000</v>
      </c>
      <c r="Z1672" s="4">
        <v>378770000</v>
      </c>
      <c r="AA1672" s="4">
        <v>378040000</v>
      </c>
      <c r="AB1672" s="4">
        <v>377310000</v>
      </c>
      <c r="AC1672" s="4">
        <v>376480000</v>
      </c>
      <c r="AD1672" s="4">
        <v>375750000</v>
      </c>
      <c r="AE1672" s="4">
        <v>375020000</v>
      </c>
      <c r="AF1672" s="4">
        <v>374290000</v>
      </c>
      <c r="AG1672" s="4">
        <v>373560000</v>
      </c>
    </row>
    <row r="1673" spans="1:33">
      <c r="A1673" t="s">
        <v>5303</v>
      </c>
      <c r="B1673" t="s">
        <v>132</v>
      </c>
      <c r="C1673" s="4">
        <v>38748000</v>
      </c>
      <c r="D1673" s="4">
        <v>37973000</v>
      </c>
      <c r="E1673" s="4">
        <v>39509000</v>
      </c>
      <c r="F1673" s="4">
        <v>39425000</v>
      </c>
      <c r="G1673" s="4">
        <v>39352000</v>
      </c>
      <c r="H1673" s="4">
        <v>39268000</v>
      </c>
      <c r="I1673" s="4">
        <v>39195000</v>
      </c>
      <c r="J1673" s="4">
        <v>39111000</v>
      </c>
      <c r="K1673" s="4">
        <v>39037000</v>
      </c>
      <c r="L1673" s="4">
        <v>38954000</v>
      </c>
      <c r="M1673" s="4">
        <v>38880000</v>
      </c>
      <c r="N1673" s="4">
        <v>38797000</v>
      </c>
      <c r="O1673" s="4">
        <v>38724000</v>
      </c>
      <c r="P1673" s="4">
        <v>38650000</v>
      </c>
      <c r="Q1673" s="4">
        <v>38567000</v>
      </c>
      <c r="R1673" s="4">
        <v>38493000</v>
      </c>
      <c r="S1673" s="4">
        <v>38410000</v>
      </c>
      <c r="T1673" s="4">
        <v>38337000</v>
      </c>
      <c r="U1673" s="4">
        <v>38263000</v>
      </c>
      <c r="V1673" s="4">
        <v>38180000</v>
      </c>
      <c r="W1673" s="4">
        <v>38107000</v>
      </c>
      <c r="X1673" s="4">
        <v>38034000</v>
      </c>
      <c r="Y1673" s="4">
        <v>37961000</v>
      </c>
      <c r="Z1673" s="4">
        <v>37877000</v>
      </c>
      <c r="AA1673" s="4">
        <v>37804000</v>
      </c>
      <c r="AB1673" s="4">
        <v>37731000</v>
      </c>
      <c r="AC1673" s="4">
        <v>37648000</v>
      </c>
      <c r="AD1673" s="4">
        <v>37575000</v>
      </c>
      <c r="AE1673" s="4">
        <v>37502000</v>
      </c>
      <c r="AF1673" s="4">
        <v>37429000</v>
      </c>
      <c r="AG1673" s="4">
        <v>37356000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9952560000</v>
      </c>
      <c r="E1700" s="4">
        <v>14541900000</v>
      </c>
      <c r="F1700" s="4">
        <v>15286000000</v>
      </c>
      <c r="G1700" s="4">
        <v>16065800000</v>
      </c>
      <c r="H1700" s="4">
        <v>16881300000</v>
      </c>
      <c r="I1700" s="4">
        <v>17744400000</v>
      </c>
      <c r="J1700" s="4">
        <v>18649200000</v>
      </c>
      <c r="K1700" s="4">
        <v>19601500000</v>
      </c>
      <c r="L1700" s="4">
        <v>20601600000</v>
      </c>
      <c r="M1700" s="4">
        <v>21649200000</v>
      </c>
      <c r="N1700" s="4">
        <v>22756400000</v>
      </c>
      <c r="O1700" s="4">
        <v>23917100000</v>
      </c>
      <c r="P1700" s="4">
        <v>25137400000</v>
      </c>
      <c r="Q1700" s="4">
        <v>26417200000</v>
      </c>
      <c r="R1700" s="4">
        <v>27762400000</v>
      </c>
      <c r="S1700" s="4">
        <v>29179100000</v>
      </c>
      <c r="T1700" s="4">
        <v>30667200000</v>
      </c>
      <c r="U1700" s="4">
        <v>32232700000</v>
      </c>
      <c r="V1700" s="4">
        <v>33875600000</v>
      </c>
      <c r="W1700" s="4">
        <v>35601800000</v>
      </c>
      <c r="X1700" s="4">
        <v>37417400000</v>
      </c>
      <c r="Y1700" s="4">
        <v>39328100000</v>
      </c>
      <c r="Z1700" s="4">
        <v>41334100000</v>
      </c>
      <c r="AA1700" s="4">
        <v>43441300000</v>
      </c>
      <c r="AB1700" s="4">
        <v>45655600000</v>
      </c>
      <c r="AC1700" s="4">
        <v>47983000000</v>
      </c>
      <c r="AD1700" s="4">
        <v>50435400000</v>
      </c>
      <c r="AE1700" s="4">
        <v>53006900000</v>
      </c>
      <c r="AF1700" s="4">
        <v>55709400000</v>
      </c>
      <c r="AG1700" s="4">
        <v>58548700000</v>
      </c>
    </row>
    <row r="1701" spans="1:33">
      <c r="A1701" t="s">
        <v>5275</v>
      </c>
      <c r="B1701" t="s">
        <v>132</v>
      </c>
      <c r="C1701" s="4">
        <v>70175500000</v>
      </c>
      <c r="D1701" s="4">
        <v>72072100000</v>
      </c>
      <c r="E1701" s="4">
        <v>105306000000</v>
      </c>
      <c r="F1701" s="4">
        <v>110694000000</v>
      </c>
      <c r="G1701" s="4">
        <v>116341000000</v>
      </c>
      <c r="H1701" s="4">
        <v>122247000000</v>
      </c>
      <c r="I1701" s="4">
        <v>128497000000</v>
      </c>
      <c r="J1701" s="4">
        <v>135049000000</v>
      </c>
      <c r="K1701" s="4">
        <v>141946000000</v>
      </c>
      <c r="L1701" s="4">
        <v>149188000000</v>
      </c>
      <c r="M1701" s="4">
        <v>156774000000</v>
      </c>
      <c r="N1701" s="4">
        <v>164792000000</v>
      </c>
      <c r="O1701" s="4">
        <v>173197000000</v>
      </c>
      <c r="P1701" s="4">
        <v>182034000000</v>
      </c>
      <c r="Q1701" s="4">
        <v>191301000000</v>
      </c>
      <c r="R1701" s="4">
        <v>201043000000</v>
      </c>
      <c r="S1701" s="4">
        <v>211302000000</v>
      </c>
      <c r="T1701" s="4">
        <v>222079000000</v>
      </c>
      <c r="U1701" s="4">
        <v>233415000000</v>
      </c>
      <c r="V1701" s="4">
        <v>245312000000</v>
      </c>
      <c r="W1701" s="4">
        <v>257813000000</v>
      </c>
      <c r="X1701" s="4">
        <v>270960000000</v>
      </c>
      <c r="Y1701" s="4">
        <v>284797000000</v>
      </c>
      <c r="Z1701" s="4">
        <v>299323000000</v>
      </c>
      <c r="AA1701" s="4">
        <v>314583000000</v>
      </c>
      <c r="AB1701" s="4">
        <v>330618000000</v>
      </c>
      <c r="AC1701" s="4">
        <v>347472000000</v>
      </c>
      <c r="AD1701" s="4">
        <v>365231000000</v>
      </c>
      <c r="AE1701" s="4">
        <v>383853000000</v>
      </c>
      <c r="AF1701" s="4">
        <v>403423000000</v>
      </c>
      <c r="AG1701" s="4">
        <v>423984000000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1441460000</v>
      </c>
      <c r="E1702" s="4">
        <v>2106160000</v>
      </c>
      <c r="F1702" s="4">
        <v>2213920000</v>
      </c>
      <c r="G1702" s="4">
        <v>2326860000</v>
      </c>
      <c r="H1702" s="4">
        <v>2444970000</v>
      </c>
      <c r="I1702" s="4">
        <v>2569980000</v>
      </c>
      <c r="J1702" s="4">
        <v>2701020000</v>
      </c>
      <c r="K1702" s="4">
        <v>2838960000</v>
      </c>
      <c r="L1702" s="4">
        <v>2983800000</v>
      </c>
      <c r="M1702" s="4">
        <v>3135530000</v>
      </c>
      <c r="N1702" s="4">
        <v>3295880000</v>
      </c>
      <c r="O1702" s="4">
        <v>3464000000</v>
      </c>
      <c r="P1702" s="4">
        <v>3640730000</v>
      </c>
      <c r="Q1702" s="4">
        <v>3826090000</v>
      </c>
      <c r="R1702" s="4">
        <v>4020930000</v>
      </c>
      <c r="S1702" s="4">
        <v>4226110000</v>
      </c>
      <c r="T1702" s="4">
        <v>4441640000</v>
      </c>
      <c r="U1702" s="4">
        <v>4668380000</v>
      </c>
      <c r="V1702" s="4">
        <v>4906320000</v>
      </c>
      <c r="W1702" s="4">
        <v>5156340000</v>
      </c>
      <c r="X1702" s="4">
        <v>5419290000</v>
      </c>
      <c r="Y1702" s="4">
        <v>5696030000</v>
      </c>
      <c r="Z1702" s="4">
        <v>5986560000</v>
      </c>
      <c r="AA1702" s="4">
        <v>6291750000</v>
      </c>
      <c r="AB1702" s="4">
        <v>6612460000</v>
      </c>
      <c r="AC1702" s="4">
        <v>6949550000</v>
      </c>
      <c r="AD1702" s="4">
        <v>7304740000</v>
      </c>
      <c r="AE1702" s="4">
        <v>7677180000</v>
      </c>
      <c r="AF1702" s="4">
        <v>8068580000</v>
      </c>
      <c r="AG1702" s="4">
        <v>8479810000</v>
      </c>
    </row>
    <row r="1703" spans="1:33">
      <c r="A1703" t="s">
        <v>5273</v>
      </c>
      <c r="B1703" t="s">
        <v>132</v>
      </c>
      <c r="C1703" s="4">
        <v>10266300000</v>
      </c>
      <c r="D1703" s="4">
        <v>10543800000</v>
      </c>
      <c r="E1703" s="4">
        <v>15405800000</v>
      </c>
      <c r="F1703" s="4">
        <v>16194100000</v>
      </c>
      <c r="G1703" s="4">
        <v>17020200000</v>
      </c>
      <c r="H1703" s="4">
        <v>17884100000</v>
      </c>
      <c r="I1703" s="4">
        <v>18798500000</v>
      </c>
      <c r="J1703" s="4">
        <v>19757000000</v>
      </c>
      <c r="K1703" s="4">
        <v>20766000000</v>
      </c>
      <c r="L1703" s="4">
        <v>21825400000</v>
      </c>
      <c r="M1703" s="4">
        <v>22935300000</v>
      </c>
      <c r="N1703" s="4">
        <v>24108300000</v>
      </c>
      <c r="O1703" s="4">
        <v>25337900000</v>
      </c>
      <c r="P1703" s="4">
        <v>26630700000</v>
      </c>
      <c r="Q1703" s="4">
        <v>27986500000</v>
      </c>
      <c r="R1703" s="4">
        <v>29411700000</v>
      </c>
      <c r="S1703" s="4">
        <v>30912600000</v>
      </c>
      <c r="T1703" s="4">
        <v>32489100000</v>
      </c>
      <c r="U1703" s="4">
        <v>34147600000</v>
      </c>
      <c r="V1703" s="4">
        <v>35888100000</v>
      </c>
      <c r="W1703" s="4">
        <v>37716800000</v>
      </c>
      <c r="X1703" s="4">
        <v>39640200000</v>
      </c>
      <c r="Y1703" s="4">
        <v>41664500000</v>
      </c>
      <c r="Z1703" s="4">
        <v>43789600000</v>
      </c>
      <c r="AA1703" s="4">
        <v>46022000000</v>
      </c>
      <c r="AB1703" s="4">
        <v>48367900000</v>
      </c>
      <c r="AC1703" s="4">
        <v>50833600000</v>
      </c>
      <c r="AD1703" s="4">
        <v>53431700000</v>
      </c>
      <c r="AE1703" s="4">
        <v>56155900000</v>
      </c>
      <c r="AF1703" s="4">
        <v>59018900000</v>
      </c>
      <c r="AG1703" s="4">
        <v>62026900000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10434900000</v>
      </c>
      <c r="E1704" s="4">
        <v>15246700000</v>
      </c>
      <c r="F1704" s="4">
        <v>16026800000</v>
      </c>
      <c r="G1704" s="4">
        <v>16844400000</v>
      </c>
      <c r="H1704" s="4">
        <v>17699400000</v>
      </c>
      <c r="I1704" s="4">
        <v>18604400000</v>
      </c>
      <c r="J1704" s="4">
        <v>19553000000</v>
      </c>
      <c r="K1704" s="4">
        <v>20551500000</v>
      </c>
      <c r="L1704" s="4">
        <v>21600000000</v>
      </c>
      <c r="M1704" s="4">
        <v>22698400000</v>
      </c>
      <c r="N1704" s="4">
        <v>23859300000</v>
      </c>
      <c r="O1704" s="4">
        <v>25076300000</v>
      </c>
      <c r="P1704" s="4">
        <v>26355700000</v>
      </c>
      <c r="Q1704" s="4">
        <v>27697500000</v>
      </c>
      <c r="R1704" s="4">
        <v>29107900000</v>
      </c>
      <c r="S1704" s="4">
        <v>30593300000</v>
      </c>
      <c r="T1704" s="4">
        <v>32153500000</v>
      </c>
      <c r="U1704" s="4">
        <v>33794900000</v>
      </c>
      <c r="V1704" s="4">
        <v>35517400000</v>
      </c>
      <c r="W1704" s="4">
        <v>37327300000</v>
      </c>
      <c r="X1704" s="4">
        <v>39230800000</v>
      </c>
      <c r="Y1704" s="4">
        <v>41234200000</v>
      </c>
      <c r="Z1704" s="4">
        <v>43337400000</v>
      </c>
      <c r="AA1704" s="4">
        <v>45546700000</v>
      </c>
      <c r="AB1704" s="4">
        <v>47868300000</v>
      </c>
      <c r="AC1704" s="4">
        <v>50308500000</v>
      </c>
      <c r="AD1704" s="4">
        <v>52879800000</v>
      </c>
      <c r="AE1704" s="4">
        <v>55575900000</v>
      </c>
      <c r="AF1704" s="4">
        <v>58409300000</v>
      </c>
      <c r="AG1704" s="4">
        <v>61386300000</v>
      </c>
    </row>
    <row r="1705" spans="1:33">
      <c r="A1705" t="s">
        <v>5271</v>
      </c>
      <c r="B1705" t="s">
        <v>132</v>
      </c>
      <c r="C1705" s="4">
        <v>279918000</v>
      </c>
      <c r="D1705" s="4">
        <v>287484000</v>
      </c>
      <c r="E1705" s="4">
        <v>420049000</v>
      </c>
      <c r="F1705" s="4">
        <v>441542000</v>
      </c>
      <c r="G1705" s="4">
        <v>464066000</v>
      </c>
      <c r="H1705" s="4">
        <v>487622000</v>
      </c>
      <c r="I1705" s="4">
        <v>512553000</v>
      </c>
      <c r="J1705" s="4">
        <v>538688000</v>
      </c>
      <c r="K1705" s="4">
        <v>566198000</v>
      </c>
      <c r="L1705" s="4">
        <v>595084000</v>
      </c>
      <c r="M1705" s="4">
        <v>625346000</v>
      </c>
      <c r="N1705" s="4">
        <v>657327000</v>
      </c>
      <c r="O1705" s="4">
        <v>690855000</v>
      </c>
      <c r="P1705" s="4">
        <v>726103000</v>
      </c>
      <c r="Q1705" s="4">
        <v>763070000</v>
      </c>
      <c r="R1705" s="4">
        <v>801928000</v>
      </c>
      <c r="S1705" s="4">
        <v>842850000</v>
      </c>
      <c r="T1705" s="4">
        <v>885835000</v>
      </c>
      <c r="U1705" s="4">
        <v>931055000</v>
      </c>
      <c r="V1705" s="4">
        <v>978511000</v>
      </c>
      <c r="W1705" s="4">
        <v>1028370000</v>
      </c>
      <c r="X1705" s="4">
        <v>1080810000</v>
      </c>
      <c r="Y1705" s="4">
        <v>1136010000</v>
      </c>
      <c r="Z1705" s="4">
        <v>1193950000</v>
      </c>
      <c r="AA1705" s="4">
        <v>1254820000</v>
      </c>
      <c r="AB1705" s="4">
        <v>1318780000</v>
      </c>
      <c r="AC1705" s="4">
        <v>1386010000</v>
      </c>
      <c r="AD1705" s="4">
        <v>1456850000</v>
      </c>
      <c r="AE1705" s="4">
        <v>1531130000</v>
      </c>
      <c r="AF1705" s="4">
        <v>1609190000</v>
      </c>
      <c r="AG1705" s="4">
        <v>1691200000</v>
      </c>
    </row>
    <row r="1706" spans="1:33">
      <c r="A1706" t="s">
        <v>5270</v>
      </c>
      <c r="B1706" t="s">
        <v>132</v>
      </c>
      <c r="C1706" s="4">
        <v>560032000</v>
      </c>
      <c r="D1706" s="4">
        <v>575168000</v>
      </c>
      <c r="E1706" s="4">
        <v>840392000</v>
      </c>
      <c r="F1706" s="4">
        <v>883392000</v>
      </c>
      <c r="G1706" s="4">
        <v>928456000</v>
      </c>
      <c r="H1706" s="4">
        <v>975584000</v>
      </c>
      <c r="I1706" s="4">
        <v>1025460000</v>
      </c>
      <c r="J1706" s="4">
        <v>1077750000</v>
      </c>
      <c r="K1706" s="4">
        <v>1132790000</v>
      </c>
      <c r="L1706" s="4">
        <v>1190580000</v>
      </c>
      <c r="M1706" s="4">
        <v>1251130000</v>
      </c>
      <c r="N1706" s="4">
        <v>1315110000</v>
      </c>
      <c r="O1706" s="4">
        <v>1382190000</v>
      </c>
      <c r="P1706" s="4">
        <v>1452710000</v>
      </c>
      <c r="Q1706" s="4">
        <v>1526670000</v>
      </c>
      <c r="R1706" s="4">
        <v>1604420000</v>
      </c>
      <c r="S1706" s="4">
        <v>1686290000</v>
      </c>
      <c r="T1706" s="4">
        <v>1772290000</v>
      </c>
      <c r="U1706" s="4">
        <v>1862760000</v>
      </c>
      <c r="V1706" s="4">
        <v>1957700000</v>
      </c>
      <c r="W1706" s="4">
        <v>2057460000</v>
      </c>
      <c r="X1706" s="4">
        <v>2162380000</v>
      </c>
      <c r="Y1706" s="4">
        <v>2272810000</v>
      </c>
      <c r="Z1706" s="4">
        <v>2388740000</v>
      </c>
      <c r="AA1706" s="4">
        <v>2510510000</v>
      </c>
      <c r="AB1706" s="4">
        <v>2638480000</v>
      </c>
      <c r="AC1706" s="4">
        <v>2772980000</v>
      </c>
      <c r="AD1706" s="4">
        <v>2914710000</v>
      </c>
      <c r="AE1706" s="4">
        <v>3063320000</v>
      </c>
      <c r="AF1706" s="4">
        <v>3219500000</v>
      </c>
      <c r="AG1706" s="4">
        <v>3383580000</v>
      </c>
    </row>
    <row r="1707" spans="1:33">
      <c r="A1707" t="s">
        <v>5269</v>
      </c>
      <c r="B1707" t="s">
        <v>132</v>
      </c>
      <c r="C1707" s="4">
        <v>5300410000</v>
      </c>
      <c r="D1707" s="4">
        <v>5443660000</v>
      </c>
      <c r="E1707" s="4">
        <v>7953870000</v>
      </c>
      <c r="F1707" s="4">
        <v>8360840000</v>
      </c>
      <c r="G1707" s="4">
        <v>8787350000</v>
      </c>
      <c r="H1707" s="4">
        <v>9233390000</v>
      </c>
      <c r="I1707" s="4">
        <v>9705480000</v>
      </c>
      <c r="J1707" s="4">
        <v>10200400000</v>
      </c>
      <c r="K1707" s="4">
        <v>10721300000</v>
      </c>
      <c r="L1707" s="4">
        <v>11268300000</v>
      </c>
      <c r="M1707" s="4">
        <v>11841300000</v>
      </c>
      <c r="N1707" s="4">
        <v>12446800000</v>
      </c>
      <c r="O1707" s="4">
        <v>13081700000</v>
      </c>
      <c r="P1707" s="4">
        <v>13749200000</v>
      </c>
      <c r="Q1707" s="4">
        <v>14449200000</v>
      </c>
      <c r="R1707" s="4">
        <v>15185000000</v>
      </c>
      <c r="S1707" s="4">
        <v>15959800000</v>
      </c>
      <c r="T1707" s="4">
        <v>16773800000</v>
      </c>
      <c r="U1707" s="4">
        <v>17630000000</v>
      </c>
      <c r="V1707" s="4">
        <v>18528600000</v>
      </c>
      <c r="W1707" s="4">
        <v>19472800000</v>
      </c>
      <c r="X1707" s="4">
        <v>20465800000</v>
      </c>
      <c r="Y1707" s="4">
        <v>21510900000</v>
      </c>
      <c r="Z1707" s="4">
        <v>22608100000</v>
      </c>
      <c r="AA1707" s="4">
        <v>23760700000</v>
      </c>
      <c r="AB1707" s="4">
        <v>24971800000</v>
      </c>
      <c r="AC1707" s="4">
        <v>26244800000</v>
      </c>
      <c r="AD1707" s="4">
        <v>27586200000</v>
      </c>
      <c r="AE1707" s="4">
        <v>28992700000</v>
      </c>
      <c r="AF1707" s="4">
        <v>30470800000</v>
      </c>
      <c r="AG1707" s="4">
        <v>32023900000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6035790000000</v>
      </c>
      <c r="E1723" s="4">
        <v>6024520000000</v>
      </c>
      <c r="F1723" s="4">
        <v>5705350000000</v>
      </c>
      <c r="G1723" s="4">
        <v>5402690000000</v>
      </c>
      <c r="H1723" s="4">
        <v>5116560000000</v>
      </c>
      <c r="I1723" s="4">
        <v>4845450000000</v>
      </c>
      <c r="J1723" s="4">
        <v>4588610000000</v>
      </c>
      <c r="K1723" s="4">
        <v>4345290000000</v>
      </c>
      <c r="L1723" s="4">
        <v>4114730000000</v>
      </c>
      <c r="M1723" s="4">
        <v>3896940000000</v>
      </c>
      <c r="N1723" s="4">
        <v>3690410000000</v>
      </c>
      <c r="O1723" s="4">
        <v>3495150000000</v>
      </c>
      <c r="P1723" s="4">
        <v>3309660000000</v>
      </c>
      <c r="Q1723" s="4">
        <v>3133920000000</v>
      </c>
      <c r="R1723" s="4">
        <v>2967950000000</v>
      </c>
      <c r="S1723" s="4">
        <v>2810990000000</v>
      </c>
      <c r="T1723" s="4">
        <v>2661540000000</v>
      </c>
      <c r="U1723" s="4">
        <v>2521110000000</v>
      </c>
      <c r="V1723" s="4">
        <v>2387430000000</v>
      </c>
      <c r="W1723" s="4">
        <v>2260510000000</v>
      </c>
      <c r="X1723" s="4">
        <v>2141100000000</v>
      </c>
      <c r="Y1723" s="4">
        <v>2027700000000</v>
      </c>
      <c r="Z1723" s="4">
        <v>1919560000000</v>
      </c>
      <c r="AA1723" s="4">
        <v>1818170000000</v>
      </c>
      <c r="AB1723" s="4">
        <v>1722040000000</v>
      </c>
      <c r="AC1723" s="4">
        <v>1630420000000</v>
      </c>
      <c r="AD1723" s="4">
        <v>1544060000000</v>
      </c>
      <c r="AE1723" s="4">
        <v>1462200000000</v>
      </c>
      <c r="AF1723" s="4">
        <v>1384840000000</v>
      </c>
      <c r="AG1723" s="4">
        <v>1311250000000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330401000</v>
      </c>
      <c r="E1724" s="4">
        <v>329784000</v>
      </c>
      <c r="F1724" s="4">
        <v>312313000</v>
      </c>
      <c r="G1724" s="4">
        <v>295745000</v>
      </c>
      <c r="H1724" s="4">
        <v>280082000</v>
      </c>
      <c r="I1724" s="4">
        <v>265242000</v>
      </c>
      <c r="J1724" s="4">
        <v>251182000</v>
      </c>
      <c r="K1724" s="4">
        <v>237862000</v>
      </c>
      <c r="L1724" s="4">
        <v>225242000</v>
      </c>
      <c r="M1724" s="4">
        <v>213320000</v>
      </c>
      <c r="N1724" s="4">
        <v>202015000</v>
      </c>
      <c r="O1724" s="4">
        <v>191326000</v>
      </c>
      <c r="P1724" s="4">
        <v>181172000</v>
      </c>
      <c r="Q1724" s="4">
        <v>171552000</v>
      </c>
      <c r="R1724" s="4">
        <v>162467000</v>
      </c>
      <c r="S1724" s="4">
        <v>153875000</v>
      </c>
      <c r="T1724" s="4">
        <v>145694000</v>
      </c>
      <c r="U1724" s="4">
        <v>138006000</v>
      </c>
      <c r="V1724" s="4">
        <v>130689000</v>
      </c>
      <c r="W1724" s="4">
        <v>123741000</v>
      </c>
      <c r="X1724" s="4">
        <v>117205000</v>
      </c>
      <c r="Y1724" s="4">
        <v>110997000</v>
      </c>
      <c r="Z1724" s="4">
        <v>105077000</v>
      </c>
      <c r="AA1724" s="4">
        <v>99527300</v>
      </c>
      <c r="AB1724" s="4">
        <v>94265200</v>
      </c>
      <c r="AC1724" s="4">
        <v>89249800</v>
      </c>
      <c r="AD1724" s="4">
        <v>84522200</v>
      </c>
      <c r="AE1724" s="4">
        <v>80041200</v>
      </c>
      <c r="AF1724" s="4">
        <v>75806800</v>
      </c>
      <c r="AG1724" s="4">
        <v>71778100</v>
      </c>
    </row>
    <row r="1725" spans="1:33">
      <c r="A1725" t="s">
        <v>5251</v>
      </c>
      <c r="B1725" t="s">
        <v>132</v>
      </c>
      <c r="C1725" s="4">
        <v>2187090000</v>
      </c>
      <c r="D1725" s="4">
        <v>2062370000</v>
      </c>
      <c r="E1725" s="4">
        <v>2058530000</v>
      </c>
      <c r="F1725" s="4">
        <v>1949470000</v>
      </c>
      <c r="G1725" s="4">
        <v>1846050000</v>
      </c>
      <c r="H1725" s="4">
        <v>1748280000</v>
      </c>
      <c r="I1725" s="4">
        <v>1655650000</v>
      </c>
      <c r="J1725" s="4">
        <v>1567890000</v>
      </c>
      <c r="K1725" s="4">
        <v>1484750000</v>
      </c>
      <c r="L1725" s="4">
        <v>1405970000</v>
      </c>
      <c r="M1725" s="4">
        <v>1331550000</v>
      </c>
      <c r="N1725" s="4">
        <v>1260980000</v>
      </c>
      <c r="O1725" s="4">
        <v>1194260000</v>
      </c>
      <c r="P1725" s="4">
        <v>1130880000</v>
      </c>
      <c r="Q1725" s="4">
        <v>1070830000</v>
      </c>
      <c r="R1725" s="4">
        <v>1014120000</v>
      </c>
      <c r="S1725" s="4">
        <v>960491000</v>
      </c>
      <c r="T1725" s="4">
        <v>909426000</v>
      </c>
      <c r="U1725" s="4">
        <v>861440000</v>
      </c>
      <c r="V1725" s="4">
        <v>815763000</v>
      </c>
      <c r="W1725" s="4">
        <v>772396000</v>
      </c>
      <c r="X1725" s="4">
        <v>731595000</v>
      </c>
      <c r="Y1725" s="4">
        <v>692847000</v>
      </c>
      <c r="Z1725" s="4">
        <v>655895000</v>
      </c>
      <c r="AA1725" s="4">
        <v>621253000</v>
      </c>
      <c r="AB1725" s="4">
        <v>588407000</v>
      </c>
      <c r="AC1725" s="4">
        <v>557100000</v>
      </c>
      <c r="AD1725" s="4">
        <v>527590000</v>
      </c>
      <c r="AE1725" s="4">
        <v>499620000</v>
      </c>
      <c r="AF1725" s="4">
        <v>473189000</v>
      </c>
      <c r="AG1725" s="4">
        <v>448041000</v>
      </c>
    </row>
    <row r="1726" spans="1:33">
      <c r="A1726" t="s">
        <v>5250</v>
      </c>
      <c r="B1726" t="s">
        <v>132</v>
      </c>
      <c r="C1726" s="4">
        <v>6536290000</v>
      </c>
      <c r="D1726" s="4">
        <v>6163580000</v>
      </c>
      <c r="E1726" s="4">
        <v>6152070000</v>
      </c>
      <c r="F1726" s="4">
        <v>5826140000</v>
      </c>
      <c r="G1726" s="4">
        <v>5517080000</v>
      </c>
      <c r="H1726" s="4">
        <v>5224890000</v>
      </c>
      <c r="I1726" s="4">
        <v>4948040000</v>
      </c>
      <c r="J1726" s="4">
        <v>4685760000</v>
      </c>
      <c r="K1726" s="4">
        <v>4437280000</v>
      </c>
      <c r="L1726" s="4">
        <v>4201850000</v>
      </c>
      <c r="M1726" s="4">
        <v>3979440000</v>
      </c>
      <c r="N1726" s="4">
        <v>3768550000</v>
      </c>
      <c r="O1726" s="4">
        <v>3569150000</v>
      </c>
      <c r="P1726" s="4">
        <v>3379730000</v>
      </c>
      <c r="Q1726" s="4">
        <v>3200270000</v>
      </c>
      <c r="R1726" s="4">
        <v>3030790000</v>
      </c>
      <c r="S1726" s="4">
        <v>2870510000</v>
      </c>
      <c r="T1726" s="4">
        <v>2717890000</v>
      </c>
      <c r="U1726" s="4">
        <v>2574480000</v>
      </c>
      <c r="V1726" s="4">
        <v>2437980000</v>
      </c>
      <c r="W1726" s="4">
        <v>2308370000</v>
      </c>
      <c r="X1726" s="4">
        <v>2186430000</v>
      </c>
      <c r="Y1726" s="4">
        <v>2070630000</v>
      </c>
      <c r="Z1726" s="4">
        <v>1960200000</v>
      </c>
      <c r="AA1726" s="4">
        <v>1856660000</v>
      </c>
      <c r="AB1726" s="4">
        <v>1758500000</v>
      </c>
      <c r="AC1726" s="4">
        <v>1664940000</v>
      </c>
      <c r="AD1726" s="4">
        <v>1576750000</v>
      </c>
      <c r="AE1726" s="4">
        <v>1493150000</v>
      </c>
      <c r="AF1726" s="4">
        <v>1414160000</v>
      </c>
      <c r="AG1726" s="4">
        <v>1339010000</v>
      </c>
    </row>
    <row r="1727" spans="1:33">
      <c r="A1727" t="s">
        <v>5249</v>
      </c>
      <c r="B1727" t="s">
        <v>132</v>
      </c>
      <c r="C1727" s="4">
        <v>638202000</v>
      </c>
      <c r="D1727" s="4">
        <v>601811000</v>
      </c>
      <c r="E1727" s="4">
        <v>600687000</v>
      </c>
      <c r="F1727" s="4">
        <v>568863000</v>
      </c>
      <c r="G1727" s="4">
        <v>538687000</v>
      </c>
      <c r="H1727" s="4">
        <v>510157000</v>
      </c>
      <c r="I1727" s="4">
        <v>483126000</v>
      </c>
      <c r="J1727" s="4">
        <v>457517000</v>
      </c>
      <c r="K1727" s="4">
        <v>433256000</v>
      </c>
      <c r="L1727" s="4">
        <v>410268000</v>
      </c>
      <c r="M1727" s="4">
        <v>388552000</v>
      </c>
      <c r="N1727" s="4">
        <v>367960000</v>
      </c>
      <c r="O1727" s="4">
        <v>348492000</v>
      </c>
      <c r="P1727" s="4">
        <v>329996000</v>
      </c>
      <c r="Q1727" s="4">
        <v>312474000</v>
      </c>
      <c r="R1727" s="4">
        <v>295926000</v>
      </c>
      <c r="S1727" s="4">
        <v>280276000</v>
      </c>
      <c r="T1727" s="4">
        <v>265375000</v>
      </c>
      <c r="U1727" s="4">
        <v>251372000</v>
      </c>
      <c r="V1727" s="4">
        <v>238044000</v>
      </c>
      <c r="W1727" s="4">
        <v>225389000</v>
      </c>
      <c r="X1727" s="4">
        <v>213483000</v>
      </c>
      <c r="Y1727" s="4">
        <v>202176000</v>
      </c>
      <c r="Z1727" s="4">
        <v>191393000</v>
      </c>
      <c r="AA1727" s="4">
        <v>181284000</v>
      </c>
      <c r="AB1727" s="4">
        <v>171700000</v>
      </c>
      <c r="AC1727" s="4">
        <v>162564000</v>
      </c>
      <c r="AD1727" s="4">
        <v>153953000</v>
      </c>
      <c r="AE1727" s="4">
        <v>145791000</v>
      </c>
      <c r="AF1727" s="4">
        <v>138079000</v>
      </c>
      <c r="AG1727" s="4">
        <v>130740000</v>
      </c>
    </row>
    <row r="1728" spans="1:33">
      <c r="A1728" t="s">
        <v>5248</v>
      </c>
      <c r="B1728" t="s">
        <v>132</v>
      </c>
      <c r="C1728" s="4">
        <v>576666000</v>
      </c>
      <c r="D1728" s="4">
        <v>543783000</v>
      </c>
      <c r="E1728" s="4">
        <v>542769000</v>
      </c>
      <c r="F1728" s="4">
        <v>514013000</v>
      </c>
      <c r="G1728" s="4">
        <v>486746000</v>
      </c>
      <c r="H1728" s="4">
        <v>460968000</v>
      </c>
      <c r="I1728" s="4">
        <v>436542000</v>
      </c>
      <c r="J1728" s="4">
        <v>413403000</v>
      </c>
      <c r="K1728" s="4">
        <v>391481000</v>
      </c>
      <c r="L1728" s="4">
        <v>370709000</v>
      </c>
      <c r="M1728" s="4">
        <v>351088000</v>
      </c>
      <c r="N1728" s="4">
        <v>332481000</v>
      </c>
      <c r="O1728" s="4">
        <v>314890000</v>
      </c>
      <c r="P1728" s="4">
        <v>298178000</v>
      </c>
      <c r="Q1728" s="4">
        <v>282345000</v>
      </c>
      <c r="R1728" s="4">
        <v>267392000</v>
      </c>
      <c r="S1728" s="4">
        <v>253251000</v>
      </c>
      <c r="T1728" s="4">
        <v>239787000</v>
      </c>
      <c r="U1728" s="4">
        <v>227135000</v>
      </c>
      <c r="V1728" s="4">
        <v>215091000</v>
      </c>
      <c r="W1728" s="4">
        <v>203657000</v>
      </c>
      <c r="X1728" s="4">
        <v>192899000</v>
      </c>
      <c r="Y1728" s="4">
        <v>182682000</v>
      </c>
      <c r="Z1728" s="4">
        <v>172939000</v>
      </c>
      <c r="AA1728" s="4">
        <v>163805000</v>
      </c>
      <c r="AB1728" s="4">
        <v>155144000</v>
      </c>
      <c r="AC1728" s="4">
        <v>146890000</v>
      </c>
      <c r="AD1728" s="4">
        <v>139109000</v>
      </c>
      <c r="AE1728" s="4">
        <v>131734000</v>
      </c>
      <c r="AF1728" s="4">
        <v>124765000</v>
      </c>
      <c r="AG1728" s="4">
        <v>118134000</v>
      </c>
    </row>
    <row r="1729" spans="1:33">
      <c r="A1729" t="s">
        <v>5247</v>
      </c>
      <c r="B1729" t="s">
        <v>132</v>
      </c>
      <c r="C1729" s="4">
        <v>1684740000</v>
      </c>
      <c r="D1729" s="4">
        <v>1588670000</v>
      </c>
      <c r="E1729" s="4">
        <v>1585710000</v>
      </c>
      <c r="F1729" s="4">
        <v>1501700000</v>
      </c>
      <c r="G1729" s="4">
        <v>1422040000</v>
      </c>
      <c r="H1729" s="4">
        <v>1346730000</v>
      </c>
      <c r="I1729" s="4">
        <v>1275370000</v>
      </c>
      <c r="J1729" s="4">
        <v>1207760000</v>
      </c>
      <c r="K1729" s="4">
        <v>1143720000</v>
      </c>
      <c r="L1729" s="4">
        <v>1083030000</v>
      </c>
      <c r="M1729" s="4">
        <v>1025710000</v>
      </c>
      <c r="N1729" s="4">
        <v>971350000</v>
      </c>
      <c r="O1729" s="4">
        <v>919956000</v>
      </c>
      <c r="P1729" s="4">
        <v>871132000</v>
      </c>
      <c r="Q1729" s="4">
        <v>824877000</v>
      </c>
      <c r="R1729" s="4">
        <v>781192000</v>
      </c>
      <c r="S1729" s="4">
        <v>739879000</v>
      </c>
      <c r="T1729" s="4">
        <v>700542000</v>
      </c>
      <c r="U1729" s="4">
        <v>663578000</v>
      </c>
      <c r="V1729" s="4">
        <v>628393000</v>
      </c>
      <c r="W1729" s="4">
        <v>594987000</v>
      </c>
      <c r="X1729" s="4">
        <v>563557000</v>
      </c>
      <c r="Y1729" s="4">
        <v>533709000</v>
      </c>
      <c r="Z1729" s="4">
        <v>505245000</v>
      </c>
      <c r="AA1729" s="4">
        <v>478559000</v>
      </c>
      <c r="AB1729" s="4">
        <v>453257000</v>
      </c>
      <c r="AC1729" s="4">
        <v>429142000</v>
      </c>
      <c r="AD1729" s="4">
        <v>406410000</v>
      </c>
      <c r="AE1729" s="4">
        <v>384863000</v>
      </c>
      <c r="AF1729" s="4">
        <v>364503000</v>
      </c>
      <c r="AG1729" s="4">
        <v>345132000</v>
      </c>
    </row>
    <row r="1730" spans="1:33">
      <c r="A1730" t="s">
        <v>5246</v>
      </c>
      <c r="B1730" t="s">
        <v>132</v>
      </c>
      <c r="C1730" s="4">
        <v>77047900</v>
      </c>
      <c r="D1730" s="4">
        <v>72654500</v>
      </c>
      <c r="E1730" s="4">
        <v>72518900</v>
      </c>
      <c r="F1730" s="4">
        <v>68676900</v>
      </c>
      <c r="G1730" s="4">
        <v>65033800</v>
      </c>
      <c r="H1730" s="4">
        <v>61589500</v>
      </c>
      <c r="I1730" s="4">
        <v>58326100</v>
      </c>
      <c r="J1730" s="4">
        <v>55234400</v>
      </c>
      <c r="K1730" s="4">
        <v>52305400</v>
      </c>
      <c r="L1730" s="4">
        <v>49530200</v>
      </c>
      <c r="M1730" s="4">
        <v>46908600</v>
      </c>
      <c r="N1730" s="4">
        <v>44422600</v>
      </c>
      <c r="O1730" s="4">
        <v>42072200</v>
      </c>
      <c r="P1730" s="4">
        <v>39839300</v>
      </c>
      <c r="Q1730" s="4">
        <v>37723900</v>
      </c>
      <c r="R1730" s="4">
        <v>35726100</v>
      </c>
      <c r="S1730" s="4">
        <v>33836700</v>
      </c>
      <c r="T1730" s="4">
        <v>32037800</v>
      </c>
      <c r="U1730" s="4">
        <v>30347300</v>
      </c>
      <c r="V1730" s="4">
        <v>28738200</v>
      </c>
      <c r="W1730" s="4">
        <v>27210400</v>
      </c>
      <c r="X1730" s="4">
        <v>25773000</v>
      </c>
      <c r="Y1730" s="4">
        <v>24408000</v>
      </c>
      <c r="Z1730" s="4">
        <v>23106200</v>
      </c>
      <c r="AA1730" s="4">
        <v>21885800</v>
      </c>
      <c r="AB1730" s="4">
        <v>20728700</v>
      </c>
      <c r="AC1730" s="4">
        <v>19625800</v>
      </c>
      <c r="AD1730" s="4">
        <v>18586200</v>
      </c>
      <c r="AE1730" s="4">
        <v>17600900</v>
      </c>
      <c r="AF1730" s="4">
        <v>16669800</v>
      </c>
      <c r="AG1730" s="4">
        <v>15783800</v>
      </c>
    </row>
    <row r="1731" spans="1:33">
      <c r="A1731" t="s">
        <v>5245</v>
      </c>
      <c r="B1731" t="s">
        <v>132</v>
      </c>
      <c r="C1731" s="4">
        <v>138414000</v>
      </c>
      <c r="D1731" s="4">
        <v>130521000</v>
      </c>
      <c r="E1731" s="4">
        <v>130277000</v>
      </c>
      <c r="F1731" s="4">
        <v>123375000</v>
      </c>
      <c r="G1731" s="4">
        <v>116831000</v>
      </c>
      <c r="H1731" s="4">
        <v>110643000</v>
      </c>
      <c r="I1731" s="4">
        <v>104780000</v>
      </c>
      <c r="J1731" s="4">
        <v>99226400</v>
      </c>
      <c r="K1731" s="4">
        <v>93964600</v>
      </c>
      <c r="L1731" s="4">
        <v>88979000</v>
      </c>
      <c r="M1731" s="4">
        <v>84269400</v>
      </c>
      <c r="N1731" s="4">
        <v>79803400</v>
      </c>
      <c r="O1731" s="4">
        <v>75581000</v>
      </c>
      <c r="P1731" s="4">
        <v>71569700</v>
      </c>
      <c r="Q1731" s="4">
        <v>67769500</v>
      </c>
      <c r="R1731" s="4">
        <v>64180500</v>
      </c>
      <c r="S1731" s="4">
        <v>60786300</v>
      </c>
      <c r="T1731" s="4">
        <v>57554600</v>
      </c>
      <c r="U1731" s="4">
        <v>54517700</v>
      </c>
      <c r="V1731" s="4">
        <v>51627000</v>
      </c>
      <c r="W1731" s="4">
        <v>48882400</v>
      </c>
      <c r="X1731" s="4">
        <v>46300200</v>
      </c>
      <c r="Y1731" s="4">
        <v>43848000</v>
      </c>
      <c r="Z1731" s="4">
        <v>41509400</v>
      </c>
      <c r="AA1731" s="4">
        <v>39317000</v>
      </c>
      <c r="AB1731" s="4">
        <v>37238300</v>
      </c>
      <c r="AC1731" s="4">
        <v>35257000</v>
      </c>
      <c r="AD1731" s="4">
        <v>33389400</v>
      </c>
      <c r="AE1731" s="4">
        <v>31619300</v>
      </c>
      <c r="AF1731" s="4">
        <v>29946600</v>
      </c>
      <c r="AG1731" s="4">
        <v>28355000</v>
      </c>
    </row>
    <row r="1732" spans="1:33">
      <c r="A1732" t="s">
        <v>5244</v>
      </c>
      <c r="B1732" t="s">
        <v>132</v>
      </c>
      <c r="C1732" s="4">
        <v>255690000</v>
      </c>
      <c r="D1732" s="4">
        <v>241110000</v>
      </c>
      <c r="E1732" s="4">
        <v>240660000</v>
      </c>
      <c r="F1732" s="4">
        <v>227910000</v>
      </c>
      <c r="G1732" s="4">
        <v>215820000</v>
      </c>
      <c r="H1732" s="4">
        <v>204390000</v>
      </c>
      <c r="I1732" s="4">
        <v>193560000</v>
      </c>
      <c r="J1732" s="4">
        <v>183300000</v>
      </c>
      <c r="K1732" s="4">
        <v>173580000</v>
      </c>
      <c r="L1732" s="4">
        <v>164370000</v>
      </c>
      <c r="M1732" s="4">
        <v>155670000</v>
      </c>
      <c r="N1732" s="4">
        <v>147420000</v>
      </c>
      <c r="O1732" s="4">
        <v>139620000</v>
      </c>
      <c r="P1732" s="4">
        <v>132210000</v>
      </c>
      <c r="Q1732" s="4">
        <v>125190000</v>
      </c>
      <c r="R1732" s="4">
        <v>118560000</v>
      </c>
      <c r="S1732" s="4">
        <v>112290000</v>
      </c>
      <c r="T1732" s="4">
        <v>106320000</v>
      </c>
      <c r="U1732" s="4">
        <v>100710000</v>
      </c>
      <c r="V1732" s="4">
        <v>95370000</v>
      </c>
      <c r="W1732" s="4">
        <v>90300000</v>
      </c>
      <c r="X1732" s="4">
        <v>85530000</v>
      </c>
      <c r="Y1732" s="4">
        <v>81000000</v>
      </c>
      <c r="Z1732" s="4">
        <v>76680000</v>
      </c>
      <c r="AA1732" s="4">
        <v>72630000</v>
      </c>
      <c r="AB1732" s="4">
        <v>68790000</v>
      </c>
      <c r="AC1732" s="4">
        <v>65130000</v>
      </c>
      <c r="AD1732" s="4">
        <v>61680000</v>
      </c>
      <c r="AE1732" s="4">
        <v>58410000</v>
      </c>
      <c r="AF1732" s="4">
        <v>55320000</v>
      </c>
      <c r="AG1732" s="4">
        <v>52380000</v>
      </c>
    </row>
    <row r="1733" spans="1:33">
      <c r="A1733" t="s">
        <v>5243</v>
      </c>
      <c r="B1733" t="s">
        <v>132</v>
      </c>
      <c r="C1733" s="4">
        <v>51138000</v>
      </c>
      <c r="D1733" s="4">
        <v>48222000</v>
      </c>
      <c r="E1733" s="4">
        <v>48132000</v>
      </c>
      <c r="F1733" s="4">
        <v>45582000</v>
      </c>
      <c r="G1733" s="4">
        <v>43164000</v>
      </c>
      <c r="H1733" s="4">
        <v>40878000</v>
      </c>
      <c r="I1733" s="4">
        <v>38712000</v>
      </c>
      <c r="J1733" s="4">
        <v>36660000</v>
      </c>
      <c r="K1733" s="4">
        <v>34716000</v>
      </c>
      <c r="L1733" s="4">
        <v>32874000</v>
      </c>
      <c r="M1733" s="4">
        <v>31134000</v>
      </c>
      <c r="N1733" s="4">
        <v>29484000</v>
      </c>
      <c r="O1733" s="4">
        <v>27924000</v>
      </c>
      <c r="P1733" s="4">
        <v>26442000</v>
      </c>
      <c r="Q1733" s="4">
        <v>25038000</v>
      </c>
      <c r="R1733" s="4">
        <v>23712000</v>
      </c>
      <c r="S1733" s="4">
        <v>22458000</v>
      </c>
      <c r="T1733" s="4">
        <v>21264000</v>
      </c>
      <c r="U1733" s="4">
        <v>20142000</v>
      </c>
      <c r="V1733" s="4">
        <v>19074000</v>
      </c>
      <c r="W1733" s="4">
        <v>18060000</v>
      </c>
      <c r="X1733" s="4">
        <v>17106000</v>
      </c>
      <c r="Y1733" s="4">
        <v>16200000</v>
      </c>
      <c r="Z1733" s="4">
        <v>15336000</v>
      </c>
      <c r="AA1733" s="4">
        <v>14526000</v>
      </c>
      <c r="AB1733" s="4">
        <v>13758000</v>
      </c>
      <c r="AC1733" s="4">
        <v>13026000</v>
      </c>
      <c r="AD1733" s="4">
        <v>12336000</v>
      </c>
      <c r="AE1733" s="4">
        <v>11682000</v>
      </c>
      <c r="AF1733" s="4">
        <v>11064000</v>
      </c>
      <c r="AG1733" s="4">
        <v>10476000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1576940000000</v>
      </c>
      <c r="D1735" s="4">
        <v>1501470000000</v>
      </c>
      <c r="E1735" s="4">
        <v>1485240000000</v>
      </c>
      <c r="F1735" s="4">
        <v>1407070000000</v>
      </c>
      <c r="G1735" s="4">
        <v>1331960000000</v>
      </c>
      <c r="H1735" s="4">
        <v>1261900000000</v>
      </c>
      <c r="I1735" s="4">
        <v>1194910000000</v>
      </c>
      <c r="J1735" s="4">
        <v>1131540000000</v>
      </c>
      <c r="K1735" s="4">
        <v>1071190000000</v>
      </c>
      <c r="L1735" s="4">
        <v>1014460000000</v>
      </c>
      <c r="M1735" s="4">
        <v>960681000000</v>
      </c>
      <c r="N1735" s="4">
        <v>909854000000</v>
      </c>
      <c r="O1735" s="4">
        <v>861915000000</v>
      </c>
      <c r="P1735" s="4">
        <v>816250000000</v>
      </c>
      <c r="Q1735" s="4">
        <v>772798000000</v>
      </c>
      <c r="R1735" s="4">
        <v>731866000000</v>
      </c>
      <c r="S1735" s="4">
        <v>693084000000</v>
      </c>
      <c r="T1735" s="4">
        <v>656331000000</v>
      </c>
      <c r="U1735" s="4">
        <v>621545000000</v>
      </c>
      <c r="V1735" s="4">
        <v>588602000000</v>
      </c>
      <c r="W1735" s="4">
        <v>557381000000</v>
      </c>
      <c r="X1735" s="4">
        <v>527818000000</v>
      </c>
      <c r="Y1735" s="4">
        <v>499916000000</v>
      </c>
      <c r="Z1735" s="4">
        <v>473426000000</v>
      </c>
      <c r="AA1735" s="4">
        <v>448289000000</v>
      </c>
      <c r="AB1735" s="4">
        <v>424566000000</v>
      </c>
      <c r="AC1735" s="4">
        <v>402010000000</v>
      </c>
      <c r="AD1735" s="4">
        <v>380745000000</v>
      </c>
      <c r="AE1735" s="4">
        <v>360543000000</v>
      </c>
      <c r="AF1735" s="4">
        <v>341453000000</v>
      </c>
      <c r="AG1735" s="4">
        <v>323335000000</v>
      </c>
    </row>
    <row r="1736" spans="1:33">
      <c r="A1736" t="s">
        <v>5240</v>
      </c>
      <c r="B1736" t="s">
        <v>132</v>
      </c>
      <c r="C1736" s="4">
        <v>57396900</v>
      </c>
      <c r="D1736" s="4">
        <v>54649900</v>
      </c>
      <c r="E1736" s="4">
        <v>54059300</v>
      </c>
      <c r="F1736" s="4">
        <v>51213900</v>
      </c>
      <c r="G1736" s="4">
        <v>48480300</v>
      </c>
      <c r="H1736" s="4">
        <v>45930100</v>
      </c>
      <c r="I1736" s="4">
        <v>43491800</v>
      </c>
      <c r="J1736" s="4">
        <v>41185400</v>
      </c>
      <c r="K1736" s="4">
        <v>38988700</v>
      </c>
      <c r="L1736" s="4">
        <v>36923900</v>
      </c>
      <c r="M1736" s="4">
        <v>34966500</v>
      </c>
      <c r="N1736" s="4">
        <v>33116500</v>
      </c>
      <c r="O1736" s="4">
        <v>31371700</v>
      </c>
      <c r="P1736" s="4">
        <v>29709600</v>
      </c>
      <c r="Q1736" s="4">
        <v>28128000</v>
      </c>
      <c r="R1736" s="4">
        <v>26638200</v>
      </c>
      <c r="S1736" s="4">
        <v>25226600</v>
      </c>
      <c r="T1736" s="4">
        <v>23888900</v>
      </c>
      <c r="U1736" s="4">
        <v>22622800</v>
      </c>
      <c r="V1736" s="4">
        <v>21423700</v>
      </c>
      <c r="W1736" s="4">
        <v>20287400</v>
      </c>
      <c r="X1736" s="4">
        <v>19211400</v>
      </c>
      <c r="Y1736" s="4">
        <v>18195800</v>
      </c>
      <c r="Z1736" s="4">
        <v>17231600</v>
      </c>
      <c r="AA1736" s="4">
        <v>16316700</v>
      </c>
      <c r="AB1736" s="4">
        <v>15453200</v>
      </c>
      <c r="AC1736" s="4">
        <v>14632200</v>
      </c>
      <c r="AD1736" s="4">
        <v>13858200</v>
      </c>
      <c r="AE1736" s="4">
        <v>13122900</v>
      </c>
      <c r="AF1736" s="4">
        <v>12428100</v>
      </c>
      <c r="AG1736" s="4">
        <v>11768600</v>
      </c>
    </row>
    <row r="1737" spans="1:33">
      <c r="A1737" t="s">
        <v>5239</v>
      </c>
      <c r="B1737" t="s">
        <v>132</v>
      </c>
      <c r="C1737" s="4">
        <v>468233000</v>
      </c>
      <c r="D1737" s="4">
        <v>445823000</v>
      </c>
      <c r="E1737" s="4">
        <v>441005000</v>
      </c>
      <c r="F1737" s="4">
        <v>417793000</v>
      </c>
      <c r="G1737" s="4">
        <v>395492000</v>
      </c>
      <c r="H1737" s="4">
        <v>374688000</v>
      </c>
      <c r="I1737" s="4">
        <v>354797000</v>
      </c>
      <c r="J1737" s="4">
        <v>335982000</v>
      </c>
      <c r="K1737" s="4">
        <v>318062000</v>
      </c>
      <c r="L1737" s="4">
        <v>301218000</v>
      </c>
      <c r="M1737" s="4">
        <v>285250000</v>
      </c>
      <c r="N1737" s="4">
        <v>270158000</v>
      </c>
      <c r="O1737" s="4">
        <v>255924000</v>
      </c>
      <c r="P1737" s="4">
        <v>242365000</v>
      </c>
      <c r="Q1737" s="4">
        <v>229463000</v>
      </c>
      <c r="R1737" s="4">
        <v>217309000</v>
      </c>
      <c r="S1737" s="4">
        <v>205794000</v>
      </c>
      <c r="T1737" s="4">
        <v>194881000</v>
      </c>
      <c r="U1737" s="4">
        <v>184552000</v>
      </c>
      <c r="V1737" s="4">
        <v>174771000</v>
      </c>
      <c r="W1737" s="4">
        <v>165500000</v>
      </c>
      <c r="X1737" s="4">
        <v>156722000</v>
      </c>
      <c r="Y1737" s="4">
        <v>148437000</v>
      </c>
      <c r="Z1737" s="4">
        <v>140572000</v>
      </c>
      <c r="AA1737" s="4">
        <v>133108000</v>
      </c>
      <c r="AB1737" s="4">
        <v>126064000</v>
      </c>
      <c r="AC1737" s="4">
        <v>119367000</v>
      </c>
      <c r="AD1737" s="4">
        <v>113053000</v>
      </c>
      <c r="AE1737" s="4">
        <v>107054000</v>
      </c>
      <c r="AF1737" s="4">
        <v>101386000</v>
      </c>
      <c r="AG1737" s="4">
        <v>96006200</v>
      </c>
    </row>
    <row r="1738" spans="1:33">
      <c r="A1738" t="s">
        <v>5238</v>
      </c>
      <c r="B1738" t="s">
        <v>132</v>
      </c>
      <c r="C1738" s="4">
        <v>1080840000</v>
      </c>
      <c r="D1738" s="4">
        <v>1029110000</v>
      </c>
      <c r="E1738" s="4">
        <v>1017990000</v>
      </c>
      <c r="F1738" s="4">
        <v>964410000</v>
      </c>
      <c r="G1738" s="4">
        <v>912933000</v>
      </c>
      <c r="H1738" s="4">
        <v>864911000</v>
      </c>
      <c r="I1738" s="4">
        <v>818994000</v>
      </c>
      <c r="J1738" s="4">
        <v>775563000</v>
      </c>
      <c r="K1738" s="4">
        <v>734197000</v>
      </c>
      <c r="L1738" s="4">
        <v>695315000</v>
      </c>
      <c r="M1738" s="4">
        <v>658456000</v>
      </c>
      <c r="N1738" s="4">
        <v>623619000</v>
      </c>
      <c r="O1738" s="4">
        <v>590761000</v>
      </c>
      <c r="P1738" s="4">
        <v>559462000</v>
      </c>
      <c r="Q1738" s="4">
        <v>529680000</v>
      </c>
      <c r="R1738" s="4">
        <v>501625000</v>
      </c>
      <c r="S1738" s="4">
        <v>475044000</v>
      </c>
      <c r="T1738" s="4">
        <v>449853000</v>
      </c>
      <c r="U1738" s="4">
        <v>426010000</v>
      </c>
      <c r="V1738" s="4">
        <v>403431000</v>
      </c>
      <c r="W1738" s="4">
        <v>382032000</v>
      </c>
      <c r="X1738" s="4">
        <v>361770000</v>
      </c>
      <c r="Y1738" s="4">
        <v>342645000</v>
      </c>
      <c r="Z1738" s="4">
        <v>324489000</v>
      </c>
      <c r="AA1738" s="4">
        <v>307260000</v>
      </c>
      <c r="AB1738" s="4">
        <v>291000000</v>
      </c>
      <c r="AC1738" s="4">
        <v>275540000</v>
      </c>
      <c r="AD1738" s="4">
        <v>260964000</v>
      </c>
      <c r="AE1738" s="4">
        <v>247118000</v>
      </c>
      <c r="AF1738" s="4">
        <v>234034000</v>
      </c>
      <c r="AG1738" s="4">
        <v>221615000</v>
      </c>
    </row>
    <row r="1739" spans="1:33">
      <c r="A1739" t="s">
        <v>5237</v>
      </c>
      <c r="B1739" t="s">
        <v>132</v>
      </c>
      <c r="C1739" s="4">
        <v>43208100</v>
      </c>
      <c r="D1739" s="4">
        <v>41140100</v>
      </c>
      <c r="E1739" s="4">
        <v>40695500</v>
      </c>
      <c r="F1739" s="4">
        <v>38553500</v>
      </c>
      <c r="G1739" s="4">
        <v>36495600</v>
      </c>
      <c r="H1739" s="4">
        <v>34575900</v>
      </c>
      <c r="I1739" s="4">
        <v>32740300</v>
      </c>
      <c r="J1739" s="4">
        <v>31004100</v>
      </c>
      <c r="K1739" s="4">
        <v>29350400</v>
      </c>
      <c r="L1739" s="4">
        <v>27796100</v>
      </c>
      <c r="M1739" s="4">
        <v>26322600</v>
      </c>
      <c r="N1739" s="4">
        <v>24929900</v>
      </c>
      <c r="O1739" s="4">
        <v>23616400</v>
      </c>
      <c r="P1739" s="4">
        <v>22365200</v>
      </c>
      <c r="Q1739" s="4">
        <v>21174600</v>
      </c>
      <c r="R1739" s="4">
        <v>20053100</v>
      </c>
      <c r="S1739" s="4">
        <v>18990500</v>
      </c>
      <c r="T1739" s="4">
        <v>17983400</v>
      </c>
      <c r="U1739" s="4">
        <v>17030300</v>
      </c>
      <c r="V1739" s="4">
        <v>16127700</v>
      </c>
      <c r="W1739" s="4">
        <v>15272200</v>
      </c>
      <c r="X1739" s="4">
        <v>14462200</v>
      </c>
      <c r="Y1739" s="4">
        <v>13697700</v>
      </c>
      <c r="Z1739" s="4">
        <v>12971900</v>
      </c>
      <c r="AA1739" s="4">
        <v>12283100</v>
      </c>
      <c r="AB1739" s="4">
        <v>11633100</v>
      </c>
      <c r="AC1739" s="4">
        <v>11015000</v>
      </c>
      <c r="AD1739" s="4">
        <v>10432400</v>
      </c>
      <c r="AE1739" s="4">
        <v>9878850</v>
      </c>
      <c r="AF1739" s="4">
        <v>9355800</v>
      </c>
      <c r="AG1739" s="4">
        <v>8859360</v>
      </c>
    </row>
    <row r="1740" spans="1:33">
      <c r="A1740" t="s">
        <v>5236</v>
      </c>
      <c r="B1740" t="s">
        <v>132</v>
      </c>
      <c r="C1740" s="4">
        <v>27479700</v>
      </c>
      <c r="D1740" s="4">
        <v>26164500</v>
      </c>
      <c r="E1740" s="4">
        <v>25881800</v>
      </c>
      <c r="F1740" s="4">
        <v>24519500</v>
      </c>
      <c r="G1740" s="4">
        <v>23210700</v>
      </c>
      <c r="H1740" s="4">
        <v>21989800</v>
      </c>
      <c r="I1740" s="4">
        <v>20822400</v>
      </c>
      <c r="J1740" s="4">
        <v>19718200</v>
      </c>
      <c r="K1740" s="4">
        <v>18666500</v>
      </c>
      <c r="L1740" s="4">
        <v>17677900</v>
      </c>
      <c r="M1740" s="4">
        <v>16740800</v>
      </c>
      <c r="N1740" s="4">
        <v>15855100</v>
      </c>
      <c r="O1740" s="4">
        <v>15019700</v>
      </c>
      <c r="P1740" s="4">
        <v>14224000</v>
      </c>
      <c r="Q1740" s="4">
        <v>13466800</v>
      </c>
      <c r="R1740" s="4">
        <v>12753500</v>
      </c>
      <c r="S1740" s="4">
        <v>12077700</v>
      </c>
      <c r="T1740" s="4">
        <v>11437200</v>
      </c>
      <c r="U1740" s="4">
        <v>10831000</v>
      </c>
      <c r="V1740" s="4">
        <v>10257000</v>
      </c>
      <c r="W1740" s="4">
        <v>9712900</v>
      </c>
      <c r="X1740" s="4">
        <v>9197750</v>
      </c>
      <c r="Y1740" s="4">
        <v>8711510</v>
      </c>
      <c r="Z1740" s="4">
        <v>8249910</v>
      </c>
      <c r="AA1740" s="4">
        <v>7811870</v>
      </c>
      <c r="AB1740" s="4">
        <v>7398470</v>
      </c>
      <c r="AC1740" s="4">
        <v>7005410</v>
      </c>
      <c r="AD1740" s="4">
        <v>6634850</v>
      </c>
      <c r="AE1740" s="4">
        <v>6282810</v>
      </c>
      <c r="AF1740" s="4">
        <v>5950150</v>
      </c>
      <c r="AG1740" s="4">
        <v>5634420</v>
      </c>
    </row>
    <row r="1741" spans="1:33">
      <c r="A1741" t="s">
        <v>5235</v>
      </c>
      <c r="B1741" t="s">
        <v>132</v>
      </c>
      <c r="C1741" s="4">
        <v>339892000</v>
      </c>
      <c r="D1741" s="4">
        <v>323624000</v>
      </c>
      <c r="E1741" s="4">
        <v>320127000</v>
      </c>
      <c r="F1741" s="4">
        <v>303277000</v>
      </c>
      <c r="G1741" s="4">
        <v>287089000</v>
      </c>
      <c r="H1741" s="4">
        <v>271987000</v>
      </c>
      <c r="I1741" s="4">
        <v>257548000</v>
      </c>
      <c r="J1741" s="4">
        <v>243891000</v>
      </c>
      <c r="K1741" s="4">
        <v>230882000</v>
      </c>
      <c r="L1741" s="4">
        <v>218655000</v>
      </c>
      <c r="M1741" s="4">
        <v>207064000</v>
      </c>
      <c r="N1741" s="4">
        <v>196109000</v>
      </c>
      <c r="O1741" s="4">
        <v>185776000</v>
      </c>
      <c r="P1741" s="4">
        <v>175933000</v>
      </c>
      <c r="Q1741" s="4">
        <v>166568000</v>
      </c>
      <c r="R1741" s="4">
        <v>157745000</v>
      </c>
      <c r="S1741" s="4">
        <v>149386000</v>
      </c>
      <c r="T1741" s="4">
        <v>141465000</v>
      </c>
      <c r="U1741" s="4">
        <v>133967000</v>
      </c>
      <c r="V1741" s="4">
        <v>126867000</v>
      </c>
      <c r="W1741" s="4">
        <v>120137000</v>
      </c>
      <c r="X1741" s="4">
        <v>113765000</v>
      </c>
      <c r="Y1741" s="4">
        <v>107751000</v>
      </c>
      <c r="Z1741" s="4">
        <v>102042000</v>
      </c>
      <c r="AA1741" s="4">
        <v>96623600</v>
      </c>
      <c r="AB1741" s="4">
        <v>91510300</v>
      </c>
      <c r="AC1741" s="4">
        <v>86648600</v>
      </c>
      <c r="AD1741" s="4">
        <v>82065200</v>
      </c>
      <c r="AE1741" s="4">
        <v>77710900</v>
      </c>
      <c r="AF1741" s="4">
        <v>73596400</v>
      </c>
      <c r="AG1741" s="4">
        <v>69691100</v>
      </c>
    </row>
    <row r="1742" spans="1:33">
      <c r="A1742" t="s">
        <v>5234</v>
      </c>
      <c r="B1742" t="s">
        <v>132</v>
      </c>
      <c r="C1742" s="4">
        <v>1590800</v>
      </c>
      <c r="D1742" s="4">
        <v>1514660</v>
      </c>
      <c r="E1742" s="4">
        <v>1498290</v>
      </c>
      <c r="F1742" s="4">
        <v>1419430</v>
      </c>
      <c r="G1742" s="4">
        <v>1343660</v>
      </c>
      <c r="H1742" s="4">
        <v>1272980</v>
      </c>
      <c r="I1742" s="4">
        <v>1205400</v>
      </c>
      <c r="J1742" s="4">
        <v>1141480</v>
      </c>
      <c r="K1742" s="4">
        <v>1080600</v>
      </c>
      <c r="L1742" s="4">
        <v>1023370</v>
      </c>
      <c r="M1742">
        <v>969122</v>
      </c>
      <c r="N1742">
        <v>917848</v>
      </c>
      <c r="O1742">
        <v>869488</v>
      </c>
      <c r="P1742">
        <v>823422</v>
      </c>
      <c r="Q1742">
        <v>779588</v>
      </c>
      <c r="R1742">
        <v>738296</v>
      </c>
      <c r="S1742">
        <v>699174</v>
      </c>
      <c r="T1742">
        <v>662098</v>
      </c>
      <c r="U1742">
        <v>627006</v>
      </c>
      <c r="V1742">
        <v>593774</v>
      </c>
      <c r="W1742">
        <v>562278</v>
      </c>
      <c r="X1742">
        <v>532456</v>
      </c>
      <c r="Y1742">
        <v>504308</v>
      </c>
      <c r="Z1742">
        <v>477586</v>
      </c>
      <c r="AA1742">
        <v>452228</v>
      </c>
      <c r="AB1742">
        <v>428296</v>
      </c>
      <c r="AC1742">
        <v>405542</v>
      </c>
      <c r="AD1742">
        <v>384090</v>
      </c>
      <c r="AE1742">
        <v>363711</v>
      </c>
      <c r="AF1742">
        <v>344453</v>
      </c>
      <c r="AG1742">
        <v>326176</v>
      </c>
    </row>
    <row r="1743" spans="1:33">
      <c r="A1743" t="s">
        <v>5233</v>
      </c>
      <c r="B1743" t="s">
        <v>132</v>
      </c>
      <c r="C1743" s="4">
        <v>8056610</v>
      </c>
      <c r="D1743" s="4">
        <v>7671020</v>
      </c>
      <c r="E1743" s="4">
        <v>7588120</v>
      </c>
      <c r="F1743" s="4">
        <v>7188720</v>
      </c>
      <c r="G1743" s="4">
        <v>6805010</v>
      </c>
      <c r="H1743" s="4">
        <v>6447050</v>
      </c>
      <c r="I1743" s="4">
        <v>6104790</v>
      </c>
      <c r="J1743" s="4">
        <v>5781050</v>
      </c>
      <c r="K1743" s="4">
        <v>5472710</v>
      </c>
      <c r="L1743" s="4">
        <v>5182880</v>
      </c>
      <c r="M1743" s="4">
        <v>4908130</v>
      </c>
      <c r="N1743" s="4">
        <v>4648460</v>
      </c>
      <c r="O1743" s="4">
        <v>4403540</v>
      </c>
      <c r="P1743" s="4">
        <v>4170230</v>
      </c>
      <c r="Q1743" s="4">
        <v>3948240</v>
      </c>
      <c r="R1743" s="4">
        <v>3739110</v>
      </c>
      <c r="S1743" s="4">
        <v>3540980</v>
      </c>
      <c r="T1743" s="4">
        <v>3353210</v>
      </c>
      <c r="U1743" s="4">
        <v>3175480</v>
      </c>
      <c r="V1743" s="4">
        <v>3007180</v>
      </c>
      <c r="W1743" s="4">
        <v>2847670</v>
      </c>
      <c r="X1743" s="4">
        <v>2696630</v>
      </c>
      <c r="Y1743" s="4">
        <v>2554080</v>
      </c>
      <c r="Z1743" s="4">
        <v>2418740</v>
      </c>
      <c r="AA1743" s="4">
        <v>2290320</v>
      </c>
      <c r="AB1743" s="4">
        <v>2169110</v>
      </c>
      <c r="AC1743" s="4">
        <v>2053870</v>
      </c>
      <c r="AD1743" s="4">
        <v>1945230</v>
      </c>
      <c r="AE1743" s="4">
        <v>1842020</v>
      </c>
      <c r="AF1743" s="4">
        <v>1744490</v>
      </c>
      <c r="AG1743" s="4">
        <v>1651920</v>
      </c>
    </row>
    <row r="1744" spans="1:33">
      <c r="A1744" t="s">
        <v>5232</v>
      </c>
      <c r="B1744" t="s">
        <v>132</v>
      </c>
      <c r="C1744" s="4">
        <v>76974000</v>
      </c>
      <c r="D1744" s="4">
        <v>73290000</v>
      </c>
      <c r="E1744" s="4">
        <v>72498000</v>
      </c>
      <c r="F1744" s="4">
        <v>68682000</v>
      </c>
      <c r="G1744" s="4">
        <v>65016000</v>
      </c>
      <c r="H1744" s="4">
        <v>61596000</v>
      </c>
      <c r="I1744" s="4">
        <v>58326000</v>
      </c>
      <c r="J1744" s="4">
        <v>55233000</v>
      </c>
      <c r="K1744" s="4">
        <v>52287000</v>
      </c>
      <c r="L1744" s="4">
        <v>49518000</v>
      </c>
      <c r="M1744" s="4">
        <v>46893000</v>
      </c>
      <c r="N1744" s="4">
        <v>44412000</v>
      </c>
      <c r="O1744" s="4">
        <v>42072000</v>
      </c>
      <c r="P1744" s="4">
        <v>39843000</v>
      </c>
      <c r="Q1744" s="4">
        <v>37722000</v>
      </c>
      <c r="R1744" s="4">
        <v>35724000</v>
      </c>
      <c r="S1744" s="4">
        <v>33831000</v>
      </c>
      <c r="T1744" s="4">
        <v>32037000</v>
      </c>
      <c r="U1744" s="4">
        <v>30339000</v>
      </c>
      <c r="V1744" s="4">
        <v>28731000</v>
      </c>
      <c r="W1744" s="4">
        <v>27207000</v>
      </c>
      <c r="X1744" s="4">
        <v>25764000</v>
      </c>
      <c r="Y1744" s="4">
        <v>24402000</v>
      </c>
      <c r="Z1744" s="4">
        <v>23109000</v>
      </c>
      <c r="AA1744" s="4">
        <v>21882000</v>
      </c>
      <c r="AB1744" s="4">
        <v>20724000</v>
      </c>
      <c r="AC1744" s="4">
        <v>19623000</v>
      </c>
      <c r="AD1744" s="4">
        <v>18585000</v>
      </c>
      <c r="AE1744" s="4">
        <v>17598900</v>
      </c>
      <c r="AF1744" s="4">
        <v>16667100</v>
      </c>
      <c r="AG1744" s="4">
        <v>15782700</v>
      </c>
    </row>
    <row r="1745" spans="1:33">
      <c r="A1745" t="s">
        <v>5231</v>
      </c>
      <c r="B1745" t="s">
        <v>132</v>
      </c>
      <c r="C1745" s="4">
        <v>15394800</v>
      </c>
      <c r="D1745" s="4">
        <v>14658000</v>
      </c>
      <c r="E1745" s="4">
        <v>14499600</v>
      </c>
      <c r="F1745" s="4">
        <v>13736400</v>
      </c>
      <c r="G1745" s="4">
        <v>13003200</v>
      </c>
      <c r="H1745" s="4">
        <v>12319200</v>
      </c>
      <c r="I1745" s="4">
        <v>11665200</v>
      </c>
      <c r="J1745" s="4">
        <v>11046600</v>
      </c>
      <c r="K1745" s="4">
        <v>10457400</v>
      </c>
      <c r="L1745" s="4">
        <v>9903600</v>
      </c>
      <c r="M1745" s="4">
        <v>9378600</v>
      </c>
      <c r="N1745" s="4">
        <v>8882400</v>
      </c>
      <c r="O1745" s="4">
        <v>8414400</v>
      </c>
      <c r="P1745" s="4">
        <v>7968600</v>
      </c>
      <c r="Q1745" s="4">
        <v>7544400</v>
      </c>
      <c r="R1745" s="4">
        <v>7144800</v>
      </c>
      <c r="S1745" s="4">
        <v>6766200</v>
      </c>
      <c r="T1745" s="4">
        <v>6407400</v>
      </c>
      <c r="U1745" s="4">
        <v>6067800</v>
      </c>
      <c r="V1745" s="4">
        <v>5746200</v>
      </c>
      <c r="W1745" s="4">
        <v>5441400</v>
      </c>
      <c r="X1745" s="4">
        <v>5152800</v>
      </c>
      <c r="Y1745" s="4">
        <v>4880400</v>
      </c>
      <c r="Z1745" s="4">
        <v>4621800</v>
      </c>
      <c r="AA1745" s="4">
        <v>4376400</v>
      </c>
      <c r="AB1745" s="4">
        <v>4144800</v>
      </c>
      <c r="AC1745" s="4">
        <v>3924600</v>
      </c>
      <c r="AD1745" s="4">
        <v>3717000</v>
      </c>
      <c r="AE1745" s="4">
        <v>3519780</v>
      </c>
      <c r="AF1745" s="4">
        <v>3333420</v>
      </c>
      <c r="AG1745" s="4">
        <v>3156540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88349800000</v>
      </c>
      <c r="D1771" s="4">
        <v>60738200000</v>
      </c>
      <c r="E1771" s="4">
        <v>55449600000</v>
      </c>
      <c r="F1771" s="4">
        <v>50632400000</v>
      </c>
      <c r="G1771" s="4">
        <v>46220600000</v>
      </c>
      <c r="H1771" s="4">
        <v>42204700000</v>
      </c>
      <c r="I1771" s="4">
        <v>38528100000</v>
      </c>
      <c r="J1771" s="4">
        <v>35181600000</v>
      </c>
      <c r="K1771" s="4">
        <v>32117800000</v>
      </c>
      <c r="L1771" s="4">
        <v>29327400000</v>
      </c>
      <c r="M1771" s="4">
        <v>26772700000</v>
      </c>
      <c r="N1771" s="4">
        <v>24444200000</v>
      </c>
      <c r="O1771" s="4">
        <v>22313700000</v>
      </c>
      <c r="P1771" s="4">
        <v>20371700000</v>
      </c>
      <c r="Q1771" s="4">
        <v>18599500000</v>
      </c>
      <c r="R1771" s="4">
        <v>16987500000</v>
      </c>
      <c r="S1771" s="4">
        <v>15507400000</v>
      </c>
      <c r="T1771" s="4">
        <v>14159400000</v>
      </c>
      <c r="U1771" s="4">
        <v>12924400000</v>
      </c>
      <c r="V1771" s="4">
        <v>11802600000</v>
      </c>
      <c r="W1771" s="4">
        <v>10775100000</v>
      </c>
      <c r="X1771" s="4">
        <v>9841790000</v>
      </c>
      <c r="Y1771" s="4">
        <v>8981100000</v>
      </c>
      <c r="Z1771" s="4">
        <v>8199600000</v>
      </c>
      <c r="AA1771" s="4">
        <v>7486920000</v>
      </c>
      <c r="AB1771" s="4">
        <v>6835520000</v>
      </c>
      <c r="AC1771" s="4">
        <v>6240670000</v>
      </c>
      <c r="AD1771" s="4">
        <v>5697680000</v>
      </c>
      <c r="AE1771" s="4">
        <v>5201820000</v>
      </c>
      <c r="AF1771" s="4">
        <v>4749320000</v>
      </c>
      <c r="AG1771" s="4">
        <v>4336420000</v>
      </c>
    </row>
    <row r="1772" spans="1:33">
      <c r="A1772" t="s">
        <v>5204</v>
      </c>
      <c r="B1772" t="s">
        <v>132</v>
      </c>
      <c r="C1772" s="4">
        <v>2096520</v>
      </c>
      <c r="D1772" s="4">
        <v>1441300</v>
      </c>
      <c r="E1772" s="4">
        <v>1315800</v>
      </c>
      <c r="F1772" s="4">
        <v>1201490</v>
      </c>
      <c r="G1772" s="4">
        <v>1096800</v>
      </c>
      <c r="H1772" s="4">
        <v>1001500</v>
      </c>
      <c r="I1772">
        <v>914262</v>
      </c>
      <c r="J1772">
        <v>834848</v>
      </c>
      <c r="K1772">
        <v>762146</v>
      </c>
      <c r="L1772">
        <v>695931</v>
      </c>
      <c r="M1772">
        <v>635308</v>
      </c>
      <c r="N1772">
        <v>580054</v>
      </c>
      <c r="O1772">
        <v>529498</v>
      </c>
      <c r="P1772">
        <v>483416</v>
      </c>
      <c r="Q1772">
        <v>441360</v>
      </c>
      <c r="R1772">
        <v>403107</v>
      </c>
      <c r="S1772">
        <v>367987</v>
      </c>
      <c r="T1772">
        <v>335997</v>
      </c>
      <c r="U1772">
        <v>306693</v>
      </c>
      <c r="V1772">
        <v>280072</v>
      </c>
      <c r="W1772">
        <v>255689</v>
      </c>
      <c r="X1772">
        <v>233543</v>
      </c>
      <c r="Y1772">
        <v>213119</v>
      </c>
      <c r="Z1772">
        <v>194574</v>
      </c>
      <c r="AA1772">
        <v>177663</v>
      </c>
      <c r="AB1772">
        <v>162205</v>
      </c>
      <c r="AC1772">
        <v>148089</v>
      </c>
      <c r="AD1772">
        <v>135204</v>
      </c>
      <c r="AE1772">
        <v>123438</v>
      </c>
      <c r="AF1772">
        <v>112700</v>
      </c>
      <c r="AG1772">
        <v>102902</v>
      </c>
    </row>
    <row r="1773" spans="1:33">
      <c r="A1773" t="s">
        <v>5203</v>
      </c>
      <c r="B1773" t="s">
        <v>132</v>
      </c>
      <c r="C1773" s="4">
        <v>17103000</v>
      </c>
      <c r="D1773" s="4">
        <v>11757800</v>
      </c>
      <c r="E1773" s="4">
        <v>10734100</v>
      </c>
      <c r="F1773" s="4">
        <v>9801540</v>
      </c>
      <c r="G1773" s="4">
        <v>8947480</v>
      </c>
      <c r="H1773" s="4">
        <v>8170080</v>
      </c>
      <c r="I1773" s="4">
        <v>7458370</v>
      </c>
      <c r="J1773" s="4">
        <v>6810530</v>
      </c>
      <c r="K1773" s="4">
        <v>6217430</v>
      </c>
      <c r="L1773" s="4">
        <v>5677260</v>
      </c>
      <c r="M1773" s="4">
        <v>5182720</v>
      </c>
      <c r="N1773" s="4">
        <v>4731970</v>
      </c>
      <c r="O1773" s="4">
        <v>4319540</v>
      </c>
      <c r="P1773" s="4">
        <v>3943610</v>
      </c>
      <c r="Q1773" s="4">
        <v>3600530</v>
      </c>
      <c r="R1773" s="4">
        <v>3288470</v>
      </c>
      <c r="S1773" s="4">
        <v>3001960</v>
      </c>
      <c r="T1773" s="4">
        <v>2741000</v>
      </c>
      <c r="U1773" s="4">
        <v>2501940</v>
      </c>
      <c r="V1773" s="4">
        <v>2284770</v>
      </c>
      <c r="W1773" s="4">
        <v>2085860</v>
      </c>
      <c r="X1773" s="4">
        <v>1905200</v>
      </c>
      <c r="Y1773" s="4">
        <v>1738580</v>
      </c>
      <c r="Z1773" s="4">
        <v>1587300</v>
      </c>
      <c r="AA1773" s="4">
        <v>1449340</v>
      </c>
      <c r="AB1773" s="4">
        <v>1323230</v>
      </c>
      <c r="AC1773" s="4">
        <v>1208080</v>
      </c>
      <c r="AD1773" s="4">
        <v>1102970</v>
      </c>
      <c r="AE1773" s="4">
        <v>1006980</v>
      </c>
      <c r="AF1773">
        <v>919385</v>
      </c>
      <c r="AG1773">
        <v>839454</v>
      </c>
    </row>
    <row r="1774" spans="1:33">
      <c r="A1774" t="s">
        <v>5202</v>
      </c>
      <c r="B1774" t="s">
        <v>132</v>
      </c>
      <c r="C1774" s="4">
        <v>39479600</v>
      </c>
      <c r="D1774" s="4">
        <v>27141100</v>
      </c>
      <c r="E1774" s="4">
        <v>24777900</v>
      </c>
      <c r="F1774" s="4">
        <v>22625300</v>
      </c>
      <c r="G1774" s="4">
        <v>20653900</v>
      </c>
      <c r="H1774" s="4">
        <v>18859400</v>
      </c>
      <c r="I1774" s="4">
        <v>17216500</v>
      </c>
      <c r="J1774" s="4">
        <v>15721100</v>
      </c>
      <c r="K1774" s="4">
        <v>14352000</v>
      </c>
      <c r="L1774" s="4">
        <v>13105100</v>
      </c>
      <c r="M1774" s="4">
        <v>11963500</v>
      </c>
      <c r="N1774" s="4">
        <v>10923000</v>
      </c>
      <c r="O1774" s="4">
        <v>9970990</v>
      </c>
      <c r="P1774" s="4">
        <v>9103210</v>
      </c>
      <c r="Q1774" s="4">
        <v>8311260</v>
      </c>
      <c r="R1774" s="4">
        <v>7590930</v>
      </c>
      <c r="S1774" s="4">
        <v>6929560</v>
      </c>
      <c r="T1774" s="4">
        <v>6327180</v>
      </c>
      <c r="U1774" s="4">
        <v>5775340</v>
      </c>
      <c r="V1774" s="4">
        <v>5274050</v>
      </c>
      <c r="W1774" s="4">
        <v>4814890</v>
      </c>
      <c r="X1774" s="4">
        <v>4397850</v>
      </c>
      <c r="Y1774" s="4">
        <v>4013250</v>
      </c>
      <c r="Z1774" s="4">
        <v>3664030</v>
      </c>
      <c r="AA1774" s="4">
        <v>3345570</v>
      </c>
      <c r="AB1774" s="4">
        <v>3054480</v>
      </c>
      <c r="AC1774" s="4">
        <v>2788680</v>
      </c>
      <c r="AD1774" s="4">
        <v>2546040</v>
      </c>
      <c r="AE1774" s="4">
        <v>2324460</v>
      </c>
      <c r="AF1774" s="4">
        <v>2122260</v>
      </c>
      <c r="AG1774" s="4">
        <v>1937750</v>
      </c>
    </row>
    <row r="1775" spans="1:33">
      <c r="A1775" t="s">
        <v>5201</v>
      </c>
      <c r="B1775" t="s">
        <v>132</v>
      </c>
      <c r="C1775" s="4">
        <v>1578240</v>
      </c>
      <c r="D1775" s="4">
        <v>1085000</v>
      </c>
      <c r="E1775">
        <v>990529</v>
      </c>
      <c r="F1775">
        <v>904476</v>
      </c>
      <c r="G1775">
        <v>825665</v>
      </c>
      <c r="H1775">
        <v>753927</v>
      </c>
      <c r="I1775">
        <v>688251</v>
      </c>
      <c r="J1775">
        <v>628469</v>
      </c>
      <c r="K1775">
        <v>573739</v>
      </c>
      <c r="L1775">
        <v>523892</v>
      </c>
      <c r="M1775">
        <v>478256</v>
      </c>
      <c r="N1775">
        <v>436661</v>
      </c>
      <c r="O1775">
        <v>398603</v>
      </c>
      <c r="P1775">
        <v>363912</v>
      </c>
      <c r="Q1775">
        <v>332253</v>
      </c>
      <c r="R1775">
        <v>303457</v>
      </c>
      <c r="S1775">
        <v>277018</v>
      </c>
      <c r="T1775">
        <v>252937</v>
      </c>
      <c r="U1775">
        <v>230876</v>
      </c>
      <c r="V1775">
        <v>210837</v>
      </c>
      <c r="W1775">
        <v>192481</v>
      </c>
      <c r="X1775">
        <v>175810</v>
      </c>
      <c r="Y1775">
        <v>160435</v>
      </c>
      <c r="Z1775">
        <v>146474</v>
      </c>
      <c r="AA1775">
        <v>133743</v>
      </c>
      <c r="AB1775">
        <v>122107</v>
      </c>
      <c r="AC1775">
        <v>111481</v>
      </c>
      <c r="AD1775">
        <v>101781</v>
      </c>
      <c r="AE1775">
        <v>92923.1</v>
      </c>
      <c r="AF1775">
        <v>84839.9</v>
      </c>
      <c r="AG1775">
        <v>77464</v>
      </c>
    </row>
    <row r="1776" spans="1:33">
      <c r="A1776" t="s">
        <v>5200</v>
      </c>
      <c r="B1776" t="s">
        <v>132</v>
      </c>
      <c r="C1776" s="4">
        <v>1003740</v>
      </c>
      <c r="D1776">
        <v>690045</v>
      </c>
      <c r="E1776">
        <v>629962</v>
      </c>
      <c r="F1776">
        <v>575234</v>
      </c>
      <c r="G1776">
        <v>525111</v>
      </c>
      <c r="H1776">
        <v>479487</v>
      </c>
      <c r="I1776">
        <v>437718</v>
      </c>
      <c r="J1776">
        <v>399697</v>
      </c>
      <c r="K1776">
        <v>364890</v>
      </c>
      <c r="L1776">
        <v>333188</v>
      </c>
      <c r="M1776">
        <v>304164</v>
      </c>
      <c r="N1776">
        <v>277710</v>
      </c>
      <c r="O1776">
        <v>253506</v>
      </c>
      <c r="P1776">
        <v>231443</v>
      </c>
      <c r="Q1776">
        <v>211308</v>
      </c>
      <c r="R1776">
        <v>192994</v>
      </c>
      <c r="S1776">
        <v>176180</v>
      </c>
      <c r="T1776">
        <v>160864</v>
      </c>
      <c r="U1776">
        <v>146834</v>
      </c>
      <c r="V1776">
        <v>134089</v>
      </c>
      <c r="W1776">
        <v>122415</v>
      </c>
      <c r="X1776">
        <v>111812</v>
      </c>
      <c r="Y1776">
        <v>102034</v>
      </c>
      <c r="Z1776">
        <v>93155.6</v>
      </c>
      <c r="AA1776">
        <v>85058.8</v>
      </c>
      <c r="AB1776">
        <v>77658.2</v>
      </c>
      <c r="AC1776">
        <v>70900.2</v>
      </c>
      <c r="AD1776">
        <v>64731.199999999997</v>
      </c>
      <c r="AE1776">
        <v>59097.8</v>
      </c>
      <c r="AF1776">
        <v>53957</v>
      </c>
      <c r="AG1776">
        <v>49266</v>
      </c>
    </row>
    <row r="1777" spans="1:33">
      <c r="A1777" t="s">
        <v>5199</v>
      </c>
      <c r="B1777" t="s">
        <v>132</v>
      </c>
      <c r="C1777" s="4">
        <v>12415100</v>
      </c>
      <c r="D1777" s="4">
        <v>8535040</v>
      </c>
      <c r="E1777" s="4">
        <v>7791890</v>
      </c>
      <c r="F1777" s="4">
        <v>7114960</v>
      </c>
      <c r="G1777" s="4">
        <v>6495000</v>
      </c>
      <c r="H1777" s="4">
        <v>5930680</v>
      </c>
      <c r="I1777" s="4">
        <v>5414050</v>
      </c>
      <c r="J1777" s="4">
        <v>4943780</v>
      </c>
      <c r="K1777" s="4">
        <v>4513250</v>
      </c>
      <c r="L1777" s="4">
        <v>4121140</v>
      </c>
      <c r="M1777" s="4">
        <v>3762150</v>
      </c>
      <c r="N1777" s="4">
        <v>3434950</v>
      </c>
      <c r="O1777" s="4">
        <v>3135560</v>
      </c>
      <c r="P1777" s="4">
        <v>2862680</v>
      </c>
      <c r="Q1777" s="4">
        <v>2613630</v>
      </c>
      <c r="R1777" s="4">
        <v>2387110</v>
      </c>
      <c r="S1777" s="4">
        <v>2179130</v>
      </c>
      <c r="T1777" s="4">
        <v>1989700</v>
      </c>
      <c r="U1777" s="4">
        <v>1816160</v>
      </c>
      <c r="V1777" s="4">
        <v>1658520</v>
      </c>
      <c r="W1777" s="4">
        <v>1514130</v>
      </c>
      <c r="X1777" s="4">
        <v>1382990</v>
      </c>
      <c r="Y1777" s="4">
        <v>1262040</v>
      </c>
      <c r="Z1777" s="4">
        <v>1152220</v>
      </c>
      <c r="AA1777" s="4">
        <v>1052080</v>
      </c>
      <c r="AB1777">
        <v>960540</v>
      </c>
      <c r="AC1777">
        <v>876951</v>
      </c>
      <c r="AD1777">
        <v>800649</v>
      </c>
      <c r="AE1777">
        <v>730969</v>
      </c>
      <c r="AF1777">
        <v>667384</v>
      </c>
      <c r="AG1777">
        <v>609362</v>
      </c>
    </row>
    <row r="1778" spans="1:33">
      <c r="A1778" t="s">
        <v>5198</v>
      </c>
      <c r="B1778" t="s">
        <v>132</v>
      </c>
      <c r="C1778">
        <v>58106.400000000001</v>
      </c>
      <c r="D1778">
        <v>39946.6</v>
      </c>
      <c r="E1778">
        <v>36468.400000000001</v>
      </c>
      <c r="F1778">
        <v>33300.199999999997</v>
      </c>
      <c r="G1778">
        <v>30398.6</v>
      </c>
      <c r="H1778">
        <v>27757.4</v>
      </c>
      <c r="I1778">
        <v>25339.4</v>
      </c>
      <c r="J1778">
        <v>23138.400000000001</v>
      </c>
      <c r="K1778">
        <v>21123.4</v>
      </c>
      <c r="L1778">
        <v>19288.2</v>
      </c>
      <c r="M1778">
        <v>17608</v>
      </c>
      <c r="N1778">
        <v>16076.6</v>
      </c>
      <c r="O1778">
        <v>14675.4</v>
      </c>
      <c r="P1778">
        <v>13398.2</v>
      </c>
      <c r="Q1778">
        <v>12232.6</v>
      </c>
      <c r="R1778">
        <v>11172.4</v>
      </c>
      <c r="S1778">
        <v>10199</v>
      </c>
      <c r="T1778">
        <v>9312.4</v>
      </c>
      <c r="U1778">
        <v>8500.2000000000007</v>
      </c>
      <c r="V1778">
        <v>7762.4</v>
      </c>
      <c r="W1778">
        <v>7086.6</v>
      </c>
      <c r="X1778">
        <v>6472.8</v>
      </c>
      <c r="Y1778">
        <v>5906.74</v>
      </c>
      <c r="Z1778">
        <v>5392.76</v>
      </c>
      <c r="AA1778">
        <v>4924.04</v>
      </c>
      <c r="AB1778">
        <v>4495.62</v>
      </c>
      <c r="AC1778">
        <v>4104.3999999999996</v>
      </c>
      <c r="AD1778">
        <v>3747.28</v>
      </c>
      <c r="AE1778">
        <v>3421.16</v>
      </c>
      <c r="AF1778">
        <v>3123.56</v>
      </c>
      <c r="AG1778">
        <v>2852</v>
      </c>
    </row>
    <row r="1779" spans="1:33">
      <c r="A1779" t="s">
        <v>5197</v>
      </c>
      <c r="B1779" t="s">
        <v>132</v>
      </c>
      <c r="C1779">
        <v>294281</v>
      </c>
      <c r="D1779">
        <v>202310</v>
      </c>
      <c r="E1779">
        <v>184695</v>
      </c>
      <c r="F1779">
        <v>168649</v>
      </c>
      <c r="G1779">
        <v>153954</v>
      </c>
      <c r="H1779">
        <v>140578</v>
      </c>
      <c r="I1779">
        <v>128332</v>
      </c>
      <c r="J1779">
        <v>117185</v>
      </c>
      <c r="K1779">
        <v>106980</v>
      </c>
      <c r="L1779">
        <v>97685.4</v>
      </c>
      <c r="M1779">
        <v>89176</v>
      </c>
      <c r="N1779">
        <v>81420.2</v>
      </c>
      <c r="O1779">
        <v>74323.8</v>
      </c>
      <c r="P1779">
        <v>67855.399999999994</v>
      </c>
      <c r="Q1779">
        <v>61952.2</v>
      </c>
      <c r="R1779">
        <v>56582.8</v>
      </c>
      <c r="S1779">
        <v>51653</v>
      </c>
      <c r="T1779">
        <v>47162.8</v>
      </c>
      <c r="U1779">
        <v>43049.4</v>
      </c>
      <c r="V1779">
        <v>39312.800000000003</v>
      </c>
      <c r="W1779">
        <v>35890.199999999997</v>
      </c>
      <c r="X1779">
        <v>32781.599999999999</v>
      </c>
      <c r="Y1779">
        <v>29914.799999999999</v>
      </c>
      <c r="Z1779">
        <v>27311.7</v>
      </c>
      <c r="AA1779">
        <v>24937.9</v>
      </c>
      <c r="AB1779">
        <v>22768.1</v>
      </c>
      <c r="AC1779">
        <v>20786.8</v>
      </c>
      <c r="AD1779">
        <v>18978.2</v>
      </c>
      <c r="AE1779">
        <v>17326.5</v>
      </c>
      <c r="AF1779">
        <v>15819.3</v>
      </c>
      <c r="AG1779">
        <v>14444</v>
      </c>
    </row>
    <row r="1780" spans="1:33">
      <c r="A1780" t="s">
        <v>5196</v>
      </c>
      <c r="B1780" t="s">
        <v>132</v>
      </c>
      <c r="C1780" s="4">
        <v>10309200</v>
      </c>
      <c r="D1780" s="4">
        <v>7087300</v>
      </c>
      <c r="E1780" s="4">
        <v>6470200</v>
      </c>
      <c r="F1780" s="4">
        <v>5908100</v>
      </c>
      <c r="G1780" s="4">
        <v>5393300</v>
      </c>
      <c r="H1780" s="4">
        <v>4924700</v>
      </c>
      <c r="I1780" s="4">
        <v>4495700</v>
      </c>
      <c r="J1780" s="4">
        <v>4105200</v>
      </c>
      <c r="K1780" s="4">
        <v>3747700</v>
      </c>
      <c r="L1780" s="4">
        <v>3422100</v>
      </c>
      <c r="M1780" s="4">
        <v>3124000</v>
      </c>
      <c r="N1780" s="4">
        <v>2852300</v>
      </c>
      <c r="O1780" s="4">
        <v>2603700</v>
      </c>
      <c r="P1780" s="4">
        <v>2377100</v>
      </c>
      <c r="Q1780" s="4">
        <v>2170300</v>
      </c>
      <c r="R1780" s="4">
        <v>1982200</v>
      </c>
      <c r="S1780" s="4">
        <v>1809500</v>
      </c>
      <c r="T1780" s="4">
        <v>1652200</v>
      </c>
      <c r="U1780" s="4">
        <v>1508100</v>
      </c>
      <c r="V1780" s="4">
        <v>1377200</v>
      </c>
      <c r="W1780" s="4">
        <v>1257300</v>
      </c>
      <c r="X1780" s="4">
        <v>1148400</v>
      </c>
      <c r="Y1780" s="4">
        <v>1047970</v>
      </c>
      <c r="Z1780">
        <v>956780</v>
      </c>
      <c r="AA1780">
        <v>873620</v>
      </c>
      <c r="AB1780">
        <v>797610</v>
      </c>
      <c r="AC1780">
        <v>728200</v>
      </c>
      <c r="AD1780">
        <v>664840</v>
      </c>
      <c r="AE1780">
        <v>606980</v>
      </c>
      <c r="AF1780">
        <v>554180</v>
      </c>
      <c r="AG1780">
        <v>506000</v>
      </c>
    </row>
    <row r="1781" spans="1:33">
      <c r="A1781" t="s">
        <v>5195</v>
      </c>
      <c r="B1781" t="s">
        <v>132</v>
      </c>
      <c r="C1781" s="4">
        <v>1499520</v>
      </c>
      <c r="D1781" s="4">
        <v>1030880</v>
      </c>
      <c r="E1781">
        <v>941120</v>
      </c>
      <c r="F1781">
        <v>859360</v>
      </c>
      <c r="G1781">
        <v>784480</v>
      </c>
      <c r="H1781">
        <v>716320</v>
      </c>
      <c r="I1781">
        <v>653920</v>
      </c>
      <c r="J1781">
        <v>597120</v>
      </c>
      <c r="K1781">
        <v>545120</v>
      </c>
      <c r="L1781">
        <v>497760</v>
      </c>
      <c r="M1781">
        <v>454400</v>
      </c>
      <c r="N1781">
        <v>414880</v>
      </c>
      <c r="O1781">
        <v>378720</v>
      </c>
      <c r="P1781">
        <v>345760</v>
      </c>
      <c r="Q1781">
        <v>315680</v>
      </c>
      <c r="R1781">
        <v>288320</v>
      </c>
      <c r="S1781">
        <v>263200</v>
      </c>
      <c r="T1781">
        <v>240320</v>
      </c>
      <c r="U1781">
        <v>219360</v>
      </c>
      <c r="V1781">
        <v>200320</v>
      </c>
      <c r="W1781">
        <v>182880</v>
      </c>
      <c r="X1781">
        <v>167040</v>
      </c>
      <c r="Y1781">
        <v>152432</v>
      </c>
      <c r="Z1781">
        <v>139168</v>
      </c>
      <c r="AA1781">
        <v>127072</v>
      </c>
      <c r="AB1781">
        <v>116016</v>
      </c>
      <c r="AC1781">
        <v>105920</v>
      </c>
      <c r="AD1781">
        <v>96704</v>
      </c>
      <c r="AE1781">
        <v>88288</v>
      </c>
      <c r="AF1781">
        <v>80608</v>
      </c>
      <c r="AG1781">
        <v>73600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1784460000000</v>
      </c>
      <c r="D1783" s="4">
        <v>1873070000000</v>
      </c>
      <c r="E1783" s="4">
        <v>1869250000000</v>
      </c>
      <c r="F1783" s="4">
        <v>1865430000000</v>
      </c>
      <c r="G1783" s="4">
        <v>1862140000000</v>
      </c>
      <c r="H1783" s="4">
        <v>1858270000000</v>
      </c>
      <c r="I1783" s="4">
        <v>1854450000000</v>
      </c>
      <c r="J1783" s="4">
        <v>1850630000000</v>
      </c>
      <c r="K1783" s="4">
        <v>1846810000000</v>
      </c>
      <c r="L1783" s="4">
        <v>1843520000000</v>
      </c>
      <c r="M1783" s="4">
        <v>1839700000000</v>
      </c>
      <c r="N1783" s="4">
        <v>1835880000000</v>
      </c>
      <c r="O1783" s="4">
        <v>1832060000000</v>
      </c>
      <c r="P1783" s="4">
        <v>1828770000000</v>
      </c>
      <c r="Q1783" s="4">
        <v>1824950000000</v>
      </c>
      <c r="R1783" s="4">
        <v>1821130000000</v>
      </c>
      <c r="S1783" s="4">
        <v>1817840000000</v>
      </c>
      <c r="T1783" s="4">
        <v>1814020000000</v>
      </c>
      <c r="U1783" s="4">
        <v>1810190000000</v>
      </c>
      <c r="V1783" s="4">
        <v>1806960000000</v>
      </c>
      <c r="W1783" s="4">
        <v>1803140000000</v>
      </c>
      <c r="X1783" s="4">
        <v>1799320000000</v>
      </c>
      <c r="Y1783" s="4">
        <v>1796030000000</v>
      </c>
      <c r="Z1783" s="4">
        <v>1792210000000</v>
      </c>
      <c r="AA1783" s="4">
        <v>1788970000000</v>
      </c>
      <c r="AB1783" s="4">
        <v>1785150000000</v>
      </c>
      <c r="AC1783" s="4">
        <v>1781860000000</v>
      </c>
      <c r="AD1783" s="4">
        <v>1778090000000</v>
      </c>
      <c r="AE1783" s="4">
        <v>1774270000000</v>
      </c>
      <c r="AF1783" s="4">
        <v>1771040000000</v>
      </c>
      <c r="AG1783" s="4">
        <v>1767220000000</v>
      </c>
    </row>
    <row r="1784" spans="1:33">
      <c r="A1784" t="s">
        <v>5192</v>
      </c>
      <c r="B1784" t="s">
        <v>132</v>
      </c>
      <c r="C1784" s="4">
        <v>160285000</v>
      </c>
      <c r="D1784" s="4">
        <v>168245000</v>
      </c>
      <c r="E1784" s="4">
        <v>167901000</v>
      </c>
      <c r="F1784" s="4">
        <v>167558000</v>
      </c>
      <c r="G1784" s="4">
        <v>167263000</v>
      </c>
      <c r="H1784" s="4">
        <v>166915000</v>
      </c>
      <c r="I1784" s="4">
        <v>166572000</v>
      </c>
      <c r="J1784" s="4">
        <v>166229000</v>
      </c>
      <c r="K1784" s="4">
        <v>165885000</v>
      </c>
      <c r="L1784" s="4">
        <v>165590000</v>
      </c>
      <c r="M1784" s="4">
        <v>165247000</v>
      </c>
      <c r="N1784" s="4">
        <v>164904000</v>
      </c>
      <c r="O1784" s="4">
        <v>164560000</v>
      </c>
      <c r="P1784" s="4">
        <v>164265000</v>
      </c>
      <c r="Q1784" s="4">
        <v>163922000</v>
      </c>
      <c r="R1784" s="4">
        <v>163579000</v>
      </c>
      <c r="S1784" s="4">
        <v>163283000</v>
      </c>
      <c r="T1784" s="4">
        <v>162940000</v>
      </c>
      <c r="U1784" s="4">
        <v>162597000</v>
      </c>
      <c r="V1784" s="4">
        <v>162306000</v>
      </c>
      <c r="W1784" s="4">
        <v>161963000</v>
      </c>
      <c r="X1784" s="4">
        <v>161620000</v>
      </c>
      <c r="Y1784" s="4">
        <v>161324000</v>
      </c>
      <c r="Z1784" s="4">
        <v>160981000</v>
      </c>
      <c r="AA1784" s="4">
        <v>160690000</v>
      </c>
      <c r="AB1784" s="4">
        <v>160347000</v>
      </c>
      <c r="AC1784" s="4">
        <v>160052000</v>
      </c>
      <c r="AD1784" s="4">
        <v>159713000</v>
      </c>
      <c r="AE1784" s="4">
        <v>159370000</v>
      </c>
      <c r="AF1784" s="4">
        <v>159080000</v>
      </c>
      <c r="AG1784" s="4">
        <v>158736000</v>
      </c>
    </row>
    <row r="1785" spans="1:33">
      <c r="A1785" t="s">
        <v>5191</v>
      </c>
      <c r="B1785" t="s">
        <v>132</v>
      </c>
      <c r="C1785" s="4">
        <v>986162000</v>
      </c>
      <c r="D1785" s="4">
        <v>1035130000</v>
      </c>
      <c r="E1785" s="4">
        <v>1033020000</v>
      </c>
      <c r="F1785" s="4">
        <v>1030910000</v>
      </c>
      <c r="G1785" s="4">
        <v>1029090000</v>
      </c>
      <c r="H1785" s="4">
        <v>1026950000</v>
      </c>
      <c r="I1785" s="4">
        <v>1024840000</v>
      </c>
      <c r="J1785" s="4">
        <v>1022730000</v>
      </c>
      <c r="K1785" s="4">
        <v>1020620000</v>
      </c>
      <c r="L1785" s="4">
        <v>1018800000</v>
      </c>
      <c r="M1785" s="4">
        <v>1016690000</v>
      </c>
      <c r="N1785" s="4">
        <v>1014580000</v>
      </c>
      <c r="O1785" s="4">
        <v>1012460000</v>
      </c>
      <c r="P1785" s="4">
        <v>1010650000</v>
      </c>
      <c r="Q1785" s="4">
        <v>1008540000</v>
      </c>
      <c r="R1785" s="4">
        <v>1006420000</v>
      </c>
      <c r="S1785" s="4">
        <v>1004610000</v>
      </c>
      <c r="T1785" s="4">
        <v>1002490000</v>
      </c>
      <c r="U1785" s="4">
        <v>1000380000</v>
      </c>
      <c r="V1785" s="4">
        <v>998595000</v>
      </c>
      <c r="W1785" s="4">
        <v>996484000</v>
      </c>
      <c r="X1785" s="4">
        <v>994372000</v>
      </c>
      <c r="Y1785" s="4">
        <v>992554000</v>
      </c>
      <c r="Z1785" s="4">
        <v>990443000</v>
      </c>
      <c r="AA1785" s="4">
        <v>988654000</v>
      </c>
      <c r="AB1785" s="4">
        <v>986543000</v>
      </c>
      <c r="AC1785" s="4">
        <v>984725000</v>
      </c>
      <c r="AD1785" s="4">
        <v>982643000</v>
      </c>
      <c r="AE1785" s="4">
        <v>980532000</v>
      </c>
      <c r="AF1785" s="4">
        <v>978743000</v>
      </c>
      <c r="AG1785" s="4">
        <v>976632000</v>
      </c>
    </row>
    <row r="1786" spans="1:33">
      <c r="A1786" t="s">
        <v>5190</v>
      </c>
      <c r="B1786" t="s">
        <v>132</v>
      </c>
      <c r="C1786" s="4">
        <v>1356510000</v>
      </c>
      <c r="D1786" s="4">
        <v>1423870000</v>
      </c>
      <c r="E1786" s="4">
        <v>1420960000</v>
      </c>
      <c r="F1786" s="4">
        <v>1418060000</v>
      </c>
      <c r="G1786" s="4">
        <v>1415560000</v>
      </c>
      <c r="H1786" s="4">
        <v>1412610000</v>
      </c>
      <c r="I1786" s="4">
        <v>1409710000</v>
      </c>
      <c r="J1786" s="4">
        <v>1406800000</v>
      </c>
      <c r="K1786" s="4">
        <v>1403900000</v>
      </c>
      <c r="L1786" s="4">
        <v>1401400000</v>
      </c>
      <c r="M1786" s="4">
        <v>1398500000</v>
      </c>
      <c r="N1786" s="4">
        <v>1395590000</v>
      </c>
      <c r="O1786" s="4">
        <v>1392690000</v>
      </c>
      <c r="P1786" s="4">
        <v>1390190000</v>
      </c>
      <c r="Q1786" s="4">
        <v>1387280000</v>
      </c>
      <c r="R1786" s="4">
        <v>1384380000</v>
      </c>
      <c r="S1786" s="4">
        <v>1381880000</v>
      </c>
      <c r="T1786" s="4">
        <v>1378970000</v>
      </c>
      <c r="U1786" s="4">
        <v>1376070000</v>
      </c>
      <c r="V1786" s="4">
        <v>1373610000</v>
      </c>
      <c r="W1786" s="4">
        <v>1370700000</v>
      </c>
      <c r="X1786" s="4">
        <v>1367800000</v>
      </c>
      <c r="Y1786" s="4">
        <v>1365300000</v>
      </c>
      <c r="Z1786" s="4">
        <v>1362400000</v>
      </c>
      <c r="AA1786" s="4">
        <v>1359930000</v>
      </c>
      <c r="AB1786" s="4">
        <v>1357030000</v>
      </c>
      <c r="AC1786" s="4">
        <v>1354530000</v>
      </c>
      <c r="AD1786" s="4">
        <v>1351670000</v>
      </c>
      <c r="AE1786" s="4">
        <v>1348760000</v>
      </c>
      <c r="AF1786" s="4">
        <v>1346300000</v>
      </c>
      <c r="AG1786" s="4">
        <v>1343400000</v>
      </c>
    </row>
    <row r="1787" spans="1:33">
      <c r="A1787" t="s">
        <v>5189</v>
      </c>
      <c r="B1787" t="s">
        <v>132</v>
      </c>
      <c r="C1787" s="4">
        <v>525182000</v>
      </c>
      <c r="D1787" s="4">
        <v>551260000</v>
      </c>
      <c r="E1787" s="4">
        <v>550136000</v>
      </c>
      <c r="F1787" s="4">
        <v>549012000</v>
      </c>
      <c r="G1787" s="4">
        <v>548044000</v>
      </c>
      <c r="H1787" s="4">
        <v>546904000</v>
      </c>
      <c r="I1787" s="4">
        <v>545779000</v>
      </c>
      <c r="J1787" s="4">
        <v>544655000</v>
      </c>
      <c r="K1787" s="4">
        <v>543530000</v>
      </c>
      <c r="L1787" s="4">
        <v>542562000</v>
      </c>
      <c r="M1787" s="4">
        <v>541438000</v>
      </c>
      <c r="N1787" s="4">
        <v>540314000</v>
      </c>
      <c r="O1787" s="4">
        <v>539189000</v>
      </c>
      <c r="P1787" s="4">
        <v>538221000</v>
      </c>
      <c r="Q1787" s="4">
        <v>537097000</v>
      </c>
      <c r="R1787" s="4">
        <v>535972000</v>
      </c>
      <c r="S1787" s="4">
        <v>535004000</v>
      </c>
      <c r="T1787" s="4">
        <v>533880000</v>
      </c>
      <c r="U1787" s="4">
        <v>532755000</v>
      </c>
      <c r="V1787" s="4">
        <v>531803000</v>
      </c>
      <c r="W1787" s="4">
        <v>530679000</v>
      </c>
      <c r="X1787" s="4">
        <v>529554000</v>
      </c>
      <c r="Y1787" s="4">
        <v>528586000</v>
      </c>
      <c r="Z1787" s="4">
        <v>527462000</v>
      </c>
      <c r="AA1787" s="4">
        <v>526509000</v>
      </c>
      <c r="AB1787" s="4">
        <v>525385000</v>
      </c>
      <c r="AC1787" s="4">
        <v>524417000</v>
      </c>
      <c r="AD1787" s="4">
        <v>523308000</v>
      </c>
      <c r="AE1787" s="4">
        <v>522183000</v>
      </c>
      <c r="AF1787" s="4">
        <v>521231000</v>
      </c>
      <c r="AG1787" s="4">
        <v>520106000</v>
      </c>
    </row>
    <row r="1788" spans="1:33">
      <c r="A1788" t="s">
        <v>5188</v>
      </c>
      <c r="B1788" t="s">
        <v>132</v>
      </c>
      <c r="C1788" s="4">
        <v>491752000</v>
      </c>
      <c r="D1788" s="4">
        <v>516171000</v>
      </c>
      <c r="E1788" s="4">
        <v>515118000</v>
      </c>
      <c r="F1788" s="4">
        <v>514066000</v>
      </c>
      <c r="G1788" s="4">
        <v>513159000</v>
      </c>
      <c r="H1788" s="4">
        <v>512092000</v>
      </c>
      <c r="I1788" s="4">
        <v>511039000</v>
      </c>
      <c r="J1788" s="4">
        <v>509986000</v>
      </c>
      <c r="K1788" s="4">
        <v>508933000</v>
      </c>
      <c r="L1788" s="4">
        <v>508027000</v>
      </c>
      <c r="M1788" s="4">
        <v>506974000</v>
      </c>
      <c r="N1788" s="4">
        <v>505921000</v>
      </c>
      <c r="O1788" s="4">
        <v>504868000</v>
      </c>
      <c r="P1788" s="4">
        <v>503962000</v>
      </c>
      <c r="Q1788" s="4">
        <v>502909000</v>
      </c>
      <c r="R1788" s="4">
        <v>501856000</v>
      </c>
      <c r="S1788" s="4">
        <v>500950000</v>
      </c>
      <c r="T1788" s="4">
        <v>499897000</v>
      </c>
      <c r="U1788" s="4">
        <v>498844000</v>
      </c>
      <c r="V1788" s="4">
        <v>497952000</v>
      </c>
      <c r="W1788" s="4">
        <v>496899000</v>
      </c>
      <c r="X1788" s="4">
        <v>495847000</v>
      </c>
      <c r="Y1788" s="4">
        <v>494940000</v>
      </c>
      <c r="Z1788" s="4">
        <v>493887000</v>
      </c>
      <c r="AA1788" s="4">
        <v>492995000</v>
      </c>
      <c r="AB1788" s="4">
        <v>491943000</v>
      </c>
      <c r="AC1788" s="4">
        <v>491036000</v>
      </c>
      <c r="AD1788" s="4">
        <v>489998000</v>
      </c>
      <c r="AE1788" s="4">
        <v>488945000</v>
      </c>
      <c r="AF1788" s="4">
        <v>488053000</v>
      </c>
      <c r="AG1788" s="4">
        <v>487000000</v>
      </c>
    </row>
    <row r="1789" spans="1:33">
      <c r="A1789" t="s">
        <v>5187</v>
      </c>
      <c r="B1789" t="s">
        <v>132</v>
      </c>
      <c r="C1789" s="4">
        <v>10963700</v>
      </c>
      <c r="D1789" s="4">
        <v>11508100</v>
      </c>
      <c r="E1789" s="4">
        <v>11484700</v>
      </c>
      <c r="F1789" s="4">
        <v>11461200</v>
      </c>
      <c r="G1789" s="4">
        <v>11441000</v>
      </c>
      <c r="H1789" s="4">
        <v>11417200</v>
      </c>
      <c r="I1789" s="4">
        <v>11393700</v>
      </c>
      <c r="J1789" s="4">
        <v>11370200</v>
      </c>
      <c r="K1789" s="4">
        <v>11346800</v>
      </c>
      <c r="L1789" s="4">
        <v>11326500</v>
      </c>
      <c r="M1789" s="4">
        <v>11303100</v>
      </c>
      <c r="N1789" s="4">
        <v>11279600</v>
      </c>
      <c r="O1789" s="4">
        <v>11256100</v>
      </c>
      <c r="P1789" s="4">
        <v>11235900</v>
      </c>
      <c r="Q1789" s="4">
        <v>11212400</v>
      </c>
      <c r="R1789" s="4">
        <v>11189000</v>
      </c>
      <c r="S1789" s="4">
        <v>11168800</v>
      </c>
      <c r="T1789" s="4">
        <v>11145300</v>
      </c>
      <c r="U1789" s="4">
        <v>11121800</v>
      </c>
      <c r="V1789" s="4">
        <v>11101900</v>
      </c>
      <c r="W1789" s="4">
        <v>11078500</v>
      </c>
      <c r="X1789" s="4">
        <v>11055000</v>
      </c>
      <c r="Y1789" s="4">
        <v>11034800</v>
      </c>
      <c r="Z1789" s="4">
        <v>11011300</v>
      </c>
      <c r="AA1789" s="4">
        <v>10991400</v>
      </c>
      <c r="AB1789" s="4">
        <v>10967900</v>
      </c>
      <c r="AC1789" s="4">
        <v>10947700</v>
      </c>
      <c r="AD1789" s="4">
        <v>10924600</v>
      </c>
      <c r="AE1789" s="4">
        <v>10901100</v>
      </c>
      <c r="AF1789" s="4">
        <v>10881200</v>
      </c>
      <c r="AG1789" s="4">
        <v>10857800</v>
      </c>
    </row>
    <row r="1790" spans="1:33">
      <c r="A1790" t="s">
        <v>5186</v>
      </c>
      <c r="B1790" t="s">
        <v>132</v>
      </c>
      <c r="C1790" s="4">
        <v>17925300</v>
      </c>
      <c r="D1790" s="4">
        <v>18815400</v>
      </c>
      <c r="E1790" s="4">
        <v>18777100</v>
      </c>
      <c r="F1790" s="4">
        <v>18738700</v>
      </c>
      <c r="G1790" s="4">
        <v>18705600</v>
      </c>
      <c r="H1790" s="4">
        <v>18666700</v>
      </c>
      <c r="I1790" s="4">
        <v>18628400</v>
      </c>
      <c r="J1790" s="4">
        <v>18590000</v>
      </c>
      <c r="K1790" s="4">
        <v>18551600</v>
      </c>
      <c r="L1790" s="4">
        <v>18518600</v>
      </c>
      <c r="M1790" s="4">
        <v>18480200</v>
      </c>
      <c r="N1790" s="4">
        <v>18441800</v>
      </c>
      <c r="O1790" s="4">
        <v>18403400</v>
      </c>
      <c r="P1790" s="4">
        <v>18370400</v>
      </c>
      <c r="Q1790" s="4">
        <v>18332000</v>
      </c>
      <c r="R1790" s="4">
        <v>18293600</v>
      </c>
      <c r="S1790" s="4">
        <v>18260600</v>
      </c>
      <c r="T1790" s="4">
        <v>18222200</v>
      </c>
      <c r="U1790" s="4">
        <v>18183800</v>
      </c>
      <c r="V1790" s="4">
        <v>18151300</v>
      </c>
      <c r="W1790" s="4">
        <v>18112900</v>
      </c>
      <c r="X1790" s="4">
        <v>18074600</v>
      </c>
      <c r="Y1790" s="4">
        <v>18041500</v>
      </c>
      <c r="Z1790" s="4">
        <v>18003100</v>
      </c>
      <c r="AA1790" s="4">
        <v>17970600</v>
      </c>
      <c r="AB1790" s="4">
        <v>17932300</v>
      </c>
      <c r="AC1790" s="4">
        <v>17899200</v>
      </c>
      <c r="AD1790" s="4">
        <v>17861400</v>
      </c>
      <c r="AE1790" s="4">
        <v>17823000</v>
      </c>
      <c r="AF1790" s="4">
        <v>17790500</v>
      </c>
      <c r="AG1790" s="4">
        <v>17752100</v>
      </c>
    </row>
    <row r="1791" spans="1:33">
      <c r="A1791" t="s">
        <v>5185</v>
      </c>
      <c r="B1791" t="s">
        <v>132</v>
      </c>
      <c r="C1791" s="4">
        <v>316064000</v>
      </c>
      <c r="D1791" s="4">
        <v>331759000</v>
      </c>
      <c r="E1791" s="4">
        <v>331082000</v>
      </c>
      <c r="F1791" s="4">
        <v>330405000</v>
      </c>
      <c r="G1791" s="4">
        <v>329823000</v>
      </c>
      <c r="H1791" s="4">
        <v>329137000</v>
      </c>
      <c r="I1791" s="4">
        <v>328460000</v>
      </c>
      <c r="J1791" s="4">
        <v>327783000</v>
      </c>
      <c r="K1791" s="4">
        <v>327107000</v>
      </c>
      <c r="L1791" s="4">
        <v>326524000</v>
      </c>
      <c r="M1791" s="4">
        <v>325847000</v>
      </c>
      <c r="N1791" s="4">
        <v>325171000</v>
      </c>
      <c r="O1791" s="4">
        <v>324494000</v>
      </c>
      <c r="P1791" s="4">
        <v>323911000</v>
      </c>
      <c r="Q1791" s="4">
        <v>323235000</v>
      </c>
      <c r="R1791" s="4">
        <v>322558000</v>
      </c>
      <c r="S1791" s="4">
        <v>321975000</v>
      </c>
      <c r="T1791" s="4">
        <v>321299000</v>
      </c>
      <c r="U1791" s="4">
        <v>320622000</v>
      </c>
      <c r="V1791" s="4">
        <v>320049000</v>
      </c>
      <c r="W1791" s="4">
        <v>319372000</v>
      </c>
      <c r="X1791" s="4">
        <v>318696000</v>
      </c>
      <c r="Y1791" s="4">
        <v>318113000</v>
      </c>
      <c r="Z1791" s="4">
        <v>317436000</v>
      </c>
      <c r="AA1791" s="4">
        <v>316863000</v>
      </c>
      <c r="AB1791" s="4">
        <v>316186000</v>
      </c>
      <c r="AC1791" s="4">
        <v>315604000</v>
      </c>
      <c r="AD1791" s="4">
        <v>314936000</v>
      </c>
      <c r="AE1791" s="4">
        <v>314260000</v>
      </c>
      <c r="AF1791" s="4">
        <v>313686000</v>
      </c>
      <c r="AG1791" s="4">
        <v>313010000</v>
      </c>
    </row>
    <row r="1792" spans="1:33">
      <c r="A1792" t="s">
        <v>5184</v>
      </c>
      <c r="B1792" t="s">
        <v>132</v>
      </c>
      <c r="C1792" s="4">
        <v>33631000</v>
      </c>
      <c r="D1792" s="4">
        <v>35301000</v>
      </c>
      <c r="E1792" s="4">
        <v>35229000</v>
      </c>
      <c r="F1792" s="4">
        <v>35157000</v>
      </c>
      <c r="G1792" s="4">
        <v>35095000</v>
      </c>
      <c r="H1792" s="4">
        <v>35022000</v>
      </c>
      <c r="I1792" s="4">
        <v>34950000</v>
      </c>
      <c r="J1792" s="4">
        <v>34878000</v>
      </c>
      <c r="K1792" s="4">
        <v>34806000</v>
      </c>
      <c r="L1792" s="4">
        <v>34744000</v>
      </c>
      <c r="M1792" s="4">
        <v>34672000</v>
      </c>
      <c r="N1792" s="4">
        <v>34600000</v>
      </c>
      <c r="O1792" s="4">
        <v>34528000</v>
      </c>
      <c r="P1792" s="4">
        <v>34466000</v>
      </c>
      <c r="Q1792" s="4">
        <v>34394000</v>
      </c>
      <c r="R1792" s="4">
        <v>34322000</v>
      </c>
      <c r="S1792" s="4">
        <v>34260000</v>
      </c>
      <c r="T1792" s="4">
        <v>34188000</v>
      </c>
      <c r="U1792" s="4">
        <v>34116000</v>
      </c>
      <c r="V1792" s="4">
        <v>34055000</v>
      </c>
      <c r="W1792" s="4">
        <v>33983000</v>
      </c>
      <c r="X1792" s="4">
        <v>33911000</v>
      </c>
      <c r="Y1792" s="4">
        <v>33849000</v>
      </c>
      <c r="Z1792" s="4">
        <v>33777000</v>
      </c>
      <c r="AA1792" s="4">
        <v>33716000</v>
      </c>
      <c r="AB1792" s="4">
        <v>33644000</v>
      </c>
      <c r="AC1792" s="4">
        <v>33582000</v>
      </c>
      <c r="AD1792" s="4">
        <v>33511000</v>
      </c>
      <c r="AE1792" s="4">
        <v>33439000</v>
      </c>
      <c r="AF1792" s="4">
        <v>33378000</v>
      </c>
      <c r="AG1792" s="4">
        <v>33306000</v>
      </c>
    </row>
    <row r="1793" spans="1:33">
      <c r="A1793" t="s">
        <v>5183</v>
      </c>
      <c r="B1793" t="s">
        <v>132</v>
      </c>
      <c r="C1793" s="4">
        <v>3363100</v>
      </c>
      <c r="D1793" s="4">
        <v>3530100</v>
      </c>
      <c r="E1793" s="4">
        <v>3522900</v>
      </c>
      <c r="F1793" s="4">
        <v>3515700</v>
      </c>
      <c r="G1793" s="4">
        <v>3509500</v>
      </c>
      <c r="H1793" s="4">
        <v>3502200</v>
      </c>
      <c r="I1793" s="4">
        <v>3495000</v>
      </c>
      <c r="J1793" s="4">
        <v>3487800</v>
      </c>
      <c r="K1793" s="4">
        <v>3480600</v>
      </c>
      <c r="L1793" s="4">
        <v>3474400</v>
      </c>
      <c r="M1793" s="4">
        <v>3467200</v>
      </c>
      <c r="N1793" s="4">
        <v>3460000</v>
      </c>
      <c r="O1793" s="4">
        <v>3452800</v>
      </c>
      <c r="P1793" s="4">
        <v>3446600</v>
      </c>
      <c r="Q1793" s="4">
        <v>3439400</v>
      </c>
      <c r="R1793" s="4">
        <v>3432200</v>
      </c>
      <c r="S1793" s="4">
        <v>3426000</v>
      </c>
      <c r="T1793" s="4">
        <v>3418800</v>
      </c>
      <c r="U1793" s="4">
        <v>3411600</v>
      </c>
      <c r="V1793" s="4">
        <v>3405500</v>
      </c>
      <c r="W1793" s="4">
        <v>3398300</v>
      </c>
      <c r="X1793" s="4">
        <v>3391100</v>
      </c>
      <c r="Y1793" s="4">
        <v>3384900</v>
      </c>
      <c r="Z1793" s="4">
        <v>3377700</v>
      </c>
      <c r="AA1793" s="4">
        <v>3371600</v>
      </c>
      <c r="AB1793" s="4">
        <v>3364400</v>
      </c>
      <c r="AC1793" s="4">
        <v>3358200</v>
      </c>
      <c r="AD1793" s="4">
        <v>3351100</v>
      </c>
      <c r="AE1793" s="4">
        <v>3343900</v>
      </c>
      <c r="AF1793" s="4">
        <v>3337800</v>
      </c>
      <c r="AG1793" s="4">
        <v>3330600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889302000</v>
      </c>
      <c r="D1820" s="4">
        <v>1298830000</v>
      </c>
      <c r="E1820" s="4">
        <v>1365500000</v>
      </c>
      <c r="F1820" s="4">
        <v>1435150000</v>
      </c>
      <c r="G1820" s="4">
        <v>1508360000</v>
      </c>
      <c r="H1820" s="4">
        <v>1585150000</v>
      </c>
      <c r="I1820" s="4">
        <v>1666100000</v>
      </c>
      <c r="J1820" s="4">
        <v>1750630000</v>
      </c>
      <c r="K1820" s="4">
        <v>1839910000</v>
      </c>
      <c r="L1820" s="4">
        <v>1933960000</v>
      </c>
      <c r="M1820" s="4">
        <v>2032780000</v>
      </c>
      <c r="N1820" s="4">
        <v>2136350000</v>
      </c>
      <c r="O1820" s="4">
        <v>2245280000</v>
      </c>
      <c r="P1820" s="4">
        <v>2359570000</v>
      </c>
      <c r="Q1820" s="4">
        <v>2479810000</v>
      </c>
      <c r="R1820" s="4">
        <v>2606600000</v>
      </c>
      <c r="S1820" s="4">
        <v>2739340000</v>
      </c>
      <c r="T1820" s="4">
        <v>2879220000</v>
      </c>
      <c r="U1820" s="4">
        <v>3026250000</v>
      </c>
      <c r="V1820" s="4">
        <v>3180420000</v>
      </c>
      <c r="W1820" s="4">
        <v>3342320000</v>
      </c>
      <c r="X1820" s="4">
        <v>3513160000</v>
      </c>
      <c r="Y1820" s="4">
        <v>3692330000</v>
      </c>
      <c r="Z1820" s="4">
        <v>3880430000</v>
      </c>
      <c r="AA1820" s="4">
        <v>4078050000</v>
      </c>
      <c r="AB1820" s="4">
        <v>4286390000</v>
      </c>
      <c r="AC1820" s="4">
        <v>4504840000</v>
      </c>
      <c r="AD1820" s="4">
        <v>4734610000</v>
      </c>
      <c r="AE1820" s="4">
        <v>4976280000</v>
      </c>
      <c r="AF1820" s="4">
        <v>5229860000</v>
      </c>
      <c r="AG1820" s="4">
        <v>5496530000</v>
      </c>
    </row>
    <row r="1821" spans="1:33">
      <c r="A1821" t="s">
        <v>5155</v>
      </c>
      <c r="B1821" t="s">
        <v>132</v>
      </c>
      <c r="C1821" s="4">
        <v>6439930000</v>
      </c>
      <c r="D1821" s="4">
        <v>9405580000</v>
      </c>
      <c r="E1821" s="4">
        <v>9888360000</v>
      </c>
      <c r="F1821" s="4">
        <v>10392700000</v>
      </c>
      <c r="G1821" s="4">
        <v>10922900000</v>
      </c>
      <c r="H1821" s="4">
        <v>11478900000</v>
      </c>
      <c r="I1821" s="4">
        <v>12065200000</v>
      </c>
      <c r="J1821" s="4">
        <v>12677300000</v>
      </c>
      <c r="K1821" s="4">
        <v>13323900000</v>
      </c>
      <c r="L1821" s="4">
        <v>14004900000</v>
      </c>
      <c r="M1821" s="4">
        <v>14720500000</v>
      </c>
      <c r="N1821" s="4">
        <v>15470500000</v>
      </c>
      <c r="O1821" s="4">
        <v>16259300000</v>
      </c>
      <c r="P1821" s="4">
        <v>17086900000</v>
      </c>
      <c r="Q1821" s="4">
        <v>17957700000</v>
      </c>
      <c r="R1821" s="4">
        <v>18875800000</v>
      </c>
      <c r="S1821" s="4">
        <v>19837100000</v>
      </c>
      <c r="T1821" s="4">
        <v>20850000000</v>
      </c>
      <c r="U1821" s="4">
        <v>21914700000</v>
      </c>
      <c r="V1821" s="4">
        <v>23031200000</v>
      </c>
      <c r="W1821" s="4">
        <v>24203600000</v>
      </c>
      <c r="X1821" s="4">
        <v>25440800000</v>
      </c>
      <c r="Y1821" s="4">
        <v>26738200000</v>
      </c>
      <c r="Z1821" s="4">
        <v>28100400000</v>
      </c>
      <c r="AA1821" s="4">
        <v>29531500000</v>
      </c>
      <c r="AB1821" s="4">
        <v>31040100000</v>
      </c>
      <c r="AC1821" s="4">
        <v>32622100000</v>
      </c>
      <c r="AD1821" s="4">
        <v>34286000000</v>
      </c>
      <c r="AE1821" s="4">
        <v>36036000000</v>
      </c>
      <c r="AF1821" s="4">
        <v>37872300000</v>
      </c>
      <c r="AG1821" s="4">
        <v>39803500000</v>
      </c>
    </row>
    <row r="1822" spans="1:33">
      <c r="A1822" t="s">
        <v>5154</v>
      </c>
      <c r="B1822" t="s">
        <v>132</v>
      </c>
      <c r="C1822" s="4">
        <v>128801000</v>
      </c>
      <c r="D1822" s="4">
        <v>188115000</v>
      </c>
      <c r="E1822" s="4">
        <v>197770000</v>
      </c>
      <c r="F1822" s="4">
        <v>207857000</v>
      </c>
      <c r="G1822" s="4">
        <v>218461000</v>
      </c>
      <c r="H1822" s="4">
        <v>229583000</v>
      </c>
      <c r="I1822" s="4">
        <v>241307000</v>
      </c>
      <c r="J1822" s="4">
        <v>253549000</v>
      </c>
      <c r="K1822" s="4">
        <v>266481000</v>
      </c>
      <c r="L1822" s="4">
        <v>280103000</v>
      </c>
      <c r="M1822" s="4">
        <v>294414000</v>
      </c>
      <c r="N1822" s="4">
        <v>309415000</v>
      </c>
      <c r="O1822" s="4">
        <v>325192000</v>
      </c>
      <c r="P1822" s="4">
        <v>341744000</v>
      </c>
      <c r="Q1822" s="4">
        <v>359159000</v>
      </c>
      <c r="R1822" s="4">
        <v>377522000</v>
      </c>
      <c r="S1822" s="4">
        <v>396748000</v>
      </c>
      <c r="T1822" s="4">
        <v>417007000</v>
      </c>
      <c r="U1822" s="4">
        <v>438302000</v>
      </c>
      <c r="V1822" s="4">
        <v>460631000</v>
      </c>
      <c r="W1822" s="4">
        <v>484080000</v>
      </c>
      <c r="X1822" s="4">
        <v>508823000</v>
      </c>
      <c r="Y1822" s="4">
        <v>534773000</v>
      </c>
      <c r="Z1822" s="4">
        <v>562016000</v>
      </c>
      <c r="AA1822" s="4">
        <v>590638000</v>
      </c>
      <c r="AB1822" s="4">
        <v>620813000</v>
      </c>
      <c r="AC1822" s="4">
        <v>652452000</v>
      </c>
      <c r="AD1822" s="4">
        <v>685730000</v>
      </c>
      <c r="AE1822" s="4">
        <v>720732000</v>
      </c>
      <c r="AF1822" s="4">
        <v>757459000</v>
      </c>
      <c r="AG1822" s="4">
        <v>796082000</v>
      </c>
    </row>
    <row r="1823" spans="1:33">
      <c r="A1823" t="s">
        <v>5153</v>
      </c>
      <c r="B1823" t="s">
        <v>132</v>
      </c>
      <c r="C1823" s="4">
        <v>942133000</v>
      </c>
      <c r="D1823" s="4">
        <v>1375990000</v>
      </c>
      <c r="E1823" s="4">
        <v>1446620000</v>
      </c>
      <c r="F1823" s="4">
        <v>1520400000</v>
      </c>
      <c r="G1823" s="4">
        <v>1597970000</v>
      </c>
      <c r="H1823" s="4">
        <v>1679320000</v>
      </c>
      <c r="I1823" s="4">
        <v>1765080000</v>
      </c>
      <c r="J1823" s="4">
        <v>1854630000</v>
      </c>
      <c r="K1823" s="4">
        <v>1949220000</v>
      </c>
      <c r="L1823" s="4">
        <v>2048860000</v>
      </c>
      <c r="M1823" s="4">
        <v>2153540000</v>
      </c>
      <c r="N1823" s="4">
        <v>2263260000</v>
      </c>
      <c r="O1823" s="4">
        <v>2378660000</v>
      </c>
      <c r="P1823" s="4">
        <v>2499740000</v>
      </c>
      <c r="Q1823" s="4">
        <v>2627130000</v>
      </c>
      <c r="R1823" s="4">
        <v>2761450000</v>
      </c>
      <c r="S1823" s="4">
        <v>2902070000</v>
      </c>
      <c r="T1823" s="4">
        <v>3050270000</v>
      </c>
      <c r="U1823" s="4">
        <v>3206030000</v>
      </c>
      <c r="V1823" s="4">
        <v>3369350000</v>
      </c>
      <c r="W1823" s="4">
        <v>3540880000</v>
      </c>
      <c r="X1823" s="4">
        <v>3721870000</v>
      </c>
      <c r="Y1823" s="4">
        <v>3911680000</v>
      </c>
      <c r="Z1823" s="4">
        <v>4110950000</v>
      </c>
      <c r="AA1823" s="4">
        <v>4320320000</v>
      </c>
      <c r="AB1823" s="4">
        <v>4541030000</v>
      </c>
      <c r="AC1823" s="4">
        <v>4772460000</v>
      </c>
      <c r="AD1823" s="4">
        <v>5015880000</v>
      </c>
      <c r="AE1823" s="4">
        <v>5271910000</v>
      </c>
      <c r="AF1823" s="4">
        <v>5540550000</v>
      </c>
      <c r="AG1823" s="4">
        <v>5823060000</v>
      </c>
    </row>
    <row r="1824" spans="1:33">
      <c r="A1824" t="s">
        <v>5152</v>
      </c>
      <c r="B1824" t="s">
        <v>132</v>
      </c>
      <c r="C1824" s="4">
        <v>932402000</v>
      </c>
      <c r="D1824" s="4">
        <v>1361780000</v>
      </c>
      <c r="E1824" s="4">
        <v>1431680000</v>
      </c>
      <c r="F1824" s="4">
        <v>1504700000</v>
      </c>
      <c r="G1824" s="4">
        <v>1581460000</v>
      </c>
      <c r="H1824" s="4">
        <v>1661970000</v>
      </c>
      <c r="I1824" s="4">
        <v>1746850000</v>
      </c>
      <c r="J1824" s="4">
        <v>1835470000</v>
      </c>
      <c r="K1824" s="4">
        <v>1929090000</v>
      </c>
      <c r="L1824" s="4">
        <v>2027690000</v>
      </c>
      <c r="M1824" s="4">
        <v>2131290000</v>
      </c>
      <c r="N1824" s="4">
        <v>2239890000</v>
      </c>
      <c r="O1824" s="4">
        <v>2354100000</v>
      </c>
      <c r="P1824" s="4">
        <v>2473920000</v>
      </c>
      <c r="Q1824" s="4">
        <v>2599990000</v>
      </c>
      <c r="R1824" s="4">
        <v>2732930000</v>
      </c>
      <c r="S1824" s="4">
        <v>2872100000</v>
      </c>
      <c r="T1824" s="4">
        <v>3018760000</v>
      </c>
      <c r="U1824" s="4">
        <v>3172910000</v>
      </c>
      <c r="V1824" s="4">
        <v>3334560000</v>
      </c>
      <c r="W1824" s="4">
        <v>3504310000</v>
      </c>
      <c r="X1824" s="4">
        <v>3683430000</v>
      </c>
      <c r="Y1824" s="4">
        <v>3871280000</v>
      </c>
      <c r="Z1824" s="4">
        <v>4068490000</v>
      </c>
      <c r="AA1824" s="4">
        <v>4275700000</v>
      </c>
      <c r="AB1824" s="4">
        <v>4494130000</v>
      </c>
      <c r="AC1824" s="4">
        <v>4723170000</v>
      </c>
      <c r="AD1824" s="4">
        <v>4964080000</v>
      </c>
      <c r="AE1824" s="4">
        <v>5217460000</v>
      </c>
      <c r="AF1824" s="4">
        <v>5483330000</v>
      </c>
      <c r="AG1824" s="4">
        <v>5762920000</v>
      </c>
    </row>
    <row r="1825" spans="1:33">
      <c r="A1825" t="s">
        <v>5151</v>
      </c>
      <c r="B1825" t="s">
        <v>132</v>
      </c>
      <c r="C1825" s="4">
        <v>25687800</v>
      </c>
      <c r="D1825" s="4">
        <v>37517300</v>
      </c>
      <c r="E1825" s="4">
        <v>39443000</v>
      </c>
      <c r="F1825" s="4">
        <v>41454700</v>
      </c>
      <c r="G1825" s="4">
        <v>43569600</v>
      </c>
      <c r="H1825" s="4">
        <v>45787600</v>
      </c>
      <c r="I1825" s="4">
        <v>48126000</v>
      </c>
      <c r="J1825" s="4">
        <v>50567600</v>
      </c>
      <c r="K1825" s="4">
        <v>53146700</v>
      </c>
      <c r="L1825" s="4">
        <v>55863300</v>
      </c>
      <c r="M1825" s="4">
        <v>58717500</v>
      </c>
      <c r="N1825" s="4">
        <v>61709300</v>
      </c>
      <c r="O1825" s="4">
        <v>64855800</v>
      </c>
      <c r="P1825" s="4">
        <v>68157000</v>
      </c>
      <c r="Q1825" s="4">
        <v>71630200</v>
      </c>
      <c r="R1825" s="4">
        <v>75292500</v>
      </c>
      <c r="S1825" s="4">
        <v>79126800</v>
      </c>
      <c r="T1825" s="4">
        <v>83167400</v>
      </c>
      <c r="U1825" s="4">
        <v>87414300</v>
      </c>
      <c r="V1825" s="4">
        <v>91867500</v>
      </c>
      <c r="W1825" s="4">
        <v>96544300</v>
      </c>
      <c r="X1825" s="4">
        <v>101479000</v>
      </c>
      <c r="Y1825" s="4">
        <v>106654000</v>
      </c>
      <c r="Z1825" s="4">
        <v>112088000</v>
      </c>
      <c r="AA1825" s="4">
        <v>117796000</v>
      </c>
      <c r="AB1825" s="4">
        <v>123814000</v>
      </c>
      <c r="AC1825" s="4">
        <v>130124000</v>
      </c>
      <c r="AD1825" s="4">
        <v>136761000</v>
      </c>
      <c r="AE1825" s="4">
        <v>143742000</v>
      </c>
      <c r="AF1825" s="4">
        <v>151066000</v>
      </c>
      <c r="AG1825" s="4">
        <v>158769000</v>
      </c>
    </row>
    <row r="1826" spans="1:33">
      <c r="A1826" t="s">
        <v>5150</v>
      </c>
      <c r="B1826" t="s">
        <v>132</v>
      </c>
      <c r="C1826" s="4">
        <v>51393600</v>
      </c>
      <c r="D1826" s="4">
        <v>75060800</v>
      </c>
      <c r="E1826" s="4">
        <v>78913600</v>
      </c>
      <c r="F1826" s="4">
        <v>82938400</v>
      </c>
      <c r="G1826" s="4">
        <v>87169600</v>
      </c>
      <c r="H1826" s="4">
        <v>91607200</v>
      </c>
      <c r="I1826" s="4">
        <v>96285600</v>
      </c>
      <c r="J1826" s="4">
        <v>101170000</v>
      </c>
      <c r="K1826" s="4">
        <v>106330000</v>
      </c>
      <c r="L1826" s="4">
        <v>111766000</v>
      </c>
      <c r="M1826" s="4">
        <v>117476000</v>
      </c>
      <c r="N1826" s="4">
        <v>123462000</v>
      </c>
      <c r="O1826" s="4">
        <v>129757000</v>
      </c>
      <c r="P1826" s="4">
        <v>136362000</v>
      </c>
      <c r="Q1826" s="4">
        <v>143310000</v>
      </c>
      <c r="R1826" s="4">
        <v>150638000</v>
      </c>
      <c r="S1826" s="4">
        <v>158309000</v>
      </c>
      <c r="T1826" s="4">
        <v>166393000</v>
      </c>
      <c r="U1826" s="4">
        <v>174890000</v>
      </c>
      <c r="V1826" s="4">
        <v>183799000</v>
      </c>
      <c r="W1826" s="4">
        <v>193156000</v>
      </c>
      <c r="X1826" s="4">
        <v>203029000</v>
      </c>
      <c r="Y1826" s="4">
        <v>213383000</v>
      </c>
      <c r="Z1826" s="4">
        <v>224254000</v>
      </c>
      <c r="AA1826" s="4">
        <v>235674000</v>
      </c>
      <c r="AB1826" s="4">
        <v>247714000</v>
      </c>
      <c r="AC1826" s="4">
        <v>260339000</v>
      </c>
      <c r="AD1826" s="4">
        <v>273618000</v>
      </c>
      <c r="AE1826" s="4">
        <v>287584000</v>
      </c>
      <c r="AF1826" s="4">
        <v>302238000</v>
      </c>
      <c r="AG1826" s="4">
        <v>317650000</v>
      </c>
    </row>
    <row r="1827" spans="1:33">
      <c r="A1827" t="s">
        <v>5149</v>
      </c>
      <c r="B1827" t="s">
        <v>132</v>
      </c>
      <c r="C1827" s="4">
        <v>486414000</v>
      </c>
      <c r="D1827" s="4">
        <v>710411000</v>
      </c>
      <c r="E1827" s="4">
        <v>746876000</v>
      </c>
      <c r="F1827" s="4">
        <v>784969000</v>
      </c>
      <c r="G1827" s="4">
        <v>825015000</v>
      </c>
      <c r="H1827" s="4">
        <v>867014000</v>
      </c>
      <c r="I1827" s="4">
        <v>911293000</v>
      </c>
      <c r="J1827" s="4">
        <v>957525000</v>
      </c>
      <c r="K1827" s="4">
        <v>1006360000</v>
      </c>
      <c r="L1827" s="4">
        <v>1057800000</v>
      </c>
      <c r="M1827" s="4">
        <v>1111850000</v>
      </c>
      <c r="N1827" s="4">
        <v>1168500000</v>
      </c>
      <c r="O1827" s="4">
        <v>1228080000</v>
      </c>
      <c r="P1827" s="4">
        <v>1290590000</v>
      </c>
      <c r="Q1827" s="4">
        <v>1356360000</v>
      </c>
      <c r="R1827" s="4">
        <v>1425710000</v>
      </c>
      <c r="S1827" s="4">
        <v>1498310000</v>
      </c>
      <c r="T1827" s="4">
        <v>1574820000</v>
      </c>
      <c r="U1827" s="4">
        <v>1655240000</v>
      </c>
      <c r="V1827" s="4">
        <v>1739560000</v>
      </c>
      <c r="W1827" s="4">
        <v>1828120000</v>
      </c>
      <c r="X1827" s="4">
        <v>1921560000</v>
      </c>
      <c r="Y1827" s="4">
        <v>2019560000</v>
      </c>
      <c r="Z1827" s="4">
        <v>2122440000</v>
      </c>
      <c r="AA1827" s="4">
        <v>2230530000</v>
      </c>
      <c r="AB1827" s="4">
        <v>2344490000</v>
      </c>
      <c r="AC1827" s="4">
        <v>2463970000</v>
      </c>
      <c r="AD1827" s="4">
        <v>2589650000</v>
      </c>
      <c r="AE1827" s="4">
        <v>2721830000</v>
      </c>
      <c r="AF1827" s="4">
        <v>2860530000</v>
      </c>
      <c r="AG1827" s="4">
        <v>3006390000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539143000000</v>
      </c>
      <c r="D1843" s="4">
        <v>538167000000</v>
      </c>
      <c r="E1843" s="4">
        <v>509629000000</v>
      </c>
      <c r="F1843" s="4">
        <v>482593000000</v>
      </c>
      <c r="G1843" s="4">
        <v>457059000000</v>
      </c>
      <c r="H1843" s="4">
        <v>432801000000</v>
      </c>
      <c r="I1843" s="4">
        <v>409896000000</v>
      </c>
      <c r="J1843" s="4">
        <v>388117000000</v>
      </c>
      <c r="K1843" s="4">
        <v>367615000000</v>
      </c>
      <c r="L1843" s="4">
        <v>348089000000</v>
      </c>
      <c r="M1843" s="4">
        <v>329614000000</v>
      </c>
      <c r="N1843" s="4">
        <v>312191000000</v>
      </c>
      <c r="O1843" s="4">
        <v>295669000000</v>
      </c>
      <c r="P1843" s="4">
        <v>279973000000</v>
      </c>
      <c r="Q1843" s="4">
        <v>265103000000</v>
      </c>
      <c r="R1843" s="4">
        <v>251059000000</v>
      </c>
      <c r="S1843" s="4">
        <v>237767000000</v>
      </c>
      <c r="T1843" s="4">
        <v>225150000000</v>
      </c>
      <c r="U1843" s="4">
        <v>213209000000</v>
      </c>
      <c r="V1843" s="4">
        <v>201944000000</v>
      </c>
      <c r="W1843" s="4">
        <v>191205000000</v>
      </c>
      <c r="X1843" s="4">
        <v>181066000000</v>
      </c>
      <c r="Y1843" s="4">
        <v>171528000000</v>
      </c>
      <c r="Z1843" s="4">
        <v>162441000000</v>
      </c>
      <c r="AA1843" s="4">
        <v>153805000000</v>
      </c>
      <c r="AB1843" s="4">
        <v>145619000000</v>
      </c>
      <c r="AC1843" s="4">
        <v>137959000000</v>
      </c>
      <c r="AD1843" s="4">
        <v>130599000000</v>
      </c>
      <c r="AE1843" s="4">
        <v>123690000000</v>
      </c>
      <c r="AF1843" s="4">
        <v>117156000000</v>
      </c>
      <c r="AG1843" s="4">
        <v>110923000000</v>
      </c>
    </row>
    <row r="1844" spans="1:33">
      <c r="A1844" t="s">
        <v>5132</v>
      </c>
      <c r="B1844" t="s">
        <v>132</v>
      </c>
      <c r="C1844" s="4">
        <v>29512900</v>
      </c>
      <c r="D1844" s="4">
        <v>29459400</v>
      </c>
      <c r="E1844" s="4">
        <v>27897200</v>
      </c>
      <c r="F1844" s="4">
        <v>26417300</v>
      </c>
      <c r="G1844" s="4">
        <v>25019500</v>
      </c>
      <c r="H1844" s="4">
        <v>23691700</v>
      </c>
      <c r="I1844" s="4">
        <v>22437800</v>
      </c>
      <c r="J1844" s="4">
        <v>21245600</v>
      </c>
      <c r="K1844" s="4">
        <v>20123300</v>
      </c>
      <c r="L1844" s="4">
        <v>19054500</v>
      </c>
      <c r="M1844" s="4">
        <v>18043200</v>
      </c>
      <c r="N1844" s="4">
        <v>17089400</v>
      </c>
      <c r="O1844" s="4">
        <v>16185000</v>
      </c>
      <c r="P1844" s="4">
        <v>15325800</v>
      </c>
      <c r="Q1844" s="4">
        <v>14511800</v>
      </c>
      <c r="R1844" s="4">
        <v>13743100</v>
      </c>
      <c r="S1844" s="4">
        <v>13015400</v>
      </c>
      <c r="T1844" s="4">
        <v>12324800</v>
      </c>
      <c r="U1844" s="4">
        <v>11671100</v>
      </c>
      <c r="V1844" s="4">
        <v>11054500</v>
      </c>
      <c r="W1844" s="4">
        <v>10466600</v>
      </c>
      <c r="X1844" s="4">
        <v>9911620</v>
      </c>
      <c r="Y1844" s="4">
        <v>9389520</v>
      </c>
      <c r="Z1844" s="4">
        <v>8892090</v>
      </c>
      <c r="AA1844" s="4">
        <v>8419330</v>
      </c>
      <c r="AB1844" s="4">
        <v>7971230</v>
      </c>
      <c r="AC1844" s="4">
        <v>7551910</v>
      </c>
      <c r="AD1844" s="4">
        <v>7149030</v>
      </c>
      <c r="AE1844" s="4">
        <v>6770820</v>
      </c>
      <c r="AF1844" s="4">
        <v>6413160</v>
      </c>
      <c r="AG1844" s="4">
        <v>6071950</v>
      </c>
    </row>
    <row r="1845" spans="1:33">
      <c r="A1845" t="s">
        <v>5131</v>
      </c>
      <c r="B1845" t="s">
        <v>132</v>
      </c>
      <c r="C1845" s="4">
        <v>184220000</v>
      </c>
      <c r="D1845" s="4">
        <v>183887000</v>
      </c>
      <c r="E1845" s="4">
        <v>174136000</v>
      </c>
      <c r="F1845" s="4">
        <v>164898000</v>
      </c>
      <c r="G1845" s="4">
        <v>156173000</v>
      </c>
      <c r="H1845" s="4">
        <v>147884000</v>
      </c>
      <c r="I1845" s="4">
        <v>140058000</v>
      </c>
      <c r="J1845" s="4">
        <v>132616000</v>
      </c>
      <c r="K1845" s="4">
        <v>125611000</v>
      </c>
      <c r="L1845" s="4">
        <v>118939000</v>
      </c>
      <c r="M1845" s="4">
        <v>112626000</v>
      </c>
      <c r="N1845" s="4">
        <v>106673000</v>
      </c>
      <c r="O1845" s="4">
        <v>101027000</v>
      </c>
      <c r="P1845" s="4">
        <v>95664200</v>
      </c>
      <c r="Q1845" s="4">
        <v>90583300</v>
      </c>
      <c r="R1845" s="4">
        <v>85784700</v>
      </c>
      <c r="S1845" s="4">
        <v>81242700</v>
      </c>
      <c r="T1845" s="4">
        <v>76931700</v>
      </c>
      <c r="U1845" s="4">
        <v>72851600</v>
      </c>
      <c r="V1845" s="4">
        <v>69002400</v>
      </c>
      <c r="W1845" s="4">
        <v>65332900</v>
      </c>
      <c r="X1845" s="4">
        <v>61868700</v>
      </c>
      <c r="Y1845" s="4">
        <v>58609700</v>
      </c>
      <c r="Z1845" s="4">
        <v>55504700</v>
      </c>
      <c r="AA1845" s="4">
        <v>52553700</v>
      </c>
      <c r="AB1845" s="4">
        <v>49756700</v>
      </c>
      <c r="AC1845" s="4">
        <v>47139300</v>
      </c>
      <c r="AD1845" s="4">
        <v>44624500</v>
      </c>
      <c r="AE1845" s="4">
        <v>42263700</v>
      </c>
      <c r="AF1845" s="4">
        <v>40031200</v>
      </c>
      <c r="AG1845" s="4">
        <v>37901300</v>
      </c>
    </row>
    <row r="1846" spans="1:33">
      <c r="A1846" t="s">
        <v>5130</v>
      </c>
      <c r="B1846" t="s">
        <v>132</v>
      </c>
      <c r="C1846" s="4">
        <v>550558000</v>
      </c>
      <c r="D1846" s="4">
        <v>549561000</v>
      </c>
      <c r="E1846" s="4">
        <v>520418000</v>
      </c>
      <c r="F1846" s="4">
        <v>492810000</v>
      </c>
      <c r="G1846" s="4">
        <v>466735000</v>
      </c>
      <c r="H1846" s="4">
        <v>441964000</v>
      </c>
      <c r="I1846" s="4">
        <v>418574000</v>
      </c>
      <c r="J1846" s="4">
        <v>396334000</v>
      </c>
      <c r="K1846" s="4">
        <v>375398000</v>
      </c>
      <c r="L1846" s="4">
        <v>355458000</v>
      </c>
      <c r="M1846" s="4">
        <v>336592000</v>
      </c>
      <c r="N1846" s="4">
        <v>318800000</v>
      </c>
      <c r="O1846" s="4">
        <v>301929000</v>
      </c>
      <c r="P1846" s="4">
        <v>285900000</v>
      </c>
      <c r="Q1846" s="4">
        <v>270716000</v>
      </c>
      <c r="R1846" s="4">
        <v>256375000</v>
      </c>
      <c r="S1846" s="4">
        <v>242801000</v>
      </c>
      <c r="T1846" s="4">
        <v>229917000</v>
      </c>
      <c r="U1846" s="4">
        <v>217723000</v>
      </c>
      <c r="V1846" s="4">
        <v>206219000</v>
      </c>
      <c r="W1846" s="4">
        <v>195253000</v>
      </c>
      <c r="X1846" s="4">
        <v>184900000</v>
      </c>
      <c r="Y1846" s="4">
        <v>175160000</v>
      </c>
      <c r="Z1846" s="4">
        <v>165880000</v>
      </c>
      <c r="AA1846" s="4">
        <v>157061000</v>
      </c>
      <c r="AB1846" s="4">
        <v>148702000</v>
      </c>
      <c r="AC1846" s="4">
        <v>140880000</v>
      </c>
      <c r="AD1846" s="4">
        <v>133364000</v>
      </c>
      <c r="AE1846" s="4">
        <v>126308000</v>
      </c>
      <c r="AF1846" s="4">
        <v>119636000</v>
      </c>
      <c r="AG1846" s="4">
        <v>113271000</v>
      </c>
    </row>
    <row r="1847" spans="1:33">
      <c r="A1847" t="s">
        <v>5129</v>
      </c>
      <c r="B1847" t="s">
        <v>132</v>
      </c>
      <c r="C1847" s="4">
        <v>53756400</v>
      </c>
      <c r="D1847" s="4">
        <v>53659000</v>
      </c>
      <c r="E1847" s="4">
        <v>50813600</v>
      </c>
      <c r="F1847" s="4">
        <v>48117900</v>
      </c>
      <c r="G1847" s="4">
        <v>45572000</v>
      </c>
      <c r="H1847" s="4">
        <v>43153300</v>
      </c>
      <c r="I1847" s="4">
        <v>40869500</v>
      </c>
      <c r="J1847" s="4">
        <v>38698000</v>
      </c>
      <c r="K1847" s="4">
        <v>36653800</v>
      </c>
      <c r="L1847" s="4">
        <v>34706900</v>
      </c>
      <c r="M1847" s="4">
        <v>32864800</v>
      </c>
      <c r="N1847" s="4">
        <v>31127600</v>
      </c>
      <c r="O1847" s="4">
        <v>29480300</v>
      </c>
      <c r="P1847" s="4">
        <v>27915300</v>
      </c>
      <c r="Q1847" s="4">
        <v>26432600</v>
      </c>
      <c r="R1847" s="4">
        <v>25032400</v>
      </c>
      <c r="S1847" s="4">
        <v>23707000</v>
      </c>
      <c r="T1847" s="4">
        <v>22449000</v>
      </c>
      <c r="U1847" s="4">
        <v>21258400</v>
      </c>
      <c r="V1847" s="4">
        <v>20135200</v>
      </c>
      <c r="W1847" s="4">
        <v>19064400</v>
      </c>
      <c r="X1847" s="4">
        <v>18053600</v>
      </c>
      <c r="Y1847" s="4">
        <v>17102600</v>
      </c>
      <c r="Z1847" s="4">
        <v>16196500</v>
      </c>
      <c r="AA1847" s="4">
        <v>15335400</v>
      </c>
      <c r="AB1847" s="4">
        <v>14519200</v>
      </c>
      <c r="AC1847" s="4">
        <v>13755500</v>
      </c>
      <c r="AD1847" s="4">
        <v>13021600</v>
      </c>
      <c r="AE1847" s="4">
        <v>12332700</v>
      </c>
      <c r="AF1847" s="4">
        <v>11681300</v>
      </c>
      <c r="AG1847" s="4">
        <v>11059800</v>
      </c>
    </row>
    <row r="1848" spans="1:33">
      <c r="A1848" t="s">
        <v>5128</v>
      </c>
      <c r="B1848" t="s">
        <v>132</v>
      </c>
      <c r="C1848" s="4">
        <v>48573100</v>
      </c>
      <c r="D1848" s="4">
        <v>48485200</v>
      </c>
      <c r="E1848" s="4">
        <v>45914100</v>
      </c>
      <c r="F1848" s="4">
        <v>43478300</v>
      </c>
      <c r="G1848" s="4">
        <v>41177900</v>
      </c>
      <c r="H1848" s="4">
        <v>38992500</v>
      </c>
      <c r="I1848" s="4">
        <v>36928800</v>
      </c>
      <c r="J1848" s="4">
        <v>34966700</v>
      </c>
      <c r="K1848" s="4">
        <v>33119600</v>
      </c>
      <c r="L1848" s="4">
        <v>31360400</v>
      </c>
      <c r="M1848" s="4">
        <v>29696000</v>
      </c>
      <c r="N1848" s="4">
        <v>28126300</v>
      </c>
      <c r="O1848" s="4">
        <v>26637700</v>
      </c>
      <c r="P1848" s="4">
        <v>25223600</v>
      </c>
      <c r="Q1848" s="4">
        <v>23884000</v>
      </c>
      <c r="R1848" s="4">
        <v>22618700</v>
      </c>
      <c r="S1848" s="4">
        <v>21421200</v>
      </c>
      <c r="T1848" s="4">
        <v>20284500</v>
      </c>
      <c r="U1848" s="4">
        <v>19208700</v>
      </c>
      <c r="V1848" s="4">
        <v>18193800</v>
      </c>
      <c r="W1848" s="4">
        <v>17226200</v>
      </c>
      <c r="X1848" s="4">
        <v>16312800</v>
      </c>
      <c r="Y1848" s="4">
        <v>15453500</v>
      </c>
      <c r="Z1848" s="4">
        <v>14634900</v>
      </c>
      <c r="AA1848" s="4">
        <v>13856800</v>
      </c>
      <c r="AB1848" s="4">
        <v>13119300</v>
      </c>
      <c r="AC1848" s="4">
        <v>12429100</v>
      </c>
      <c r="AD1848" s="4">
        <v>11766100</v>
      </c>
      <c r="AE1848" s="4">
        <v>11143600</v>
      </c>
      <c r="AF1848" s="4">
        <v>10555000</v>
      </c>
      <c r="AG1848" s="4">
        <v>9993380</v>
      </c>
    </row>
    <row r="1849" spans="1:33">
      <c r="A1849" t="s">
        <v>5127</v>
      </c>
      <c r="B1849" t="s">
        <v>132</v>
      </c>
      <c r="C1849" s="4">
        <v>141907000</v>
      </c>
      <c r="D1849" s="4">
        <v>141650000</v>
      </c>
      <c r="E1849" s="4">
        <v>134139000</v>
      </c>
      <c r="F1849" s="4">
        <v>127023000</v>
      </c>
      <c r="G1849" s="4">
        <v>120302000</v>
      </c>
      <c r="H1849" s="4">
        <v>113917000</v>
      </c>
      <c r="I1849" s="4">
        <v>107888000</v>
      </c>
      <c r="J1849" s="4">
        <v>102156000</v>
      </c>
      <c r="K1849" s="4">
        <v>96759500</v>
      </c>
      <c r="L1849" s="4">
        <v>91620000</v>
      </c>
      <c r="M1849" s="4">
        <v>86757400</v>
      </c>
      <c r="N1849" s="4">
        <v>82171400</v>
      </c>
      <c r="O1849" s="4">
        <v>77822700</v>
      </c>
      <c r="P1849" s="4">
        <v>73691400</v>
      </c>
      <c r="Q1849" s="4">
        <v>69777500</v>
      </c>
      <c r="R1849" s="4">
        <v>66081100</v>
      </c>
      <c r="S1849" s="4">
        <v>62582300</v>
      </c>
      <c r="T1849" s="4">
        <v>59261500</v>
      </c>
      <c r="U1849" s="4">
        <v>56118500</v>
      </c>
      <c r="V1849" s="4">
        <v>53153500</v>
      </c>
      <c r="W1849" s="4">
        <v>50326800</v>
      </c>
      <c r="X1849" s="4">
        <v>47658200</v>
      </c>
      <c r="Y1849" s="4">
        <v>45147800</v>
      </c>
      <c r="Z1849" s="4">
        <v>42756000</v>
      </c>
      <c r="AA1849" s="4">
        <v>40482800</v>
      </c>
      <c r="AB1849" s="4">
        <v>38328200</v>
      </c>
      <c r="AC1849" s="4">
        <v>36312000</v>
      </c>
      <c r="AD1849" s="4">
        <v>34374800</v>
      </c>
      <c r="AE1849" s="4">
        <v>32556200</v>
      </c>
      <c r="AF1849" s="4">
        <v>30836500</v>
      </c>
      <c r="AG1849" s="4">
        <v>29195900</v>
      </c>
    </row>
    <row r="1850" spans="1:33">
      <c r="A1850" t="s">
        <v>5126</v>
      </c>
      <c r="B1850" t="s">
        <v>132</v>
      </c>
      <c r="C1850" s="4">
        <v>6489820</v>
      </c>
      <c r="D1850" s="4">
        <v>6478060</v>
      </c>
      <c r="E1850" s="4">
        <v>6134540</v>
      </c>
      <c r="F1850" s="4">
        <v>5809100</v>
      </c>
      <c r="G1850" s="4">
        <v>5501740</v>
      </c>
      <c r="H1850" s="4">
        <v>5209750</v>
      </c>
      <c r="I1850" s="4">
        <v>4934030</v>
      </c>
      <c r="J1850" s="4">
        <v>4671870</v>
      </c>
      <c r="K1850" s="4">
        <v>4425080</v>
      </c>
      <c r="L1850" s="4">
        <v>4190040</v>
      </c>
      <c r="M1850" s="4">
        <v>3967660</v>
      </c>
      <c r="N1850" s="4">
        <v>3757930</v>
      </c>
      <c r="O1850" s="4">
        <v>3559050</v>
      </c>
      <c r="P1850" s="4">
        <v>3370110</v>
      </c>
      <c r="Q1850" s="4">
        <v>3191120</v>
      </c>
      <c r="R1850" s="4">
        <v>3022070</v>
      </c>
      <c r="S1850" s="4">
        <v>2862060</v>
      </c>
      <c r="T1850" s="4">
        <v>2710190</v>
      </c>
      <c r="U1850" s="4">
        <v>2566460</v>
      </c>
      <c r="V1850" s="4">
        <v>2430860</v>
      </c>
      <c r="W1850" s="4">
        <v>2301580</v>
      </c>
      <c r="X1850" s="4">
        <v>2179540</v>
      </c>
      <c r="Y1850" s="4">
        <v>2064740</v>
      </c>
      <c r="Z1850" s="4">
        <v>1955350</v>
      </c>
      <c r="AA1850" s="4">
        <v>1851390</v>
      </c>
      <c r="AB1850" s="4">
        <v>1752860</v>
      </c>
      <c r="AC1850" s="4">
        <v>1660650</v>
      </c>
      <c r="AD1850" s="4">
        <v>1572060</v>
      </c>
      <c r="AE1850" s="4">
        <v>1488890</v>
      </c>
      <c r="AF1850" s="4">
        <v>1410240</v>
      </c>
      <c r="AG1850" s="4">
        <v>1335210</v>
      </c>
    </row>
    <row r="1851" spans="1:33">
      <c r="A1851" t="s">
        <v>5125</v>
      </c>
      <c r="B1851" t="s">
        <v>132</v>
      </c>
      <c r="C1851" s="4">
        <v>11658700</v>
      </c>
      <c r="D1851" s="4">
        <v>11637600</v>
      </c>
      <c r="E1851" s="4">
        <v>11020500</v>
      </c>
      <c r="F1851" s="4">
        <v>10435800</v>
      </c>
      <c r="G1851" s="4">
        <v>9883660</v>
      </c>
      <c r="H1851" s="4">
        <v>9359110</v>
      </c>
      <c r="I1851" s="4">
        <v>8863790</v>
      </c>
      <c r="J1851" s="4">
        <v>8392830</v>
      </c>
      <c r="K1851" s="4">
        <v>7949480</v>
      </c>
      <c r="L1851" s="4">
        <v>7527240</v>
      </c>
      <c r="M1851" s="4">
        <v>7127740</v>
      </c>
      <c r="N1851" s="4">
        <v>6750970</v>
      </c>
      <c r="O1851" s="4">
        <v>6393690</v>
      </c>
      <c r="P1851" s="4">
        <v>6054270</v>
      </c>
      <c r="Q1851" s="4">
        <v>5732720</v>
      </c>
      <c r="R1851" s="4">
        <v>5429030</v>
      </c>
      <c r="S1851" s="4">
        <v>5141580</v>
      </c>
      <c r="T1851" s="4">
        <v>4868750</v>
      </c>
      <c r="U1851" s="4">
        <v>4610540</v>
      </c>
      <c r="V1851" s="4">
        <v>4366940</v>
      </c>
      <c r="W1851" s="4">
        <v>4134700</v>
      </c>
      <c r="X1851" s="4">
        <v>3915460</v>
      </c>
      <c r="Y1851" s="4">
        <v>3709220</v>
      </c>
      <c r="Z1851" s="4">
        <v>3512710</v>
      </c>
      <c r="AA1851" s="4">
        <v>3325950</v>
      </c>
      <c r="AB1851" s="4">
        <v>3148940</v>
      </c>
      <c r="AC1851" s="4">
        <v>2983290</v>
      </c>
      <c r="AD1851" s="4">
        <v>2824140</v>
      </c>
      <c r="AE1851" s="4">
        <v>2674730</v>
      </c>
      <c r="AF1851" s="4">
        <v>2533440</v>
      </c>
      <c r="AG1851" s="4">
        <v>2398650</v>
      </c>
    </row>
    <row r="1852" spans="1:33">
      <c r="A1852" t="s">
        <v>5124</v>
      </c>
      <c r="B1852" t="s">
        <v>132</v>
      </c>
      <c r="C1852" s="4">
        <v>21537000</v>
      </c>
      <c r="D1852" s="4">
        <v>21498000</v>
      </c>
      <c r="E1852" s="4">
        <v>20358000</v>
      </c>
      <c r="F1852" s="4">
        <v>19278000</v>
      </c>
      <c r="G1852" s="4">
        <v>18258000</v>
      </c>
      <c r="H1852" s="4">
        <v>17289000</v>
      </c>
      <c r="I1852" s="4">
        <v>16374000</v>
      </c>
      <c r="J1852" s="4">
        <v>15504000</v>
      </c>
      <c r="K1852" s="4">
        <v>14685000</v>
      </c>
      <c r="L1852" s="4">
        <v>13905000</v>
      </c>
      <c r="M1852" s="4">
        <v>13167000</v>
      </c>
      <c r="N1852" s="4">
        <v>12471000</v>
      </c>
      <c r="O1852" s="4">
        <v>11811000</v>
      </c>
      <c r="P1852" s="4">
        <v>11184000</v>
      </c>
      <c r="Q1852" s="4">
        <v>10590000</v>
      </c>
      <c r="R1852" s="4">
        <v>10029000</v>
      </c>
      <c r="S1852" s="4">
        <v>9498000</v>
      </c>
      <c r="T1852" s="4">
        <v>8994000</v>
      </c>
      <c r="U1852" s="4">
        <v>8517000</v>
      </c>
      <c r="V1852" s="4">
        <v>8067000</v>
      </c>
      <c r="W1852" s="4">
        <v>7638000</v>
      </c>
      <c r="X1852" s="4">
        <v>7233000</v>
      </c>
      <c r="Y1852" s="4">
        <v>6852000</v>
      </c>
      <c r="Z1852" s="4">
        <v>6489000</v>
      </c>
      <c r="AA1852" s="4">
        <v>6144000</v>
      </c>
      <c r="AB1852" s="4">
        <v>5817000</v>
      </c>
      <c r="AC1852" s="4">
        <v>5511000</v>
      </c>
      <c r="AD1852" s="4">
        <v>5217000</v>
      </c>
      <c r="AE1852" s="4">
        <v>4941000</v>
      </c>
      <c r="AF1852" s="4">
        <v>4680000</v>
      </c>
      <c r="AG1852" s="4">
        <v>4431000</v>
      </c>
    </row>
    <row r="1853" spans="1:33">
      <c r="A1853" t="s">
        <v>5123</v>
      </c>
      <c r="B1853" t="s">
        <v>132</v>
      </c>
      <c r="C1853" s="4">
        <v>4307400</v>
      </c>
      <c r="D1853" s="4">
        <v>4299600</v>
      </c>
      <c r="E1853" s="4">
        <v>4071600</v>
      </c>
      <c r="F1853" s="4">
        <v>3855600</v>
      </c>
      <c r="G1853" s="4">
        <v>3651600</v>
      </c>
      <c r="H1853" s="4">
        <v>3457800</v>
      </c>
      <c r="I1853" s="4">
        <v>3274800</v>
      </c>
      <c r="J1853" s="4">
        <v>3100800</v>
      </c>
      <c r="K1853" s="4">
        <v>2937000</v>
      </c>
      <c r="L1853" s="4">
        <v>2781000</v>
      </c>
      <c r="M1853" s="4">
        <v>2633400</v>
      </c>
      <c r="N1853" s="4">
        <v>2494200</v>
      </c>
      <c r="O1853" s="4">
        <v>2362200</v>
      </c>
      <c r="P1853" s="4">
        <v>2236800</v>
      </c>
      <c r="Q1853" s="4">
        <v>2118000</v>
      </c>
      <c r="R1853" s="4">
        <v>2005800</v>
      </c>
      <c r="S1853" s="4">
        <v>1899600</v>
      </c>
      <c r="T1853" s="4">
        <v>1798800</v>
      </c>
      <c r="U1853" s="4">
        <v>1703400</v>
      </c>
      <c r="V1853" s="4">
        <v>1613400</v>
      </c>
      <c r="W1853" s="4">
        <v>1527600</v>
      </c>
      <c r="X1853" s="4">
        <v>1446600</v>
      </c>
      <c r="Y1853" s="4">
        <v>1370400</v>
      </c>
      <c r="Z1853" s="4">
        <v>1297800</v>
      </c>
      <c r="AA1853" s="4">
        <v>1228800</v>
      </c>
      <c r="AB1853" s="4">
        <v>1163400</v>
      </c>
      <c r="AC1853" s="4">
        <v>1102200</v>
      </c>
      <c r="AD1853" s="4">
        <v>1043400</v>
      </c>
      <c r="AE1853">
        <v>988200</v>
      </c>
      <c r="AF1853">
        <v>936000</v>
      </c>
      <c r="AG1853">
        <v>886200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134136000000</v>
      </c>
      <c r="D1855" s="4">
        <v>133909000000</v>
      </c>
      <c r="E1855" s="4">
        <v>126841000000</v>
      </c>
      <c r="F1855" s="4">
        <v>120087000000</v>
      </c>
      <c r="G1855" s="4">
        <v>113756000000</v>
      </c>
      <c r="H1855" s="4">
        <v>107733000000</v>
      </c>
      <c r="I1855" s="4">
        <v>102011000000</v>
      </c>
      <c r="J1855" s="4">
        <v>96584400000</v>
      </c>
      <c r="K1855" s="4">
        <v>91458600000</v>
      </c>
      <c r="L1855" s="4">
        <v>86621700000</v>
      </c>
      <c r="M1855" s="4">
        <v>82018400000</v>
      </c>
      <c r="N1855" s="4">
        <v>77697700000</v>
      </c>
      <c r="O1855" s="4">
        <v>73573800000</v>
      </c>
      <c r="P1855" s="4">
        <v>69671100000</v>
      </c>
      <c r="Q1855" s="4">
        <v>65977300000</v>
      </c>
      <c r="R1855" s="4">
        <v>62480200000</v>
      </c>
      <c r="S1855" s="4">
        <v>59167500000</v>
      </c>
      <c r="T1855" s="4">
        <v>56033100000</v>
      </c>
      <c r="U1855" s="4">
        <v>53064600000</v>
      </c>
      <c r="V1855" s="4">
        <v>50255800000</v>
      </c>
      <c r="W1855" s="4">
        <v>47588500000</v>
      </c>
      <c r="X1855" s="4">
        <v>45062500000</v>
      </c>
      <c r="Y1855" s="4">
        <v>42677800000</v>
      </c>
      <c r="Z1855" s="4">
        <v>40416100000</v>
      </c>
      <c r="AA1855" s="4">
        <v>38277300000</v>
      </c>
      <c r="AB1855" s="4">
        <v>36249100000</v>
      </c>
      <c r="AC1855" s="4">
        <v>34321700000</v>
      </c>
      <c r="AD1855" s="4">
        <v>32506800000</v>
      </c>
      <c r="AE1855" s="4">
        <v>30782200000</v>
      </c>
      <c r="AF1855" s="4">
        <v>29153600000</v>
      </c>
      <c r="AG1855" s="4">
        <v>27607200000</v>
      </c>
    </row>
    <row r="1856" spans="1:33">
      <c r="A1856" t="s">
        <v>5120</v>
      </c>
      <c r="B1856" t="s">
        <v>132</v>
      </c>
      <c r="C1856" s="4">
        <v>4882250</v>
      </c>
      <c r="D1856" s="4">
        <v>4873980</v>
      </c>
      <c r="E1856" s="4">
        <v>4616720</v>
      </c>
      <c r="F1856" s="4">
        <v>4370870</v>
      </c>
      <c r="G1856" s="4">
        <v>4140460</v>
      </c>
      <c r="H1856" s="4">
        <v>3921240</v>
      </c>
      <c r="I1856" s="4">
        <v>3712970</v>
      </c>
      <c r="J1856" s="4">
        <v>3515450</v>
      </c>
      <c r="K1856" s="4">
        <v>3328880</v>
      </c>
      <c r="L1856" s="4">
        <v>3152830</v>
      </c>
      <c r="M1856" s="4">
        <v>2985280</v>
      </c>
      <c r="N1856" s="4">
        <v>2828020</v>
      </c>
      <c r="O1856" s="4">
        <v>2677910</v>
      </c>
      <c r="P1856" s="4">
        <v>2535860</v>
      </c>
      <c r="Q1856" s="4">
        <v>2401420</v>
      </c>
      <c r="R1856" s="4">
        <v>2274130</v>
      </c>
      <c r="S1856" s="4">
        <v>2153560</v>
      </c>
      <c r="T1856" s="4">
        <v>2039470</v>
      </c>
      <c r="U1856" s="4">
        <v>1931430</v>
      </c>
      <c r="V1856" s="4">
        <v>1829190</v>
      </c>
      <c r="W1856" s="4">
        <v>1732110</v>
      </c>
      <c r="X1856" s="4">
        <v>1640170</v>
      </c>
      <c r="Y1856" s="4">
        <v>1553370</v>
      </c>
      <c r="Z1856" s="4">
        <v>1471050</v>
      </c>
      <c r="AA1856" s="4">
        <v>1393200</v>
      </c>
      <c r="AB1856" s="4">
        <v>1319380</v>
      </c>
      <c r="AC1856" s="4">
        <v>1249230</v>
      </c>
      <c r="AD1856" s="4">
        <v>1183170</v>
      </c>
      <c r="AE1856" s="4">
        <v>1120400</v>
      </c>
      <c r="AF1856" s="4">
        <v>1061120</v>
      </c>
      <c r="AG1856" s="4">
        <v>1004840</v>
      </c>
    </row>
    <row r="1857" spans="1:33">
      <c r="A1857" t="s">
        <v>5119</v>
      </c>
      <c r="B1857" t="s">
        <v>132</v>
      </c>
      <c r="C1857" s="4">
        <v>39828400</v>
      </c>
      <c r="D1857" s="4">
        <v>39760900</v>
      </c>
      <c r="E1857" s="4">
        <v>37662300</v>
      </c>
      <c r="F1857" s="4">
        <v>35656700</v>
      </c>
      <c r="G1857" s="4">
        <v>33777100</v>
      </c>
      <c r="H1857" s="4">
        <v>31988700</v>
      </c>
      <c r="I1857" s="4">
        <v>30289700</v>
      </c>
      <c r="J1857" s="4">
        <v>28678300</v>
      </c>
      <c r="K1857" s="4">
        <v>27156300</v>
      </c>
      <c r="L1857" s="4">
        <v>25720100</v>
      </c>
      <c r="M1857" s="4">
        <v>24353300</v>
      </c>
      <c r="N1857" s="4">
        <v>23070400</v>
      </c>
      <c r="O1857" s="4">
        <v>21845900</v>
      </c>
      <c r="P1857" s="4">
        <v>20687100</v>
      </c>
      <c r="Q1857" s="4">
        <v>19590300</v>
      </c>
      <c r="R1857" s="4">
        <v>18551900</v>
      </c>
      <c r="S1857" s="4">
        <v>17568300</v>
      </c>
      <c r="T1857" s="4">
        <v>16637600</v>
      </c>
      <c r="U1857" s="4">
        <v>15756200</v>
      </c>
      <c r="V1857" s="4">
        <v>14922200</v>
      </c>
      <c r="W1857" s="4">
        <v>14130200</v>
      </c>
      <c r="X1857" s="4">
        <v>13380200</v>
      </c>
      <c r="Y1857" s="4">
        <v>12672100</v>
      </c>
      <c r="Z1857" s="4">
        <v>12000500</v>
      </c>
      <c r="AA1857" s="4">
        <v>11365500</v>
      </c>
      <c r="AB1857" s="4">
        <v>10763300</v>
      </c>
      <c r="AC1857" s="4">
        <v>10191000</v>
      </c>
      <c r="AD1857" s="4">
        <v>9652080</v>
      </c>
      <c r="AE1857" s="4">
        <v>9140010</v>
      </c>
      <c r="AF1857" s="4">
        <v>8656410</v>
      </c>
      <c r="AG1857" s="4">
        <v>8197270</v>
      </c>
    </row>
    <row r="1858" spans="1:33">
      <c r="A1858" t="s">
        <v>5118</v>
      </c>
      <c r="B1858" t="s">
        <v>132</v>
      </c>
      <c r="C1858" s="4">
        <v>91937800</v>
      </c>
      <c r="D1858" s="4">
        <v>91782000</v>
      </c>
      <c r="E1858" s="4">
        <v>86937600</v>
      </c>
      <c r="F1858" s="4">
        <v>82308000</v>
      </c>
      <c r="G1858" s="4">
        <v>77969200</v>
      </c>
      <c r="H1858" s="4">
        <v>73840900</v>
      </c>
      <c r="I1858" s="4">
        <v>69919100</v>
      </c>
      <c r="J1858" s="4">
        <v>66199400</v>
      </c>
      <c r="K1858" s="4">
        <v>62686200</v>
      </c>
      <c r="L1858" s="4">
        <v>59371000</v>
      </c>
      <c r="M1858" s="4">
        <v>56215800</v>
      </c>
      <c r="N1858" s="4">
        <v>53254400</v>
      </c>
      <c r="O1858" s="4">
        <v>50427800</v>
      </c>
      <c r="P1858" s="4">
        <v>47752900</v>
      </c>
      <c r="Q1858" s="4">
        <v>45221200</v>
      </c>
      <c r="R1858" s="4">
        <v>42824300</v>
      </c>
      <c r="S1858" s="4">
        <v>40553700</v>
      </c>
      <c r="T1858" s="4">
        <v>38405400</v>
      </c>
      <c r="U1858" s="4">
        <v>36370700</v>
      </c>
      <c r="V1858" s="4">
        <v>34445600</v>
      </c>
      <c r="W1858" s="4">
        <v>32617400</v>
      </c>
      <c r="X1858" s="4">
        <v>30886100</v>
      </c>
      <c r="Y1858" s="4">
        <v>29251600</v>
      </c>
      <c r="Z1858" s="4">
        <v>27701400</v>
      </c>
      <c r="AA1858" s="4">
        <v>26235500</v>
      </c>
      <c r="AB1858" s="4">
        <v>24845300</v>
      </c>
      <c r="AC1858" s="4">
        <v>23524300</v>
      </c>
      <c r="AD1858" s="4">
        <v>22280300</v>
      </c>
      <c r="AE1858" s="4">
        <v>21098300</v>
      </c>
      <c r="AF1858" s="4">
        <v>19982000</v>
      </c>
      <c r="AG1858" s="4">
        <v>18922100</v>
      </c>
    </row>
    <row r="1859" spans="1:33">
      <c r="A1859" t="s">
        <v>5117</v>
      </c>
      <c r="B1859" t="s">
        <v>132</v>
      </c>
      <c r="C1859" s="4">
        <v>3675330</v>
      </c>
      <c r="D1859" s="4">
        <v>3669100</v>
      </c>
      <c r="E1859" s="4">
        <v>3475440</v>
      </c>
      <c r="F1859" s="4">
        <v>3290370</v>
      </c>
      <c r="G1859" s="4">
        <v>3116920</v>
      </c>
      <c r="H1859" s="4">
        <v>2951880</v>
      </c>
      <c r="I1859" s="4">
        <v>2795100</v>
      </c>
      <c r="J1859" s="4">
        <v>2646410</v>
      </c>
      <c r="K1859" s="4">
        <v>2505960</v>
      </c>
      <c r="L1859" s="4">
        <v>2373430</v>
      </c>
      <c r="M1859" s="4">
        <v>2247300</v>
      </c>
      <c r="N1859" s="4">
        <v>2128910</v>
      </c>
      <c r="O1859" s="4">
        <v>2015920</v>
      </c>
      <c r="P1859" s="4">
        <v>1908980</v>
      </c>
      <c r="Q1859" s="4">
        <v>1807770</v>
      </c>
      <c r="R1859" s="4">
        <v>1711950</v>
      </c>
      <c r="S1859" s="4">
        <v>1621190</v>
      </c>
      <c r="T1859" s="4">
        <v>1535300</v>
      </c>
      <c r="U1859" s="4">
        <v>1453970</v>
      </c>
      <c r="V1859" s="4">
        <v>1377010</v>
      </c>
      <c r="W1859" s="4">
        <v>1303920</v>
      </c>
      <c r="X1859" s="4">
        <v>1234710</v>
      </c>
      <c r="Y1859" s="4">
        <v>1169370</v>
      </c>
      <c r="Z1859" s="4">
        <v>1107400</v>
      </c>
      <c r="AA1859" s="4">
        <v>1048800</v>
      </c>
      <c r="AB1859">
        <v>993223</v>
      </c>
      <c r="AC1859">
        <v>940413</v>
      </c>
      <c r="AD1859">
        <v>890684</v>
      </c>
      <c r="AE1859">
        <v>843431</v>
      </c>
      <c r="AF1859">
        <v>798805</v>
      </c>
      <c r="AG1859">
        <v>756436</v>
      </c>
    </row>
    <row r="1860" spans="1:33">
      <c r="A1860" t="s">
        <v>5116</v>
      </c>
      <c r="B1860" t="s">
        <v>132</v>
      </c>
      <c r="C1860" s="4">
        <v>2337460</v>
      </c>
      <c r="D1860" s="4">
        <v>2333490</v>
      </c>
      <c r="E1860" s="4">
        <v>2210330</v>
      </c>
      <c r="F1860" s="4">
        <v>2092630</v>
      </c>
      <c r="G1860" s="4">
        <v>1982310</v>
      </c>
      <c r="H1860" s="4">
        <v>1877360</v>
      </c>
      <c r="I1860" s="4">
        <v>1777650</v>
      </c>
      <c r="J1860" s="4">
        <v>1683080</v>
      </c>
      <c r="K1860" s="4">
        <v>1593760</v>
      </c>
      <c r="L1860" s="4">
        <v>1509470</v>
      </c>
      <c r="M1860" s="4">
        <v>1429250</v>
      </c>
      <c r="N1860" s="4">
        <v>1353960</v>
      </c>
      <c r="O1860" s="4">
        <v>1282090</v>
      </c>
      <c r="P1860" s="4">
        <v>1214090</v>
      </c>
      <c r="Q1860" s="4">
        <v>1149720</v>
      </c>
      <c r="R1860" s="4">
        <v>1088780</v>
      </c>
      <c r="S1860" s="4">
        <v>1031050</v>
      </c>
      <c r="T1860">
        <v>976431</v>
      </c>
      <c r="U1860">
        <v>924701</v>
      </c>
      <c r="V1860">
        <v>875757</v>
      </c>
      <c r="W1860">
        <v>829275</v>
      </c>
      <c r="X1860">
        <v>785257</v>
      </c>
      <c r="Y1860">
        <v>743702</v>
      </c>
      <c r="Z1860">
        <v>704290</v>
      </c>
      <c r="AA1860">
        <v>667019</v>
      </c>
      <c r="AB1860">
        <v>631676</v>
      </c>
      <c r="AC1860">
        <v>598089</v>
      </c>
      <c r="AD1860">
        <v>566463</v>
      </c>
      <c r="AE1860">
        <v>536410</v>
      </c>
      <c r="AF1860">
        <v>508029</v>
      </c>
      <c r="AG1860">
        <v>481082</v>
      </c>
    </row>
    <row r="1861" spans="1:33">
      <c r="A1861" t="s">
        <v>5115</v>
      </c>
      <c r="B1861" t="s">
        <v>132</v>
      </c>
      <c r="C1861" s="4">
        <v>28911600</v>
      </c>
      <c r="D1861" s="4">
        <v>28862600</v>
      </c>
      <c r="E1861" s="4">
        <v>27339200</v>
      </c>
      <c r="F1861" s="4">
        <v>25883300</v>
      </c>
      <c r="G1861" s="4">
        <v>24518900</v>
      </c>
      <c r="H1861" s="4">
        <v>23220700</v>
      </c>
      <c r="I1861" s="4">
        <v>21987400</v>
      </c>
      <c r="J1861" s="4">
        <v>20817700</v>
      </c>
      <c r="K1861" s="4">
        <v>19712900</v>
      </c>
      <c r="L1861" s="4">
        <v>18670300</v>
      </c>
      <c r="M1861" s="4">
        <v>17678100</v>
      </c>
      <c r="N1861" s="4">
        <v>16746900</v>
      </c>
      <c r="O1861" s="4">
        <v>15858000</v>
      </c>
      <c r="P1861" s="4">
        <v>15016800</v>
      </c>
      <c r="Q1861" s="4">
        <v>14220700</v>
      </c>
      <c r="R1861" s="4">
        <v>13466900</v>
      </c>
      <c r="S1861" s="4">
        <v>12752900</v>
      </c>
      <c r="T1861" s="4">
        <v>12077300</v>
      </c>
      <c r="U1861" s="4">
        <v>11437500</v>
      </c>
      <c r="V1861" s="4">
        <v>10832100</v>
      </c>
      <c r="W1861" s="4">
        <v>10257200</v>
      </c>
      <c r="X1861" s="4">
        <v>9712700</v>
      </c>
      <c r="Y1861" s="4">
        <v>9198720</v>
      </c>
      <c r="Z1861" s="4">
        <v>8711230</v>
      </c>
      <c r="AA1861" s="4">
        <v>8250230</v>
      </c>
      <c r="AB1861" s="4">
        <v>7813080</v>
      </c>
      <c r="AC1861" s="4">
        <v>7397650</v>
      </c>
      <c r="AD1861" s="4">
        <v>7006470</v>
      </c>
      <c r="AE1861" s="4">
        <v>6634760</v>
      </c>
      <c r="AF1861" s="4">
        <v>6283710</v>
      </c>
      <c r="AG1861" s="4">
        <v>5950420</v>
      </c>
    </row>
    <row r="1862" spans="1:33">
      <c r="A1862" t="s">
        <v>5114</v>
      </c>
      <c r="B1862" t="s">
        <v>132</v>
      </c>
      <c r="C1862">
        <v>135315</v>
      </c>
      <c r="D1862">
        <v>135086</v>
      </c>
      <c r="E1862">
        <v>127956</v>
      </c>
      <c r="F1862">
        <v>121142</v>
      </c>
      <c r="G1862">
        <v>114756</v>
      </c>
      <c r="H1862">
        <v>108680</v>
      </c>
      <c r="I1862">
        <v>102908</v>
      </c>
      <c r="J1862">
        <v>97433</v>
      </c>
      <c r="K1862">
        <v>92262.2</v>
      </c>
      <c r="L1862">
        <v>87382.8</v>
      </c>
      <c r="M1862">
        <v>82739</v>
      </c>
      <c r="N1862">
        <v>78380.399999999994</v>
      </c>
      <c r="O1862">
        <v>74220.2</v>
      </c>
      <c r="P1862">
        <v>70283.199999999997</v>
      </c>
      <c r="Q1862">
        <v>66557</v>
      </c>
      <c r="R1862">
        <v>63029.2</v>
      </c>
      <c r="S1862">
        <v>59687.4</v>
      </c>
      <c r="T1862">
        <v>56525.4</v>
      </c>
      <c r="U1862">
        <v>53530.8</v>
      </c>
      <c r="V1862">
        <v>50697.4</v>
      </c>
      <c r="W1862">
        <v>48006.6</v>
      </c>
      <c r="X1862">
        <v>45458.400000000001</v>
      </c>
      <c r="Y1862">
        <v>43052.800000000003</v>
      </c>
      <c r="Z1862">
        <v>40771.199999999997</v>
      </c>
      <c r="AA1862">
        <v>38613.599999999999</v>
      </c>
      <c r="AB1862">
        <v>36567.599999999999</v>
      </c>
      <c r="AC1862">
        <v>34623.300000000003</v>
      </c>
      <c r="AD1862">
        <v>32792.400000000001</v>
      </c>
      <c r="AE1862">
        <v>31052.7</v>
      </c>
      <c r="AF1862">
        <v>29409.7</v>
      </c>
      <c r="AG1862">
        <v>27849.8</v>
      </c>
    </row>
    <row r="1863" spans="1:33">
      <c r="A1863" t="s">
        <v>5113</v>
      </c>
      <c r="B1863" t="s">
        <v>132</v>
      </c>
      <c r="C1863">
        <v>685305</v>
      </c>
      <c r="D1863">
        <v>684143</v>
      </c>
      <c r="E1863">
        <v>648033</v>
      </c>
      <c r="F1863">
        <v>613525</v>
      </c>
      <c r="G1863">
        <v>581183</v>
      </c>
      <c r="H1863">
        <v>550411</v>
      </c>
      <c r="I1863">
        <v>521177</v>
      </c>
      <c r="J1863">
        <v>493451</v>
      </c>
      <c r="K1863">
        <v>467263</v>
      </c>
      <c r="L1863">
        <v>442552</v>
      </c>
      <c r="M1863">
        <v>419033</v>
      </c>
      <c r="N1863">
        <v>396959</v>
      </c>
      <c r="O1863">
        <v>375889</v>
      </c>
      <c r="P1863">
        <v>355950</v>
      </c>
      <c r="Q1863">
        <v>337079</v>
      </c>
      <c r="R1863">
        <v>319212</v>
      </c>
      <c r="S1863">
        <v>302288</v>
      </c>
      <c r="T1863">
        <v>286274</v>
      </c>
      <c r="U1863">
        <v>271108</v>
      </c>
      <c r="V1863">
        <v>256758</v>
      </c>
      <c r="W1863">
        <v>243130</v>
      </c>
      <c r="X1863">
        <v>230225</v>
      </c>
      <c r="Y1863">
        <v>218042</v>
      </c>
      <c r="Z1863">
        <v>206486</v>
      </c>
      <c r="AA1863">
        <v>195559</v>
      </c>
      <c r="AB1863">
        <v>185197</v>
      </c>
      <c r="AC1863">
        <v>175350</v>
      </c>
      <c r="AD1863">
        <v>166078</v>
      </c>
      <c r="AE1863">
        <v>157267</v>
      </c>
      <c r="AF1863">
        <v>148946</v>
      </c>
      <c r="AG1863">
        <v>141046</v>
      </c>
    </row>
    <row r="1864" spans="1:33">
      <c r="A1864" t="s">
        <v>5112</v>
      </c>
      <c r="B1864" t="s">
        <v>132</v>
      </c>
      <c r="C1864" s="4">
        <v>6547500</v>
      </c>
      <c r="D1864" s="4">
        <v>6536400</v>
      </c>
      <c r="E1864" s="4">
        <v>6191400</v>
      </c>
      <c r="F1864" s="4">
        <v>5861700</v>
      </c>
      <c r="G1864" s="4">
        <v>5552700</v>
      </c>
      <c r="H1864" s="4">
        <v>5258700</v>
      </c>
      <c r="I1864" s="4">
        <v>4979400</v>
      </c>
      <c r="J1864" s="4">
        <v>4714500</v>
      </c>
      <c r="K1864" s="4">
        <v>4464300</v>
      </c>
      <c r="L1864" s="4">
        <v>4228200</v>
      </c>
      <c r="M1864" s="4">
        <v>4003500</v>
      </c>
      <c r="N1864" s="4">
        <v>3792600</v>
      </c>
      <c r="O1864" s="4">
        <v>3591300</v>
      </c>
      <c r="P1864" s="4">
        <v>3400800</v>
      </c>
      <c r="Q1864" s="4">
        <v>3220500</v>
      </c>
      <c r="R1864" s="4">
        <v>3049800</v>
      </c>
      <c r="S1864" s="4">
        <v>2888100</v>
      </c>
      <c r="T1864" s="4">
        <v>2735100</v>
      </c>
      <c r="U1864" s="4">
        <v>2590200</v>
      </c>
      <c r="V1864" s="4">
        <v>2453100</v>
      </c>
      <c r="W1864" s="4">
        <v>2322900</v>
      </c>
      <c r="X1864" s="4">
        <v>2199600</v>
      </c>
      <c r="Y1864" s="4">
        <v>2083200</v>
      </c>
      <c r="Z1864" s="4">
        <v>1972800</v>
      </c>
      <c r="AA1864" s="4">
        <v>1868400</v>
      </c>
      <c r="AB1864" s="4">
        <v>1769400</v>
      </c>
      <c r="AC1864" s="4">
        <v>1675320</v>
      </c>
      <c r="AD1864" s="4">
        <v>1586730</v>
      </c>
      <c r="AE1864" s="4">
        <v>1502550</v>
      </c>
      <c r="AF1864" s="4">
        <v>1423050</v>
      </c>
      <c r="AG1864" s="4">
        <v>1347570</v>
      </c>
    </row>
    <row r="1865" spans="1:33">
      <c r="A1865" t="s">
        <v>5111</v>
      </c>
      <c r="B1865" t="s">
        <v>132</v>
      </c>
      <c r="C1865" s="4">
        <v>1309500</v>
      </c>
      <c r="D1865" s="4">
        <v>1307280</v>
      </c>
      <c r="E1865" s="4">
        <v>1238280</v>
      </c>
      <c r="F1865" s="4">
        <v>1172340</v>
      </c>
      <c r="G1865" s="4">
        <v>1110540</v>
      </c>
      <c r="H1865" s="4">
        <v>1051740</v>
      </c>
      <c r="I1865">
        <v>995880</v>
      </c>
      <c r="J1865">
        <v>942900</v>
      </c>
      <c r="K1865">
        <v>892860</v>
      </c>
      <c r="L1865">
        <v>845640</v>
      </c>
      <c r="M1865">
        <v>800700</v>
      </c>
      <c r="N1865">
        <v>758520</v>
      </c>
      <c r="O1865">
        <v>718260</v>
      </c>
      <c r="P1865">
        <v>680160</v>
      </c>
      <c r="Q1865">
        <v>644100</v>
      </c>
      <c r="R1865">
        <v>609960</v>
      </c>
      <c r="S1865">
        <v>577620</v>
      </c>
      <c r="T1865">
        <v>547020</v>
      </c>
      <c r="U1865">
        <v>518040</v>
      </c>
      <c r="V1865">
        <v>490620</v>
      </c>
      <c r="W1865">
        <v>464580</v>
      </c>
      <c r="X1865">
        <v>439920</v>
      </c>
      <c r="Y1865">
        <v>416640</v>
      </c>
      <c r="Z1865">
        <v>394560</v>
      </c>
      <c r="AA1865">
        <v>373680</v>
      </c>
      <c r="AB1865">
        <v>353880</v>
      </c>
      <c r="AC1865">
        <v>335064</v>
      </c>
      <c r="AD1865">
        <v>317346</v>
      </c>
      <c r="AE1865">
        <v>300510</v>
      </c>
      <c r="AF1865">
        <v>284610</v>
      </c>
      <c r="AG1865">
        <v>269514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5084</v>
      </c>
      <c r="B1892" t="s">
        <v>132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5083</v>
      </c>
      <c r="B1893" t="s">
        <v>132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5082</v>
      </c>
      <c r="B1894" t="s">
        <v>132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5081</v>
      </c>
      <c r="B1895" t="s">
        <v>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5080</v>
      </c>
      <c r="B1896" t="s">
        <v>132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5079</v>
      </c>
      <c r="B1897" t="s">
        <v>132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5078</v>
      </c>
      <c r="B1898" t="s">
        <v>132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5077</v>
      </c>
      <c r="B1899" t="s">
        <v>132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5076</v>
      </c>
      <c r="B1900" t="s">
        <v>132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5075</v>
      </c>
      <c r="B1901" t="s">
        <v>132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7670880000000</v>
      </c>
      <c r="D1903" s="4">
        <v>7647540000000</v>
      </c>
      <c r="E1903" s="4">
        <v>7823170000000</v>
      </c>
      <c r="F1903" s="4">
        <v>8003040000000</v>
      </c>
      <c r="G1903" s="4">
        <v>8187690000000</v>
      </c>
      <c r="H1903" s="4">
        <v>8375520000000</v>
      </c>
      <c r="I1903" s="4">
        <v>8568660000000</v>
      </c>
      <c r="J1903" s="4">
        <v>8765510000000</v>
      </c>
      <c r="K1903" s="4">
        <v>8967140000000</v>
      </c>
      <c r="L1903" s="4">
        <v>9173010000000</v>
      </c>
      <c r="M1903" s="4">
        <v>9384190000000</v>
      </c>
      <c r="N1903" s="4">
        <v>9600150000000</v>
      </c>
      <c r="O1903" s="4">
        <v>9820880000000</v>
      </c>
      <c r="P1903" s="4">
        <v>10046900000000</v>
      </c>
      <c r="Q1903" s="4">
        <v>10278300000000</v>
      </c>
      <c r="R1903" s="4">
        <v>10513800000000</v>
      </c>
      <c r="S1903" s="4">
        <v>10755800000000</v>
      </c>
      <c r="T1903" s="4">
        <v>11003600000000</v>
      </c>
      <c r="U1903" s="4">
        <v>11256700000000</v>
      </c>
      <c r="V1903" s="4">
        <v>11516700000000</v>
      </c>
      <c r="W1903" s="4">
        <v>11779900000000</v>
      </c>
      <c r="X1903" s="4">
        <v>12052000000000</v>
      </c>
      <c r="Y1903" s="4">
        <v>12326900000000</v>
      </c>
      <c r="Z1903" s="4">
        <v>12611300000000</v>
      </c>
      <c r="AA1903" s="4">
        <v>12903700000000</v>
      </c>
      <c r="AB1903" s="4">
        <v>13202400000000</v>
      </c>
      <c r="AC1903" s="4">
        <v>13502200000000</v>
      </c>
      <c r="AD1903" s="4">
        <v>13813600000000</v>
      </c>
      <c r="AE1903" s="4">
        <v>14131500000000</v>
      </c>
      <c r="AF1903" s="4">
        <v>14455700000000</v>
      </c>
      <c r="AG1903" s="4">
        <v>14785700000000</v>
      </c>
    </row>
    <row r="1904" spans="1:33">
      <c r="A1904" t="s">
        <v>5072</v>
      </c>
      <c r="B1904" t="s">
        <v>132</v>
      </c>
      <c r="C1904" s="4">
        <v>689021000</v>
      </c>
      <c r="D1904" s="4">
        <v>686924000</v>
      </c>
      <c r="E1904" s="4">
        <v>702699000</v>
      </c>
      <c r="F1904" s="4">
        <v>718856000</v>
      </c>
      <c r="G1904" s="4">
        <v>735441000</v>
      </c>
      <c r="H1904" s="4">
        <v>752313000</v>
      </c>
      <c r="I1904" s="4">
        <v>769661000</v>
      </c>
      <c r="J1904" s="4">
        <v>787343000</v>
      </c>
      <c r="K1904" s="4">
        <v>805454000</v>
      </c>
      <c r="L1904" s="4">
        <v>823946000</v>
      </c>
      <c r="M1904" s="4">
        <v>842915000</v>
      </c>
      <c r="N1904" s="4">
        <v>862312000</v>
      </c>
      <c r="O1904" s="4">
        <v>882139000</v>
      </c>
      <c r="P1904" s="4">
        <v>902442000</v>
      </c>
      <c r="Q1904" s="4">
        <v>923222000</v>
      </c>
      <c r="R1904" s="4">
        <v>944383000</v>
      </c>
      <c r="S1904" s="4">
        <v>966116000</v>
      </c>
      <c r="T1904" s="4">
        <v>988373000</v>
      </c>
      <c r="U1904" s="4">
        <v>1011110000</v>
      </c>
      <c r="V1904" s="4">
        <v>1034460000</v>
      </c>
      <c r="W1904" s="4">
        <v>1058100000</v>
      </c>
      <c r="X1904" s="4">
        <v>1082550000</v>
      </c>
      <c r="Y1904" s="4">
        <v>1107240000</v>
      </c>
      <c r="Z1904" s="4">
        <v>1132780000</v>
      </c>
      <c r="AA1904" s="4">
        <v>1159040000</v>
      </c>
      <c r="AB1904" s="4">
        <v>1185880000</v>
      </c>
      <c r="AC1904" s="4">
        <v>1212800000</v>
      </c>
      <c r="AD1904" s="4">
        <v>1240780000</v>
      </c>
      <c r="AE1904" s="4">
        <v>1269330000</v>
      </c>
      <c r="AF1904" s="4">
        <v>1298450000</v>
      </c>
      <c r="AG1904" s="4">
        <v>1328090000</v>
      </c>
    </row>
    <row r="1905" spans="1:33">
      <c r="A1905" t="s">
        <v>5071</v>
      </c>
      <c r="B1905" t="s">
        <v>132</v>
      </c>
      <c r="C1905" s="4">
        <v>4239230000</v>
      </c>
      <c r="D1905" s="4">
        <v>4226320000</v>
      </c>
      <c r="E1905" s="4">
        <v>4323380000</v>
      </c>
      <c r="F1905" s="4">
        <v>4422790000</v>
      </c>
      <c r="G1905" s="4">
        <v>4524830000</v>
      </c>
      <c r="H1905" s="4">
        <v>4628640000</v>
      </c>
      <c r="I1905" s="4">
        <v>4735370000</v>
      </c>
      <c r="J1905" s="4">
        <v>4844160000</v>
      </c>
      <c r="K1905" s="4">
        <v>4955590000</v>
      </c>
      <c r="L1905" s="4">
        <v>5069360000</v>
      </c>
      <c r="M1905" s="4">
        <v>5186070000</v>
      </c>
      <c r="N1905" s="4">
        <v>5305410000</v>
      </c>
      <c r="O1905" s="4">
        <v>5427390000</v>
      </c>
      <c r="P1905" s="4">
        <v>5552310000</v>
      </c>
      <c r="Q1905" s="4">
        <v>5680160000</v>
      </c>
      <c r="R1905" s="4">
        <v>5810350000</v>
      </c>
      <c r="S1905" s="4">
        <v>5944070000</v>
      </c>
      <c r="T1905" s="4">
        <v>6081000000</v>
      </c>
      <c r="U1905" s="4">
        <v>6220870000</v>
      </c>
      <c r="V1905" s="4">
        <v>6364560000</v>
      </c>
      <c r="W1905" s="4">
        <v>6510000000</v>
      </c>
      <c r="X1905" s="4">
        <v>6660430000</v>
      </c>
      <c r="Y1905" s="4">
        <v>6812320000</v>
      </c>
      <c r="Z1905" s="4">
        <v>6969490000</v>
      </c>
      <c r="AA1905" s="4">
        <v>7131060000</v>
      </c>
      <c r="AB1905" s="4">
        <v>7296150000</v>
      </c>
      <c r="AC1905" s="4">
        <v>7461820000</v>
      </c>
      <c r="AD1905" s="4">
        <v>7633950000</v>
      </c>
      <c r="AE1905" s="4">
        <v>7809590000</v>
      </c>
      <c r="AF1905" s="4">
        <v>7988760000</v>
      </c>
      <c r="AG1905" s="4">
        <v>8171150000</v>
      </c>
    </row>
    <row r="1906" spans="1:33">
      <c r="A1906" t="s">
        <v>5070</v>
      </c>
      <c r="B1906" t="s">
        <v>132</v>
      </c>
      <c r="C1906" s="4">
        <v>5831230000</v>
      </c>
      <c r="D1906" s="4">
        <v>5813480000</v>
      </c>
      <c r="E1906" s="4">
        <v>5946990000</v>
      </c>
      <c r="F1906" s="4">
        <v>6083730000</v>
      </c>
      <c r="G1906" s="4">
        <v>6224090000</v>
      </c>
      <c r="H1906" s="4">
        <v>6366880000</v>
      </c>
      <c r="I1906" s="4">
        <v>6513700000</v>
      </c>
      <c r="J1906" s="4">
        <v>6663340000</v>
      </c>
      <c r="K1906" s="4">
        <v>6816620000</v>
      </c>
      <c r="L1906" s="4">
        <v>6973110000</v>
      </c>
      <c r="M1906" s="4">
        <v>7133650000</v>
      </c>
      <c r="N1906" s="4">
        <v>7297810000</v>
      </c>
      <c r="O1906" s="4">
        <v>7465610000</v>
      </c>
      <c r="P1906" s="4">
        <v>7637430000</v>
      </c>
      <c r="Q1906" s="4">
        <v>7813290000</v>
      </c>
      <c r="R1906" s="4">
        <v>7992380000</v>
      </c>
      <c r="S1906" s="4">
        <v>8176310000</v>
      </c>
      <c r="T1906" s="4">
        <v>8364670000</v>
      </c>
      <c r="U1906" s="4">
        <v>8557070000</v>
      </c>
      <c r="V1906" s="4">
        <v>8754710000</v>
      </c>
      <c r="W1906" s="4">
        <v>8954770000</v>
      </c>
      <c r="X1906" s="4">
        <v>9161690000</v>
      </c>
      <c r="Y1906" s="4">
        <v>9370630000</v>
      </c>
      <c r="Z1906" s="4">
        <v>9586820000</v>
      </c>
      <c r="AA1906" s="4">
        <v>9809070000</v>
      </c>
      <c r="AB1906" s="4">
        <v>10036200000</v>
      </c>
      <c r="AC1906" s="4">
        <v>10264000000</v>
      </c>
      <c r="AD1906" s="4">
        <v>10500800000</v>
      </c>
      <c r="AE1906" s="4">
        <v>10742400000</v>
      </c>
      <c r="AF1906" s="4">
        <v>10988900000</v>
      </c>
      <c r="AG1906" s="4">
        <v>11239800000</v>
      </c>
    </row>
    <row r="1907" spans="1:33">
      <c r="A1907" t="s">
        <v>5069</v>
      </c>
      <c r="B1907" t="s">
        <v>132</v>
      </c>
      <c r="C1907" s="4">
        <v>2257610000</v>
      </c>
      <c r="D1907" s="4">
        <v>2250730000</v>
      </c>
      <c r="E1907" s="4">
        <v>2302420000</v>
      </c>
      <c r="F1907" s="4">
        <v>2355360000</v>
      </c>
      <c r="G1907" s="4">
        <v>2409700000</v>
      </c>
      <c r="H1907" s="4">
        <v>2464990000</v>
      </c>
      <c r="I1907" s="4">
        <v>2521830000</v>
      </c>
      <c r="J1907" s="4">
        <v>2579760000</v>
      </c>
      <c r="K1907" s="4">
        <v>2639100000</v>
      </c>
      <c r="L1907" s="4">
        <v>2699690000</v>
      </c>
      <c r="M1907" s="4">
        <v>2761850000</v>
      </c>
      <c r="N1907" s="4">
        <v>2825400000</v>
      </c>
      <c r="O1907" s="4">
        <v>2890370000</v>
      </c>
      <c r="P1907" s="4">
        <v>2956890000</v>
      </c>
      <c r="Q1907" s="4">
        <v>3024980000</v>
      </c>
      <c r="R1907" s="4">
        <v>3094310000</v>
      </c>
      <c r="S1907" s="4">
        <v>3165520000</v>
      </c>
      <c r="T1907" s="4">
        <v>3238450000</v>
      </c>
      <c r="U1907" s="4">
        <v>3312930000</v>
      </c>
      <c r="V1907" s="4">
        <v>3389450000</v>
      </c>
      <c r="W1907" s="4">
        <v>3466910000</v>
      </c>
      <c r="X1907" s="4">
        <v>3547020000</v>
      </c>
      <c r="Y1907" s="4">
        <v>3627910000</v>
      </c>
      <c r="Z1907" s="4">
        <v>3711610000</v>
      </c>
      <c r="AA1907" s="4">
        <v>3797660000</v>
      </c>
      <c r="AB1907" s="4">
        <v>3885570000</v>
      </c>
      <c r="AC1907" s="4">
        <v>3973800000</v>
      </c>
      <c r="AD1907" s="4">
        <v>4065470000</v>
      </c>
      <c r="AE1907" s="4">
        <v>4159010000</v>
      </c>
      <c r="AF1907" s="4">
        <v>4254420000</v>
      </c>
      <c r="AG1907" s="4">
        <v>4351550000</v>
      </c>
    </row>
    <row r="1908" spans="1:33">
      <c r="A1908" t="s">
        <v>5068</v>
      </c>
      <c r="B1908" t="s">
        <v>132</v>
      </c>
      <c r="C1908" s="4">
        <v>2113900000</v>
      </c>
      <c r="D1908" s="4">
        <v>2107470000</v>
      </c>
      <c r="E1908" s="4">
        <v>2155870000</v>
      </c>
      <c r="F1908" s="4">
        <v>2205440000</v>
      </c>
      <c r="G1908" s="4">
        <v>2256320000</v>
      </c>
      <c r="H1908" s="4">
        <v>2308080000</v>
      </c>
      <c r="I1908" s="4">
        <v>2361310000</v>
      </c>
      <c r="J1908" s="4">
        <v>2415550000</v>
      </c>
      <c r="K1908" s="4">
        <v>2471120000</v>
      </c>
      <c r="L1908" s="4">
        <v>2527850000</v>
      </c>
      <c r="M1908" s="4">
        <v>2586050000</v>
      </c>
      <c r="N1908" s="4">
        <v>2645560000</v>
      </c>
      <c r="O1908" s="4">
        <v>2706390000</v>
      </c>
      <c r="P1908" s="4">
        <v>2768680000</v>
      </c>
      <c r="Q1908" s="4">
        <v>2832430000</v>
      </c>
      <c r="R1908" s="4">
        <v>2897350000</v>
      </c>
      <c r="S1908" s="4">
        <v>2964030000</v>
      </c>
      <c r="T1908" s="4">
        <v>3032310000</v>
      </c>
      <c r="U1908" s="4">
        <v>3102060000</v>
      </c>
      <c r="V1908" s="4">
        <v>3173710000</v>
      </c>
      <c r="W1908" s="4">
        <v>3246230000</v>
      </c>
      <c r="X1908" s="4">
        <v>3321240000</v>
      </c>
      <c r="Y1908" s="4">
        <v>3396980000</v>
      </c>
      <c r="Z1908" s="4">
        <v>3475360000</v>
      </c>
      <c r="AA1908" s="4">
        <v>3555920000</v>
      </c>
      <c r="AB1908" s="4">
        <v>3638250000</v>
      </c>
      <c r="AC1908" s="4">
        <v>3720860000</v>
      </c>
      <c r="AD1908" s="4">
        <v>3806690000</v>
      </c>
      <c r="AE1908" s="4">
        <v>3894280000</v>
      </c>
      <c r="AF1908" s="4">
        <v>3983620000</v>
      </c>
      <c r="AG1908" s="4">
        <v>4074570000</v>
      </c>
    </row>
    <row r="1909" spans="1:33">
      <c r="A1909" t="s">
        <v>5067</v>
      </c>
      <c r="B1909" t="s">
        <v>132</v>
      </c>
      <c r="C1909" s="4">
        <v>47129800</v>
      </c>
      <c r="D1909" s="4">
        <v>46986400</v>
      </c>
      <c r="E1909" s="4">
        <v>48065400</v>
      </c>
      <c r="F1909" s="4">
        <v>49170600</v>
      </c>
      <c r="G1909" s="4">
        <v>50305100</v>
      </c>
      <c r="H1909" s="4">
        <v>51459100</v>
      </c>
      <c r="I1909" s="4">
        <v>52645700</v>
      </c>
      <c r="J1909" s="4">
        <v>53855200</v>
      </c>
      <c r="K1909" s="4">
        <v>55094000</v>
      </c>
      <c r="L1909" s="4">
        <v>56358900</v>
      </c>
      <c r="M1909" s="4">
        <v>57656400</v>
      </c>
      <c r="N1909" s="4">
        <v>58983200</v>
      </c>
      <c r="O1909" s="4">
        <v>60339300</v>
      </c>
      <c r="P1909" s="4">
        <v>61728100</v>
      </c>
      <c r="Q1909" s="4">
        <v>63149500</v>
      </c>
      <c r="R1909" s="4">
        <v>64596900</v>
      </c>
      <c r="S1909" s="4">
        <v>66083500</v>
      </c>
      <c r="T1909" s="4">
        <v>67605900</v>
      </c>
      <c r="U1909" s="4">
        <v>69160900</v>
      </c>
      <c r="V1909" s="4">
        <v>70758300</v>
      </c>
      <c r="W1909" s="4">
        <v>72375300</v>
      </c>
      <c r="X1909" s="4">
        <v>74047600</v>
      </c>
      <c r="Y1909" s="4">
        <v>75736300</v>
      </c>
      <c r="Z1909" s="4">
        <v>77483700</v>
      </c>
      <c r="AA1909" s="4">
        <v>79279900</v>
      </c>
      <c r="AB1909" s="4">
        <v>81115300</v>
      </c>
      <c r="AC1909" s="4">
        <v>82957200</v>
      </c>
      <c r="AD1909" s="4">
        <v>84870800</v>
      </c>
      <c r="AE1909" s="4">
        <v>86823600</v>
      </c>
      <c r="AF1909" s="4">
        <v>88815400</v>
      </c>
      <c r="AG1909" s="4">
        <v>90843200</v>
      </c>
    </row>
    <row r="1910" spans="1:33">
      <c r="A1910" t="s">
        <v>5066</v>
      </c>
      <c r="B1910" t="s">
        <v>132</v>
      </c>
      <c r="C1910" s="4">
        <v>77055800</v>
      </c>
      <c r="D1910" s="4">
        <v>76821300</v>
      </c>
      <c r="E1910" s="4">
        <v>78585500</v>
      </c>
      <c r="F1910" s="4">
        <v>80392400</v>
      </c>
      <c r="G1910" s="4">
        <v>82247200</v>
      </c>
      <c r="H1910" s="4">
        <v>84134100</v>
      </c>
      <c r="I1910" s="4">
        <v>86074200</v>
      </c>
      <c r="J1910" s="4">
        <v>88051600</v>
      </c>
      <c r="K1910" s="4">
        <v>90077000</v>
      </c>
      <c r="L1910" s="4">
        <v>92145000</v>
      </c>
      <c r="M1910" s="4">
        <v>94266400</v>
      </c>
      <c r="N1910" s="4">
        <v>96435700</v>
      </c>
      <c r="O1910" s="4">
        <v>98653000</v>
      </c>
      <c r="P1910" s="4">
        <v>100924000</v>
      </c>
      <c r="Q1910" s="4">
        <v>103247000</v>
      </c>
      <c r="R1910" s="4">
        <v>105614000</v>
      </c>
      <c r="S1910" s="4">
        <v>108044000</v>
      </c>
      <c r="T1910" s="4">
        <v>110534000</v>
      </c>
      <c r="U1910" s="4">
        <v>113076000</v>
      </c>
      <c r="V1910" s="4">
        <v>115688000</v>
      </c>
      <c r="W1910" s="4">
        <v>118331000</v>
      </c>
      <c r="X1910" s="4">
        <v>121066000</v>
      </c>
      <c r="Y1910" s="4">
        <v>123827000</v>
      </c>
      <c r="Z1910" s="4">
        <v>126683000</v>
      </c>
      <c r="AA1910" s="4">
        <v>129620000</v>
      </c>
      <c r="AB1910" s="4">
        <v>132621000</v>
      </c>
      <c r="AC1910" s="4">
        <v>135633000</v>
      </c>
      <c r="AD1910" s="4">
        <v>138761000</v>
      </c>
      <c r="AE1910" s="4">
        <v>141954000</v>
      </c>
      <c r="AF1910" s="4">
        <v>145211000</v>
      </c>
      <c r="AG1910" s="4">
        <v>148526000</v>
      </c>
    </row>
    <row r="1911" spans="1:33">
      <c r="A1911" t="s">
        <v>5065</v>
      </c>
      <c r="B1911" t="s">
        <v>132</v>
      </c>
      <c r="C1911" s="4">
        <v>1358670000</v>
      </c>
      <c r="D1911" s="4">
        <v>1354530000</v>
      </c>
      <c r="E1911" s="4">
        <v>1385640000</v>
      </c>
      <c r="F1911" s="4">
        <v>1417500000</v>
      </c>
      <c r="G1911" s="4">
        <v>1450210000</v>
      </c>
      <c r="H1911" s="4">
        <v>1483470000</v>
      </c>
      <c r="I1911" s="4">
        <v>1517680000</v>
      </c>
      <c r="J1911" s="4">
        <v>1552550000</v>
      </c>
      <c r="K1911" s="4">
        <v>1588260000</v>
      </c>
      <c r="L1911" s="4">
        <v>1624730000</v>
      </c>
      <c r="M1911" s="4">
        <v>1662130000</v>
      </c>
      <c r="N1911" s="4">
        <v>1700380000</v>
      </c>
      <c r="O1911" s="4">
        <v>1739480000</v>
      </c>
      <c r="P1911" s="4">
        <v>1779510000</v>
      </c>
      <c r="Q1911" s="4">
        <v>1820490000</v>
      </c>
      <c r="R1911" s="4">
        <v>1862210000</v>
      </c>
      <c r="S1911" s="4">
        <v>1905070000</v>
      </c>
      <c r="T1911" s="4">
        <v>1948960000</v>
      </c>
      <c r="U1911" s="4">
        <v>1993790000</v>
      </c>
      <c r="V1911" s="4">
        <v>2039840000</v>
      </c>
      <c r="W1911" s="4">
        <v>2086450000</v>
      </c>
      <c r="X1911" s="4">
        <v>2134660000</v>
      </c>
      <c r="Y1911" s="4">
        <v>2183340000</v>
      </c>
      <c r="Z1911" s="4">
        <v>2233720000</v>
      </c>
      <c r="AA1911" s="4">
        <v>2285500000</v>
      </c>
      <c r="AB1911" s="4">
        <v>2338410000</v>
      </c>
      <c r="AC1911" s="4">
        <v>2391510000</v>
      </c>
      <c r="AD1911" s="4">
        <v>2446680000</v>
      </c>
      <c r="AE1911" s="4">
        <v>2502970000</v>
      </c>
      <c r="AF1911" s="4">
        <v>2560390000</v>
      </c>
      <c r="AG1911" s="4">
        <v>2618850000</v>
      </c>
    </row>
    <row r="1912" spans="1:33">
      <c r="A1912" t="s">
        <v>5064</v>
      </c>
      <c r="B1912" t="s">
        <v>132</v>
      </c>
      <c r="C1912" s="4">
        <v>144570000</v>
      </c>
      <c r="D1912" s="4">
        <v>144130000</v>
      </c>
      <c r="E1912" s="4">
        <v>147440000</v>
      </c>
      <c r="F1912" s="4">
        <v>150830000</v>
      </c>
      <c r="G1912" s="4">
        <v>154310000</v>
      </c>
      <c r="H1912" s="4">
        <v>157850000</v>
      </c>
      <c r="I1912" s="4">
        <v>161490000</v>
      </c>
      <c r="J1912" s="4">
        <v>165200000</v>
      </c>
      <c r="K1912" s="4">
        <v>169000000</v>
      </c>
      <c r="L1912" s="4">
        <v>172880000</v>
      </c>
      <c r="M1912" s="4">
        <v>176860000</v>
      </c>
      <c r="N1912" s="4">
        <v>180930000</v>
      </c>
      <c r="O1912" s="4">
        <v>185090000</v>
      </c>
      <c r="P1912" s="4">
        <v>189350000</v>
      </c>
      <c r="Q1912" s="4">
        <v>193710000</v>
      </c>
      <c r="R1912" s="4">
        <v>198150000</v>
      </c>
      <c r="S1912" s="4">
        <v>202710000</v>
      </c>
      <c r="T1912" s="4">
        <v>207380000</v>
      </c>
      <c r="U1912" s="4">
        <v>212150000</v>
      </c>
      <c r="V1912" s="4">
        <v>217050000</v>
      </c>
      <c r="W1912" s="4">
        <v>222010000</v>
      </c>
      <c r="X1912" s="4">
        <v>227140000</v>
      </c>
      <c r="Y1912" s="4">
        <v>232320000</v>
      </c>
      <c r="Z1912" s="4">
        <v>237680000</v>
      </c>
      <c r="AA1912" s="4">
        <v>243190000</v>
      </c>
      <c r="AB1912" s="4">
        <v>248820000</v>
      </c>
      <c r="AC1912" s="4">
        <v>254470000</v>
      </c>
      <c r="AD1912" s="4">
        <v>260340000</v>
      </c>
      <c r="AE1912" s="4">
        <v>266330000</v>
      </c>
      <c r="AF1912" s="4">
        <v>272440000</v>
      </c>
      <c r="AG1912" s="4">
        <v>278660000</v>
      </c>
    </row>
    <row r="1913" spans="1:33">
      <c r="A1913" t="s">
        <v>5063</v>
      </c>
      <c r="B1913" t="s">
        <v>132</v>
      </c>
      <c r="C1913" s="4">
        <v>14457000</v>
      </c>
      <c r="D1913" s="4">
        <v>14413000</v>
      </c>
      <c r="E1913" s="4">
        <v>14744000</v>
      </c>
      <c r="F1913" s="4">
        <v>15083000</v>
      </c>
      <c r="G1913" s="4">
        <v>15431000</v>
      </c>
      <c r="H1913" s="4">
        <v>15785000</v>
      </c>
      <c r="I1913" s="4">
        <v>16149000</v>
      </c>
      <c r="J1913" s="4">
        <v>16520000</v>
      </c>
      <c r="K1913" s="4">
        <v>16900000</v>
      </c>
      <c r="L1913" s="4">
        <v>17288000</v>
      </c>
      <c r="M1913" s="4">
        <v>17686000</v>
      </c>
      <c r="N1913" s="4">
        <v>18093000</v>
      </c>
      <c r="O1913" s="4">
        <v>18509000</v>
      </c>
      <c r="P1913" s="4">
        <v>18935000</v>
      </c>
      <c r="Q1913" s="4">
        <v>19371000</v>
      </c>
      <c r="R1913" s="4">
        <v>19815000</v>
      </c>
      <c r="S1913" s="4">
        <v>20271000</v>
      </c>
      <c r="T1913" s="4">
        <v>20738000</v>
      </c>
      <c r="U1913" s="4">
        <v>21215000</v>
      </c>
      <c r="V1913" s="4">
        <v>21705000</v>
      </c>
      <c r="W1913" s="4">
        <v>22201000</v>
      </c>
      <c r="X1913" s="4">
        <v>22714000</v>
      </c>
      <c r="Y1913" s="4">
        <v>23232000</v>
      </c>
      <c r="Z1913" s="4">
        <v>23768000</v>
      </c>
      <c r="AA1913" s="4">
        <v>24319000</v>
      </c>
      <c r="AB1913" s="4">
        <v>24882000</v>
      </c>
      <c r="AC1913" s="4">
        <v>25447000</v>
      </c>
      <c r="AD1913" s="4">
        <v>26034000</v>
      </c>
      <c r="AE1913" s="4">
        <v>26633000</v>
      </c>
      <c r="AF1913" s="4">
        <v>27244000</v>
      </c>
      <c r="AG1913" s="4">
        <v>27866000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 s="4">
        <v>159021000000</v>
      </c>
      <c r="D1915" s="4">
        <v>156507000000</v>
      </c>
      <c r="E1915" s="4">
        <v>150753000000</v>
      </c>
      <c r="F1915" s="4">
        <v>145124000000</v>
      </c>
      <c r="G1915" s="4">
        <v>139770000000</v>
      </c>
      <c r="H1915" s="4">
        <v>134615000000</v>
      </c>
      <c r="I1915" s="4">
        <v>129644000000</v>
      </c>
      <c r="J1915" s="4">
        <v>124874000000</v>
      </c>
      <c r="K1915" s="4">
        <v>120215000000</v>
      </c>
      <c r="L1915" s="4">
        <v>115747000000</v>
      </c>
      <c r="M1915" s="4">
        <v>111473000000</v>
      </c>
      <c r="N1915" s="4">
        <v>107375000000</v>
      </c>
      <c r="O1915" s="4">
        <v>103389000000</v>
      </c>
      <c r="P1915" s="4">
        <v>99587100000</v>
      </c>
      <c r="Q1915" s="4">
        <v>95881700000</v>
      </c>
      <c r="R1915" s="4">
        <v>92331700000</v>
      </c>
      <c r="S1915" s="4">
        <v>88914700000</v>
      </c>
      <c r="T1915" s="4">
        <v>85630900000</v>
      </c>
      <c r="U1915" s="4">
        <v>82458000000</v>
      </c>
      <c r="V1915" s="4">
        <v>79403500000</v>
      </c>
      <c r="W1915" s="4">
        <v>76467200000</v>
      </c>
      <c r="X1915" s="4">
        <v>73642000000</v>
      </c>
      <c r="Y1915" s="4">
        <v>70912800000</v>
      </c>
      <c r="Z1915" s="4">
        <v>68287300000</v>
      </c>
      <c r="AA1915" s="4">
        <v>65765200000</v>
      </c>
      <c r="AB1915" s="4">
        <v>63339300000</v>
      </c>
      <c r="AC1915" s="4">
        <v>60994800000</v>
      </c>
      <c r="AD1915" s="4">
        <v>58739000000</v>
      </c>
      <c r="AE1915" s="4">
        <v>56557200000</v>
      </c>
      <c r="AF1915" s="4">
        <v>54464100000</v>
      </c>
      <c r="AG1915" s="4">
        <v>52452400000</v>
      </c>
    </row>
    <row r="1916" spans="1:33">
      <c r="A1916" t="s">
        <v>5060</v>
      </c>
      <c r="B1916" t="s">
        <v>132</v>
      </c>
      <c r="C1916" s="4">
        <v>8839060</v>
      </c>
      <c r="D1916" s="4">
        <v>8699290</v>
      </c>
      <c r="E1916" s="4">
        <v>8379450</v>
      </c>
      <c r="F1916" s="4">
        <v>8066600</v>
      </c>
      <c r="G1916" s="4">
        <v>7768970</v>
      </c>
      <c r="H1916" s="4">
        <v>7482430</v>
      </c>
      <c r="I1916" s="4">
        <v>7206170</v>
      </c>
      <c r="J1916" s="4">
        <v>6941010</v>
      </c>
      <c r="K1916" s="4">
        <v>6682020</v>
      </c>
      <c r="L1916" s="4">
        <v>6433720</v>
      </c>
      <c r="M1916" s="4">
        <v>6196100</v>
      </c>
      <c r="N1916" s="4">
        <v>5968350</v>
      </c>
      <c r="O1916" s="4">
        <v>5746770</v>
      </c>
      <c r="P1916" s="4">
        <v>5535460</v>
      </c>
      <c r="Q1916" s="4">
        <v>5329500</v>
      </c>
      <c r="R1916" s="4">
        <v>5132170</v>
      </c>
      <c r="S1916" s="4">
        <v>4942240</v>
      </c>
      <c r="T1916" s="4">
        <v>4759720</v>
      </c>
      <c r="U1916" s="4">
        <v>4583350</v>
      </c>
      <c r="V1916" s="4">
        <v>4413570</v>
      </c>
      <c r="W1916" s="4">
        <v>4250360</v>
      </c>
      <c r="X1916" s="4">
        <v>4093320</v>
      </c>
      <c r="Y1916" s="4">
        <v>3941630</v>
      </c>
      <c r="Z1916" s="4">
        <v>3795690</v>
      </c>
      <c r="AA1916" s="4">
        <v>3655500</v>
      </c>
      <c r="AB1916" s="4">
        <v>3520660</v>
      </c>
      <c r="AC1916" s="4">
        <v>3390340</v>
      </c>
      <c r="AD1916" s="4">
        <v>3264960</v>
      </c>
      <c r="AE1916" s="4">
        <v>3143680</v>
      </c>
      <c r="AF1916" s="4">
        <v>3027340</v>
      </c>
      <c r="AG1916" s="4">
        <v>2915520</v>
      </c>
    </row>
    <row r="1917" spans="1:33">
      <c r="A1917" t="s">
        <v>5059</v>
      </c>
      <c r="B1917" t="s">
        <v>132</v>
      </c>
      <c r="C1917" s="4">
        <v>55173700</v>
      </c>
      <c r="D1917" s="4">
        <v>54301200</v>
      </c>
      <c r="E1917" s="4">
        <v>52304800</v>
      </c>
      <c r="F1917" s="4">
        <v>50352000</v>
      </c>
      <c r="G1917" s="4">
        <v>48494200</v>
      </c>
      <c r="H1917" s="4">
        <v>46705600</v>
      </c>
      <c r="I1917" s="4">
        <v>44981200</v>
      </c>
      <c r="J1917" s="4">
        <v>43326000</v>
      </c>
      <c r="K1917" s="4">
        <v>41709400</v>
      </c>
      <c r="L1917" s="4">
        <v>40159500</v>
      </c>
      <c r="M1917" s="4">
        <v>38676300</v>
      </c>
      <c r="N1917" s="4">
        <v>37254600</v>
      </c>
      <c r="O1917" s="4">
        <v>35871500</v>
      </c>
      <c r="P1917" s="4">
        <v>34552500</v>
      </c>
      <c r="Q1917" s="4">
        <v>33266900</v>
      </c>
      <c r="R1917" s="4">
        <v>32035200</v>
      </c>
      <c r="S1917" s="4">
        <v>30849700</v>
      </c>
      <c r="T1917" s="4">
        <v>29710300</v>
      </c>
      <c r="U1917" s="4">
        <v>28609400</v>
      </c>
      <c r="V1917" s="4">
        <v>27549600</v>
      </c>
      <c r="W1917" s="4">
        <v>26530900</v>
      </c>
      <c r="X1917" s="4">
        <v>25550700</v>
      </c>
      <c r="Y1917" s="4">
        <v>24603800</v>
      </c>
      <c r="Z1917" s="4">
        <v>23692800</v>
      </c>
      <c r="AA1917" s="4">
        <v>22817800</v>
      </c>
      <c r="AB1917" s="4">
        <v>21976100</v>
      </c>
      <c r="AC1917" s="4">
        <v>21162600</v>
      </c>
      <c r="AD1917" s="4">
        <v>20380000</v>
      </c>
      <c r="AE1917" s="4">
        <v>19623000</v>
      </c>
      <c r="AF1917" s="4">
        <v>18896800</v>
      </c>
      <c r="AG1917" s="4">
        <v>18198800</v>
      </c>
    </row>
    <row r="1918" spans="1:33">
      <c r="A1918" t="s">
        <v>5058</v>
      </c>
      <c r="B1918" t="s">
        <v>132</v>
      </c>
      <c r="C1918" s="4">
        <v>164891000</v>
      </c>
      <c r="D1918" s="4">
        <v>162284000</v>
      </c>
      <c r="E1918" s="4">
        <v>156317000</v>
      </c>
      <c r="F1918" s="4">
        <v>150481000</v>
      </c>
      <c r="G1918" s="4">
        <v>144929000</v>
      </c>
      <c r="H1918" s="4">
        <v>139583000</v>
      </c>
      <c r="I1918" s="4">
        <v>134430000</v>
      </c>
      <c r="J1918" s="4">
        <v>129483000</v>
      </c>
      <c r="K1918" s="4">
        <v>124652000</v>
      </c>
      <c r="L1918" s="4">
        <v>120020000</v>
      </c>
      <c r="M1918" s="4">
        <v>115587000</v>
      </c>
      <c r="N1918" s="4">
        <v>111339000</v>
      </c>
      <c r="O1918" s="4">
        <v>107205000</v>
      </c>
      <c r="P1918" s="4">
        <v>103263000</v>
      </c>
      <c r="Q1918" s="4">
        <v>99420900</v>
      </c>
      <c r="R1918" s="4">
        <v>95739800</v>
      </c>
      <c r="S1918" s="4">
        <v>92196700</v>
      </c>
      <c r="T1918" s="4">
        <v>88791700</v>
      </c>
      <c r="U1918" s="4">
        <v>85501700</v>
      </c>
      <c r="V1918" s="4">
        <v>82334400</v>
      </c>
      <c r="W1918" s="4">
        <v>79289800</v>
      </c>
      <c r="X1918" s="4">
        <v>76360200</v>
      </c>
      <c r="Y1918" s="4">
        <v>73530400</v>
      </c>
      <c r="Z1918" s="4">
        <v>70807900</v>
      </c>
      <c r="AA1918" s="4">
        <v>68192700</v>
      </c>
      <c r="AB1918" s="4">
        <v>65677300</v>
      </c>
      <c r="AC1918" s="4">
        <v>63246200</v>
      </c>
      <c r="AD1918" s="4">
        <v>60907200</v>
      </c>
      <c r="AE1918" s="4">
        <v>58644800</v>
      </c>
      <c r="AF1918" s="4">
        <v>56474500</v>
      </c>
      <c r="AG1918" s="4">
        <v>54388500</v>
      </c>
    </row>
    <row r="1919" spans="1:33">
      <c r="A1919" t="s">
        <v>5057</v>
      </c>
      <c r="B1919" t="s">
        <v>132</v>
      </c>
      <c r="C1919" s="4">
        <v>16099900</v>
      </c>
      <c r="D1919" s="4">
        <v>15845400</v>
      </c>
      <c r="E1919" s="4">
        <v>15262800</v>
      </c>
      <c r="F1919" s="4">
        <v>14693000</v>
      </c>
      <c r="G1919" s="4">
        <v>14150800</v>
      </c>
      <c r="H1919" s="4">
        <v>13628900</v>
      </c>
      <c r="I1919" s="4">
        <v>13125700</v>
      </c>
      <c r="J1919" s="4">
        <v>12642700</v>
      </c>
      <c r="K1919" s="4">
        <v>12171000</v>
      </c>
      <c r="L1919" s="4">
        <v>11718700</v>
      </c>
      <c r="M1919" s="4">
        <v>11285900</v>
      </c>
      <c r="N1919" s="4">
        <v>10871100</v>
      </c>
      <c r="O1919" s="4">
        <v>10467500</v>
      </c>
      <c r="P1919" s="4">
        <v>10082600</v>
      </c>
      <c r="Q1919" s="4">
        <v>9707440</v>
      </c>
      <c r="R1919" s="4">
        <v>9348020</v>
      </c>
      <c r="S1919" s="4">
        <v>9002070</v>
      </c>
      <c r="T1919" s="4">
        <v>8669610</v>
      </c>
      <c r="U1919" s="4">
        <v>8348370</v>
      </c>
      <c r="V1919" s="4">
        <v>8039120</v>
      </c>
      <c r="W1919" s="4">
        <v>7741840</v>
      </c>
      <c r="X1919" s="4">
        <v>7455800</v>
      </c>
      <c r="Y1919" s="4">
        <v>7179490</v>
      </c>
      <c r="Z1919" s="4">
        <v>6913670</v>
      </c>
      <c r="AA1919" s="4">
        <v>6658330</v>
      </c>
      <c r="AB1919" s="4">
        <v>6412720</v>
      </c>
      <c r="AC1919" s="4">
        <v>6175350</v>
      </c>
      <c r="AD1919" s="4">
        <v>5946970</v>
      </c>
      <c r="AE1919" s="4">
        <v>5726070</v>
      </c>
      <c r="AF1919" s="4">
        <v>5514160</v>
      </c>
      <c r="AG1919" s="4">
        <v>5310490</v>
      </c>
    </row>
    <row r="1920" spans="1:33">
      <c r="A1920" t="s">
        <v>5056</v>
      </c>
      <c r="B1920" t="s">
        <v>132</v>
      </c>
      <c r="C1920" s="4">
        <v>14547600</v>
      </c>
      <c r="D1920" s="4">
        <v>14317500</v>
      </c>
      <c r="E1920" s="4">
        <v>13791100</v>
      </c>
      <c r="F1920" s="4">
        <v>13276200</v>
      </c>
      <c r="G1920" s="4">
        <v>12786400</v>
      </c>
      <c r="H1920" s="4">
        <v>12314800</v>
      </c>
      <c r="I1920" s="4">
        <v>11860100</v>
      </c>
      <c r="J1920" s="4">
        <v>11423700</v>
      </c>
      <c r="K1920" s="4">
        <v>10997500</v>
      </c>
      <c r="L1920" s="4">
        <v>10588800</v>
      </c>
      <c r="M1920" s="4">
        <v>10197700</v>
      </c>
      <c r="N1920" s="4">
        <v>9822880</v>
      </c>
      <c r="O1920" s="4">
        <v>9458190</v>
      </c>
      <c r="P1920" s="4">
        <v>9110420</v>
      </c>
      <c r="Q1920" s="4">
        <v>8771440</v>
      </c>
      <c r="R1920" s="4">
        <v>8446670</v>
      </c>
      <c r="S1920" s="4">
        <v>8134090</v>
      </c>
      <c r="T1920" s="4">
        <v>7833670</v>
      </c>
      <c r="U1920" s="4">
        <v>7543410</v>
      </c>
      <c r="V1920" s="4">
        <v>7263980</v>
      </c>
      <c r="W1920" s="4">
        <v>6995370</v>
      </c>
      <c r="X1920" s="4">
        <v>6736910</v>
      </c>
      <c r="Y1920" s="4">
        <v>6487240</v>
      </c>
      <c r="Z1920" s="4">
        <v>6247050</v>
      </c>
      <c r="AA1920" s="4">
        <v>6016330</v>
      </c>
      <c r="AB1920" s="4">
        <v>5794400</v>
      </c>
      <c r="AC1920" s="4">
        <v>5579920</v>
      </c>
      <c r="AD1920" s="4">
        <v>5373560</v>
      </c>
      <c r="AE1920" s="4">
        <v>5173960</v>
      </c>
      <c r="AF1920" s="4">
        <v>4982480</v>
      </c>
      <c r="AG1920" s="4">
        <v>4798450</v>
      </c>
    </row>
    <row r="1921" spans="1:33">
      <c r="A1921" t="s">
        <v>5055</v>
      </c>
      <c r="B1921" t="s">
        <v>132</v>
      </c>
      <c r="C1921" s="4">
        <v>42501000</v>
      </c>
      <c r="D1921" s="4">
        <v>41828900</v>
      </c>
      <c r="E1921" s="4">
        <v>40291100</v>
      </c>
      <c r="F1921" s="4">
        <v>38786800</v>
      </c>
      <c r="G1921" s="4">
        <v>37355700</v>
      </c>
      <c r="H1921" s="4">
        <v>35977900</v>
      </c>
      <c r="I1921" s="4">
        <v>34649600</v>
      </c>
      <c r="J1921" s="4">
        <v>33374600</v>
      </c>
      <c r="K1921" s="4">
        <v>32129300</v>
      </c>
      <c r="L1921" s="4">
        <v>30935400</v>
      </c>
      <c r="M1921" s="4">
        <v>29792800</v>
      </c>
      <c r="N1921" s="4">
        <v>28697700</v>
      </c>
      <c r="O1921" s="4">
        <v>27632300</v>
      </c>
      <c r="P1921" s="4">
        <v>26616300</v>
      </c>
      <c r="Q1921" s="4">
        <v>25625900</v>
      </c>
      <c r="R1921" s="4">
        <v>24677100</v>
      </c>
      <c r="S1921" s="4">
        <v>23763900</v>
      </c>
      <c r="T1921" s="4">
        <v>22886200</v>
      </c>
      <c r="U1921" s="4">
        <v>22038200</v>
      </c>
      <c r="V1921" s="4">
        <v>21221900</v>
      </c>
      <c r="W1921" s="4">
        <v>20437100</v>
      </c>
      <c r="X1921" s="4">
        <v>19682000</v>
      </c>
      <c r="Y1921" s="4">
        <v>18952600</v>
      </c>
      <c r="Z1921" s="4">
        <v>18250900</v>
      </c>
      <c r="AA1921" s="4">
        <v>17576800</v>
      </c>
      <c r="AB1921" s="4">
        <v>16928500</v>
      </c>
      <c r="AC1921" s="4">
        <v>16301800</v>
      </c>
      <c r="AD1921" s="4">
        <v>15699000</v>
      </c>
      <c r="AE1921" s="4">
        <v>15115800</v>
      </c>
      <c r="AF1921" s="4">
        <v>14556400</v>
      </c>
      <c r="AG1921" s="4">
        <v>14018800</v>
      </c>
    </row>
    <row r="1922" spans="1:33">
      <c r="A1922" t="s">
        <v>5054</v>
      </c>
      <c r="B1922" t="s">
        <v>132</v>
      </c>
      <c r="C1922" s="4">
        <v>1943690</v>
      </c>
      <c r="D1922" s="4">
        <v>1912950</v>
      </c>
      <c r="E1922" s="4">
        <v>1842620</v>
      </c>
      <c r="F1922" s="4">
        <v>1773830</v>
      </c>
      <c r="G1922" s="4">
        <v>1708380</v>
      </c>
      <c r="H1922" s="4">
        <v>1645370</v>
      </c>
      <c r="I1922" s="4">
        <v>1584620</v>
      </c>
      <c r="J1922" s="4">
        <v>1526310</v>
      </c>
      <c r="K1922" s="4">
        <v>1469360</v>
      </c>
      <c r="L1922" s="4">
        <v>1414760</v>
      </c>
      <c r="M1922" s="4">
        <v>1362510</v>
      </c>
      <c r="N1922" s="4">
        <v>1312430</v>
      </c>
      <c r="O1922" s="4">
        <v>1263700</v>
      </c>
      <c r="P1922" s="4">
        <v>1217240</v>
      </c>
      <c r="Q1922" s="4">
        <v>1171950</v>
      </c>
      <c r="R1922" s="4">
        <v>1128550</v>
      </c>
      <c r="S1922" s="4">
        <v>1086790</v>
      </c>
      <c r="T1922" s="4">
        <v>1046650</v>
      </c>
      <c r="U1922" s="4">
        <v>1007870</v>
      </c>
      <c r="V1922">
        <v>970534</v>
      </c>
      <c r="W1922">
        <v>934646</v>
      </c>
      <c r="X1922">
        <v>900113</v>
      </c>
      <c r="Y1922">
        <v>866755</v>
      </c>
      <c r="Z1922">
        <v>834663</v>
      </c>
      <c r="AA1922">
        <v>803837</v>
      </c>
      <c r="AB1922">
        <v>774186</v>
      </c>
      <c r="AC1922">
        <v>745529</v>
      </c>
      <c r="AD1922">
        <v>717957</v>
      </c>
      <c r="AE1922">
        <v>691289</v>
      </c>
      <c r="AF1922">
        <v>665706</v>
      </c>
      <c r="AG1922">
        <v>641117</v>
      </c>
    </row>
    <row r="1923" spans="1:33">
      <c r="A1923" t="s">
        <v>5053</v>
      </c>
      <c r="B1923" t="s">
        <v>132</v>
      </c>
      <c r="C1923" s="4">
        <v>3491760</v>
      </c>
      <c r="D1923" s="4">
        <v>3436550</v>
      </c>
      <c r="E1923" s="4">
        <v>3310200</v>
      </c>
      <c r="F1923" s="4">
        <v>3186610</v>
      </c>
      <c r="G1923" s="4">
        <v>3069040</v>
      </c>
      <c r="H1923" s="4">
        <v>2955840</v>
      </c>
      <c r="I1923" s="4">
        <v>2846710</v>
      </c>
      <c r="J1923" s="4">
        <v>2741960</v>
      </c>
      <c r="K1923" s="4">
        <v>2639650</v>
      </c>
      <c r="L1923" s="4">
        <v>2541560</v>
      </c>
      <c r="M1923" s="4">
        <v>2447690</v>
      </c>
      <c r="N1923" s="4">
        <v>2357720</v>
      </c>
      <c r="O1923" s="4">
        <v>2270190</v>
      </c>
      <c r="P1923" s="4">
        <v>2186720</v>
      </c>
      <c r="Q1923" s="4">
        <v>2105350</v>
      </c>
      <c r="R1923" s="4">
        <v>2027400</v>
      </c>
      <c r="S1923" s="4">
        <v>1952370</v>
      </c>
      <c r="T1923" s="4">
        <v>1880270</v>
      </c>
      <c r="U1923" s="4">
        <v>1810600</v>
      </c>
      <c r="V1923" s="4">
        <v>1743530</v>
      </c>
      <c r="W1923" s="4">
        <v>1679050</v>
      </c>
      <c r="X1923" s="4">
        <v>1617020</v>
      </c>
      <c r="Y1923" s="4">
        <v>1557090</v>
      </c>
      <c r="Z1923" s="4">
        <v>1499440</v>
      </c>
      <c r="AA1923" s="4">
        <v>1444060</v>
      </c>
      <c r="AB1923" s="4">
        <v>1390790</v>
      </c>
      <c r="AC1923" s="4">
        <v>1339310</v>
      </c>
      <c r="AD1923" s="4">
        <v>1289780</v>
      </c>
      <c r="AE1923" s="4">
        <v>1241870</v>
      </c>
      <c r="AF1923" s="4">
        <v>1195910</v>
      </c>
      <c r="AG1923" s="4">
        <v>1151740</v>
      </c>
    </row>
    <row r="1924" spans="1:33">
      <c r="A1924" t="s">
        <v>5052</v>
      </c>
      <c r="B1924" t="s">
        <v>132</v>
      </c>
      <c r="C1924" s="4">
        <v>6450300</v>
      </c>
      <c r="D1924" s="4">
        <v>6348300</v>
      </c>
      <c r="E1924" s="4">
        <v>6114900</v>
      </c>
      <c r="F1924" s="4">
        <v>5886600</v>
      </c>
      <c r="G1924" s="4">
        <v>5669400</v>
      </c>
      <c r="H1924" s="4">
        <v>5460300</v>
      </c>
      <c r="I1924" s="4">
        <v>5258700</v>
      </c>
      <c r="J1924" s="4">
        <v>5065200</v>
      </c>
      <c r="K1924" s="4">
        <v>4876200</v>
      </c>
      <c r="L1924" s="4">
        <v>4695000</v>
      </c>
      <c r="M1924" s="4">
        <v>4521600</v>
      </c>
      <c r="N1924" s="4">
        <v>4355400</v>
      </c>
      <c r="O1924" s="4">
        <v>4193700</v>
      </c>
      <c r="P1924" s="4">
        <v>4039500</v>
      </c>
      <c r="Q1924" s="4">
        <v>3889200</v>
      </c>
      <c r="R1924" s="4">
        <v>3745200</v>
      </c>
      <c r="S1924" s="4">
        <v>3606600</v>
      </c>
      <c r="T1924" s="4">
        <v>3473400</v>
      </c>
      <c r="U1924" s="4">
        <v>3344700</v>
      </c>
      <c r="V1924" s="4">
        <v>3220800</v>
      </c>
      <c r="W1924" s="4">
        <v>3101700</v>
      </c>
      <c r="X1924" s="4">
        <v>2987100</v>
      </c>
      <c r="Y1924" s="4">
        <v>2876400</v>
      </c>
      <c r="Z1924" s="4">
        <v>2769900</v>
      </c>
      <c r="AA1924" s="4">
        <v>2667600</v>
      </c>
      <c r="AB1924" s="4">
        <v>2569200</v>
      </c>
      <c r="AC1924" s="4">
        <v>2474100</v>
      </c>
      <c r="AD1924" s="4">
        <v>2382600</v>
      </c>
      <c r="AE1924" s="4">
        <v>2294100</v>
      </c>
      <c r="AF1924" s="4">
        <v>2209200</v>
      </c>
      <c r="AG1924" s="4">
        <v>2127600</v>
      </c>
    </row>
    <row r="1925" spans="1:33">
      <c r="A1925" t="s">
        <v>5051</v>
      </c>
      <c r="B1925" t="s">
        <v>132</v>
      </c>
      <c r="C1925" s="4">
        <v>1290060</v>
      </c>
      <c r="D1925" s="4">
        <v>1269660</v>
      </c>
      <c r="E1925" s="4">
        <v>1222980</v>
      </c>
      <c r="F1925" s="4">
        <v>1177320</v>
      </c>
      <c r="G1925" s="4">
        <v>1133880</v>
      </c>
      <c r="H1925" s="4">
        <v>1092060</v>
      </c>
      <c r="I1925" s="4">
        <v>1051740</v>
      </c>
      <c r="J1925" s="4">
        <v>1013040</v>
      </c>
      <c r="K1925">
        <v>975240</v>
      </c>
      <c r="L1925">
        <v>939000</v>
      </c>
      <c r="M1925">
        <v>904320</v>
      </c>
      <c r="N1925">
        <v>871080</v>
      </c>
      <c r="O1925">
        <v>838740</v>
      </c>
      <c r="P1925">
        <v>807900</v>
      </c>
      <c r="Q1925">
        <v>777840</v>
      </c>
      <c r="R1925">
        <v>749040</v>
      </c>
      <c r="S1925">
        <v>721320</v>
      </c>
      <c r="T1925">
        <v>694680</v>
      </c>
      <c r="U1925">
        <v>668940</v>
      </c>
      <c r="V1925">
        <v>644160</v>
      </c>
      <c r="W1925">
        <v>620340</v>
      </c>
      <c r="X1925">
        <v>597420</v>
      </c>
      <c r="Y1925">
        <v>575280</v>
      </c>
      <c r="Z1925">
        <v>553980</v>
      </c>
      <c r="AA1925">
        <v>533520</v>
      </c>
      <c r="AB1925">
        <v>513840</v>
      </c>
      <c r="AC1925">
        <v>494820</v>
      </c>
      <c r="AD1925">
        <v>476520</v>
      </c>
      <c r="AE1925">
        <v>458820</v>
      </c>
      <c r="AF1925">
        <v>441840</v>
      </c>
      <c r="AG1925">
        <v>425520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33778200000</v>
      </c>
      <c r="D1940" s="4">
        <v>36232400000</v>
      </c>
      <c r="E1940" s="4">
        <v>36706300000</v>
      </c>
      <c r="F1940" s="4">
        <v>37181500000</v>
      </c>
      <c r="G1940" s="4">
        <v>37663800000</v>
      </c>
      <c r="H1940" s="4">
        <v>38159300000</v>
      </c>
      <c r="I1940" s="4">
        <v>38650000000</v>
      </c>
      <c r="J1940" s="4">
        <v>39153900000</v>
      </c>
      <c r="K1940" s="4">
        <v>39664400000</v>
      </c>
      <c r="L1940" s="4">
        <v>40177300000</v>
      </c>
      <c r="M1940" s="4">
        <v>40702700000</v>
      </c>
      <c r="N1940" s="4">
        <v>41229400000</v>
      </c>
      <c r="O1940" s="4">
        <v>41769800000</v>
      </c>
      <c r="P1940" s="4">
        <v>42311500000</v>
      </c>
      <c r="Q1940" s="4">
        <v>42860300000</v>
      </c>
      <c r="R1940" s="4">
        <v>43416300000</v>
      </c>
      <c r="S1940" s="4">
        <v>43980200000</v>
      </c>
      <c r="T1940" s="4">
        <v>44551100000</v>
      </c>
      <c r="U1940" s="4">
        <v>45129400000</v>
      </c>
      <c r="V1940" s="4">
        <v>45721800000</v>
      </c>
      <c r="W1940" s="4">
        <v>46315000000</v>
      </c>
      <c r="X1940" s="4">
        <v>46916000000</v>
      </c>
      <c r="Y1940" s="4">
        <v>47526600000</v>
      </c>
      <c r="Z1940" s="4">
        <v>48147900000</v>
      </c>
      <c r="AA1940" s="4">
        <v>48770400000</v>
      </c>
      <c r="AB1940" s="4">
        <v>49404900000</v>
      </c>
      <c r="AC1940" s="4">
        <v>50046600000</v>
      </c>
      <c r="AD1940" s="4">
        <v>50694400000</v>
      </c>
      <c r="AE1940" s="4">
        <v>51355200000</v>
      </c>
      <c r="AF1940" s="4">
        <v>52022100000</v>
      </c>
      <c r="AG1940" s="4">
        <v>52701500000</v>
      </c>
    </row>
    <row r="1941" spans="1:33">
      <c r="A1941" t="s">
        <v>5035</v>
      </c>
      <c r="B1941" t="s">
        <v>132</v>
      </c>
      <c r="C1941" s="4">
        <v>244607000000</v>
      </c>
      <c r="D1941" s="4">
        <v>262379000000</v>
      </c>
      <c r="E1941" s="4">
        <v>265811000000</v>
      </c>
      <c r="F1941" s="4">
        <v>269252000000</v>
      </c>
      <c r="G1941" s="4">
        <v>272745000000</v>
      </c>
      <c r="H1941" s="4">
        <v>276333000000</v>
      </c>
      <c r="I1941" s="4">
        <v>279886000000</v>
      </c>
      <c r="J1941" s="4">
        <v>283535000000</v>
      </c>
      <c r="K1941" s="4">
        <v>287232000000</v>
      </c>
      <c r="L1941" s="4">
        <v>290946000000</v>
      </c>
      <c r="M1941" s="4">
        <v>294751000000</v>
      </c>
      <c r="N1941" s="4">
        <v>298566000000</v>
      </c>
      <c r="O1941" s="4">
        <v>302479000000</v>
      </c>
      <c r="P1941" s="4">
        <v>306401000000</v>
      </c>
      <c r="Q1941" s="4">
        <v>310376000000</v>
      </c>
      <c r="R1941" s="4">
        <v>314402000000</v>
      </c>
      <c r="S1941" s="4">
        <v>318485000000</v>
      </c>
      <c r="T1941" s="4">
        <v>322620000000</v>
      </c>
      <c r="U1941" s="4">
        <v>326807000000</v>
      </c>
      <c r="V1941" s="4">
        <v>331098000000</v>
      </c>
      <c r="W1941" s="4">
        <v>335393000000</v>
      </c>
      <c r="X1941" s="4">
        <v>339745000000</v>
      </c>
      <c r="Y1941" s="4">
        <v>344167000000</v>
      </c>
      <c r="Z1941" s="4">
        <v>348666000000</v>
      </c>
      <c r="AA1941" s="4">
        <v>353174000000</v>
      </c>
      <c r="AB1941" s="4">
        <v>357769000000</v>
      </c>
      <c r="AC1941" s="4">
        <v>362416000000</v>
      </c>
      <c r="AD1941" s="4">
        <v>367106000000</v>
      </c>
      <c r="AE1941" s="4">
        <v>371892000000</v>
      </c>
      <c r="AF1941" s="4">
        <v>376721000000</v>
      </c>
      <c r="AG1941" s="4">
        <v>381641000000</v>
      </c>
    </row>
    <row r="1942" spans="1:33">
      <c r="A1942" t="s">
        <v>5034</v>
      </c>
      <c r="B1942" t="s">
        <v>132</v>
      </c>
      <c r="C1942" s="4">
        <v>4892220000</v>
      </c>
      <c r="D1942" s="4">
        <v>5247660000</v>
      </c>
      <c r="E1942" s="4">
        <v>5316310000</v>
      </c>
      <c r="F1942" s="4">
        <v>5385120000</v>
      </c>
      <c r="G1942" s="4">
        <v>5454980000</v>
      </c>
      <c r="H1942" s="4">
        <v>5526750000</v>
      </c>
      <c r="I1942" s="4">
        <v>5597810000</v>
      </c>
      <c r="J1942" s="4">
        <v>5670790000</v>
      </c>
      <c r="K1942" s="4">
        <v>5744740000</v>
      </c>
      <c r="L1942" s="4">
        <v>5819020000</v>
      </c>
      <c r="M1942" s="4">
        <v>5895120000</v>
      </c>
      <c r="N1942" s="4">
        <v>5971410000</v>
      </c>
      <c r="O1942" s="4">
        <v>6049670000</v>
      </c>
      <c r="P1942" s="4">
        <v>6128120000</v>
      </c>
      <c r="Q1942" s="4">
        <v>6207610000</v>
      </c>
      <c r="R1942" s="4">
        <v>6288140000</v>
      </c>
      <c r="S1942" s="4">
        <v>6369800000</v>
      </c>
      <c r="T1942" s="4">
        <v>6452490000</v>
      </c>
      <c r="U1942" s="4">
        <v>6536250000</v>
      </c>
      <c r="V1942" s="4">
        <v>6622060000</v>
      </c>
      <c r="W1942" s="4">
        <v>6707970000</v>
      </c>
      <c r="X1942" s="4">
        <v>6795010000</v>
      </c>
      <c r="Y1942" s="4">
        <v>6883440000</v>
      </c>
      <c r="Z1942" s="4">
        <v>6973430000</v>
      </c>
      <c r="AA1942" s="4">
        <v>7063590000</v>
      </c>
      <c r="AB1942" s="4">
        <v>7155480000</v>
      </c>
      <c r="AC1942" s="4">
        <v>7248430000</v>
      </c>
      <c r="AD1942" s="4">
        <v>7342240000</v>
      </c>
      <c r="AE1942" s="4">
        <v>7437960000</v>
      </c>
      <c r="AF1942" s="4">
        <v>7534540000</v>
      </c>
      <c r="AG1942" s="4">
        <v>7632940000</v>
      </c>
    </row>
    <row r="1943" spans="1:33">
      <c r="A1943" t="s">
        <v>5033</v>
      </c>
      <c r="B1943" t="s">
        <v>132</v>
      </c>
      <c r="C1943" s="4">
        <v>35784900000</v>
      </c>
      <c r="D1943" s="4">
        <v>38384900000</v>
      </c>
      <c r="E1943" s="4">
        <v>38886900000</v>
      </c>
      <c r="F1943" s="4">
        <v>39390300000</v>
      </c>
      <c r="G1943" s="4">
        <v>39901300000</v>
      </c>
      <c r="H1943" s="4">
        <v>40426300000</v>
      </c>
      <c r="I1943" s="4">
        <v>40946100000</v>
      </c>
      <c r="J1943" s="4">
        <v>41479900000</v>
      </c>
      <c r="K1943" s="4">
        <v>42020800000</v>
      </c>
      <c r="L1943" s="4">
        <v>42564100000</v>
      </c>
      <c r="M1943" s="4">
        <v>43120700000</v>
      </c>
      <c r="N1943" s="4">
        <v>43678800000</v>
      </c>
      <c r="O1943" s="4">
        <v>44251200000</v>
      </c>
      <c r="P1943" s="4">
        <v>44825100000</v>
      </c>
      <c r="Q1943" s="4">
        <v>45406500000</v>
      </c>
      <c r="R1943" s="4">
        <v>45995600000</v>
      </c>
      <c r="S1943" s="4">
        <v>46592900000</v>
      </c>
      <c r="T1943" s="4">
        <v>47197800000</v>
      </c>
      <c r="U1943" s="4">
        <v>47810400000</v>
      </c>
      <c r="V1943" s="4">
        <v>48438100000</v>
      </c>
      <c r="W1943" s="4">
        <v>49066500000</v>
      </c>
      <c r="X1943" s="4">
        <v>49703200000</v>
      </c>
      <c r="Y1943" s="4">
        <v>50350000000</v>
      </c>
      <c r="Z1943" s="4">
        <v>51008200000</v>
      </c>
      <c r="AA1943" s="4">
        <v>51667700000</v>
      </c>
      <c r="AB1943" s="4">
        <v>52339900000</v>
      </c>
      <c r="AC1943" s="4">
        <v>53019800000</v>
      </c>
      <c r="AD1943" s="4">
        <v>53706000000</v>
      </c>
      <c r="AE1943" s="4">
        <v>54406100000</v>
      </c>
      <c r="AF1943" s="4">
        <v>55112600000</v>
      </c>
      <c r="AG1943" s="4">
        <v>55832300000</v>
      </c>
    </row>
    <row r="1944" spans="1:33">
      <c r="A1944" t="s">
        <v>5032</v>
      </c>
      <c r="B1944" t="s">
        <v>132</v>
      </c>
      <c r="C1944" s="4">
        <v>35415300000</v>
      </c>
      <c r="D1944" s="4">
        <v>37988400000</v>
      </c>
      <c r="E1944" s="4">
        <v>38485300000</v>
      </c>
      <c r="F1944" s="4">
        <v>38983500000</v>
      </c>
      <c r="G1944" s="4">
        <v>39489200000</v>
      </c>
      <c r="H1944" s="4">
        <v>40008700000</v>
      </c>
      <c r="I1944" s="4">
        <v>40523200000</v>
      </c>
      <c r="J1944" s="4">
        <v>41051500000</v>
      </c>
      <c r="K1944" s="4">
        <v>41586800000</v>
      </c>
      <c r="L1944" s="4">
        <v>42124500000</v>
      </c>
      <c r="M1944" s="4">
        <v>42675400000</v>
      </c>
      <c r="N1944" s="4">
        <v>43227600000</v>
      </c>
      <c r="O1944" s="4">
        <v>43794200000</v>
      </c>
      <c r="P1944" s="4">
        <v>44362100000</v>
      </c>
      <c r="Q1944" s="4">
        <v>44937600000</v>
      </c>
      <c r="R1944" s="4">
        <v>45520500000</v>
      </c>
      <c r="S1944" s="4">
        <v>46111700000</v>
      </c>
      <c r="T1944" s="4">
        <v>46710300000</v>
      </c>
      <c r="U1944" s="4">
        <v>47316600000</v>
      </c>
      <c r="V1944" s="4">
        <v>47937800000</v>
      </c>
      <c r="W1944" s="4">
        <v>48559700000</v>
      </c>
      <c r="X1944" s="4">
        <v>49189800000</v>
      </c>
      <c r="Y1944" s="4">
        <v>49830000000</v>
      </c>
      <c r="Z1944" s="4">
        <v>50481400000</v>
      </c>
      <c r="AA1944" s="4">
        <v>51134100000</v>
      </c>
      <c r="AB1944" s="4">
        <v>51799300000</v>
      </c>
      <c r="AC1944" s="4">
        <v>52472200000</v>
      </c>
      <c r="AD1944" s="4">
        <v>53151300000</v>
      </c>
      <c r="AE1944" s="4">
        <v>53844200000</v>
      </c>
      <c r="AF1944" s="4">
        <v>54543400000</v>
      </c>
      <c r="AG1944" s="4">
        <v>55255700000</v>
      </c>
    </row>
    <row r="1945" spans="1:33">
      <c r="A1945" t="s">
        <v>5031</v>
      </c>
      <c r="B1945" t="s">
        <v>132</v>
      </c>
      <c r="C1945" s="4">
        <v>975698000</v>
      </c>
      <c r="D1945" s="4">
        <v>1046590000</v>
      </c>
      <c r="E1945" s="4">
        <v>1060280000</v>
      </c>
      <c r="F1945" s="4">
        <v>1074000000</v>
      </c>
      <c r="G1945" s="4">
        <v>1087930000</v>
      </c>
      <c r="H1945" s="4">
        <v>1102250000</v>
      </c>
      <c r="I1945" s="4">
        <v>1116420000</v>
      </c>
      <c r="J1945" s="4">
        <v>1130970000</v>
      </c>
      <c r="K1945" s="4">
        <v>1145720000</v>
      </c>
      <c r="L1945" s="4">
        <v>1160540000</v>
      </c>
      <c r="M1945" s="4">
        <v>1175710000</v>
      </c>
      <c r="N1945" s="4">
        <v>1190930000</v>
      </c>
      <c r="O1945" s="4">
        <v>1206540000</v>
      </c>
      <c r="P1945" s="4">
        <v>1222180000</v>
      </c>
      <c r="Q1945" s="4">
        <v>1238040000</v>
      </c>
      <c r="R1945" s="4">
        <v>1254100000</v>
      </c>
      <c r="S1945" s="4">
        <v>1270380000</v>
      </c>
      <c r="T1945" s="4">
        <v>1286880000</v>
      </c>
      <c r="U1945" s="4">
        <v>1303580000</v>
      </c>
      <c r="V1945" s="4">
        <v>1320690000</v>
      </c>
      <c r="W1945" s="4">
        <v>1337830000</v>
      </c>
      <c r="X1945" s="4">
        <v>1355190000</v>
      </c>
      <c r="Y1945" s="4">
        <v>1372820000</v>
      </c>
      <c r="Z1945" s="4">
        <v>1390770000</v>
      </c>
      <c r="AA1945" s="4">
        <v>1408750000</v>
      </c>
      <c r="AB1945" s="4">
        <v>1427080000</v>
      </c>
      <c r="AC1945" s="4">
        <v>1445620000</v>
      </c>
      <c r="AD1945" s="4">
        <v>1464330000</v>
      </c>
      <c r="AE1945" s="4">
        <v>1483420000</v>
      </c>
      <c r="AF1945" s="4">
        <v>1502680000</v>
      </c>
      <c r="AG1945" s="4">
        <v>1522300000</v>
      </c>
    </row>
    <row r="1946" spans="1:33">
      <c r="A1946" t="s">
        <v>5030</v>
      </c>
      <c r="B1946" t="s">
        <v>132</v>
      </c>
      <c r="C1946" s="4">
        <v>1952080000</v>
      </c>
      <c r="D1946" s="4">
        <v>2093900000</v>
      </c>
      <c r="E1946" s="4">
        <v>2121290000</v>
      </c>
      <c r="F1946" s="4">
        <v>2148750000</v>
      </c>
      <c r="G1946" s="4">
        <v>2176630000</v>
      </c>
      <c r="H1946" s="4">
        <v>2205260000</v>
      </c>
      <c r="I1946" s="4">
        <v>2233620000</v>
      </c>
      <c r="J1946" s="4">
        <v>2262740000</v>
      </c>
      <c r="K1946" s="4">
        <v>2292240000</v>
      </c>
      <c r="L1946" s="4">
        <v>2321880000</v>
      </c>
      <c r="M1946" s="4">
        <v>2352250000</v>
      </c>
      <c r="N1946" s="4">
        <v>2382690000</v>
      </c>
      <c r="O1946" s="4">
        <v>2413920000</v>
      </c>
      <c r="P1946" s="4">
        <v>2445220000</v>
      </c>
      <c r="Q1946" s="4">
        <v>2476940000</v>
      </c>
      <c r="R1946" s="4">
        <v>2509070000</v>
      </c>
      <c r="S1946" s="4">
        <v>2541650000</v>
      </c>
      <c r="T1946" s="4">
        <v>2574650000</v>
      </c>
      <c r="U1946" s="4">
        <v>2608070000</v>
      </c>
      <c r="V1946" s="4">
        <v>2642310000</v>
      </c>
      <c r="W1946" s="4">
        <v>2676590000</v>
      </c>
      <c r="X1946" s="4">
        <v>2711320000</v>
      </c>
      <c r="Y1946" s="4">
        <v>2746610000</v>
      </c>
      <c r="Z1946" s="4">
        <v>2782510000</v>
      </c>
      <c r="AA1946" s="4">
        <v>2818490000</v>
      </c>
      <c r="AB1946" s="4">
        <v>2855160000</v>
      </c>
      <c r="AC1946" s="4">
        <v>2892240000</v>
      </c>
      <c r="AD1946" s="4">
        <v>2929680000</v>
      </c>
      <c r="AE1946" s="4">
        <v>2967870000</v>
      </c>
      <c r="AF1946" s="4">
        <v>3006410000</v>
      </c>
      <c r="AG1946" s="4">
        <v>3045670000</v>
      </c>
    </row>
    <row r="1947" spans="1:33">
      <c r="A1947" t="s">
        <v>5029</v>
      </c>
      <c r="B1947" t="s">
        <v>132</v>
      </c>
      <c r="C1947" s="4">
        <v>18475400000</v>
      </c>
      <c r="D1947" s="4">
        <v>19817700000</v>
      </c>
      <c r="E1947" s="4">
        <v>20076900000</v>
      </c>
      <c r="F1947" s="4">
        <v>20336800000</v>
      </c>
      <c r="G1947" s="4">
        <v>20600600000</v>
      </c>
      <c r="H1947" s="4">
        <v>20871700000</v>
      </c>
      <c r="I1947" s="4">
        <v>21140000000</v>
      </c>
      <c r="J1947" s="4">
        <v>21415600000</v>
      </c>
      <c r="K1947" s="4">
        <v>21694900000</v>
      </c>
      <c r="L1947" s="4">
        <v>21975400000</v>
      </c>
      <c r="M1947" s="4">
        <v>22262800000</v>
      </c>
      <c r="N1947" s="4">
        <v>22550900000</v>
      </c>
      <c r="O1947" s="4">
        <v>22846500000</v>
      </c>
      <c r="P1947" s="4">
        <v>23142700000</v>
      </c>
      <c r="Q1947" s="4">
        <v>23442900000</v>
      </c>
      <c r="R1947" s="4">
        <v>23747000000</v>
      </c>
      <c r="S1947" s="4">
        <v>24055400000</v>
      </c>
      <c r="T1947" s="4">
        <v>24367700000</v>
      </c>
      <c r="U1947" s="4">
        <v>24684000000</v>
      </c>
      <c r="V1947" s="4">
        <v>25008100000</v>
      </c>
      <c r="W1947" s="4">
        <v>25332500000</v>
      </c>
      <c r="X1947" s="4">
        <v>25661200000</v>
      </c>
      <c r="Y1947" s="4">
        <v>25995200000</v>
      </c>
      <c r="Z1947" s="4">
        <v>26335000000</v>
      </c>
      <c r="AA1947" s="4">
        <v>26675500000</v>
      </c>
      <c r="AB1947" s="4">
        <v>27022600000</v>
      </c>
      <c r="AC1947" s="4">
        <v>27373600000</v>
      </c>
      <c r="AD1947" s="4">
        <v>27727900000</v>
      </c>
      <c r="AE1947" s="4">
        <v>28089300000</v>
      </c>
      <c r="AF1947" s="4">
        <v>28454100000</v>
      </c>
      <c r="AG1947" s="4">
        <v>28825700000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2498600000000</v>
      </c>
      <c r="D1951" s="4">
        <v>2458960000000</v>
      </c>
      <c r="E1951" s="4">
        <v>2367900000000</v>
      </c>
      <c r="F1951" s="4">
        <v>2280210000000</v>
      </c>
      <c r="G1951" s="4">
        <v>2195840000000</v>
      </c>
      <c r="H1951" s="4">
        <v>2114850000000</v>
      </c>
      <c r="I1951" s="4">
        <v>2036420000000</v>
      </c>
      <c r="J1951" s="4">
        <v>1961290000000</v>
      </c>
      <c r="K1951" s="4">
        <v>1888720000000</v>
      </c>
      <c r="L1951" s="4">
        <v>1818710000000</v>
      </c>
      <c r="M1951" s="4">
        <v>1751260000000</v>
      </c>
      <c r="N1951" s="4">
        <v>1687110000000</v>
      </c>
      <c r="O1951" s="4">
        <v>1624620000000</v>
      </c>
      <c r="P1951" s="4">
        <v>1564010000000</v>
      </c>
      <c r="Q1951" s="4">
        <v>1506560000000</v>
      </c>
      <c r="R1951" s="4">
        <v>1450910000000</v>
      </c>
      <c r="S1951" s="4">
        <v>1396920000000</v>
      </c>
      <c r="T1951" s="4">
        <v>1345480000000</v>
      </c>
      <c r="U1951" s="4">
        <v>1295700000000</v>
      </c>
      <c r="V1951" s="4">
        <v>1247640000000</v>
      </c>
      <c r="W1951" s="4">
        <v>1201240000000</v>
      </c>
      <c r="X1951" s="4">
        <v>1156580000000</v>
      </c>
      <c r="Y1951" s="4">
        <v>1114310000000</v>
      </c>
      <c r="Z1951" s="4">
        <v>1073030000000</v>
      </c>
      <c r="AA1951" s="4">
        <v>1033320000000</v>
      </c>
      <c r="AB1951" s="4">
        <v>995347000000</v>
      </c>
      <c r="AC1951" s="4">
        <v>958274000000</v>
      </c>
      <c r="AD1951" s="4">
        <v>922854000000</v>
      </c>
      <c r="AE1951" s="4">
        <v>888338000000</v>
      </c>
      <c r="AF1951" s="4">
        <v>855400000000</v>
      </c>
      <c r="AG1951" s="4">
        <v>824042000000</v>
      </c>
    </row>
    <row r="1952" spans="1:33">
      <c r="A1952" t="s">
        <v>5024</v>
      </c>
      <c r="B1952" t="s">
        <v>132</v>
      </c>
      <c r="C1952" s="4">
        <v>136592000</v>
      </c>
      <c r="D1952" s="4">
        <v>134426000</v>
      </c>
      <c r="E1952" s="4">
        <v>129447000</v>
      </c>
      <c r="F1952" s="4">
        <v>124654000</v>
      </c>
      <c r="G1952" s="4">
        <v>120041000</v>
      </c>
      <c r="H1952" s="4">
        <v>115614000</v>
      </c>
      <c r="I1952" s="4">
        <v>111326000</v>
      </c>
      <c r="J1952" s="4">
        <v>107219000</v>
      </c>
      <c r="K1952" s="4">
        <v>103252000</v>
      </c>
      <c r="L1952" s="4">
        <v>99424500</v>
      </c>
      <c r="M1952" s="4">
        <v>95737000</v>
      </c>
      <c r="N1952" s="4">
        <v>92230300</v>
      </c>
      <c r="O1952" s="4">
        <v>88814000</v>
      </c>
      <c r="P1952" s="4">
        <v>85500600</v>
      </c>
      <c r="Q1952" s="4">
        <v>82359800</v>
      </c>
      <c r="R1952" s="4">
        <v>79317600</v>
      </c>
      <c r="S1952" s="4">
        <v>76365900</v>
      </c>
      <c r="T1952" s="4">
        <v>73554000</v>
      </c>
      <c r="U1952" s="4">
        <v>70832500</v>
      </c>
      <c r="V1952" s="4">
        <v>68205600</v>
      </c>
      <c r="W1952" s="4">
        <v>65669100</v>
      </c>
      <c r="X1952" s="4">
        <v>63227200</v>
      </c>
      <c r="Y1952" s="4">
        <v>60916800</v>
      </c>
      <c r="Z1952" s="4">
        <v>58659900</v>
      </c>
      <c r="AA1952" s="4">
        <v>56489300</v>
      </c>
      <c r="AB1952" s="4">
        <v>54413200</v>
      </c>
      <c r="AC1952" s="4">
        <v>52386500</v>
      </c>
      <c r="AD1952" s="4">
        <v>50450200</v>
      </c>
      <c r="AE1952" s="4">
        <v>48563200</v>
      </c>
      <c r="AF1952" s="4">
        <v>46762600</v>
      </c>
      <c r="AG1952" s="4">
        <v>45048300</v>
      </c>
    </row>
    <row r="1953" spans="1:33">
      <c r="A1953" t="s">
        <v>5023</v>
      </c>
      <c r="B1953" t="s">
        <v>132</v>
      </c>
      <c r="C1953" s="4">
        <v>852612000</v>
      </c>
      <c r="D1953" s="4">
        <v>839089000</v>
      </c>
      <c r="E1953" s="4">
        <v>808014000</v>
      </c>
      <c r="F1953" s="4">
        <v>778093000</v>
      </c>
      <c r="G1953" s="4">
        <v>749301000</v>
      </c>
      <c r="H1953" s="4">
        <v>721664000</v>
      </c>
      <c r="I1953" s="4">
        <v>694900000</v>
      </c>
      <c r="J1953" s="4">
        <v>669265000</v>
      </c>
      <c r="K1953" s="4">
        <v>644502000</v>
      </c>
      <c r="L1953" s="4">
        <v>620611000</v>
      </c>
      <c r="M1953" s="4">
        <v>597593000</v>
      </c>
      <c r="N1953" s="4">
        <v>575705000</v>
      </c>
      <c r="O1953" s="4">
        <v>554380000</v>
      </c>
      <c r="P1953" s="4">
        <v>533697000</v>
      </c>
      <c r="Q1953" s="4">
        <v>514092000</v>
      </c>
      <c r="R1953" s="4">
        <v>495103000</v>
      </c>
      <c r="S1953" s="4">
        <v>476679000</v>
      </c>
      <c r="T1953" s="4">
        <v>459127000</v>
      </c>
      <c r="U1953" s="4">
        <v>442139000</v>
      </c>
      <c r="V1953" s="4">
        <v>425742000</v>
      </c>
      <c r="W1953" s="4">
        <v>409909000</v>
      </c>
      <c r="X1953" s="4">
        <v>394666000</v>
      </c>
      <c r="Y1953" s="4">
        <v>380245000</v>
      </c>
      <c r="Z1953" s="4">
        <v>366157000</v>
      </c>
      <c r="AA1953" s="4">
        <v>352608000</v>
      </c>
      <c r="AB1953" s="4">
        <v>339649000</v>
      </c>
      <c r="AC1953" s="4">
        <v>326998000</v>
      </c>
      <c r="AD1953" s="4">
        <v>314912000</v>
      </c>
      <c r="AE1953" s="4">
        <v>303133000</v>
      </c>
      <c r="AF1953" s="4">
        <v>291894000</v>
      </c>
      <c r="AG1953" s="4">
        <v>281193000</v>
      </c>
    </row>
    <row r="1954" spans="1:33">
      <c r="A1954" t="s">
        <v>5022</v>
      </c>
      <c r="B1954" t="s">
        <v>132</v>
      </c>
      <c r="C1954" s="4">
        <v>2548100000</v>
      </c>
      <c r="D1954" s="4">
        <v>2507690000</v>
      </c>
      <c r="E1954" s="4">
        <v>2414810000</v>
      </c>
      <c r="F1954" s="4">
        <v>2325390000</v>
      </c>
      <c r="G1954" s="4">
        <v>2239350000</v>
      </c>
      <c r="H1954" s="4">
        <v>2156750000</v>
      </c>
      <c r="I1954" s="4">
        <v>2076770000</v>
      </c>
      <c r="J1954" s="4">
        <v>2000150000</v>
      </c>
      <c r="K1954" s="4">
        <v>1926150000</v>
      </c>
      <c r="L1954" s="4">
        <v>1854750000</v>
      </c>
      <c r="M1954" s="4">
        <v>1785960000</v>
      </c>
      <c r="N1954" s="4">
        <v>1720540000</v>
      </c>
      <c r="O1954" s="4">
        <v>1656810000</v>
      </c>
      <c r="P1954" s="4">
        <v>1595000000</v>
      </c>
      <c r="Q1954" s="4">
        <v>1536410000</v>
      </c>
      <c r="R1954" s="4">
        <v>1479660000</v>
      </c>
      <c r="S1954" s="4">
        <v>1424590000</v>
      </c>
      <c r="T1954" s="4">
        <v>1372140000</v>
      </c>
      <c r="U1954" s="4">
        <v>1321370000</v>
      </c>
      <c r="V1954" s="4">
        <v>1272360000</v>
      </c>
      <c r="W1954" s="4">
        <v>1225050000</v>
      </c>
      <c r="X1954" s="4">
        <v>1179490000</v>
      </c>
      <c r="Y1954" s="4">
        <v>1136390000</v>
      </c>
      <c r="Z1954" s="4">
        <v>1094290000</v>
      </c>
      <c r="AA1954" s="4">
        <v>1053800000</v>
      </c>
      <c r="AB1954" s="4">
        <v>1015070000</v>
      </c>
      <c r="AC1954" s="4">
        <v>977261000</v>
      </c>
      <c r="AD1954" s="4">
        <v>941140000</v>
      </c>
      <c r="AE1954" s="4">
        <v>905939000</v>
      </c>
      <c r="AF1954" s="4">
        <v>872349000</v>
      </c>
      <c r="AG1954" s="4">
        <v>840369000</v>
      </c>
    </row>
    <row r="1955" spans="1:33">
      <c r="A1955" t="s">
        <v>5021</v>
      </c>
      <c r="B1955" t="s">
        <v>132</v>
      </c>
      <c r="C1955" s="4">
        <v>248796000</v>
      </c>
      <c r="D1955" s="4">
        <v>244850000</v>
      </c>
      <c r="E1955" s="4">
        <v>235782000</v>
      </c>
      <c r="F1955" s="4">
        <v>227051000</v>
      </c>
      <c r="G1955" s="4">
        <v>218650000</v>
      </c>
      <c r="H1955" s="4">
        <v>210585000</v>
      </c>
      <c r="I1955" s="4">
        <v>202775000</v>
      </c>
      <c r="J1955" s="4">
        <v>195295000</v>
      </c>
      <c r="K1955" s="4">
        <v>188069000</v>
      </c>
      <c r="L1955" s="4">
        <v>181097000</v>
      </c>
      <c r="M1955" s="4">
        <v>174381000</v>
      </c>
      <c r="N1955" s="4">
        <v>167993000</v>
      </c>
      <c r="O1955" s="4">
        <v>161771000</v>
      </c>
      <c r="P1955" s="4">
        <v>155735000</v>
      </c>
      <c r="Q1955" s="4">
        <v>150015000</v>
      </c>
      <c r="R1955" s="4">
        <v>144473000</v>
      </c>
      <c r="S1955" s="4">
        <v>139097000</v>
      </c>
      <c r="T1955" s="4">
        <v>133975000</v>
      </c>
      <c r="U1955" s="4">
        <v>129018000</v>
      </c>
      <c r="V1955" s="4">
        <v>124233000</v>
      </c>
      <c r="W1955" s="4">
        <v>119613000</v>
      </c>
      <c r="X1955" s="4">
        <v>115165000</v>
      </c>
      <c r="Y1955" s="4">
        <v>110957000</v>
      </c>
      <c r="Z1955" s="4">
        <v>106846000</v>
      </c>
      <c r="AA1955" s="4">
        <v>102893000</v>
      </c>
      <c r="AB1955" s="4">
        <v>99111200</v>
      </c>
      <c r="AC1955" s="4">
        <v>95419600</v>
      </c>
      <c r="AD1955" s="4">
        <v>91892700</v>
      </c>
      <c r="AE1955" s="4">
        <v>88455700</v>
      </c>
      <c r="AF1955" s="4">
        <v>85176000</v>
      </c>
      <c r="AG1955" s="4">
        <v>82053500</v>
      </c>
    </row>
    <row r="1956" spans="1:33">
      <c r="A1956" t="s">
        <v>5020</v>
      </c>
      <c r="B1956" t="s">
        <v>132</v>
      </c>
      <c r="C1956" s="4">
        <v>224807000</v>
      </c>
      <c r="D1956" s="4">
        <v>221241000</v>
      </c>
      <c r="E1956" s="4">
        <v>213048000</v>
      </c>
      <c r="F1956" s="4">
        <v>205159000</v>
      </c>
      <c r="G1956" s="4">
        <v>197567000</v>
      </c>
      <c r="H1956" s="4">
        <v>190280000</v>
      </c>
      <c r="I1956" s="4">
        <v>183223000</v>
      </c>
      <c r="J1956" s="4">
        <v>176464000</v>
      </c>
      <c r="K1956" s="4">
        <v>169935000</v>
      </c>
      <c r="L1956" s="4">
        <v>163636000</v>
      </c>
      <c r="M1956" s="4">
        <v>157567000</v>
      </c>
      <c r="N1956" s="4">
        <v>151795000</v>
      </c>
      <c r="O1956" s="4">
        <v>146173000</v>
      </c>
      <c r="P1956" s="4">
        <v>140719000</v>
      </c>
      <c r="Q1956" s="4">
        <v>135550000</v>
      </c>
      <c r="R1956" s="4">
        <v>130543000</v>
      </c>
      <c r="S1956" s="4">
        <v>125685000</v>
      </c>
      <c r="T1956" s="4">
        <v>121057000</v>
      </c>
      <c r="U1956" s="4">
        <v>116578000</v>
      </c>
      <c r="V1956" s="4">
        <v>112255000</v>
      </c>
      <c r="W1956" s="4">
        <v>108080000</v>
      </c>
      <c r="X1956" s="4">
        <v>104061000</v>
      </c>
      <c r="Y1956" s="4">
        <v>100259000</v>
      </c>
      <c r="Z1956" s="4">
        <v>96544100</v>
      </c>
      <c r="AA1956" s="4">
        <v>92971600</v>
      </c>
      <c r="AB1956" s="4">
        <v>89554800</v>
      </c>
      <c r="AC1956" s="4">
        <v>86219100</v>
      </c>
      <c r="AD1956" s="4">
        <v>83032400</v>
      </c>
      <c r="AE1956" s="4">
        <v>79926800</v>
      </c>
      <c r="AF1956" s="4">
        <v>76963300</v>
      </c>
      <c r="AG1956" s="4">
        <v>74141800</v>
      </c>
    </row>
    <row r="1957" spans="1:33">
      <c r="A1957" t="s">
        <v>5019</v>
      </c>
      <c r="B1957" t="s">
        <v>132</v>
      </c>
      <c r="C1957" s="4">
        <v>656778000</v>
      </c>
      <c r="D1957" s="4">
        <v>646361000</v>
      </c>
      <c r="E1957" s="4">
        <v>622423000</v>
      </c>
      <c r="F1957" s="4">
        <v>599375000</v>
      </c>
      <c r="G1957" s="4">
        <v>577196000</v>
      </c>
      <c r="H1957" s="4">
        <v>555907000</v>
      </c>
      <c r="I1957" s="4">
        <v>535290000</v>
      </c>
      <c r="J1957" s="4">
        <v>515543000</v>
      </c>
      <c r="K1957" s="4">
        <v>496468000</v>
      </c>
      <c r="L1957" s="4">
        <v>478065000</v>
      </c>
      <c r="M1957" s="4">
        <v>460334000</v>
      </c>
      <c r="N1957" s="4">
        <v>443473000</v>
      </c>
      <c r="O1957" s="4">
        <v>427046000</v>
      </c>
      <c r="P1957" s="4">
        <v>411114000</v>
      </c>
      <c r="Q1957" s="4">
        <v>396012000</v>
      </c>
      <c r="R1957" s="4">
        <v>381384000</v>
      </c>
      <c r="S1957" s="4">
        <v>367192000</v>
      </c>
      <c r="T1957" s="4">
        <v>353671000</v>
      </c>
      <c r="U1957" s="4">
        <v>340585000</v>
      </c>
      <c r="V1957" s="4">
        <v>327954000</v>
      </c>
      <c r="W1957" s="4">
        <v>315758000</v>
      </c>
      <c r="X1957" s="4">
        <v>304016000</v>
      </c>
      <c r="Y1957" s="4">
        <v>292907000</v>
      </c>
      <c r="Z1957" s="4">
        <v>282055000</v>
      </c>
      <c r="AA1957" s="4">
        <v>271618000</v>
      </c>
      <c r="AB1957" s="4">
        <v>261636000</v>
      </c>
      <c r="AC1957" s="4">
        <v>251891000</v>
      </c>
      <c r="AD1957" s="4">
        <v>242581000</v>
      </c>
      <c r="AE1957" s="4">
        <v>233508000</v>
      </c>
      <c r="AF1957" s="4">
        <v>224850000</v>
      </c>
      <c r="AG1957" s="4">
        <v>216607000</v>
      </c>
    </row>
    <row r="1958" spans="1:33">
      <c r="A1958" t="s">
        <v>5018</v>
      </c>
      <c r="B1958" t="s">
        <v>132</v>
      </c>
      <c r="C1958" s="4">
        <v>30036300</v>
      </c>
      <c r="D1958" s="4">
        <v>29559900</v>
      </c>
      <c r="E1958" s="4">
        <v>28465200</v>
      </c>
      <c r="F1958" s="4">
        <v>27411100</v>
      </c>
      <c r="G1958" s="4">
        <v>26396800</v>
      </c>
      <c r="H1958" s="4">
        <v>25423200</v>
      </c>
      <c r="I1958" s="4">
        <v>24480300</v>
      </c>
      <c r="J1958" s="4">
        <v>23577200</v>
      </c>
      <c r="K1958" s="4">
        <v>22704900</v>
      </c>
      <c r="L1958" s="4">
        <v>21863200</v>
      </c>
      <c r="M1958" s="4">
        <v>21052400</v>
      </c>
      <c r="N1958" s="4">
        <v>20281200</v>
      </c>
      <c r="O1958" s="4">
        <v>19530000</v>
      </c>
      <c r="P1958" s="4">
        <v>18801400</v>
      </c>
      <c r="Q1958" s="4">
        <v>18110700</v>
      </c>
      <c r="R1958" s="4">
        <v>17441800</v>
      </c>
      <c r="S1958" s="4">
        <v>16792700</v>
      </c>
      <c r="T1958" s="4">
        <v>16174400</v>
      </c>
      <c r="U1958" s="4">
        <v>15575900</v>
      </c>
      <c r="V1958" s="4">
        <v>14998300</v>
      </c>
      <c r="W1958" s="4">
        <v>14440500</v>
      </c>
      <c r="X1958" s="4">
        <v>13903500</v>
      </c>
      <c r="Y1958" s="4">
        <v>13395500</v>
      </c>
      <c r="Z1958" s="4">
        <v>12899200</v>
      </c>
      <c r="AA1958" s="4">
        <v>12421900</v>
      </c>
      <c r="AB1958" s="4">
        <v>11965300</v>
      </c>
      <c r="AC1958" s="4">
        <v>11519700</v>
      </c>
      <c r="AD1958" s="4">
        <v>11093900</v>
      </c>
      <c r="AE1958" s="4">
        <v>10679000</v>
      </c>
      <c r="AF1958" s="4">
        <v>10283000</v>
      </c>
      <c r="AG1958" s="4">
        <v>9906030</v>
      </c>
    </row>
    <row r="1959" spans="1:33">
      <c r="A1959" t="s">
        <v>5017</v>
      </c>
      <c r="B1959" t="s">
        <v>132</v>
      </c>
      <c r="C1959" s="4">
        <v>53959000</v>
      </c>
      <c r="D1959" s="4">
        <v>53103200</v>
      </c>
      <c r="E1959" s="4">
        <v>51136500</v>
      </c>
      <c r="F1959" s="4">
        <v>49242900</v>
      </c>
      <c r="G1959" s="4">
        <v>47420800</v>
      </c>
      <c r="H1959" s="4">
        <v>45671800</v>
      </c>
      <c r="I1959" s="4">
        <v>43977900</v>
      </c>
      <c r="J1959" s="4">
        <v>42355500</v>
      </c>
      <c r="K1959" s="4">
        <v>40788400</v>
      </c>
      <c r="L1959" s="4">
        <v>39276400</v>
      </c>
      <c r="M1959" s="4">
        <v>37819700</v>
      </c>
      <c r="N1959" s="4">
        <v>36434400</v>
      </c>
      <c r="O1959" s="4">
        <v>35084900</v>
      </c>
      <c r="P1959" s="4">
        <v>33776000</v>
      </c>
      <c r="Q1959" s="4">
        <v>32535200</v>
      </c>
      <c r="R1959" s="4">
        <v>31333500</v>
      </c>
      <c r="S1959" s="4">
        <v>30167400</v>
      </c>
      <c r="T1959" s="4">
        <v>29056600</v>
      </c>
      <c r="U1959" s="4">
        <v>27981500</v>
      </c>
      <c r="V1959" s="4">
        <v>26943800</v>
      </c>
      <c r="W1959" s="4">
        <v>25941800</v>
      </c>
      <c r="X1959" s="4">
        <v>24977100</v>
      </c>
      <c r="Y1959" s="4">
        <v>24064400</v>
      </c>
      <c r="Z1959" s="4">
        <v>23172900</v>
      </c>
      <c r="AA1959" s="4">
        <v>22315400</v>
      </c>
      <c r="AB1959" s="4">
        <v>21495300</v>
      </c>
      <c r="AC1959" s="4">
        <v>20694600</v>
      </c>
      <c r="AD1959" s="4">
        <v>19929700</v>
      </c>
      <c r="AE1959" s="4">
        <v>19184300</v>
      </c>
      <c r="AF1959" s="4">
        <v>18473000</v>
      </c>
      <c r="AG1959" s="4">
        <v>17795800</v>
      </c>
    </row>
    <row r="1960" spans="1:33">
      <c r="A1960" t="s">
        <v>5016</v>
      </c>
      <c r="B1960" t="s">
        <v>132</v>
      </c>
      <c r="C1960" s="4">
        <v>99678000</v>
      </c>
      <c r="D1960" s="4">
        <v>98097000</v>
      </c>
      <c r="E1960" s="4">
        <v>94464000</v>
      </c>
      <c r="F1960" s="4">
        <v>90966000</v>
      </c>
      <c r="G1960" s="4">
        <v>87600000</v>
      </c>
      <c r="H1960" s="4">
        <v>84369000</v>
      </c>
      <c r="I1960" s="4">
        <v>81240000</v>
      </c>
      <c r="J1960" s="4">
        <v>78243000</v>
      </c>
      <c r="K1960" s="4">
        <v>75348000</v>
      </c>
      <c r="L1960" s="4">
        <v>72555000</v>
      </c>
      <c r="M1960" s="4">
        <v>69864000</v>
      </c>
      <c r="N1960" s="4">
        <v>67305000</v>
      </c>
      <c r="O1960" s="4">
        <v>64812000</v>
      </c>
      <c r="P1960" s="4">
        <v>62394000</v>
      </c>
      <c r="Q1960" s="4">
        <v>60102000</v>
      </c>
      <c r="R1960" s="4">
        <v>57882000</v>
      </c>
      <c r="S1960" s="4">
        <v>55728000</v>
      </c>
      <c r="T1960" s="4">
        <v>53676000</v>
      </c>
      <c r="U1960" s="4">
        <v>51690000</v>
      </c>
      <c r="V1960" s="4">
        <v>49773000</v>
      </c>
      <c r="W1960" s="4">
        <v>47922000</v>
      </c>
      <c r="X1960" s="4">
        <v>46140000</v>
      </c>
      <c r="Y1960" s="4">
        <v>44454000</v>
      </c>
      <c r="Z1960" s="4">
        <v>42807000</v>
      </c>
      <c r="AA1960" s="4">
        <v>41223000</v>
      </c>
      <c r="AB1960" s="4">
        <v>39708000</v>
      </c>
      <c r="AC1960" s="4">
        <v>38229000</v>
      </c>
      <c r="AD1960" s="4">
        <v>36816000</v>
      </c>
      <c r="AE1960" s="4">
        <v>35439000</v>
      </c>
      <c r="AF1960" s="4">
        <v>34125000</v>
      </c>
      <c r="AG1960" s="4">
        <v>32874000</v>
      </c>
    </row>
    <row r="1961" spans="1:33">
      <c r="A1961" t="s">
        <v>5015</v>
      </c>
      <c r="B1961" t="s">
        <v>132</v>
      </c>
      <c r="C1961" s="4">
        <v>19935600</v>
      </c>
      <c r="D1961" s="4">
        <v>19619400</v>
      </c>
      <c r="E1961" s="4">
        <v>18892800</v>
      </c>
      <c r="F1961" s="4">
        <v>18193200</v>
      </c>
      <c r="G1961" s="4">
        <v>17520000</v>
      </c>
      <c r="H1961" s="4">
        <v>16873800</v>
      </c>
      <c r="I1961" s="4">
        <v>16248000</v>
      </c>
      <c r="J1961" s="4">
        <v>15648600</v>
      </c>
      <c r="K1961" s="4">
        <v>15069600</v>
      </c>
      <c r="L1961" s="4">
        <v>14511000</v>
      </c>
      <c r="M1961" s="4">
        <v>13972800</v>
      </c>
      <c r="N1961" s="4">
        <v>13461000</v>
      </c>
      <c r="O1961" s="4">
        <v>12962400</v>
      </c>
      <c r="P1961" s="4">
        <v>12478800</v>
      </c>
      <c r="Q1961" s="4">
        <v>12020400</v>
      </c>
      <c r="R1961" s="4">
        <v>11576400</v>
      </c>
      <c r="S1961" s="4">
        <v>11145600</v>
      </c>
      <c r="T1961" s="4">
        <v>10735200</v>
      </c>
      <c r="U1961" s="4">
        <v>10338000</v>
      </c>
      <c r="V1961" s="4">
        <v>9954600</v>
      </c>
      <c r="W1961" s="4">
        <v>9584400</v>
      </c>
      <c r="X1961" s="4">
        <v>9228000</v>
      </c>
      <c r="Y1961" s="4">
        <v>8890800</v>
      </c>
      <c r="Z1961" s="4">
        <v>8561400</v>
      </c>
      <c r="AA1961" s="4">
        <v>8244600</v>
      </c>
      <c r="AB1961" s="4">
        <v>7941600</v>
      </c>
      <c r="AC1961" s="4">
        <v>7645800</v>
      </c>
      <c r="AD1961" s="4">
        <v>7363200</v>
      </c>
      <c r="AE1961" s="4">
        <v>7087800</v>
      </c>
      <c r="AF1961" s="4">
        <v>6825000</v>
      </c>
      <c r="AG1961" s="4">
        <v>6574800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297141000000</v>
      </c>
      <c r="D1963" s="4">
        <v>292507000000</v>
      </c>
      <c r="E1963" s="4">
        <v>281708000000</v>
      </c>
      <c r="F1963" s="4">
        <v>271231000000</v>
      </c>
      <c r="G1963" s="4">
        <v>261235000000</v>
      </c>
      <c r="H1963" s="4">
        <v>251570000000</v>
      </c>
      <c r="I1963" s="4">
        <v>242228000000</v>
      </c>
      <c r="J1963" s="4">
        <v>233291000000</v>
      </c>
      <c r="K1963" s="4">
        <v>224684000000</v>
      </c>
      <c r="L1963" s="4">
        <v>216318000000</v>
      </c>
      <c r="M1963" s="4">
        <v>208357000000</v>
      </c>
      <c r="N1963" s="4">
        <v>200637000000</v>
      </c>
      <c r="O1963" s="4">
        <v>193172000000</v>
      </c>
      <c r="P1963" s="4">
        <v>186023000000</v>
      </c>
      <c r="Q1963" s="4">
        <v>179196000000</v>
      </c>
      <c r="R1963" s="4">
        <v>172535000000</v>
      </c>
      <c r="S1963" s="4">
        <v>166121000000</v>
      </c>
      <c r="T1963" s="4">
        <v>160023000000</v>
      </c>
      <c r="U1963" s="4">
        <v>154098000000</v>
      </c>
      <c r="V1963" s="4">
        <v>148405000000</v>
      </c>
      <c r="W1963" s="4">
        <v>142885000000</v>
      </c>
      <c r="X1963" s="4">
        <v>137606000000</v>
      </c>
      <c r="Y1963" s="4">
        <v>132491000000</v>
      </c>
      <c r="Z1963" s="4">
        <v>127610000000</v>
      </c>
      <c r="AA1963" s="4">
        <v>122901000000</v>
      </c>
      <c r="AB1963" s="4">
        <v>118350000000</v>
      </c>
      <c r="AC1963" s="4">
        <v>113964000000</v>
      </c>
      <c r="AD1963" s="4">
        <v>109744000000</v>
      </c>
      <c r="AE1963" s="4">
        <v>105681000000</v>
      </c>
      <c r="AF1963" s="4">
        <v>101783000000</v>
      </c>
      <c r="AG1963" s="4">
        <v>98043100000</v>
      </c>
    </row>
    <row r="1964" spans="1:33">
      <c r="A1964" t="s">
        <v>5012</v>
      </c>
      <c r="B1964" t="s">
        <v>132</v>
      </c>
      <c r="C1964" s="4">
        <v>16265600</v>
      </c>
      <c r="D1964" s="4">
        <v>16011900</v>
      </c>
      <c r="E1964" s="4">
        <v>15420800</v>
      </c>
      <c r="F1964" s="4">
        <v>14847300</v>
      </c>
      <c r="G1964" s="4">
        <v>14300100</v>
      </c>
      <c r="H1964" s="4">
        <v>13771000</v>
      </c>
      <c r="I1964" s="4">
        <v>13259600</v>
      </c>
      <c r="J1964" s="4">
        <v>12770400</v>
      </c>
      <c r="K1964" s="4">
        <v>12299300</v>
      </c>
      <c r="L1964" s="4">
        <v>11841300</v>
      </c>
      <c r="M1964" s="4">
        <v>11405600</v>
      </c>
      <c r="N1964" s="4">
        <v>10982900</v>
      </c>
      <c r="O1964" s="4">
        <v>10574300</v>
      </c>
      <c r="P1964" s="4">
        <v>10182900</v>
      </c>
      <c r="Q1964" s="4">
        <v>9809260</v>
      </c>
      <c r="R1964" s="4">
        <v>9444610</v>
      </c>
      <c r="S1964" s="4">
        <v>9093530</v>
      </c>
      <c r="T1964" s="4">
        <v>8759720</v>
      </c>
      <c r="U1964" s="4">
        <v>8435360</v>
      </c>
      <c r="V1964" s="4">
        <v>8123750</v>
      </c>
      <c r="W1964" s="4">
        <v>7821590</v>
      </c>
      <c r="X1964" s="4">
        <v>7532590</v>
      </c>
      <c r="Y1964" s="4">
        <v>7252630</v>
      </c>
      <c r="Z1964" s="4">
        <v>6985410</v>
      </c>
      <c r="AA1964" s="4">
        <v>6727650</v>
      </c>
      <c r="AB1964" s="4">
        <v>6478520</v>
      </c>
      <c r="AC1964" s="4">
        <v>6238440</v>
      </c>
      <c r="AD1964" s="4">
        <v>6007400</v>
      </c>
      <c r="AE1964" s="4">
        <v>5785000</v>
      </c>
      <c r="AF1964" s="4">
        <v>5571640</v>
      </c>
      <c r="AG1964" s="4">
        <v>5366910</v>
      </c>
    </row>
    <row r="1965" spans="1:33">
      <c r="A1965" t="s">
        <v>5011</v>
      </c>
      <c r="B1965" t="s">
        <v>132</v>
      </c>
      <c r="C1965" s="4">
        <v>101530000</v>
      </c>
      <c r="D1965" s="4">
        <v>99947000</v>
      </c>
      <c r="E1965" s="4">
        <v>96257000</v>
      </c>
      <c r="F1965" s="4">
        <v>92677300</v>
      </c>
      <c r="G1965" s="4">
        <v>89261800</v>
      </c>
      <c r="H1965" s="4">
        <v>85959200</v>
      </c>
      <c r="I1965" s="4">
        <v>82767000</v>
      </c>
      <c r="J1965" s="4">
        <v>79713300</v>
      </c>
      <c r="K1965" s="4">
        <v>76772600</v>
      </c>
      <c r="L1965" s="4">
        <v>73913900</v>
      </c>
      <c r="M1965" s="4">
        <v>71193900</v>
      </c>
      <c r="N1965" s="4">
        <v>68555900</v>
      </c>
      <c r="O1965" s="4">
        <v>66005200</v>
      </c>
      <c r="P1965" s="4">
        <v>63562300</v>
      </c>
      <c r="Q1965" s="4">
        <v>61229700</v>
      </c>
      <c r="R1965" s="4">
        <v>58953600</v>
      </c>
      <c r="S1965" s="4">
        <v>56762100</v>
      </c>
      <c r="T1965" s="4">
        <v>54678500</v>
      </c>
      <c r="U1965" s="4">
        <v>52653800</v>
      </c>
      <c r="V1965" s="4">
        <v>50708700</v>
      </c>
      <c r="W1965" s="4">
        <v>48822600</v>
      </c>
      <c r="X1965" s="4">
        <v>47018700</v>
      </c>
      <c r="Y1965" s="4">
        <v>45271100</v>
      </c>
      <c r="Z1965" s="4">
        <v>43603200</v>
      </c>
      <c r="AA1965" s="4">
        <v>41994200</v>
      </c>
      <c r="AB1965" s="4">
        <v>40439200</v>
      </c>
      <c r="AC1965" s="4">
        <v>38940600</v>
      </c>
      <c r="AD1965" s="4">
        <v>37498400</v>
      </c>
      <c r="AE1965" s="4">
        <v>36110200</v>
      </c>
      <c r="AF1965" s="4">
        <v>34778400</v>
      </c>
      <c r="AG1965" s="4">
        <v>33500400</v>
      </c>
    </row>
    <row r="1966" spans="1:33">
      <c r="A1966" t="s">
        <v>5010</v>
      </c>
      <c r="B1966" t="s">
        <v>132</v>
      </c>
      <c r="C1966" s="4">
        <v>303432000</v>
      </c>
      <c r="D1966" s="4">
        <v>298700000</v>
      </c>
      <c r="E1966" s="4">
        <v>287672000</v>
      </c>
      <c r="F1966" s="4">
        <v>276974000</v>
      </c>
      <c r="G1966" s="4">
        <v>266766000</v>
      </c>
      <c r="H1966" s="4">
        <v>256896000</v>
      </c>
      <c r="I1966" s="4">
        <v>247356000</v>
      </c>
      <c r="J1966" s="4">
        <v>238230000</v>
      </c>
      <c r="K1966" s="4">
        <v>229441000</v>
      </c>
      <c r="L1966" s="4">
        <v>220898000</v>
      </c>
      <c r="M1966" s="4">
        <v>212769000</v>
      </c>
      <c r="N1966" s="4">
        <v>204885000</v>
      </c>
      <c r="O1966" s="4">
        <v>197262000</v>
      </c>
      <c r="P1966" s="4">
        <v>189961000</v>
      </c>
      <c r="Q1966" s="4">
        <v>182990000</v>
      </c>
      <c r="R1966" s="4">
        <v>176188000</v>
      </c>
      <c r="S1966" s="4">
        <v>169638000</v>
      </c>
      <c r="T1966" s="4">
        <v>163411000</v>
      </c>
      <c r="U1966" s="4">
        <v>157360000</v>
      </c>
      <c r="V1966" s="4">
        <v>151547000</v>
      </c>
      <c r="W1966" s="4">
        <v>145910000</v>
      </c>
      <c r="X1966" s="4">
        <v>140519000</v>
      </c>
      <c r="Y1966" s="4">
        <v>135296000</v>
      </c>
      <c r="Z1966" s="4">
        <v>130312000</v>
      </c>
      <c r="AA1966" s="4">
        <v>125503000</v>
      </c>
      <c r="AB1966" s="4">
        <v>120856000</v>
      </c>
      <c r="AC1966" s="4">
        <v>116377000</v>
      </c>
      <c r="AD1966" s="4">
        <v>112067000</v>
      </c>
      <c r="AE1966" s="4">
        <v>107918000</v>
      </c>
      <c r="AF1966" s="4">
        <v>103938000</v>
      </c>
      <c r="AG1966" s="4">
        <v>100119000</v>
      </c>
    </row>
    <row r="1967" spans="1:33">
      <c r="A1967" t="s">
        <v>5009</v>
      </c>
      <c r="B1967" t="s">
        <v>132</v>
      </c>
      <c r="C1967" s="4">
        <v>29627000</v>
      </c>
      <c r="D1967" s="4">
        <v>29165000</v>
      </c>
      <c r="E1967" s="4">
        <v>28088200</v>
      </c>
      <c r="F1967" s="4">
        <v>27043700</v>
      </c>
      <c r="G1967" s="4">
        <v>26047000</v>
      </c>
      <c r="H1967" s="4">
        <v>25083300</v>
      </c>
      <c r="I1967" s="4">
        <v>24151800</v>
      </c>
      <c r="J1967" s="4">
        <v>23260700</v>
      </c>
      <c r="K1967" s="4">
        <v>22402600</v>
      </c>
      <c r="L1967" s="4">
        <v>21568400</v>
      </c>
      <c r="M1967" s="4">
        <v>20774700</v>
      </c>
      <c r="N1967" s="4">
        <v>20004900</v>
      </c>
      <c r="O1967" s="4">
        <v>19260600</v>
      </c>
      <c r="P1967" s="4">
        <v>18547800</v>
      </c>
      <c r="Q1967" s="4">
        <v>17867100</v>
      </c>
      <c r="R1967" s="4">
        <v>17202900</v>
      </c>
      <c r="S1967" s="4">
        <v>16563500</v>
      </c>
      <c r="T1967" s="4">
        <v>15955400</v>
      </c>
      <c r="U1967" s="4">
        <v>15364600</v>
      </c>
      <c r="V1967" s="4">
        <v>14797000</v>
      </c>
      <c r="W1967" s="4">
        <v>14246700</v>
      </c>
      <c r="X1967" s="4">
        <v>13720300</v>
      </c>
      <c r="Y1967" s="4">
        <v>13210300</v>
      </c>
      <c r="Z1967" s="4">
        <v>12723600</v>
      </c>
      <c r="AA1967" s="4">
        <v>12254100</v>
      </c>
      <c r="AB1967" s="4">
        <v>11800300</v>
      </c>
      <c r="AC1967" s="4">
        <v>11363000</v>
      </c>
      <c r="AD1967" s="4">
        <v>10942200</v>
      </c>
      <c r="AE1967" s="4">
        <v>10537100</v>
      </c>
      <c r="AF1967" s="4">
        <v>10148500</v>
      </c>
      <c r="AG1967" s="4">
        <v>9775580</v>
      </c>
    </row>
    <row r="1968" spans="1:33">
      <c r="A1968" t="s">
        <v>5008</v>
      </c>
      <c r="B1968" t="s">
        <v>132</v>
      </c>
      <c r="C1968" s="4">
        <v>26770400</v>
      </c>
      <c r="D1968" s="4">
        <v>26352900</v>
      </c>
      <c r="E1968" s="4">
        <v>25379900</v>
      </c>
      <c r="F1968" s="4">
        <v>24436100</v>
      </c>
      <c r="G1968" s="4">
        <v>23535500</v>
      </c>
      <c r="H1968" s="4">
        <v>22664700</v>
      </c>
      <c r="I1968" s="4">
        <v>21823100</v>
      </c>
      <c r="J1968" s="4">
        <v>21017900</v>
      </c>
      <c r="K1968" s="4">
        <v>20242500</v>
      </c>
      <c r="L1968" s="4">
        <v>19488800</v>
      </c>
      <c r="M1968" s="4">
        <v>18771600</v>
      </c>
      <c r="N1968" s="4">
        <v>18076000</v>
      </c>
      <c r="O1968" s="4">
        <v>17403500</v>
      </c>
      <c r="P1968" s="4">
        <v>16759400</v>
      </c>
      <c r="Q1968" s="4">
        <v>16144400</v>
      </c>
      <c r="R1968" s="4">
        <v>15544200</v>
      </c>
      <c r="S1968" s="4">
        <v>14966400</v>
      </c>
      <c r="T1968" s="4">
        <v>14417000</v>
      </c>
      <c r="U1968" s="4">
        <v>13883200</v>
      </c>
      <c r="V1968" s="4">
        <v>13370300</v>
      </c>
      <c r="W1968" s="4">
        <v>12873000</v>
      </c>
      <c r="X1968" s="4">
        <v>12397300</v>
      </c>
      <c r="Y1968" s="4">
        <v>11936600</v>
      </c>
      <c r="Z1968" s="4">
        <v>11496800</v>
      </c>
      <c r="AA1968" s="4">
        <v>11072600</v>
      </c>
      <c r="AB1968" s="4">
        <v>10662500</v>
      </c>
      <c r="AC1968" s="4">
        <v>10267400</v>
      </c>
      <c r="AD1968" s="4">
        <v>9887160</v>
      </c>
      <c r="AE1968" s="4">
        <v>9521120</v>
      </c>
      <c r="AF1968" s="4">
        <v>9169960</v>
      </c>
      <c r="AG1968" s="4">
        <v>8833010</v>
      </c>
    </row>
    <row r="1969" spans="1:33">
      <c r="A1969" t="s">
        <v>5007</v>
      </c>
      <c r="B1969" t="s">
        <v>132</v>
      </c>
      <c r="C1969" s="4">
        <v>78210100</v>
      </c>
      <c r="D1969" s="4">
        <v>76990500</v>
      </c>
      <c r="E1969" s="4">
        <v>74148000</v>
      </c>
      <c r="F1969" s="4">
        <v>71390500</v>
      </c>
      <c r="G1969" s="4">
        <v>68759500</v>
      </c>
      <c r="H1969" s="4">
        <v>66215500</v>
      </c>
      <c r="I1969" s="4">
        <v>63756500</v>
      </c>
      <c r="J1969" s="4">
        <v>61404200</v>
      </c>
      <c r="K1969" s="4">
        <v>59138900</v>
      </c>
      <c r="L1969" s="4">
        <v>56936900</v>
      </c>
      <c r="M1969" s="4">
        <v>54841600</v>
      </c>
      <c r="N1969" s="4">
        <v>52809500</v>
      </c>
      <c r="O1969" s="4">
        <v>50844700</v>
      </c>
      <c r="P1969" s="4">
        <v>48962900</v>
      </c>
      <c r="Q1969" s="4">
        <v>47166000</v>
      </c>
      <c r="R1969" s="4">
        <v>45412700</v>
      </c>
      <c r="S1969" s="4">
        <v>43724600</v>
      </c>
      <c r="T1969" s="4">
        <v>42119500</v>
      </c>
      <c r="U1969" s="4">
        <v>40559900</v>
      </c>
      <c r="V1969" s="4">
        <v>39061600</v>
      </c>
      <c r="W1969" s="4">
        <v>37608700</v>
      </c>
      <c r="X1969" s="4">
        <v>36219100</v>
      </c>
      <c r="Y1969" s="4">
        <v>34872900</v>
      </c>
      <c r="Z1969" s="4">
        <v>33588100</v>
      </c>
      <c r="AA1969" s="4">
        <v>32348700</v>
      </c>
      <c r="AB1969" s="4">
        <v>31150800</v>
      </c>
      <c r="AC1969" s="4">
        <v>29996400</v>
      </c>
      <c r="AD1969" s="4">
        <v>28885500</v>
      </c>
      <c r="AE1969" s="4">
        <v>27816100</v>
      </c>
      <c r="AF1969" s="4">
        <v>26790200</v>
      </c>
      <c r="AG1969" s="4">
        <v>25805800</v>
      </c>
    </row>
    <row r="1970" spans="1:33">
      <c r="A1970" t="s">
        <v>5006</v>
      </c>
      <c r="B1970" t="s">
        <v>132</v>
      </c>
      <c r="C1970" s="4">
        <v>3576770</v>
      </c>
      <c r="D1970" s="4">
        <v>3520990</v>
      </c>
      <c r="E1970" s="4">
        <v>3390990</v>
      </c>
      <c r="F1970" s="4">
        <v>3264890</v>
      </c>
      <c r="G1970" s="4">
        <v>3144560</v>
      </c>
      <c r="H1970" s="4">
        <v>3028220</v>
      </c>
      <c r="I1970" s="4">
        <v>2915760</v>
      </c>
      <c r="J1970" s="4">
        <v>2808190</v>
      </c>
      <c r="K1970" s="4">
        <v>2704590</v>
      </c>
      <c r="L1970" s="4">
        <v>2603880</v>
      </c>
      <c r="M1970" s="4">
        <v>2508060</v>
      </c>
      <c r="N1970" s="4">
        <v>2415130</v>
      </c>
      <c r="O1970" s="4">
        <v>2325270</v>
      </c>
      <c r="P1970" s="4">
        <v>2239210</v>
      </c>
      <c r="Q1970" s="4">
        <v>2157030</v>
      </c>
      <c r="R1970" s="4">
        <v>2076850</v>
      </c>
      <c r="S1970" s="4">
        <v>1999650</v>
      </c>
      <c r="T1970" s="4">
        <v>1926240</v>
      </c>
      <c r="U1970" s="4">
        <v>1854920</v>
      </c>
      <c r="V1970" s="4">
        <v>1786390</v>
      </c>
      <c r="W1970" s="4">
        <v>1719950</v>
      </c>
      <c r="X1970" s="4">
        <v>1656400</v>
      </c>
      <c r="Y1970" s="4">
        <v>1594840</v>
      </c>
      <c r="Z1970" s="4">
        <v>1536080</v>
      </c>
      <c r="AA1970" s="4">
        <v>1479400</v>
      </c>
      <c r="AB1970" s="4">
        <v>1424610</v>
      </c>
      <c r="AC1970" s="4">
        <v>1371820</v>
      </c>
      <c r="AD1970" s="4">
        <v>1321020</v>
      </c>
      <c r="AE1970" s="4">
        <v>1272110</v>
      </c>
      <c r="AF1970" s="4">
        <v>1225190</v>
      </c>
      <c r="AG1970" s="4">
        <v>1180170</v>
      </c>
    </row>
    <row r="1971" spans="1:33">
      <c r="A1971" t="s">
        <v>5005</v>
      </c>
      <c r="B1971" t="s">
        <v>132</v>
      </c>
      <c r="C1971" s="4">
        <v>6425520</v>
      </c>
      <c r="D1971" s="4">
        <v>6325320</v>
      </c>
      <c r="E1971" s="4">
        <v>6091790</v>
      </c>
      <c r="F1971" s="4">
        <v>5865240</v>
      </c>
      <c r="G1971" s="4">
        <v>5649080</v>
      </c>
      <c r="H1971" s="4">
        <v>5440080</v>
      </c>
      <c r="I1971" s="4">
        <v>5238050</v>
      </c>
      <c r="J1971" s="4">
        <v>5044790</v>
      </c>
      <c r="K1971" s="4">
        <v>4858680</v>
      </c>
      <c r="L1971" s="4">
        <v>4677770</v>
      </c>
      <c r="M1971" s="4">
        <v>4505630</v>
      </c>
      <c r="N1971" s="4">
        <v>4338680</v>
      </c>
      <c r="O1971" s="4">
        <v>4177250</v>
      </c>
      <c r="P1971" s="4">
        <v>4022650</v>
      </c>
      <c r="Q1971" s="4">
        <v>3875030</v>
      </c>
      <c r="R1971" s="4">
        <v>3730980</v>
      </c>
      <c r="S1971" s="4">
        <v>3592290</v>
      </c>
      <c r="T1971" s="4">
        <v>3460420</v>
      </c>
      <c r="U1971" s="4">
        <v>3332290</v>
      </c>
      <c r="V1971" s="4">
        <v>3209190</v>
      </c>
      <c r="W1971" s="4">
        <v>3089820</v>
      </c>
      <c r="X1971" s="4">
        <v>2975660</v>
      </c>
      <c r="Y1971" s="4">
        <v>2865060</v>
      </c>
      <c r="Z1971" s="4">
        <v>2759500</v>
      </c>
      <c r="AA1971" s="4">
        <v>2657680</v>
      </c>
      <c r="AB1971" s="4">
        <v>2559260</v>
      </c>
      <c r="AC1971" s="4">
        <v>2464420</v>
      </c>
      <c r="AD1971" s="4">
        <v>2373150</v>
      </c>
      <c r="AE1971" s="4">
        <v>2285290</v>
      </c>
      <c r="AF1971" s="4">
        <v>2201010</v>
      </c>
      <c r="AG1971" s="4">
        <v>2120130</v>
      </c>
    </row>
    <row r="1972" spans="1:33">
      <c r="A1972" t="s">
        <v>5004</v>
      </c>
      <c r="B1972" t="s">
        <v>132</v>
      </c>
      <c r="C1972" s="4">
        <v>11869800</v>
      </c>
      <c r="D1972" s="4">
        <v>11684700</v>
      </c>
      <c r="E1972" s="4">
        <v>11253300</v>
      </c>
      <c r="F1972" s="4">
        <v>10834800</v>
      </c>
      <c r="G1972" s="4">
        <v>10435500</v>
      </c>
      <c r="H1972" s="4">
        <v>10049400</v>
      </c>
      <c r="I1972" s="4">
        <v>9676200</v>
      </c>
      <c r="J1972" s="4">
        <v>9319200</v>
      </c>
      <c r="K1972" s="4">
        <v>8975400</v>
      </c>
      <c r="L1972" s="4">
        <v>8641200</v>
      </c>
      <c r="M1972" s="4">
        <v>8323200</v>
      </c>
      <c r="N1972" s="4">
        <v>8014800</v>
      </c>
      <c r="O1972" s="4">
        <v>7716600</v>
      </c>
      <c r="P1972" s="4">
        <v>7431000</v>
      </c>
      <c r="Q1972" s="4">
        <v>7158300</v>
      </c>
      <c r="R1972" s="4">
        <v>6892200</v>
      </c>
      <c r="S1972" s="4">
        <v>6636000</v>
      </c>
      <c r="T1972" s="4">
        <v>6392400</v>
      </c>
      <c r="U1972" s="4">
        <v>6155700</v>
      </c>
      <c r="V1972" s="4">
        <v>5928300</v>
      </c>
      <c r="W1972" s="4">
        <v>5707800</v>
      </c>
      <c r="X1972" s="4">
        <v>5496900</v>
      </c>
      <c r="Y1972" s="4">
        <v>5292600</v>
      </c>
      <c r="Z1972" s="4">
        <v>5097600</v>
      </c>
      <c r="AA1972" s="4">
        <v>4909500</v>
      </c>
      <c r="AB1972" s="4">
        <v>4727700</v>
      </c>
      <c r="AC1972" s="4">
        <v>4552500</v>
      </c>
      <c r="AD1972" s="4">
        <v>4383900</v>
      </c>
      <c r="AE1972" s="4">
        <v>4221600</v>
      </c>
      <c r="AF1972" s="4">
        <v>4065900</v>
      </c>
      <c r="AG1972" s="4">
        <v>3916500</v>
      </c>
    </row>
    <row r="1973" spans="1:33">
      <c r="A1973" t="s">
        <v>5003</v>
      </c>
      <c r="B1973" t="s">
        <v>132</v>
      </c>
      <c r="C1973" s="4">
        <v>2373960</v>
      </c>
      <c r="D1973" s="4">
        <v>2336940</v>
      </c>
      <c r="E1973" s="4">
        <v>2250660</v>
      </c>
      <c r="F1973" s="4">
        <v>2166960</v>
      </c>
      <c r="G1973" s="4">
        <v>2087100</v>
      </c>
      <c r="H1973" s="4">
        <v>2009880</v>
      </c>
      <c r="I1973" s="4">
        <v>1935240</v>
      </c>
      <c r="J1973" s="4">
        <v>1863840</v>
      </c>
      <c r="K1973" s="4">
        <v>1795080</v>
      </c>
      <c r="L1973" s="4">
        <v>1728240</v>
      </c>
      <c r="M1973" s="4">
        <v>1664640</v>
      </c>
      <c r="N1973" s="4">
        <v>1602960</v>
      </c>
      <c r="O1973" s="4">
        <v>1543320</v>
      </c>
      <c r="P1973" s="4">
        <v>1486200</v>
      </c>
      <c r="Q1973" s="4">
        <v>1431660</v>
      </c>
      <c r="R1973" s="4">
        <v>1378440</v>
      </c>
      <c r="S1973" s="4">
        <v>1327200</v>
      </c>
      <c r="T1973" s="4">
        <v>1278480</v>
      </c>
      <c r="U1973" s="4">
        <v>1231140</v>
      </c>
      <c r="V1973" s="4">
        <v>1185660</v>
      </c>
      <c r="W1973" s="4">
        <v>1141560</v>
      </c>
      <c r="X1973" s="4">
        <v>1099380</v>
      </c>
      <c r="Y1973" s="4">
        <v>1058520</v>
      </c>
      <c r="Z1973" s="4">
        <v>1019520</v>
      </c>
      <c r="AA1973">
        <v>981900</v>
      </c>
      <c r="AB1973">
        <v>945540</v>
      </c>
      <c r="AC1973">
        <v>910500</v>
      </c>
      <c r="AD1973">
        <v>876780</v>
      </c>
      <c r="AE1973">
        <v>844320</v>
      </c>
      <c r="AF1973">
        <v>813180</v>
      </c>
      <c r="AG1973">
        <v>783300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4575610000000</v>
      </c>
      <c r="D1975" s="4">
        <v>4503410000000</v>
      </c>
      <c r="E1975" s="4">
        <v>4336810000000</v>
      </c>
      <c r="F1975" s="4">
        <v>4176370000000</v>
      </c>
      <c r="G1975" s="4">
        <v>4022100000000</v>
      </c>
      <c r="H1975" s="4">
        <v>3872770000000</v>
      </c>
      <c r="I1975" s="4">
        <v>3729600000000</v>
      </c>
      <c r="J1975" s="4">
        <v>3591380000000</v>
      </c>
      <c r="K1975" s="4">
        <v>3458710000000</v>
      </c>
      <c r="L1975" s="4">
        <v>3330360000000</v>
      </c>
      <c r="M1975" s="4">
        <v>3207560000000</v>
      </c>
      <c r="N1975" s="4">
        <v>3089080000000</v>
      </c>
      <c r="O1975" s="4">
        <v>2974920000000</v>
      </c>
      <c r="P1975" s="4">
        <v>2864470000000</v>
      </c>
      <c r="Q1975" s="4">
        <v>2758330000000</v>
      </c>
      <c r="R1975" s="4">
        <v>2656510000000</v>
      </c>
      <c r="S1975" s="4">
        <v>2557970000000</v>
      </c>
      <c r="T1975" s="4">
        <v>2463610000000</v>
      </c>
      <c r="U1975" s="4">
        <v>2372530000000</v>
      </c>
      <c r="V1975" s="4">
        <v>2284780000000</v>
      </c>
      <c r="W1975" s="4">
        <v>2200300000000</v>
      </c>
      <c r="X1975" s="4">
        <v>2118360000000</v>
      </c>
      <c r="Y1975" s="4">
        <v>2040300000000</v>
      </c>
      <c r="Z1975" s="4">
        <v>1964770000000</v>
      </c>
      <c r="AA1975" s="4">
        <v>1892320000000</v>
      </c>
      <c r="AB1975" s="4">
        <v>1821790000000</v>
      </c>
      <c r="AC1975" s="4">
        <v>1754340000000</v>
      </c>
      <c r="AD1975" s="4">
        <v>1689980000000</v>
      </c>
      <c r="AE1975" s="4">
        <v>1627470000000</v>
      </c>
      <c r="AF1975" s="4">
        <v>1567310000000</v>
      </c>
      <c r="AG1975" s="4">
        <v>1508940000000</v>
      </c>
    </row>
    <row r="1976" spans="1:33">
      <c r="A1976" t="s">
        <v>5000</v>
      </c>
      <c r="B1976" t="s">
        <v>132</v>
      </c>
      <c r="C1976" s="4">
        <v>166542000</v>
      </c>
      <c r="D1976" s="4">
        <v>163914000</v>
      </c>
      <c r="E1976" s="4">
        <v>157850000</v>
      </c>
      <c r="F1976" s="4">
        <v>152010000</v>
      </c>
      <c r="G1976" s="4">
        <v>146395000</v>
      </c>
      <c r="H1976" s="4">
        <v>140960000</v>
      </c>
      <c r="I1976" s="4">
        <v>135749000</v>
      </c>
      <c r="J1976" s="4">
        <v>130718000</v>
      </c>
      <c r="K1976" s="4">
        <v>125889000</v>
      </c>
      <c r="L1976" s="4">
        <v>121217000</v>
      </c>
      <c r="M1976" s="4">
        <v>116748000</v>
      </c>
      <c r="N1976" s="4">
        <v>112435000</v>
      </c>
      <c r="O1976" s="4">
        <v>108280000</v>
      </c>
      <c r="P1976" s="4">
        <v>104260000</v>
      </c>
      <c r="Q1976" s="4">
        <v>100397000</v>
      </c>
      <c r="R1976" s="4">
        <v>96690700</v>
      </c>
      <c r="S1976" s="4">
        <v>93103900</v>
      </c>
      <c r="T1976" s="4">
        <v>89669700</v>
      </c>
      <c r="U1976" s="4">
        <v>86354700</v>
      </c>
      <c r="V1976" s="4">
        <v>83160700</v>
      </c>
      <c r="W1976" s="4">
        <v>80085900</v>
      </c>
      <c r="X1976" s="4">
        <v>77103400</v>
      </c>
      <c r="Y1976" s="4">
        <v>74262100</v>
      </c>
      <c r="Z1976" s="4">
        <v>71512900</v>
      </c>
      <c r="AA1976" s="4">
        <v>68876100</v>
      </c>
      <c r="AB1976" s="4">
        <v>66308900</v>
      </c>
      <c r="AC1976" s="4">
        <v>63854000</v>
      </c>
      <c r="AD1976" s="4">
        <v>61511500</v>
      </c>
      <c r="AE1976" s="4">
        <v>59236200</v>
      </c>
      <c r="AF1976" s="4">
        <v>57046400</v>
      </c>
      <c r="AG1976" s="4">
        <v>54921700</v>
      </c>
    </row>
    <row r="1977" spans="1:33">
      <c r="A1977" t="s">
        <v>4999</v>
      </c>
      <c r="B1977" t="s">
        <v>132</v>
      </c>
      <c r="C1977" s="4">
        <v>1358610000</v>
      </c>
      <c r="D1977" s="4">
        <v>1337180000</v>
      </c>
      <c r="E1977" s="4">
        <v>1287710000</v>
      </c>
      <c r="F1977" s="4">
        <v>1240070000</v>
      </c>
      <c r="G1977" s="4">
        <v>1194260000</v>
      </c>
      <c r="H1977" s="4">
        <v>1149920000</v>
      </c>
      <c r="I1977" s="4">
        <v>1107410000</v>
      </c>
      <c r="J1977" s="4">
        <v>1066370000</v>
      </c>
      <c r="K1977" s="4">
        <v>1026980000</v>
      </c>
      <c r="L1977" s="4">
        <v>988866000</v>
      </c>
      <c r="M1977" s="4">
        <v>952404000</v>
      </c>
      <c r="N1977" s="4">
        <v>917224000</v>
      </c>
      <c r="O1977" s="4">
        <v>883328000</v>
      </c>
      <c r="P1977" s="4">
        <v>850531000</v>
      </c>
      <c r="Q1977" s="4">
        <v>819017000</v>
      </c>
      <c r="R1977" s="4">
        <v>788784000</v>
      </c>
      <c r="S1977" s="4">
        <v>759523000</v>
      </c>
      <c r="T1977" s="4">
        <v>731508000</v>
      </c>
      <c r="U1977" s="4">
        <v>704464000</v>
      </c>
      <c r="V1977" s="4">
        <v>678408000</v>
      </c>
      <c r="W1977" s="4">
        <v>653325000</v>
      </c>
      <c r="X1977" s="4">
        <v>628994000</v>
      </c>
      <c r="Y1977" s="4">
        <v>605816000</v>
      </c>
      <c r="Z1977" s="4">
        <v>583388000</v>
      </c>
      <c r="AA1977" s="4">
        <v>561878000</v>
      </c>
      <c r="AB1977" s="4">
        <v>540935000</v>
      </c>
      <c r="AC1977" s="4">
        <v>520909000</v>
      </c>
      <c r="AD1977" s="4">
        <v>501798000</v>
      </c>
      <c r="AE1977" s="4">
        <v>483237000</v>
      </c>
      <c r="AF1977" s="4">
        <v>465373000</v>
      </c>
      <c r="AG1977" s="4">
        <v>448040000</v>
      </c>
    </row>
    <row r="1978" spans="1:33">
      <c r="A1978" t="s">
        <v>4998</v>
      </c>
      <c r="B1978" t="s">
        <v>132</v>
      </c>
      <c r="C1978" s="4">
        <v>3136150000</v>
      </c>
      <c r="D1978" s="4">
        <v>3086660000</v>
      </c>
      <c r="E1978" s="4">
        <v>2972470000</v>
      </c>
      <c r="F1978" s="4">
        <v>2862500000</v>
      </c>
      <c r="G1978" s="4">
        <v>2756770000</v>
      </c>
      <c r="H1978" s="4">
        <v>2654410000</v>
      </c>
      <c r="I1978" s="4">
        <v>2556290000</v>
      </c>
      <c r="J1978" s="4">
        <v>2461550000</v>
      </c>
      <c r="K1978" s="4">
        <v>2370620000</v>
      </c>
      <c r="L1978" s="4">
        <v>2282640000</v>
      </c>
      <c r="M1978" s="4">
        <v>2198480000</v>
      </c>
      <c r="N1978" s="4">
        <v>2117270000</v>
      </c>
      <c r="O1978" s="4">
        <v>2039030000</v>
      </c>
      <c r="P1978" s="4">
        <v>1963320000</v>
      </c>
      <c r="Q1978" s="4">
        <v>1890570000</v>
      </c>
      <c r="R1978" s="4">
        <v>1820790000</v>
      </c>
      <c r="S1978" s="4">
        <v>1753240000</v>
      </c>
      <c r="T1978" s="4">
        <v>1688570000</v>
      </c>
      <c r="U1978" s="4">
        <v>1626150000</v>
      </c>
      <c r="V1978" s="4">
        <v>1566000000</v>
      </c>
      <c r="W1978" s="4">
        <v>1508100000</v>
      </c>
      <c r="X1978" s="4">
        <v>1451940000</v>
      </c>
      <c r="Y1978" s="4">
        <v>1398430000</v>
      </c>
      <c r="Z1978" s="4">
        <v>1346660000</v>
      </c>
      <c r="AA1978" s="4">
        <v>1297010000</v>
      </c>
      <c r="AB1978" s="4">
        <v>1248670000</v>
      </c>
      <c r="AC1978" s="4">
        <v>1202440000</v>
      </c>
      <c r="AD1978" s="4">
        <v>1158320000</v>
      </c>
      <c r="AE1978" s="4">
        <v>1115480000</v>
      </c>
      <c r="AF1978" s="4">
        <v>1074240000</v>
      </c>
      <c r="AG1978" s="4">
        <v>1034230000</v>
      </c>
    </row>
    <row r="1979" spans="1:33">
      <c r="A1979" t="s">
        <v>4997</v>
      </c>
      <c r="B1979" t="s">
        <v>132</v>
      </c>
      <c r="C1979" s="4">
        <v>125371000</v>
      </c>
      <c r="D1979" s="4">
        <v>123393000</v>
      </c>
      <c r="E1979" s="4">
        <v>118828000</v>
      </c>
      <c r="F1979" s="4">
        <v>114432000</v>
      </c>
      <c r="G1979" s="4">
        <v>110205000</v>
      </c>
      <c r="H1979" s="4">
        <v>106114000</v>
      </c>
      <c r="I1979" s="4">
        <v>102191000</v>
      </c>
      <c r="J1979" s="4">
        <v>98403500</v>
      </c>
      <c r="K1979" s="4">
        <v>94768400</v>
      </c>
      <c r="L1979" s="4">
        <v>91251600</v>
      </c>
      <c r="M1979" s="4">
        <v>87886900</v>
      </c>
      <c r="N1979" s="4">
        <v>84640500</v>
      </c>
      <c r="O1979" s="4">
        <v>81512700</v>
      </c>
      <c r="P1979" s="4">
        <v>78486200</v>
      </c>
      <c r="Q1979" s="4">
        <v>75578100</v>
      </c>
      <c r="R1979" s="4">
        <v>72788200</v>
      </c>
      <c r="S1979" s="4">
        <v>70088100</v>
      </c>
      <c r="T1979" s="4">
        <v>67502800</v>
      </c>
      <c r="U1979" s="4">
        <v>65007300</v>
      </c>
      <c r="V1979" s="4">
        <v>62602900</v>
      </c>
      <c r="W1979" s="4">
        <v>60288200</v>
      </c>
      <c r="X1979" s="4">
        <v>58042900</v>
      </c>
      <c r="Y1979" s="4">
        <v>55904100</v>
      </c>
      <c r="Z1979" s="4">
        <v>53834400</v>
      </c>
      <c r="AA1979" s="4">
        <v>51849500</v>
      </c>
      <c r="AB1979" s="4">
        <v>49917000</v>
      </c>
      <c r="AC1979" s="4">
        <v>48068900</v>
      </c>
      <c r="AD1979" s="4">
        <v>46305500</v>
      </c>
      <c r="AE1979" s="4">
        <v>44592700</v>
      </c>
      <c r="AF1979" s="4">
        <v>42944200</v>
      </c>
      <c r="AG1979" s="4">
        <v>41344700</v>
      </c>
    </row>
    <row r="1980" spans="1:33">
      <c r="A1980" t="s">
        <v>4996</v>
      </c>
      <c r="B1980" t="s">
        <v>132</v>
      </c>
      <c r="C1980" s="4">
        <v>79734500</v>
      </c>
      <c r="D1980" s="4">
        <v>78476300</v>
      </c>
      <c r="E1980" s="4">
        <v>75573100</v>
      </c>
      <c r="F1980" s="4">
        <v>72777200</v>
      </c>
      <c r="G1980" s="4">
        <v>70088900</v>
      </c>
      <c r="H1980" s="4">
        <v>67486700</v>
      </c>
      <c r="I1980" s="4">
        <v>64991900</v>
      </c>
      <c r="J1980" s="4">
        <v>62583200</v>
      </c>
      <c r="K1980" s="4">
        <v>60271400</v>
      </c>
      <c r="L1980" s="4">
        <v>58034700</v>
      </c>
      <c r="M1980" s="4">
        <v>55894800</v>
      </c>
      <c r="N1980" s="4">
        <v>53830200</v>
      </c>
      <c r="O1980" s="4">
        <v>51840900</v>
      </c>
      <c r="P1980" s="4">
        <v>49916100</v>
      </c>
      <c r="Q1980" s="4">
        <v>48066600</v>
      </c>
      <c r="R1980" s="4">
        <v>46292300</v>
      </c>
      <c r="S1980" s="4">
        <v>44575000</v>
      </c>
      <c r="T1980" s="4">
        <v>42930800</v>
      </c>
      <c r="U1980" s="4">
        <v>41343700</v>
      </c>
      <c r="V1980" s="4">
        <v>39814500</v>
      </c>
      <c r="W1980" s="4">
        <v>38342400</v>
      </c>
      <c r="X1980" s="4">
        <v>36914500</v>
      </c>
      <c r="Y1980" s="4">
        <v>35554200</v>
      </c>
      <c r="Z1980" s="4">
        <v>34237900</v>
      </c>
      <c r="AA1980" s="4">
        <v>32975600</v>
      </c>
      <c r="AB1980" s="4">
        <v>31746500</v>
      </c>
      <c r="AC1980" s="4">
        <v>30571200</v>
      </c>
      <c r="AD1980" s="4">
        <v>29449600</v>
      </c>
      <c r="AE1980" s="4">
        <v>28360300</v>
      </c>
      <c r="AF1980" s="4">
        <v>27311900</v>
      </c>
      <c r="AG1980" s="4">
        <v>26294700</v>
      </c>
    </row>
    <row r="1981" spans="1:33">
      <c r="A1981" t="s">
        <v>4995</v>
      </c>
      <c r="B1981" t="s">
        <v>132</v>
      </c>
      <c r="C1981" s="4">
        <v>986221000</v>
      </c>
      <c r="D1981" s="4">
        <v>970659000</v>
      </c>
      <c r="E1981" s="4">
        <v>934749000</v>
      </c>
      <c r="F1981" s="4">
        <v>900168000</v>
      </c>
      <c r="G1981" s="4">
        <v>866917000</v>
      </c>
      <c r="H1981" s="4">
        <v>834731000</v>
      </c>
      <c r="I1981" s="4">
        <v>803873000</v>
      </c>
      <c r="J1981" s="4">
        <v>774080000</v>
      </c>
      <c r="K1981" s="4">
        <v>745486000</v>
      </c>
      <c r="L1981" s="4">
        <v>717820000</v>
      </c>
      <c r="M1981" s="4">
        <v>691353000</v>
      </c>
      <c r="N1981" s="4">
        <v>665815000</v>
      </c>
      <c r="O1981" s="4">
        <v>641210000</v>
      </c>
      <c r="P1981" s="4">
        <v>617403000</v>
      </c>
      <c r="Q1981" s="4">
        <v>594527000</v>
      </c>
      <c r="R1981" s="4">
        <v>572580000</v>
      </c>
      <c r="S1981" s="4">
        <v>551340000</v>
      </c>
      <c r="T1981" s="4">
        <v>531003000</v>
      </c>
      <c r="U1981" s="4">
        <v>511373000</v>
      </c>
      <c r="V1981" s="4">
        <v>492459000</v>
      </c>
      <c r="W1981" s="4">
        <v>474251000</v>
      </c>
      <c r="X1981" s="4">
        <v>456588000</v>
      </c>
      <c r="Y1981" s="4">
        <v>439763000</v>
      </c>
      <c r="Z1981" s="4">
        <v>423483000</v>
      </c>
      <c r="AA1981" s="4">
        <v>407869000</v>
      </c>
      <c r="AB1981" s="4">
        <v>392666000</v>
      </c>
      <c r="AC1981" s="4">
        <v>378129000</v>
      </c>
      <c r="AD1981" s="4">
        <v>364257000</v>
      </c>
      <c r="AE1981" s="4">
        <v>350783000</v>
      </c>
      <c r="AF1981" s="4">
        <v>337816000</v>
      </c>
      <c r="AG1981" s="4">
        <v>325234000</v>
      </c>
    </row>
    <row r="1982" spans="1:33">
      <c r="A1982" t="s">
        <v>4994</v>
      </c>
      <c r="B1982" t="s">
        <v>132</v>
      </c>
      <c r="C1982" s="4">
        <v>4615810</v>
      </c>
      <c r="D1982" s="4">
        <v>4542980</v>
      </c>
      <c r="E1982" s="4">
        <v>4374910</v>
      </c>
      <c r="F1982" s="4">
        <v>4213060</v>
      </c>
      <c r="G1982" s="4">
        <v>4057440</v>
      </c>
      <c r="H1982" s="4">
        <v>3906790</v>
      </c>
      <c r="I1982" s="4">
        <v>3762370</v>
      </c>
      <c r="J1982" s="4">
        <v>3622930</v>
      </c>
      <c r="K1982" s="4">
        <v>3489100</v>
      </c>
      <c r="L1982" s="4">
        <v>3359620</v>
      </c>
      <c r="M1982" s="4">
        <v>3235740</v>
      </c>
      <c r="N1982" s="4">
        <v>3116220</v>
      </c>
      <c r="O1982" s="4">
        <v>3001060</v>
      </c>
      <c r="P1982" s="4">
        <v>2889630</v>
      </c>
      <c r="Q1982" s="4">
        <v>2782570</v>
      </c>
      <c r="R1982" s="4">
        <v>2679850</v>
      </c>
      <c r="S1982" s="4">
        <v>2580440</v>
      </c>
      <c r="T1982" s="4">
        <v>2485260</v>
      </c>
      <c r="U1982" s="4">
        <v>2393380</v>
      </c>
      <c r="V1982" s="4">
        <v>2304860</v>
      </c>
      <c r="W1982" s="4">
        <v>2219640</v>
      </c>
      <c r="X1982" s="4">
        <v>2136970</v>
      </c>
      <c r="Y1982" s="4">
        <v>2058230</v>
      </c>
      <c r="Z1982" s="4">
        <v>1982030</v>
      </c>
      <c r="AA1982" s="4">
        <v>1908950</v>
      </c>
      <c r="AB1982" s="4">
        <v>1837800</v>
      </c>
      <c r="AC1982" s="4">
        <v>1769760</v>
      </c>
      <c r="AD1982" s="4">
        <v>1704830</v>
      </c>
      <c r="AE1982" s="4">
        <v>1641770</v>
      </c>
      <c r="AF1982" s="4">
        <v>1581080</v>
      </c>
      <c r="AG1982" s="4">
        <v>1522190</v>
      </c>
    </row>
    <row r="1983" spans="1:33">
      <c r="A1983" t="s">
        <v>4993</v>
      </c>
      <c r="B1983" t="s">
        <v>132</v>
      </c>
      <c r="C1983" s="4">
        <v>23376900</v>
      </c>
      <c r="D1983" s="4">
        <v>23008000</v>
      </c>
      <c r="E1983" s="4">
        <v>22156800</v>
      </c>
      <c r="F1983" s="4">
        <v>21337100</v>
      </c>
      <c r="G1983" s="4">
        <v>20548900</v>
      </c>
      <c r="H1983" s="4">
        <v>19786000</v>
      </c>
      <c r="I1983" s="4">
        <v>19054600</v>
      </c>
      <c r="J1983" s="4">
        <v>18348400</v>
      </c>
      <c r="K1983" s="4">
        <v>17670600</v>
      </c>
      <c r="L1983" s="4">
        <v>17014800</v>
      </c>
      <c r="M1983" s="4">
        <v>16387500</v>
      </c>
      <c r="N1983" s="4">
        <v>15782100</v>
      </c>
      <c r="O1983" s="4">
        <v>15198900</v>
      </c>
      <c r="P1983" s="4">
        <v>14634600</v>
      </c>
      <c r="Q1983" s="4">
        <v>14092400</v>
      </c>
      <c r="R1983" s="4">
        <v>13572100</v>
      </c>
      <c r="S1983" s="4">
        <v>13068700</v>
      </c>
      <c r="T1983" s="4">
        <v>12586600</v>
      </c>
      <c r="U1983" s="4">
        <v>12121300</v>
      </c>
      <c r="V1983" s="4">
        <v>11673000</v>
      </c>
      <c r="W1983" s="4">
        <v>11241400</v>
      </c>
      <c r="X1983" s="4">
        <v>10822700</v>
      </c>
      <c r="Y1983" s="4">
        <v>10423900</v>
      </c>
      <c r="Z1983" s="4">
        <v>10038000</v>
      </c>
      <c r="AA1983" s="4">
        <v>9667900</v>
      </c>
      <c r="AB1983" s="4">
        <v>9307560</v>
      </c>
      <c r="AC1983" s="4">
        <v>8962970</v>
      </c>
      <c r="AD1983" s="4">
        <v>8634150</v>
      </c>
      <c r="AE1983" s="4">
        <v>8314780</v>
      </c>
      <c r="AF1983" s="4">
        <v>8007410</v>
      </c>
      <c r="AG1983" s="4">
        <v>7709170</v>
      </c>
    </row>
    <row r="1984" spans="1:33">
      <c r="A1984" t="s">
        <v>4992</v>
      </c>
      <c r="B1984" t="s">
        <v>132</v>
      </c>
      <c r="C1984" s="4">
        <v>223346000</v>
      </c>
      <c r="D1984" s="4">
        <v>219822000</v>
      </c>
      <c r="E1984" s="4">
        <v>211689000</v>
      </c>
      <c r="F1984" s="4">
        <v>203858000</v>
      </c>
      <c r="G1984" s="4">
        <v>196328000</v>
      </c>
      <c r="H1984" s="4">
        <v>189038000</v>
      </c>
      <c r="I1984" s="4">
        <v>182050000</v>
      </c>
      <c r="J1984" s="4">
        <v>175303000</v>
      </c>
      <c r="K1984" s="4">
        <v>168827000</v>
      </c>
      <c r="L1984" s="4">
        <v>162562000</v>
      </c>
      <c r="M1984" s="4">
        <v>156568000</v>
      </c>
      <c r="N1984" s="4">
        <v>150785000</v>
      </c>
      <c r="O1984" s="4">
        <v>145213000</v>
      </c>
      <c r="P1984" s="4">
        <v>139821000</v>
      </c>
      <c r="Q1984" s="4">
        <v>134640000</v>
      </c>
      <c r="R1984" s="4">
        <v>129670000</v>
      </c>
      <c r="S1984" s="4">
        <v>124860000</v>
      </c>
      <c r="T1984" s="4">
        <v>120254000</v>
      </c>
      <c r="U1984" s="4">
        <v>115809000</v>
      </c>
      <c r="V1984" s="4">
        <v>111525000</v>
      </c>
      <c r="W1984" s="4">
        <v>107402000</v>
      </c>
      <c r="X1984" s="4">
        <v>103402000</v>
      </c>
      <c r="Y1984" s="4">
        <v>99591600</v>
      </c>
      <c r="Z1984" s="4">
        <v>95904600</v>
      </c>
      <c r="AA1984" s="4">
        <v>92368500</v>
      </c>
      <c r="AB1984" s="4">
        <v>88925700</v>
      </c>
      <c r="AC1984" s="4">
        <v>85633500</v>
      </c>
      <c r="AD1984" s="4">
        <v>82491900</v>
      </c>
      <c r="AE1984" s="4">
        <v>79440600</v>
      </c>
      <c r="AF1984" s="4">
        <v>76503900</v>
      </c>
      <c r="AG1984" s="4">
        <v>73654500</v>
      </c>
    </row>
    <row r="1985" spans="1:33">
      <c r="A1985" t="s">
        <v>4991</v>
      </c>
      <c r="B1985" t="s">
        <v>132</v>
      </c>
      <c r="C1985" s="4">
        <v>44669200</v>
      </c>
      <c r="D1985" s="4">
        <v>43964300</v>
      </c>
      <c r="E1985" s="4">
        <v>42337900</v>
      </c>
      <c r="F1985" s="4">
        <v>40771600</v>
      </c>
      <c r="G1985" s="4">
        <v>39265500</v>
      </c>
      <c r="H1985" s="4">
        <v>37807700</v>
      </c>
      <c r="I1985" s="4">
        <v>36410000</v>
      </c>
      <c r="J1985" s="4">
        <v>35060600</v>
      </c>
      <c r="K1985" s="4">
        <v>33765500</v>
      </c>
      <c r="L1985" s="4">
        <v>32512400</v>
      </c>
      <c r="M1985" s="4">
        <v>31313600</v>
      </c>
      <c r="N1985" s="4">
        <v>30157000</v>
      </c>
      <c r="O1985" s="4">
        <v>29042500</v>
      </c>
      <c r="P1985" s="4">
        <v>27964200</v>
      </c>
      <c r="Q1985" s="4">
        <v>26928100</v>
      </c>
      <c r="R1985" s="4">
        <v>25934000</v>
      </c>
      <c r="S1985" s="4">
        <v>24972000</v>
      </c>
      <c r="T1985" s="4">
        <v>24050900</v>
      </c>
      <c r="U1985" s="4">
        <v>23161700</v>
      </c>
      <c r="V1985" s="4">
        <v>22305100</v>
      </c>
      <c r="W1985" s="4">
        <v>21480400</v>
      </c>
      <c r="X1985" s="4">
        <v>20680400</v>
      </c>
      <c r="Y1985" s="4">
        <v>19918300</v>
      </c>
      <c r="Z1985" s="4">
        <v>19180900</v>
      </c>
      <c r="AA1985" s="4">
        <v>18473700</v>
      </c>
      <c r="AB1985" s="4">
        <v>17785100</v>
      </c>
      <c r="AC1985" s="4">
        <v>17126700</v>
      </c>
      <c r="AD1985" s="4">
        <v>16498400</v>
      </c>
      <c r="AE1985" s="4">
        <v>15888100</v>
      </c>
      <c r="AF1985" s="4">
        <v>15300800</v>
      </c>
      <c r="AG1985" s="4">
        <v>14730900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63727800000</v>
      </c>
      <c r="D2000" s="4">
        <v>64756000000</v>
      </c>
      <c r="E2000" s="4">
        <v>66270200000</v>
      </c>
      <c r="F2000" s="4">
        <v>67669700000</v>
      </c>
      <c r="G2000" s="4">
        <v>68949400000</v>
      </c>
      <c r="H2000" s="4">
        <v>69519000000</v>
      </c>
      <c r="I2000" s="4">
        <v>70505300000</v>
      </c>
      <c r="J2000" s="4">
        <v>71887200000</v>
      </c>
      <c r="K2000" s="4">
        <v>72400100000</v>
      </c>
      <c r="L2000" s="4">
        <v>72590700000</v>
      </c>
      <c r="M2000" s="4">
        <v>72430000000</v>
      </c>
      <c r="N2000" s="4">
        <v>72974900000</v>
      </c>
      <c r="O2000" s="4">
        <v>72142200000</v>
      </c>
      <c r="P2000" s="4">
        <v>71479300000</v>
      </c>
      <c r="Q2000" s="4">
        <v>69946400000</v>
      </c>
      <c r="R2000" s="4">
        <v>68575600000</v>
      </c>
      <c r="S2000" s="4">
        <v>66940200000</v>
      </c>
      <c r="T2000" s="4">
        <v>65166600000</v>
      </c>
      <c r="U2000" s="4">
        <v>63301200000</v>
      </c>
      <c r="V2000" s="4">
        <v>61456800000</v>
      </c>
      <c r="W2000" s="4">
        <v>60077100000</v>
      </c>
      <c r="X2000" s="4">
        <v>58509600000</v>
      </c>
      <c r="Y2000" s="4">
        <v>57161800000</v>
      </c>
      <c r="Z2000" s="4">
        <v>56369300000</v>
      </c>
      <c r="AA2000" s="4">
        <v>55775200000</v>
      </c>
      <c r="AB2000" s="4">
        <v>55399200000</v>
      </c>
      <c r="AC2000" s="4">
        <v>55229700000</v>
      </c>
      <c r="AD2000" s="4">
        <v>55242400000</v>
      </c>
      <c r="AE2000" s="4">
        <v>55413600000</v>
      </c>
      <c r="AF2000" s="4">
        <v>55762700000</v>
      </c>
      <c r="AG2000" s="4">
        <v>56517600000</v>
      </c>
    </row>
    <row r="2001" spans="1:33">
      <c r="A2001" t="s">
        <v>4975</v>
      </c>
      <c r="B2001" t="s">
        <v>132</v>
      </c>
      <c r="C2001" s="4">
        <v>21598500000000</v>
      </c>
      <c r="D2001" s="4">
        <v>20226900000000</v>
      </c>
      <c r="E2001" s="4">
        <v>19213900000000</v>
      </c>
      <c r="F2001" s="4">
        <v>18342200000000</v>
      </c>
      <c r="G2001" s="4">
        <v>17598500000000</v>
      </c>
      <c r="H2001" s="4">
        <v>16805200000000</v>
      </c>
      <c r="I2001" s="4">
        <v>16235100000000</v>
      </c>
      <c r="J2001" s="4">
        <v>15851400000000</v>
      </c>
      <c r="K2001" s="4">
        <v>15371000000000</v>
      </c>
      <c r="L2001" s="4">
        <v>14909700000000</v>
      </c>
      <c r="M2001" s="4">
        <v>14443800000000</v>
      </c>
      <c r="N2001" s="4">
        <v>14416700000000</v>
      </c>
      <c r="O2001" s="4">
        <v>14241300000000</v>
      </c>
      <c r="P2001" s="4">
        <v>14103300000000</v>
      </c>
      <c r="Q2001" s="4">
        <v>13804900000000</v>
      </c>
      <c r="R2001" s="4">
        <v>13544000000000</v>
      </c>
      <c r="S2001" s="4">
        <v>13245600000000</v>
      </c>
      <c r="T2001" s="4">
        <v>12926900000000</v>
      </c>
      <c r="U2001" s="4">
        <v>12590900000000</v>
      </c>
      <c r="V2001" s="4">
        <v>12258900000000</v>
      </c>
      <c r="W2001" s="4">
        <v>12019600000000</v>
      </c>
      <c r="X2001" s="4">
        <v>11742300000000</v>
      </c>
      <c r="Y2001" s="4">
        <v>11505300000000</v>
      </c>
      <c r="Z2001" s="4">
        <v>11377200000000</v>
      </c>
      <c r="AA2001" s="4">
        <v>11291600000000</v>
      </c>
      <c r="AB2001" s="4">
        <v>11249400000000</v>
      </c>
      <c r="AC2001" s="4">
        <v>11247200000000</v>
      </c>
      <c r="AD2001" s="4">
        <v>11281700000000</v>
      </c>
      <c r="AE2001" s="4">
        <v>11351200000000</v>
      </c>
      <c r="AF2001" s="4">
        <v>11455400000000</v>
      </c>
      <c r="AG2001" s="4">
        <v>11642800000000</v>
      </c>
    </row>
    <row r="2002" spans="1:33">
      <c r="A2002" t="s">
        <v>4974</v>
      </c>
      <c r="B2002" t="s">
        <v>132</v>
      </c>
      <c r="C2002" s="4">
        <v>15138700000000</v>
      </c>
      <c r="D2002" s="4">
        <v>15113900000000</v>
      </c>
      <c r="E2002" s="4">
        <v>15305400000000</v>
      </c>
      <c r="F2002" s="4">
        <v>15532400000000</v>
      </c>
      <c r="G2002" s="4">
        <v>15665900000000</v>
      </c>
      <c r="H2002" s="4">
        <v>15642700000000</v>
      </c>
      <c r="I2002" s="4">
        <v>15697300000000</v>
      </c>
      <c r="J2002" s="4">
        <v>15816100000000</v>
      </c>
      <c r="K2002" s="4">
        <v>15753400000000</v>
      </c>
      <c r="L2002" s="4">
        <v>15623100000000</v>
      </c>
      <c r="M2002" s="4">
        <v>15417200000000</v>
      </c>
      <c r="N2002" s="4">
        <v>15431400000000</v>
      </c>
      <c r="O2002" s="4">
        <v>15280900000000</v>
      </c>
      <c r="P2002" s="4">
        <v>15146300000000</v>
      </c>
      <c r="Q2002" s="4">
        <v>14828500000000</v>
      </c>
      <c r="R2002" s="4">
        <v>14557900000000</v>
      </c>
      <c r="S2002" s="4">
        <v>14227400000000</v>
      </c>
      <c r="T2002" s="4">
        <v>13853000000000</v>
      </c>
      <c r="U2002" s="4">
        <v>13464200000000</v>
      </c>
      <c r="V2002" s="4">
        <v>13080700000000</v>
      </c>
      <c r="W2002" s="4">
        <v>12808700000000</v>
      </c>
      <c r="X2002" s="4">
        <v>12488600000000</v>
      </c>
      <c r="Y2002" s="4">
        <v>12199500000000</v>
      </c>
      <c r="Z2002" s="4">
        <v>12035100000000</v>
      </c>
      <c r="AA2002" s="4">
        <v>11923600000000</v>
      </c>
      <c r="AB2002" s="4">
        <v>11865000000000</v>
      </c>
      <c r="AC2002" s="4">
        <v>11834200000000</v>
      </c>
      <c r="AD2002" s="4">
        <v>11797900000000</v>
      </c>
      <c r="AE2002" s="4">
        <v>11828500000000</v>
      </c>
      <c r="AF2002" s="4">
        <v>11893100000000</v>
      </c>
      <c r="AG2002" s="4">
        <v>12040900000000</v>
      </c>
    </row>
    <row r="2003" spans="1:33">
      <c r="A2003" t="s">
        <v>4973</v>
      </c>
      <c r="B2003" t="s">
        <v>132</v>
      </c>
      <c r="C2003" s="4">
        <v>1336690000000</v>
      </c>
      <c r="D2003" s="4">
        <v>1249890000000</v>
      </c>
      <c r="E2003" s="4">
        <v>1185590000000</v>
      </c>
      <c r="F2003" s="4">
        <v>1130620000000</v>
      </c>
      <c r="G2003" s="4">
        <v>1083850000000</v>
      </c>
      <c r="H2003" s="4">
        <v>1034390000000</v>
      </c>
      <c r="I2003" s="4">
        <v>998972000000</v>
      </c>
      <c r="J2003" s="4">
        <v>975232000000</v>
      </c>
      <c r="K2003" s="4">
        <v>945883000000</v>
      </c>
      <c r="L2003" s="4">
        <v>917899000000</v>
      </c>
      <c r="M2003" s="4">
        <v>889771000000</v>
      </c>
      <c r="N2003" s="4">
        <v>887839000000</v>
      </c>
      <c r="O2003" s="4">
        <v>876993000000</v>
      </c>
      <c r="P2003" s="4">
        <v>868464000000</v>
      </c>
      <c r="Q2003" s="4">
        <v>850119000000</v>
      </c>
      <c r="R2003" s="4">
        <v>834139000000</v>
      </c>
      <c r="S2003" s="4">
        <v>815865000000</v>
      </c>
      <c r="T2003" s="4">
        <v>796364000000</v>
      </c>
      <c r="U2003" s="4">
        <v>775790000000</v>
      </c>
      <c r="V2003" s="4">
        <v>755449000000</v>
      </c>
      <c r="W2003" s="4">
        <v>740889000000</v>
      </c>
      <c r="X2003" s="4">
        <v>723913000000</v>
      </c>
      <c r="Y2003" s="4">
        <v>709412000000</v>
      </c>
      <c r="Z2003" s="4">
        <v>701627000000</v>
      </c>
      <c r="AA2003" s="4">
        <v>696457000000</v>
      </c>
      <c r="AB2003" s="4">
        <v>693961000000</v>
      </c>
      <c r="AC2003" s="4">
        <v>693928000000</v>
      </c>
      <c r="AD2003" s="4">
        <v>696162000000</v>
      </c>
      <c r="AE2003" s="4">
        <v>700606000000</v>
      </c>
      <c r="AF2003" s="4">
        <v>707140000000</v>
      </c>
      <c r="AG2003" s="4">
        <v>718820000000</v>
      </c>
    </row>
    <row r="2004" spans="1:33">
      <c r="A2004" t="s">
        <v>4972</v>
      </c>
      <c r="B2004" t="s">
        <v>132</v>
      </c>
      <c r="C2004" s="4">
        <v>127896000000</v>
      </c>
      <c r="D2004" s="4">
        <v>146813000000</v>
      </c>
      <c r="E2004" s="4">
        <v>148674000000</v>
      </c>
      <c r="F2004" s="4">
        <v>137958000000</v>
      </c>
      <c r="G2004" s="4">
        <v>138381000000</v>
      </c>
      <c r="H2004" s="4">
        <v>135175000000</v>
      </c>
      <c r="I2004" s="4">
        <v>136185000000</v>
      </c>
      <c r="J2004" s="4">
        <v>139777000000</v>
      </c>
      <c r="K2004" s="4">
        <v>140211000000</v>
      </c>
      <c r="L2004" s="4">
        <v>140360000000</v>
      </c>
      <c r="M2004" s="4">
        <v>139883000000</v>
      </c>
      <c r="N2004" s="4">
        <v>141176000000</v>
      </c>
      <c r="O2004" s="4">
        <v>140656000000</v>
      </c>
      <c r="P2004" s="4">
        <v>140508000000</v>
      </c>
      <c r="Q2004" s="4">
        <v>138212000000</v>
      </c>
      <c r="R2004" s="4">
        <v>133046000000</v>
      </c>
      <c r="S2004" s="4">
        <v>128642000000</v>
      </c>
      <c r="T2004" s="4">
        <v>125328000000</v>
      </c>
      <c r="U2004" s="4">
        <v>121526000000</v>
      </c>
      <c r="V2004" s="4">
        <v>117641000000</v>
      </c>
      <c r="W2004" s="4">
        <v>112022000000</v>
      </c>
      <c r="X2004" s="4">
        <v>106852000000</v>
      </c>
      <c r="Y2004" s="4">
        <v>104524000000</v>
      </c>
      <c r="Z2004" s="4">
        <v>101758000000</v>
      </c>
      <c r="AA2004" s="4">
        <v>97982200000</v>
      </c>
      <c r="AB2004" s="4">
        <v>93350200000</v>
      </c>
      <c r="AC2004" s="4">
        <v>91145900000</v>
      </c>
      <c r="AD2004" s="4">
        <v>97526700000</v>
      </c>
      <c r="AE2004" s="4">
        <v>98565300000</v>
      </c>
      <c r="AF2004" s="4">
        <v>100175000000</v>
      </c>
      <c r="AG2004" s="4">
        <v>102329000000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3630590000000</v>
      </c>
      <c r="D2007" s="4">
        <v>3630940000000</v>
      </c>
      <c r="E2007" s="4">
        <v>3656700000000</v>
      </c>
      <c r="F2007" s="4">
        <v>3673240000000</v>
      </c>
      <c r="G2007" s="4">
        <v>3679720000000</v>
      </c>
      <c r="H2007" s="4">
        <v>3646080000000</v>
      </c>
      <c r="I2007" s="4">
        <v>3633070000000</v>
      </c>
      <c r="J2007" s="4">
        <v>3637310000000</v>
      </c>
      <c r="K2007" s="4">
        <v>3596490000000</v>
      </c>
      <c r="L2007" s="4">
        <v>3540710000000</v>
      </c>
      <c r="M2007" s="4">
        <v>3466830000000</v>
      </c>
      <c r="N2007" s="4">
        <v>3477290000000</v>
      </c>
      <c r="O2007" s="4">
        <v>3437280000000</v>
      </c>
      <c r="P2007" s="4">
        <v>3402470000000</v>
      </c>
      <c r="Q2007" s="4">
        <v>3326370000000</v>
      </c>
      <c r="R2007" s="4">
        <v>3257450000000</v>
      </c>
      <c r="S2007" s="4">
        <v>3175930000000</v>
      </c>
      <c r="T2007" s="4">
        <v>3088240000000</v>
      </c>
      <c r="U2007" s="4">
        <v>2995730000000</v>
      </c>
      <c r="V2007" s="4">
        <v>2905380000000</v>
      </c>
      <c r="W2007" s="4">
        <v>2836380000000</v>
      </c>
      <c r="X2007" s="4">
        <v>2759770000000</v>
      </c>
      <c r="Y2007" s="4">
        <v>2693000000000</v>
      </c>
      <c r="Z2007" s="4">
        <v>2651130000000</v>
      </c>
      <c r="AA2007" s="4">
        <v>2620130000000</v>
      </c>
      <c r="AB2007" s="4">
        <v>2599040000000</v>
      </c>
      <c r="AC2007" s="4">
        <v>2587250000000</v>
      </c>
      <c r="AD2007" s="4">
        <v>2584700000000</v>
      </c>
      <c r="AE2007" s="4">
        <v>2589330000000</v>
      </c>
      <c r="AF2007" s="4">
        <v>2602550000000</v>
      </c>
      <c r="AG2007" s="4">
        <v>2634040000000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5440660000</v>
      </c>
      <c r="D2010" s="4">
        <v>5792670000</v>
      </c>
      <c r="E2010" s="4">
        <v>6077970000</v>
      </c>
      <c r="F2010" s="4">
        <v>6440510000</v>
      </c>
      <c r="G2010" s="4">
        <v>6742490000</v>
      </c>
      <c r="H2010" s="4">
        <v>7112190000</v>
      </c>
      <c r="I2010" s="4">
        <v>7413400000</v>
      </c>
      <c r="J2010" s="4">
        <v>7729690000</v>
      </c>
      <c r="K2010" s="4">
        <v>8118090000</v>
      </c>
      <c r="L2010" s="4">
        <v>8423930000</v>
      </c>
      <c r="M2010" s="4">
        <v>8823900000</v>
      </c>
      <c r="N2010" s="4">
        <v>8916660000</v>
      </c>
      <c r="O2010" s="4">
        <v>8981530000</v>
      </c>
      <c r="P2010" s="4">
        <v>8958200000</v>
      </c>
      <c r="Q2010" s="4">
        <v>9018930000</v>
      </c>
      <c r="R2010" s="4">
        <v>8971460000</v>
      </c>
      <c r="S2010" s="4">
        <v>8933080000</v>
      </c>
      <c r="T2010" s="4">
        <v>8961690000</v>
      </c>
      <c r="U2010" s="4">
        <v>8892000000</v>
      </c>
      <c r="V2010" s="4">
        <v>8899780000</v>
      </c>
      <c r="W2010" s="4">
        <v>8829890000</v>
      </c>
      <c r="X2010" s="4">
        <v>8825420000</v>
      </c>
      <c r="Y2010" s="4">
        <v>8754200000</v>
      </c>
      <c r="Z2010" s="4">
        <v>8771380000</v>
      </c>
      <c r="AA2010" s="4">
        <v>8716200000</v>
      </c>
      <c r="AB2010" s="4">
        <v>8737230000</v>
      </c>
      <c r="AC2010" s="4">
        <v>8702180000</v>
      </c>
      <c r="AD2010" s="4">
        <v>8744000000</v>
      </c>
      <c r="AE2010" s="4">
        <v>8725230000</v>
      </c>
      <c r="AF2010" s="4">
        <v>8796120000</v>
      </c>
      <c r="AG2010" s="4">
        <v>8802050000</v>
      </c>
    </row>
    <row r="2011" spans="1:33">
      <c r="A2011" t="s">
        <v>4965</v>
      </c>
      <c r="B2011" t="s">
        <v>132</v>
      </c>
      <c r="C2011" s="4">
        <v>96470600000</v>
      </c>
      <c r="D2011" s="4">
        <v>95967600000</v>
      </c>
      <c r="E2011" s="4">
        <v>94501400000</v>
      </c>
      <c r="F2011" s="4">
        <v>93965300000</v>
      </c>
      <c r="G2011" s="4">
        <v>92489300000</v>
      </c>
      <c r="H2011" s="4">
        <v>91845400000</v>
      </c>
      <c r="I2011" s="4">
        <v>90279300000</v>
      </c>
      <c r="J2011" s="4">
        <v>88688300000</v>
      </c>
      <c r="K2011" s="4">
        <v>87913700000</v>
      </c>
      <c r="L2011" s="4">
        <v>86198500000</v>
      </c>
      <c r="M2011" s="4">
        <v>85251800000</v>
      </c>
      <c r="N2011" s="4">
        <v>84759600000</v>
      </c>
      <c r="O2011" s="4">
        <v>85206300000</v>
      </c>
      <c r="P2011" s="4">
        <v>84710100000</v>
      </c>
      <c r="Q2011" s="4">
        <v>84904500000</v>
      </c>
      <c r="R2011" s="4">
        <v>84163200000</v>
      </c>
      <c r="S2011" s="4">
        <v>83317400000</v>
      </c>
      <c r="T2011" s="4">
        <v>83130400000</v>
      </c>
      <c r="U2011" s="4">
        <v>82097400000</v>
      </c>
      <c r="V2011" s="4">
        <v>81700600000</v>
      </c>
      <c r="W2011" s="4">
        <v>80514200000</v>
      </c>
      <c r="X2011" s="4">
        <v>80018800000</v>
      </c>
      <c r="Y2011" s="4">
        <v>78834800000</v>
      </c>
      <c r="Z2011" s="4">
        <v>78414500000</v>
      </c>
      <c r="AA2011" s="4">
        <v>77360300000</v>
      </c>
      <c r="AB2011" s="4">
        <v>77067200000</v>
      </c>
      <c r="AC2011" s="4">
        <v>76156500000</v>
      </c>
      <c r="AD2011" s="4">
        <v>76016600000</v>
      </c>
      <c r="AE2011" s="4">
        <v>75294000000</v>
      </c>
      <c r="AF2011" s="4">
        <v>75297100000</v>
      </c>
      <c r="AG2011" s="4">
        <v>74712200000</v>
      </c>
    </row>
    <row r="2012" spans="1:33">
      <c r="A2012" t="s">
        <v>4964</v>
      </c>
      <c r="B2012" t="s">
        <v>132</v>
      </c>
      <c r="C2012" s="4">
        <v>20140200000000</v>
      </c>
      <c r="D2012" s="4">
        <v>20188300000000</v>
      </c>
      <c r="E2012" s="4">
        <v>20163900000000</v>
      </c>
      <c r="F2012" s="4">
        <v>20438600000000</v>
      </c>
      <c r="G2012" s="4">
        <v>20427300000000</v>
      </c>
      <c r="H2012" s="4">
        <v>20624900000000</v>
      </c>
      <c r="I2012" s="4">
        <v>20590100000000</v>
      </c>
      <c r="J2012" s="4">
        <v>20548000000000</v>
      </c>
      <c r="K2012" s="4">
        <v>20700300000000</v>
      </c>
      <c r="L2012" s="4">
        <v>20632800000000</v>
      </c>
      <c r="M2012" s="4">
        <v>20757000000000</v>
      </c>
      <c r="N2012" s="4">
        <v>20669900000000</v>
      </c>
      <c r="O2012" s="4">
        <v>20761000000000</v>
      </c>
      <c r="P2012" s="4">
        <v>20620100000000</v>
      </c>
      <c r="Q2012" s="4">
        <v>20657200000000</v>
      </c>
      <c r="R2012" s="4">
        <v>20487800000000</v>
      </c>
      <c r="S2012" s="4">
        <v>20275800000000</v>
      </c>
      <c r="T2012" s="4">
        <v>20210900000000</v>
      </c>
      <c r="U2012" s="4">
        <v>19946900000000</v>
      </c>
      <c r="V2012" s="4">
        <v>19841700000000</v>
      </c>
      <c r="W2012" s="4">
        <v>19560100000000</v>
      </c>
      <c r="X2012" s="4">
        <v>19442400000000</v>
      </c>
      <c r="Y2012" s="4">
        <v>19141800000000</v>
      </c>
      <c r="Z2012" s="4">
        <v>19031200000000</v>
      </c>
      <c r="AA2012" s="4">
        <v>18771300000000</v>
      </c>
      <c r="AB2012" s="4">
        <v>18719800000000</v>
      </c>
      <c r="AC2012" s="4">
        <v>18497600000000</v>
      </c>
      <c r="AD2012" s="4">
        <v>18387200000000</v>
      </c>
      <c r="AE2012" s="4">
        <v>18178100000000</v>
      </c>
      <c r="AF2012" s="4">
        <v>18152700000000</v>
      </c>
      <c r="AG2012" s="4">
        <v>17984000000000</v>
      </c>
    </row>
    <row r="2013" spans="1:33">
      <c r="A2013" t="s">
        <v>4963</v>
      </c>
      <c r="B2013" t="s">
        <v>132</v>
      </c>
      <c r="C2013" s="4">
        <v>6163170000</v>
      </c>
      <c r="D2013" s="4">
        <v>6131040000</v>
      </c>
      <c r="E2013" s="4">
        <v>6037370000</v>
      </c>
      <c r="F2013" s="4">
        <v>6003120000</v>
      </c>
      <c r="G2013" s="4">
        <v>5908820000</v>
      </c>
      <c r="H2013" s="4">
        <v>5867690000</v>
      </c>
      <c r="I2013" s="4">
        <v>5767630000</v>
      </c>
      <c r="J2013" s="4">
        <v>5665990000</v>
      </c>
      <c r="K2013" s="4">
        <v>5616500000</v>
      </c>
      <c r="L2013" s="4">
        <v>5506920000</v>
      </c>
      <c r="M2013" s="4">
        <v>5446440000</v>
      </c>
      <c r="N2013" s="4">
        <v>5415000000</v>
      </c>
      <c r="O2013" s="4">
        <v>5443540000</v>
      </c>
      <c r="P2013" s="4">
        <v>5411830000</v>
      </c>
      <c r="Q2013" s="4">
        <v>5424260000</v>
      </c>
      <c r="R2013" s="4">
        <v>5376890000</v>
      </c>
      <c r="S2013" s="4">
        <v>5322860000</v>
      </c>
      <c r="T2013" s="4">
        <v>5310910000</v>
      </c>
      <c r="U2013" s="4">
        <v>5244920000</v>
      </c>
      <c r="V2013" s="4">
        <v>5219570000</v>
      </c>
      <c r="W2013" s="4">
        <v>5143770000</v>
      </c>
      <c r="X2013" s="4">
        <v>5112130000</v>
      </c>
      <c r="Y2013" s="4">
        <v>5036480000</v>
      </c>
      <c r="Z2013" s="4">
        <v>5009630000</v>
      </c>
      <c r="AA2013" s="4">
        <v>4942280000</v>
      </c>
      <c r="AB2013" s="4">
        <v>4923560000</v>
      </c>
      <c r="AC2013" s="4">
        <v>4865380000</v>
      </c>
      <c r="AD2013" s="4">
        <v>4856440000</v>
      </c>
      <c r="AE2013" s="4">
        <v>4810270000</v>
      </c>
      <c r="AF2013" s="4">
        <v>4810470000</v>
      </c>
      <c r="AG2013" s="4">
        <v>4773100000</v>
      </c>
    </row>
    <row r="2014" spans="1:33">
      <c r="A2014" t="s">
        <v>4962</v>
      </c>
      <c r="B2014" t="s">
        <v>132</v>
      </c>
      <c r="C2014" s="4">
        <v>170150000000</v>
      </c>
      <c r="D2014" s="4">
        <v>196105000000</v>
      </c>
      <c r="E2014" s="4">
        <v>195868000000</v>
      </c>
      <c r="F2014" s="4">
        <v>181534000000</v>
      </c>
      <c r="G2014" s="4">
        <v>180440000000</v>
      </c>
      <c r="H2014" s="4">
        <v>178227000000</v>
      </c>
      <c r="I2014" s="4">
        <v>178633000000</v>
      </c>
      <c r="J2014" s="4">
        <v>181595000000</v>
      </c>
      <c r="K2014" s="4">
        <v>184240000000</v>
      </c>
      <c r="L2014" s="4">
        <v>185368000000</v>
      </c>
      <c r="M2014" s="4">
        <v>188332000000</v>
      </c>
      <c r="N2014" s="4">
        <v>189101000000</v>
      </c>
      <c r="O2014" s="4">
        <v>191098000000</v>
      </c>
      <c r="P2014" s="4">
        <v>191288000000</v>
      </c>
      <c r="Q2014" s="4">
        <v>192539000000</v>
      </c>
      <c r="R2014" s="4">
        <v>187239000000</v>
      </c>
      <c r="S2014" s="4">
        <v>183331000000</v>
      </c>
      <c r="T2014" s="4">
        <v>182847000000</v>
      </c>
      <c r="U2014" s="4">
        <v>180038000000</v>
      </c>
      <c r="V2014" s="4">
        <v>178446000000</v>
      </c>
      <c r="W2014" s="4">
        <v>171068000000</v>
      </c>
      <c r="X2014" s="4">
        <v>166349000000</v>
      </c>
      <c r="Y2014" s="4">
        <v>164006000000</v>
      </c>
      <c r="Z2014" s="4">
        <v>160911000000</v>
      </c>
      <c r="AA2014" s="4">
        <v>154254000000</v>
      </c>
      <c r="AB2014" s="4">
        <v>147281000000</v>
      </c>
      <c r="AC2014" s="4">
        <v>142467000000</v>
      </c>
      <c r="AD2014" s="4">
        <v>151997000000</v>
      </c>
      <c r="AE2014" s="4">
        <v>151475000000</v>
      </c>
      <c r="AF2014" s="4">
        <v>152899000000</v>
      </c>
      <c r="AG2014" s="4">
        <v>152836000000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529663000000</v>
      </c>
      <c r="D2017" s="4">
        <v>548653000000</v>
      </c>
      <c r="E2017" s="4">
        <v>562660000000</v>
      </c>
      <c r="F2017" s="4">
        <v>582553000000</v>
      </c>
      <c r="G2017" s="4">
        <v>596572000000</v>
      </c>
      <c r="H2017" s="4">
        <v>616635000000</v>
      </c>
      <c r="I2017" s="4">
        <v>630412000000</v>
      </c>
      <c r="J2017" s="4">
        <v>644229000000</v>
      </c>
      <c r="K2017" s="4">
        <v>664427000000</v>
      </c>
      <c r="L2017" s="4">
        <v>677867000000</v>
      </c>
      <c r="M2017" s="4">
        <v>697610000000</v>
      </c>
      <c r="N2017" s="4">
        <v>700443000000</v>
      </c>
      <c r="O2017" s="4">
        <v>704408000000</v>
      </c>
      <c r="P2017" s="4">
        <v>700838000000</v>
      </c>
      <c r="Q2017" s="4">
        <v>703352000000</v>
      </c>
      <c r="R2017" s="4">
        <v>698427000000</v>
      </c>
      <c r="S2017" s="4">
        <v>692875000000</v>
      </c>
      <c r="T2017" s="4">
        <v>693395000000</v>
      </c>
      <c r="U2017" s="4">
        <v>686539000000</v>
      </c>
      <c r="V2017" s="4">
        <v>685381000000</v>
      </c>
      <c r="W2017" s="4">
        <v>677775000000</v>
      </c>
      <c r="X2017" s="4">
        <v>675806000000</v>
      </c>
      <c r="Y2017" s="4">
        <v>668156000000</v>
      </c>
      <c r="Z2017" s="4">
        <v>667133000000</v>
      </c>
      <c r="AA2017" s="4">
        <v>660488000000</v>
      </c>
      <c r="AB2017" s="4">
        <v>660483000000</v>
      </c>
      <c r="AC2017" s="4">
        <v>655433000000</v>
      </c>
      <c r="AD2017" s="4">
        <v>656821000000</v>
      </c>
      <c r="AE2017" s="4">
        <v>653067000000</v>
      </c>
      <c r="AF2017" s="4">
        <v>655958000000</v>
      </c>
      <c r="AG2017" s="4">
        <v>653659000000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41730200</v>
      </c>
      <c r="D2020" s="4">
        <v>42403500</v>
      </c>
      <c r="E2020" s="4">
        <v>43395100</v>
      </c>
      <c r="F2020" s="4">
        <v>44311400</v>
      </c>
      <c r="G2020" s="4">
        <v>45149400</v>
      </c>
      <c r="H2020" s="4">
        <v>45522400</v>
      </c>
      <c r="I2020" s="4">
        <v>46168200</v>
      </c>
      <c r="J2020" s="4">
        <v>47073100</v>
      </c>
      <c r="K2020" s="4">
        <v>47409000</v>
      </c>
      <c r="L2020" s="4">
        <v>47533800</v>
      </c>
      <c r="M2020" s="4">
        <v>47428600</v>
      </c>
      <c r="N2020" s="4">
        <v>47785400</v>
      </c>
      <c r="O2020" s="4">
        <v>47240100</v>
      </c>
      <c r="P2020" s="4">
        <v>46806100</v>
      </c>
      <c r="Q2020" s="4">
        <v>45802200</v>
      </c>
      <c r="R2020" s="4">
        <v>44904700</v>
      </c>
      <c r="S2020" s="4">
        <v>43833800</v>
      </c>
      <c r="T2020" s="4">
        <v>42672400</v>
      </c>
      <c r="U2020" s="4">
        <v>41450900</v>
      </c>
      <c r="V2020" s="4">
        <v>40243100</v>
      </c>
      <c r="W2020" s="4">
        <v>39339700</v>
      </c>
      <c r="X2020" s="4">
        <v>38313200</v>
      </c>
      <c r="Y2020" s="4">
        <v>37430700</v>
      </c>
      <c r="Z2020" s="4">
        <v>36911700</v>
      </c>
      <c r="AA2020" s="4">
        <v>36522700</v>
      </c>
      <c r="AB2020" s="4">
        <v>36276500</v>
      </c>
      <c r="AC2020" s="4">
        <v>36165500</v>
      </c>
      <c r="AD2020" s="4">
        <v>36173800</v>
      </c>
      <c r="AE2020" s="4">
        <v>36285900</v>
      </c>
      <c r="AF2020" s="4">
        <v>36514500</v>
      </c>
      <c r="AG2020" s="4">
        <v>37008900</v>
      </c>
    </row>
    <row r="2021" spans="1:33">
      <c r="A2021" t="s">
        <v>4955</v>
      </c>
      <c r="B2021" t="s">
        <v>132</v>
      </c>
      <c r="C2021" s="4">
        <v>25399300000</v>
      </c>
      <c r="D2021" s="4">
        <v>23786300000</v>
      </c>
      <c r="E2021" s="4">
        <v>22595100000</v>
      </c>
      <c r="F2021" s="4">
        <v>21570000000</v>
      </c>
      <c r="G2021" s="4">
        <v>20695400000</v>
      </c>
      <c r="H2021" s="4">
        <v>19762500000</v>
      </c>
      <c r="I2021" s="4">
        <v>19092100000</v>
      </c>
      <c r="J2021" s="4">
        <v>18640800000</v>
      </c>
      <c r="K2021" s="4">
        <v>18075900000</v>
      </c>
      <c r="L2021" s="4">
        <v>17533500000</v>
      </c>
      <c r="M2021" s="4">
        <v>16985600000</v>
      </c>
      <c r="N2021" s="4">
        <v>16953700000</v>
      </c>
      <c r="O2021" s="4">
        <v>16747400000</v>
      </c>
      <c r="P2021" s="4">
        <v>16585100000</v>
      </c>
      <c r="Q2021" s="4">
        <v>16234300000</v>
      </c>
      <c r="R2021" s="4">
        <v>15927500000</v>
      </c>
      <c r="S2021" s="4">
        <v>15576500000</v>
      </c>
      <c r="T2021" s="4">
        <v>15201800000</v>
      </c>
      <c r="U2021" s="4">
        <v>14806600000</v>
      </c>
      <c r="V2021" s="4">
        <v>14416100000</v>
      </c>
      <c r="W2021" s="4">
        <v>14134800000</v>
      </c>
      <c r="X2021" s="4">
        <v>13808600000</v>
      </c>
      <c r="Y2021" s="4">
        <v>13529900000</v>
      </c>
      <c r="Z2021" s="4">
        <v>13379300000</v>
      </c>
      <c r="AA2021" s="4">
        <v>13278600000</v>
      </c>
      <c r="AB2021" s="4">
        <v>13229000000</v>
      </c>
      <c r="AC2021" s="4">
        <v>13226400000</v>
      </c>
      <c r="AD2021" s="4">
        <v>13267100000</v>
      </c>
      <c r="AE2021" s="4">
        <v>13348700000</v>
      </c>
      <c r="AF2021" s="4">
        <v>13471200000</v>
      </c>
      <c r="AG2021" s="4">
        <v>13691600000</v>
      </c>
    </row>
    <row r="2022" spans="1:33">
      <c r="A2022" t="s">
        <v>4954</v>
      </c>
      <c r="B2022" t="s">
        <v>132</v>
      </c>
      <c r="C2022" s="4">
        <v>21212000000</v>
      </c>
      <c r="D2022" s="4">
        <v>21177300000</v>
      </c>
      <c r="E2022" s="4">
        <v>21445700000</v>
      </c>
      <c r="F2022" s="4">
        <v>21763700000</v>
      </c>
      <c r="G2022" s="4">
        <v>21950700000</v>
      </c>
      <c r="H2022" s="4">
        <v>21918300000</v>
      </c>
      <c r="I2022" s="4">
        <v>21994700000</v>
      </c>
      <c r="J2022" s="4">
        <v>22161200000</v>
      </c>
      <c r="K2022" s="4">
        <v>22073400000</v>
      </c>
      <c r="L2022" s="4">
        <v>21890800000</v>
      </c>
      <c r="M2022" s="4">
        <v>21602300000</v>
      </c>
      <c r="N2022" s="4">
        <v>21622200000</v>
      </c>
      <c r="O2022" s="4">
        <v>21411300000</v>
      </c>
      <c r="P2022" s="4">
        <v>21222700000</v>
      </c>
      <c r="Q2022" s="4">
        <v>20777400000</v>
      </c>
      <c r="R2022" s="4">
        <v>20398300000</v>
      </c>
      <c r="S2022" s="4">
        <v>19935200000</v>
      </c>
      <c r="T2022" s="4">
        <v>19410600000</v>
      </c>
      <c r="U2022" s="4">
        <v>18865800000</v>
      </c>
      <c r="V2022" s="4">
        <v>18328400000</v>
      </c>
      <c r="W2022" s="4">
        <v>17947300000</v>
      </c>
      <c r="X2022" s="4">
        <v>17498700000</v>
      </c>
      <c r="Y2022" s="4">
        <v>17093700000</v>
      </c>
      <c r="Z2022" s="4">
        <v>16863300000</v>
      </c>
      <c r="AA2022" s="4">
        <v>16707100000</v>
      </c>
      <c r="AB2022" s="4">
        <v>16625100000</v>
      </c>
      <c r="AC2022" s="4">
        <v>16581900000</v>
      </c>
      <c r="AD2022" s="4">
        <v>16531000000</v>
      </c>
      <c r="AE2022" s="4">
        <v>16573900000</v>
      </c>
      <c r="AF2022" s="4">
        <v>16664400000</v>
      </c>
      <c r="AG2022" s="4">
        <v>16871500000</v>
      </c>
    </row>
    <row r="2023" spans="1:33">
      <c r="A2023" t="s">
        <v>4953</v>
      </c>
      <c r="B2023" t="s">
        <v>132</v>
      </c>
      <c r="C2023" s="4">
        <v>2800860000</v>
      </c>
      <c r="D2023" s="4">
        <v>2618990000</v>
      </c>
      <c r="E2023" s="4">
        <v>2484250000</v>
      </c>
      <c r="F2023" s="4">
        <v>2369060000</v>
      </c>
      <c r="G2023" s="4">
        <v>2271060000</v>
      </c>
      <c r="H2023" s="4">
        <v>2167420000</v>
      </c>
      <c r="I2023" s="4">
        <v>2093220000</v>
      </c>
      <c r="J2023" s="4">
        <v>2043470000</v>
      </c>
      <c r="K2023" s="4">
        <v>1981970000</v>
      </c>
      <c r="L2023" s="4">
        <v>1923340000</v>
      </c>
      <c r="M2023" s="4">
        <v>1864400000</v>
      </c>
      <c r="N2023" s="4">
        <v>1860350000</v>
      </c>
      <c r="O2023" s="4">
        <v>1837620000</v>
      </c>
      <c r="P2023" s="4">
        <v>1819750000</v>
      </c>
      <c r="Q2023" s="4">
        <v>1781310000</v>
      </c>
      <c r="R2023" s="4">
        <v>1747830000</v>
      </c>
      <c r="S2023" s="4">
        <v>1709540000</v>
      </c>
      <c r="T2023" s="4">
        <v>1668680000</v>
      </c>
      <c r="U2023" s="4">
        <v>1625570000</v>
      </c>
      <c r="V2023" s="4">
        <v>1582940000</v>
      </c>
      <c r="W2023" s="4">
        <v>1552440000</v>
      </c>
      <c r="X2023" s="4">
        <v>1516860000</v>
      </c>
      <c r="Y2023" s="4">
        <v>1486480000</v>
      </c>
      <c r="Z2023" s="4">
        <v>1470170000</v>
      </c>
      <c r="AA2023" s="4">
        <v>1459330000</v>
      </c>
      <c r="AB2023" s="4">
        <v>1454100000</v>
      </c>
      <c r="AC2023" s="4">
        <v>1454030000</v>
      </c>
      <c r="AD2023" s="4">
        <v>1458720000</v>
      </c>
      <c r="AE2023" s="4">
        <v>1468030000</v>
      </c>
      <c r="AF2023" s="4">
        <v>1481720000</v>
      </c>
      <c r="AG2023" s="4">
        <v>1506190000</v>
      </c>
    </row>
    <row r="2024" spans="1:33">
      <c r="A2024" t="s">
        <v>4952</v>
      </c>
      <c r="B2024" t="s">
        <v>132</v>
      </c>
      <c r="C2024" s="4">
        <v>954581000</v>
      </c>
      <c r="D2024" s="4">
        <v>1095780000</v>
      </c>
      <c r="E2024" s="4">
        <v>1109670000</v>
      </c>
      <c r="F2024" s="4">
        <v>1029680000</v>
      </c>
      <c r="G2024" s="4">
        <v>1032840000</v>
      </c>
      <c r="H2024" s="4">
        <v>1008910000</v>
      </c>
      <c r="I2024" s="4">
        <v>1016450000</v>
      </c>
      <c r="J2024" s="4">
        <v>1043260000</v>
      </c>
      <c r="K2024" s="4">
        <v>1046500000</v>
      </c>
      <c r="L2024" s="4">
        <v>1047620000</v>
      </c>
      <c r="M2024" s="4">
        <v>1044050000</v>
      </c>
      <c r="N2024" s="4">
        <v>1053700000</v>
      </c>
      <c r="O2024" s="4">
        <v>1049820000</v>
      </c>
      <c r="P2024" s="4">
        <v>1048720000</v>
      </c>
      <c r="Q2024" s="4">
        <v>1031580000</v>
      </c>
      <c r="R2024" s="4">
        <v>993019000</v>
      </c>
      <c r="S2024" s="4">
        <v>960155000</v>
      </c>
      <c r="T2024" s="4">
        <v>935416000</v>
      </c>
      <c r="U2024" s="4">
        <v>907043000</v>
      </c>
      <c r="V2024" s="4">
        <v>878042000</v>
      </c>
      <c r="W2024" s="4">
        <v>836104000</v>
      </c>
      <c r="X2024" s="4">
        <v>797518000</v>
      </c>
      <c r="Y2024" s="4">
        <v>780145000</v>
      </c>
      <c r="Z2024" s="4">
        <v>759496000</v>
      </c>
      <c r="AA2024" s="4">
        <v>731315000</v>
      </c>
      <c r="AB2024" s="4">
        <v>696743000</v>
      </c>
      <c r="AC2024" s="4">
        <v>680290000</v>
      </c>
      <c r="AD2024" s="4">
        <v>727915000</v>
      </c>
      <c r="AE2024" s="4">
        <v>735667000</v>
      </c>
      <c r="AF2024" s="4">
        <v>747683000</v>
      </c>
      <c r="AG2024" s="4">
        <v>763755000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2393700000</v>
      </c>
      <c r="D2027" s="4">
        <v>2393940000</v>
      </c>
      <c r="E2027" s="4">
        <v>2410920000</v>
      </c>
      <c r="F2027" s="4">
        <v>2421820000</v>
      </c>
      <c r="G2027" s="4">
        <v>2426100000</v>
      </c>
      <c r="H2027" s="4">
        <v>2403920000</v>
      </c>
      <c r="I2027" s="4">
        <v>2395340000</v>
      </c>
      <c r="J2027" s="4">
        <v>2398140000</v>
      </c>
      <c r="K2027" s="4">
        <v>2371230000</v>
      </c>
      <c r="L2027" s="4">
        <v>2334450000</v>
      </c>
      <c r="M2027" s="4">
        <v>2285740000</v>
      </c>
      <c r="N2027" s="4">
        <v>2292630000</v>
      </c>
      <c r="O2027" s="4">
        <v>2266250000</v>
      </c>
      <c r="P2027" s="4">
        <v>2243300000</v>
      </c>
      <c r="Q2027" s="4">
        <v>2193130000</v>
      </c>
      <c r="R2027" s="4">
        <v>2147690000</v>
      </c>
      <c r="S2027" s="4">
        <v>2093940000</v>
      </c>
      <c r="T2027" s="4">
        <v>2036130000</v>
      </c>
      <c r="U2027" s="4">
        <v>1975130000</v>
      </c>
      <c r="V2027" s="4">
        <v>1915560000</v>
      </c>
      <c r="W2027" s="4">
        <v>1870070000</v>
      </c>
      <c r="X2027" s="4">
        <v>1819560000</v>
      </c>
      <c r="Y2027" s="4">
        <v>1775540000</v>
      </c>
      <c r="Z2027" s="4">
        <v>1747940000</v>
      </c>
      <c r="AA2027" s="4">
        <v>1727500000</v>
      </c>
      <c r="AB2027" s="4">
        <v>1713590000</v>
      </c>
      <c r="AC2027" s="4">
        <v>1705810000</v>
      </c>
      <c r="AD2027" s="4">
        <v>1704140000</v>
      </c>
      <c r="AE2027" s="4">
        <v>1707190000</v>
      </c>
      <c r="AF2027" s="4">
        <v>1715900000</v>
      </c>
      <c r="AG2027" s="4">
        <v>1736670000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3562650</v>
      </c>
      <c r="D2030" s="4">
        <v>3793150</v>
      </c>
      <c r="E2030" s="4">
        <v>3979970</v>
      </c>
      <c r="F2030" s="4">
        <v>4217370</v>
      </c>
      <c r="G2030" s="4">
        <v>4415110</v>
      </c>
      <c r="H2030" s="4">
        <v>4657200</v>
      </c>
      <c r="I2030" s="4">
        <v>4854440</v>
      </c>
      <c r="J2030" s="4">
        <v>5061550</v>
      </c>
      <c r="K2030" s="4">
        <v>5315880</v>
      </c>
      <c r="L2030" s="4">
        <v>5516160</v>
      </c>
      <c r="M2030" s="4">
        <v>5778060</v>
      </c>
      <c r="N2030" s="4">
        <v>5838800</v>
      </c>
      <c r="O2030" s="4">
        <v>5881280</v>
      </c>
      <c r="P2030" s="4">
        <v>5866000</v>
      </c>
      <c r="Q2030" s="4">
        <v>5905770</v>
      </c>
      <c r="R2030" s="4">
        <v>5874690</v>
      </c>
      <c r="S2030" s="4">
        <v>5849550</v>
      </c>
      <c r="T2030" s="4">
        <v>5868290</v>
      </c>
      <c r="U2030" s="4">
        <v>5822660</v>
      </c>
      <c r="V2030" s="4">
        <v>5827750</v>
      </c>
      <c r="W2030" s="4">
        <v>5781980</v>
      </c>
      <c r="X2030" s="4">
        <v>5779060</v>
      </c>
      <c r="Y2030" s="4">
        <v>5732420</v>
      </c>
      <c r="Z2030" s="4">
        <v>5743670</v>
      </c>
      <c r="AA2030" s="4">
        <v>5707540</v>
      </c>
      <c r="AB2030" s="4">
        <v>5721310</v>
      </c>
      <c r="AC2030" s="4">
        <v>5698360</v>
      </c>
      <c r="AD2030" s="4">
        <v>5725740</v>
      </c>
      <c r="AE2030" s="4">
        <v>5713450</v>
      </c>
      <c r="AF2030" s="4">
        <v>5759870</v>
      </c>
      <c r="AG2030" s="4">
        <v>5763760</v>
      </c>
    </row>
    <row r="2031" spans="1:33">
      <c r="A2031" t="s">
        <v>4945</v>
      </c>
      <c r="B2031" t="s">
        <v>132</v>
      </c>
      <c r="C2031" s="4">
        <v>113447000</v>
      </c>
      <c r="D2031" s="4">
        <v>112856000</v>
      </c>
      <c r="E2031" s="4">
        <v>111131000</v>
      </c>
      <c r="F2031" s="4">
        <v>110501000</v>
      </c>
      <c r="G2031" s="4">
        <v>108765000</v>
      </c>
      <c r="H2031" s="4">
        <v>108008000</v>
      </c>
      <c r="I2031" s="4">
        <v>106166000</v>
      </c>
      <c r="J2031" s="4">
        <v>104295000</v>
      </c>
      <c r="K2031" s="4">
        <v>103384000</v>
      </c>
      <c r="L2031" s="4">
        <v>101367000</v>
      </c>
      <c r="M2031" s="4">
        <v>100254000</v>
      </c>
      <c r="N2031" s="4">
        <v>99675200</v>
      </c>
      <c r="O2031" s="4">
        <v>100201000</v>
      </c>
      <c r="P2031" s="4">
        <v>99617000</v>
      </c>
      <c r="Q2031" s="4">
        <v>99845700</v>
      </c>
      <c r="R2031" s="4">
        <v>98973800</v>
      </c>
      <c r="S2031" s="4">
        <v>97979200</v>
      </c>
      <c r="T2031" s="4">
        <v>97759400</v>
      </c>
      <c r="U2031" s="4">
        <v>96544500</v>
      </c>
      <c r="V2031" s="4">
        <v>96077900</v>
      </c>
      <c r="W2031" s="4">
        <v>94682800</v>
      </c>
      <c r="X2031" s="4">
        <v>94100200</v>
      </c>
      <c r="Y2031" s="4">
        <v>92707800</v>
      </c>
      <c r="Z2031" s="4">
        <v>92213500</v>
      </c>
      <c r="AA2031" s="4">
        <v>90973800</v>
      </c>
      <c r="AB2031" s="4">
        <v>90629200</v>
      </c>
      <c r="AC2031" s="4">
        <v>89558200</v>
      </c>
      <c r="AD2031" s="4">
        <v>89393700</v>
      </c>
      <c r="AE2031" s="4">
        <v>88543900</v>
      </c>
      <c r="AF2031" s="4">
        <v>88547600</v>
      </c>
      <c r="AG2031" s="4">
        <v>87859700</v>
      </c>
    </row>
    <row r="2032" spans="1:33">
      <c r="A2032" t="s">
        <v>4944</v>
      </c>
      <c r="B2032" t="s">
        <v>132</v>
      </c>
      <c r="C2032" s="4">
        <v>28220000000</v>
      </c>
      <c r="D2032" s="4">
        <v>28287400000</v>
      </c>
      <c r="E2032" s="4">
        <v>28253300000</v>
      </c>
      <c r="F2032" s="4">
        <v>28638200000</v>
      </c>
      <c r="G2032" s="4">
        <v>28622300000</v>
      </c>
      <c r="H2032" s="4">
        <v>28899100000</v>
      </c>
      <c r="I2032" s="4">
        <v>28850400000</v>
      </c>
      <c r="J2032" s="4">
        <v>28791500000</v>
      </c>
      <c r="K2032" s="4">
        <v>29004900000</v>
      </c>
      <c r="L2032" s="4">
        <v>28910300000</v>
      </c>
      <c r="M2032" s="4">
        <v>29084300000</v>
      </c>
      <c r="N2032" s="4">
        <v>28962300000</v>
      </c>
      <c r="O2032" s="4">
        <v>29089900000</v>
      </c>
      <c r="P2032" s="4">
        <v>28892500000</v>
      </c>
      <c r="Q2032" s="4">
        <v>28944500000</v>
      </c>
      <c r="R2032" s="4">
        <v>28707100000</v>
      </c>
      <c r="S2032" s="4">
        <v>28410000000</v>
      </c>
      <c r="T2032" s="4">
        <v>28319100000</v>
      </c>
      <c r="U2032" s="4">
        <v>27949200000</v>
      </c>
      <c r="V2032" s="4">
        <v>27801800000</v>
      </c>
      <c r="W2032" s="4">
        <v>27407200000</v>
      </c>
      <c r="X2032" s="4">
        <v>27242300000</v>
      </c>
      <c r="Y2032" s="4">
        <v>26821100000</v>
      </c>
      <c r="Z2032" s="4">
        <v>26666200000</v>
      </c>
      <c r="AA2032" s="4">
        <v>26302000000</v>
      </c>
      <c r="AB2032" s="4">
        <v>26229900000</v>
      </c>
      <c r="AC2032" s="4">
        <v>25918500000</v>
      </c>
      <c r="AD2032" s="4">
        <v>25763800000</v>
      </c>
      <c r="AE2032" s="4">
        <v>25470800000</v>
      </c>
      <c r="AF2032" s="4">
        <v>25435200000</v>
      </c>
      <c r="AG2032" s="4">
        <v>25198900000</v>
      </c>
    </row>
    <row r="2033" spans="1:33">
      <c r="A2033" t="s">
        <v>4943</v>
      </c>
      <c r="B2033" t="s">
        <v>132</v>
      </c>
      <c r="C2033" s="4">
        <v>12914100</v>
      </c>
      <c r="D2033" s="4">
        <v>12846800</v>
      </c>
      <c r="E2033" s="4">
        <v>12650500</v>
      </c>
      <c r="F2033" s="4">
        <v>12578700</v>
      </c>
      <c r="G2033" s="4">
        <v>12381200</v>
      </c>
      <c r="H2033" s="4">
        <v>12295000</v>
      </c>
      <c r="I2033" s="4">
        <v>12085300</v>
      </c>
      <c r="J2033" s="4">
        <v>11872300</v>
      </c>
      <c r="K2033" s="4">
        <v>11768600</v>
      </c>
      <c r="L2033" s="4">
        <v>11539000</v>
      </c>
      <c r="M2033" s="4">
        <v>11412300</v>
      </c>
      <c r="N2033" s="4">
        <v>11346400</v>
      </c>
      <c r="O2033" s="4">
        <v>11406200</v>
      </c>
      <c r="P2033" s="4">
        <v>11339800</v>
      </c>
      <c r="Q2033" s="4">
        <v>11365800</v>
      </c>
      <c r="R2033" s="4">
        <v>11266600</v>
      </c>
      <c r="S2033" s="4">
        <v>11153300</v>
      </c>
      <c r="T2033" s="4">
        <v>11128300</v>
      </c>
      <c r="U2033" s="4">
        <v>10990000</v>
      </c>
      <c r="V2033" s="4">
        <v>10936900</v>
      </c>
      <c r="W2033" s="4">
        <v>10778100</v>
      </c>
      <c r="X2033" s="4">
        <v>10711800</v>
      </c>
      <c r="Y2033" s="4">
        <v>10553300</v>
      </c>
      <c r="Z2033" s="4">
        <v>10497000</v>
      </c>
      <c r="AA2033" s="4">
        <v>10355900</v>
      </c>
      <c r="AB2033" s="4">
        <v>10316700</v>
      </c>
      <c r="AC2033" s="4">
        <v>10194800</v>
      </c>
      <c r="AD2033" s="4">
        <v>10176000</v>
      </c>
      <c r="AE2033" s="4">
        <v>10079300</v>
      </c>
      <c r="AF2033" s="4">
        <v>10079700</v>
      </c>
      <c r="AG2033" s="4">
        <v>10001400</v>
      </c>
    </row>
    <row r="2034" spans="1:33">
      <c r="A2034" t="s">
        <v>4942</v>
      </c>
      <c r="B2034" t="s">
        <v>132</v>
      </c>
      <c r="C2034" s="4">
        <v>1269960000</v>
      </c>
      <c r="D2034" s="4">
        <v>1463680000</v>
      </c>
      <c r="E2034" s="4">
        <v>1461910000</v>
      </c>
      <c r="F2034" s="4">
        <v>1354930000</v>
      </c>
      <c r="G2034" s="4">
        <v>1346760000</v>
      </c>
      <c r="H2034" s="4">
        <v>1330240000</v>
      </c>
      <c r="I2034" s="4">
        <v>1333270000</v>
      </c>
      <c r="J2034" s="4">
        <v>1355380000</v>
      </c>
      <c r="K2034" s="4">
        <v>1375120000</v>
      </c>
      <c r="L2034" s="4">
        <v>1383540000</v>
      </c>
      <c r="M2034" s="4">
        <v>1405660000</v>
      </c>
      <c r="N2034" s="4">
        <v>1411410000</v>
      </c>
      <c r="O2034" s="4">
        <v>1426310000</v>
      </c>
      <c r="P2034" s="4">
        <v>1427730000</v>
      </c>
      <c r="Q2034" s="4">
        <v>1437060000</v>
      </c>
      <c r="R2034" s="4">
        <v>1397500000</v>
      </c>
      <c r="S2034" s="4">
        <v>1368340000</v>
      </c>
      <c r="T2034" s="4">
        <v>1364730000</v>
      </c>
      <c r="U2034" s="4">
        <v>1343760000</v>
      </c>
      <c r="V2034" s="4">
        <v>1331870000</v>
      </c>
      <c r="W2034" s="4">
        <v>1276810000</v>
      </c>
      <c r="X2034" s="4">
        <v>1241590000</v>
      </c>
      <c r="Y2034" s="4">
        <v>1224100000</v>
      </c>
      <c r="Z2034" s="4">
        <v>1201000000</v>
      </c>
      <c r="AA2034" s="4">
        <v>1151310000</v>
      </c>
      <c r="AB2034" s="4">
        <v>1099270000</v>
      </c>
      <c r="AC2034" s="4">
        <v>1063330000</v>
      </c>
      <c r="AD2034" s="4">
        <v>1134470000</v>
      </c>
      <c r="AE2034" s="4">
        <v>1130570000</v>
      </c>
      <c r="AF2034" s="4">
        <v>1141200000</v>
      </c>
      <c r="AG2034" s="4">
        <v>1140730000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349215000</v>
      </c>
      <c r="D2037" s="4">
        <v>361736000</v>
      </c>
      <c r="E2037" s="4">
        <v>370971000</v>
      </c>
      <c r="F2037" s="4">
        <v>384087000</v>
      </c>
      <c r="G2037" s="4">
        <v>393330000</v>
      </c>
      <c r="H2037" s="4">
        <v>406557000</v>
      </c>
      <c r="I2037" s="4">
        <v>415641000</v>
      </c>
      <c r="J2037" s="4">
        <v>424751000</v>
      </c>
      <c r="K2037" s="4">
        <v>438067000</v>
      </c>
      <c r="L2037" s="4">
        <v>446928000</v>
      </c>
      <c r="M2037" s="4">
        <v>459945000</v>
      </c>
      <c r="N2037" s="4">
        <v>461813000</v>
      </c>
      <c r="O2037" s="4">
        <v>464428000</v>
      </c>
      <c r="P2037" s="4">
        <v>462074000</v>
      </c>
      <c r="Q2037" s="4">
        <v>463731000</v>
      </c>
      <c r="R2037" s="4">
        <v>460484000</v>
      </c>
      <c r="S2037" s="4">
        <v>456823000</v>
      </c>
      <c r="T2037" s="4">
        <v>457167000</v>
      </c>
      <c r="U2037" s="4">
        <v>452646000</v>
      </c>
      <c r="V2037" s="4">
        <v>451883000</v>
      </c>
      <c r="W2037" s="4">
        <v>446868000</v>
      </c>
      <c r="X2037" s="4">
        <v>445570000</v>
      </c>
      <c r="Y2037" s="4">
        <v>440526000</v>
      </c>
      <c r="Z2037" s="4">
        <v>439851000</v>
      </c>
      <c r="AA2037" s="4">
        <v>435470000</v>
      </c>
      <c r="AB2037" s="4">
        <v>435467000</v>
      </c>
      <c r="AC2037" s="4">
        <v>432138000</v>
      </c>
      <c r="AD2037" s="4">
        <v>433053000</v>
      </c>
      <c r="AE2037" s="4">
        <v>430577000</v>
      </c>
      <c r="AF2037" s="4">
        <v>432484000</v>
      </c>
      <c r="AG2037" s="4">
        <v>430968000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651034000</v>
      </c>
      <c r="D2040" s="4">
        <v>661537000</v>
      </c>
      <c r="E2040" s="4">
        <v>677007000</v>
      </c>
      <c r="F2040" s="4">
        <v>691304000</v>
      </c>
      <c r="G2040" s="4">
        <v>704377000</v>
      </c>
      <c r="H2040" s="4">
        <v>710196000</v>
      </c>
      <c r="I2040" s="4">
        <v>720272000</v>
      </c>
      <c r="J2040" s="4">
        <v>734389000</v>
      </c>
      <c r="K2040" s="4">
        <v>739629000</v>
      </c>
      <c r="L2040" s="4">
        <v>741576000</v>
      </c>
      <c r="M2040" s="4">
        <v>739934000</v>
      </c>
      <c r="N2040" s="4">
        <v>745501000</v>
      </c>
      <c r="O2040" s="4">
        <v>736994000</v>
      </c>
      <c r="P2040" s="4">
        <v>730222000</v>
      </c>
      <c r="Q2040" s="4">
        <v>714562000</v>
      </c>
      <c r="R2040" s="4">
        <v>700559000</v>
      </c>
      <c r="S2040" s="4">
        <v>683851000</v>
      </c>
      <c r="T2040" s="4">
        <v>665732000</v>
      </c>
      <c r="U2040" s="4">
        <v>646676000</v>
      </c>
      <c r="V2040" s="4">
        <v>627834000</v>
      </c>
      <c r="W2040" s="4">
        <v>613739000</v>
      </c>
      <c r="X2040" s="4">
        <v>597725000</v>
      </c>
      <c r="Y2040" s="4">
        <v>583957000</v>
      </c>
      <c r="Z2040" s="4">
        <v>575860000</v>
      </c>
      <c r="AA2040" s="4">
        <v>569791000</v>
      </c>
      <c r="AB2040" s="4">
        <v>565950000</v>
      </c>
      <c r="AC2040" s="4">
        <v>564218000</v>
      </c>
      <c r="AD2040" s="4">
        <v>564348000</v>
      </c>
      <c r="AE2040" s="4">
        <v>566097000</v>
      </c>
      <c r="AF2040" s="4">
        <v>569663000</v>
      </c>
      <c r="AG2040" s="4">
        <v>577376000</v>
      </c>
    </row>
    <row r="2041" spans="1:33">
      <c r="A2041" t="s">
        <v>4935</v>
      </c>
      <c r="B2041" t="s">
        <v>132</v>
      </c>
      <c r="C2041" s="4">
        <v>304712000000</v>
      </c>
      <c r="D2041" s="4">
        <v>285362000000</v>
      </c>
      <c r="E2041" s="4">
        <v>271070000000</v>
      </c>
      <c r="F2041" s="4">
        <v>258772000000</v>
      </c>
      <c r="G2041" s="4">
        <v>248280000000</v>
      </c>
      <c r="H2041" s="4">
        <v>237089000000</v>
      </c>
      <c r="I2041" s="4">
        <v>229046000000</v>
      </c>
      <c r="J2041" s="4">
        <v>223632000000</v>
      </c>
      <c r="K2041" s="4">
        <v>216855000000</v>
      </c>
      <c r="L2041" s="4">
        <v>210347000000</v>
      </c>
      <c r="M2041" s="4">
        <v>203774000000</v>
      </c>
      <c r="N2041" s="4">
        <v>203391000000</v>
      </c>
      <c r="O2041" s="4">
        <v>200917000000</v>
      </c>
      <c r="P2041" s="4">
        <v>198970000000</v>
      </c>
      <c r="Q2041" s="4">
        <v>194761000000</v>
      </c>
      <c r="R2041" s="4">
        <v>191080000000</v>
      </c>
      <c r="S2041" s="4">
        <v>186870000000</v>
      </c>
      <c r="T2041" s="4">
        <v>182374000000</v>
      </c>
      <c r="U2041" s="4">
        <v>177633000000</v>
      </c>
      <c r="V2041" s="4">
        <v>172949000000</v>
      </c>
      <c r="W2041" s="4">
        <v>169574000000</v>
      </c>
      <c r="X2041" s="4">
        <v>165661000000</v>
      </c>
      <c r="Y2041" s="4">
        <v>162317000000</v>
      </c>
      <c r="Z2041" s="4">
        <v>160510000000</v>
      </c>
      <c r="AA2041" s="4">
        <v>159302000000</v>
      </c>
      <c r="AB2041" s="4">
        <v>158707000000</v>
      </c>
      <c r="AC2041" s="4">
        <v>158676000000</v>
      </c>
      <c r="AD2041" s="4">
        <v>159163000000</v>
      </c>
      <c r="AE2041" s="4">
        <v>160143000000</v>
      </c>
      <c r="AF2041" s="4">
        <v>161613000000</v>
      </c>
      <c r="AG2041" s="4">
        <v>164257000000</v>
      </c>
    </row>
    <row r="2042" spans="1:33">
      <c r="A2042" t="s">
        <v>4934</v>
      </c>
      <c r="B2042" t="s">
        <v>132</v>
      </c>
      <c r="C2042" s="4">
        <v>196352000000</v>
      </c>
      <c r="D2042" s="4">
        <v>196031000000</v>
      </c>
      <c r="E2042" s="4">
        <v>198515000000</v>
      </c>
      <c r="F2042" s="4">
        <v>201459000000</v>
      </c>
      <c r="G2042" s="4">
        <v>203190000000</v>
      </c>
      <c r="H2042" s="4">
        <v>202890000000</v>
      </c>
      <c r="I2042" s="4">
        <v>203597000000</v>
      </c>
      <c r="J2042" s="4">
        <v>205139000000</v>
      </c>
      <c r="K2042" s="4">
        <v>204325000000</v>
      </c>
      <c r="L2042" s="4">
        <v>202635000000</v>
      </c>
      <c r="M2042" s="4">
        <v>199964000000</v>
      </c>
      <c r="N2042" s="4">
        <v>200149000000</v>
      </c>
      <c r="O2042" s="4">
        <v>198197000000</v>
      </c>
      <c r="P2042" s="4">
        <v>196451000000</v>
      </c>
      <c r="Q2042" s="4">
        <v>192329000000</v>
      </c>
      <c r="R2042" s="4">
        <v>188820000000</v>
      </c>
      <c r="S2042" s="4">
        <v>184533000000</v>
      </c>
      <c r="T2042" s="4">
        <v>179677000000</v>
      </c>
      <c r="U2042" s="4">
        <v>174634000000</v>
      </c>
      <c r="V2042" s="4">
        <v>169660000000</v>
      </c>
      <c r="W2042" s="4">
        <v>166131000000</v>
      </c>
      <c r="X2042" s="4">
        <v>161979000000</v>
      </c>
      <c r="Y2042" s="4">
        <v>158230000000</v>
      </c>
      <c r="Z2042" s="4">
        <v>156098000000</v>
      </c>
      <c r="AA2042" s="4">
        <v>154651000000</v>
      </c>
      <c r="AB2042" s="4">
        <v>153892000000</v>
      </c>
      <c r="AC2042" s="4">
        <v>153493000000</v>
      </c>
      <c r="AD2042" s="4">
        <v>153022000000</v>
      </c>
      <c r="AE2042" s="4">
        <v>153419000000</v>
      </c>
      <c r="AF2042" s="4">
        <v>154257000000</v>
      </c>
      <c r="AG2042" s="4">
        <v>156174000000</v>
      </c>
    </row>
    <row r="2043" spans="1:33">
      <c r="A2043" t="s">
        <v>4933</v>
      </c>
      <c r="B2043" t="s">
        <v>132</v>
      </c>
      <c r="C2043" s="4">
        <v>33601600000</v>
      </c>
      <c r="D2043" s="4">
        <v>31419700000</v>
      </c>
      <c r="E2043" s="4">
        <v>29803200000</v>
      </c>
      <c r="F2043" s="4">
        <v>28421400000</v>
      </c>
      <c r="G2043" s="4">
        <v>27245600000</v>
      </c>
      <c r="H2043" s="4">
        <v>26002300000</v>
      </c>
      <c r="I2043" s="4">
        <v>25112100000</v>
      </c>
      <c r="J2043" s="4">
        <v>24515300000</v>
      </c>
      <c r="K2043" s="4">
        <v>23777500000</v>
      </c>
      <c r="L2043" s="4">
        <v>23074000000</v>
      </c>
      <c r="M2043" s="4">
        <v>22367000000</v>
      </c>
      <c r="N2043" s="4">
        <v>22318400000</v>
      </c>
      <c r="O2043" s="4">
        <v>22045800000</v>
      </c>
      <c r="P2043" s="4">
        <v>21831400000</v>
      </c>
      <c r="Q2043" s="4">
        <v>21370200000</v>
      </c>
      <c r="R2043" s="4">
        <v>20968500000</v>
      </c>
      <c r="S2043" s="4">
        <v>20509100000</v>
      </c>
      <c r="T2043" s="4">
        <v>20018900000</v>
      </c>
      <c r="U2043" s="4">
        <v>19501700000</v>
      </c>
      <c r="V2043" s="4">
        <v>18990400000</v>
      </c>
      <c r="W2043" s="4">
        <v>18624400000</v>
      </c>
      <c r="X2043" s="4">
        <v>18197600000</v>
      </c>
      <c r="Y2043" s="4">
        <v>17833100000</v>
      </c>
      <c r="Z2043" s="4">
        <v>17637400000</v>
      </c>
      <c r="AA2043" s="4">
        <v>17507500000</v>
      </c>
      <c r="AB2043" s="4">
        <v>17444700000</v>
      </c>
      <c r="AC2043" s="4">
        <v>17443900000</v>
      </c>
      <c r="AD2043" s="4">
        <v>17500000000</v>
      </c>
      <c r="AE2043" s="4">
        <v>17611800000</v>
      </c>
      <c r="AF2043" s="4">
        <v>17776000000</v>
      </c>
      <c r="AG2043" s="4">
        <v>18069600000</v>
      </c>
    </row>
    <row r="2044" spans="1:33">
      <c r="A2044" t="s">
        <v>4932</v>
      </c>
      <c r="B2044" t="s">
        <v>132</v>
      </c>
      <c r="C2044" s="4">
        <v>8836220000</v>
      </c>
      <c r="D2044" s="4">
        <v>10143200000</v>
      </c>
      <c r="E2044" s="4">
        <v>10271800000</v>
      </c>
      <c r="F2044" s="4">
        <v>9531400000</v>
      </c>
      <c r="G2044" s="4">
        <v>9560650000</v>
      </c>
      <c r="H2044" s="4">
        <v>9339110000</v>
      </c>
      <c r="I2044" s="4">
        <v>9408890000</v>
      </c>
      <c r="J2044" s="4">
        <v>9657060000</v>
      </c>
      <c r="K2044" s="4">
        <v>9687070000</v>
      </c>
      <c r="L2044" s="4">
        <v>9697400000</v>
      </c>
      <c r="M2044" s="4">
        <v>9664410000</v>
      </c>
      <c r="N2044" s="4">
        <v>9753760000</v>
      </c>
      <c r="O2044" s="4">
        <v>9717800000</v>
      </c>
      <c r="P2044" s="4">
        <v>9707620000</v>
      </c>
      <c r="Q2044" s="4">
        <v>9548950000</v>
      </c>
      <c r="R2044" s="4">
        <v>9192020000</v>
      </c>
      <c r="S2044" s="4">
        <v>8887810000</v>
      </c>
      <c r="T2044" s="4">
        <v>8658810000</v>
      </c>
      <c r="U2044" s="4">
        <v>8396170000</v>
      </c>
      <c r="V2044" s="4">
        <v>8127720000</v>
      </c>
      <c r="W2044" s="4">
        <v>7739520000</v>
      </c>
      <c r="X2044" s="4">
        <v>7382330000</v>
      </c>
      <c r="Y2044" s="4">
        <v>7221520000</v>
      </c>
      <c r="Z2044" s="4">
        <v>7030380000</v>
      </c>
      <c r="AA2044" s="4">
        <v>6769520000</v>
      </c>
      <c r="AB2044" s="4">
        <v>6449500000</v>
      </c>
      <c r="AC2044" s="4">
        <v>6297200000</v>
      </c>
      <c r="AD2044" s="4">
        <v>6738050000</v>
      </c>
      <c r="AE2044" s="4">
        <v>6809800000</v>
      </c>
      <c r="AF2044" s="4">
        <v>6921030000</v>
      </c>
      <c r="AG2044" s="4">
        <v>7069810000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31633000000</v>
      </c>
      <c r="D2047" s="4">
        <v>31636200000</v>
      </c>
      <c r="E2047" s="4">
        <v>31860600000</v>
      </c>
      <c r="F2047" s="4">
        <v>32004700000</v>
      </c>
      <c r="G2047" s="4">
        <v>32061200000</v>
      </c>
      <c r="H2047" s="4">
        <v>31768000000</v>
      </c>
      <c r="I2047" s="4">
        <v>31654700000</v>
      </c>
      <c r="J2047" s="4">
        <v>31691600000</v>
      </c>
      <c r="K2047" s="4">
        <v>31336000000</v>
      </c>
      <c r="L2047" s="4">
        <v>30850000000</v>
      </c>
      <c r="M2047" s="4">
        <v>30206200000</v>
      </c>
      <c r="N2047" s="4">
        <v>30297400000</v>
      </c>
      <c r="O2047" s="4">
        <v>29948700000</v>
      </c>
      <c r="P2047" s="4">
        <v>29645400000</v>
      </c>
      <c r="Q2047" s="4">
        <v>28982500000</v>
      </c>
      <c r="R2047" s="4">
        <v>28381900000</v>
      </c>
      <c r="S2047" s="4">
        <v>27671700000</v>
      </c>
      <c r="T2047" s="4">
        <v>26907600000</v>
      </c>
      <c r="U2047" s="4">
        <v>26101600000</v>
      </c>
      <c r="V2047" s="4">
        <v>25314400000</v>
      </c>
      <c r="W2047" s="4">
        <v>24713100000</v>
      </c>
      <c r="X2047" s="4">
        <v>24045700000</v>
      </c>
      <c r="Y2047" s="4">
        <v>23463900000</v>
      </c>
      <c r="Z2047" s="4">
        <v>23099100000</v>
      </c>
      <c r="AA2047" s="4">
        <v>22829000000</v>
      </c>
      <c r="AB2047" s="4">
        <v>22645300000</v>
      </c>
      <c r="AC2047" s="4">
        <v>22542500000</v>
      </c>
      <c r="AD2047" s="4">
        <v>22520300000</v>
      </c>
      <c r="AE2047" s="4">
        <v>22560600000</v>
      </c>
      <c r="AF2047" s="4">
        <v>22675800000</v>
      </c>
      <c r="AG2047" s="4">
        <v>22950200000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55581000</v>
      </c>
      <c r="D2050" s="4">
        <v>59177000</v>
      </c>
      <c r="E2050" s="4">
        <v>62091600</v>
      </c>
      <c r="F2050" s="4">
        <v>65795300</v>
      </c>
      <c r="G2050" s="4">
        <v>68880300</v>
      </c>
      <c r="H2050" s="4">
        <v>72657100</v>
      </c>
      <c r="I2050" s="4">
        <v>75734200</v>
      </c>
      <c r="J2050" s="4">
        <v>78965300</v>
      </c>
      <c r="K2050" s="4">
        <v>82933200</v>
      </c>
      <c r="L2050" s="4">
        <v>86057700</v>
      </c>
      <c r="M2050" s="4">
        <v>90143700</v>
      </c>
      <c r="N2050" s="4">
        <v>91091300</v>
      </c>
      <c r="O2050" s="4">
        <v>91754000</v>
      </c>
      <c r="P2050" s="4">
        <v>91515600</v>
      </c>
      <c r="Q2050" s="4">
        <v>92136000</v>
      </c>
      <c r="R2050" s="4">
        <v>91651100</v>
      </c>
      <c r="S2050" s="4">
        <v>91259000</v>
      </c>
      <c r="T2050" s="4">
        <v>91551300</v>
      </c>
      <c r="U2050" s="4">
        <v>90839400</v>
      </c>
      <c r="V2050" s="4">
        <v>90918800</v>
      </c>
      <c r="W2050" s="4">
        <v>90204800</v>
      </c>
      <c r="X2050" s="4">
        <v>90159200</v>
      </c>
      <c r="Y2050" s="4">
        <v>89431600</v>
      </c>
      <c r="Z2050" s="4">
        <v>89607100</v>
      </c>
      <c r="AA2050" s="4">
        <v>89043400</v>
      </c>
      <c r="AB2050" s="4">
        <v>89258200</v>
      </c>
      <c r="AC2050" s="4">
        <v>88900200</v>
      </c>
      <c r="AD2050" s="4">
        <v>89327400</v>
      </c>
      <c r="AE2050" s="4">
        <v>89135600</v>
      </c>
      <c r="AF2050" s="4">
        <v>89859900</v>
      </c>
      <c r="AG2050" s="4">
        <v>89920500</v>
      </c>
    </row>
    <row r="2051" spans="1:33">
      <c r="A2051" t="s">
        <v>4925</v>
      </c>
      <c r="B2051" t="s">
        <v>132</v>
      </c>
      <c r="C2051" s="4">
        <v>1361010000</v>
      </c>
      <c r="D2051" s="4">
        <v>1353920000</v>
      </c>
      <c r="E2051" s="4">
        <v>1333230000</v>
      </c>
      <c r="F2051" s="4">
        <v>1325670000</v>
      </c>
      <c r="G2051" s="4">
        <v>1304840000</v>
      </c>
      <c r="H2051" s="4">
        <v>1295760000</v>
      </c>
      <c r="I2051" s="4">
        <v>1273660000</v>
      </c>
      <c r="J2051" s="4">
        <v>1251220000</v>
      </c>
      <c r="K2051" s="4">
        <v>1240290000</v>
      </c>
      <c r="L2051" s="4">
        <v>1216090000</v>
      </c>
      <c r="M2051" s="4">
        <v>1202740000</v>
      </c>
      <c r="N2051" s="4">
        <v>1195790000</v>
      </c>
      <c r="O2051" s="4">
        <v>1202100000</v>
      </c>
      <c r="P2051" s="4">
        <v>1195090000</v>
      </c>
      <c r="Q2051" s="4">
        <v>1197840000</v>
      </c>
      <c r="R2051" s="4">
        <v>1187380000</v>
      </c>
      <c r="S2051" s="4">
        <v>1175450000</v>
      </c>
      <c r="T2051" s="4">
        <v>1172810000</v>
      </c>
      <c r="U2051" s="4">
        <v>1158230000</v>
      </c>
      <c r="V2051" s="4">
        <v>1152640000</v>
      </c>
      <c r="W2051" s="4">
        <v>1135900000</v>
      </c>
      <c r="X2051" s="4">
        <v>1128910000</v>
      </c>
      <c r="Y2051" s="4">
        <v>1112200000</v>
      </c>
      <c r="Z2051" s="4">
        <v>1106280000</v>
      </c>
      <c r="AA2051" s="4">
        <v>1091400000</v>
      </c>
      <c r="AB2051" s="4">
        <v>1087270000</v>
      </c>
      <c r="AC2051" s="4">
        <v>1074420000</v>
      </c>
      <c r="AD2051" s="4">
        <v>1072450000</v>
      </c>
      <c r="AE2051" s="4">
        <v>1062250000</v>
      </c>
      <c r="AF2051" s="4">
        <v>1062300000</v>
      </c>
      <c r="AG2051" s="4">
        <v>1054040000</v>
      </c>
    </row>
    <row r="2052" spans="1:33">
      <c r="A2052" t="s">
        <v>4924</v>
      </c>
      <c r="B2052" t="s">
        <v>132</v>
      </c>
      <c r="C2052" s="4">
        <v>261223000000</v>
      </c>
      <c r="D2052" s="4">
        <v>261846000000</v>
      </c>
      <c r="E2052" s="4">
        <v>261531000000</v>
      </c>
      <c r="F2052" s="4">
        <v>265093000000</v>
      </c>
      <c r="G2052" s="4">
        <v>264947000000</v>
      </c>
      <c r="H2052" s="4">
        <v>267509000000</v>
      </c>
      <c r="I2052" s="4">
        <v>267058000000</v>
      </c>
      <c r="J2052" s="4">
        <v>266512000000</v>
      </c>
      <c r="K2052" s="4">
        <v>268488000000</v>
      </c>
      <c r="L2052" s="4">
        <v>267612000000</v>
      </c>
      <c r="M2052" s="4">
        <v>269223000000</v>
      </c>
      <c r="N2052" s="4">
        <v>268094000000</v>
      </c>
      <c r="O2052" s="4">
        <v>269275000000</v>
      </c>
      <c r="P2052" s="4">
        <v>267448000000</v>
      </c>
      <c r="Q2052" s="4">
        <v>267929000000</v>
      </c>
      <c r="R2052" s="4">
        <v>265731000000</v>
      </c>
      <c r="S2052" s="4">
        <v>262982000000</v>
      </c>
      <c r="T2052" s="4">
        <v>262139000000</v>
      </c>
      <c r="U2052" s="4">
        <v>258716000000</v>
      </c>
      <c r="V2052" s="4">
        <v>257351000000</v>
      </c>
      <c r="W2052" s="4">
        <v>253699000000</v>
      </c>
      <c r="X2052" s="4">
        <v>252172000000</v>
      </c>
      <c r="Y2052" s="4">
        <v>248273000000</v>
      </c>
      <c r="Z2052" s="4">
        <v>246839000000</v>
      </c>
      <c r="AA2052" s="4">
        <v>243468000000</v>
      </c>
      <c r="AB2052" s="4">
        <v>242801000000</v>
      </c>
      <c r="AC2052" s="4">
        <v>239918000000</v>
      </c>
      <c r="AD2052" s="4">
        <v>238487000000</v>
      </c>
      <c r="AE2052" s="4">
        <v>235774000000</v>
      </c>
      <c r="AF2052" s="4">
        <v>235445000000</v>
      </c>
      <c r="AG2052" s="4">
        <v>233257000000</v>
      </c>
    </row>
    <row r="2053" spans="1:33">
      <c r="A2053" t="s">
        <v>4923</v>
      </c>
      <c r="B2053" t="s">
        <v>132</v>
      </c>
      <c r="C2053" s="4">
        <v>154929000</v>
      </c>
      <c r="D2053" s="4">
        <v>154121000</v>
      </c>
      <c r="E2053" s="4">
        <v>151767000</v>
      </c>
      <c r="F2053" s="4">
        <v>150906000</v>
      </c>
      <c r="G2053" s="4">
        <v>148535000</v>
      </c>
      <c r="H2053" s="4">
        <v>147501000</v>
      </c>
      <c r="I2053" s="4">
        <v>144986000</v>
      </c>
      <c r="J2053" s="4">
        <v>142431000</v>
      </c>
      <c r="K2053" s="4">
        <v>141187000</v>
      </c>
      <c r="L2053" s="4">
        <v>138432000</v>
      </c>
      <c r="M2053" s="4">
        <v>136912000</v>
      </c>
      <c r="N2053" s="4">
        <v>136122000</v>
      </c>
      <c r="O2053" s="4">
        <v>136839000</v>
      </c>
      <c r="P2053" s="4">
        <v>136042000</v>
      </c>
      <c r="Q2053" s="4">
        <v>136354000</v>
      </c>
      <c r="R2053" s="4">
        <v>135164000</v>
      </c>
      <c r="S2053" s="4">
        <v>133805000</v>
      </c>
      <c r="T2053" s="4">
        <v>133505000</v>
      </c>
      <c r="U2053" s="4">
        <v>131846000</v>
      </c>
      <c r="V2053" s="4">
        <v>131209000</v>
      </c>
      <c r="W2053" s="4">
        <v>129304000</v>
      </c>
      <c r="X2053" s="4">
        <v>128508000</v>
      </c>
      <c r="Y2053" s="4">
        <v>126607000</v>
      </c>
      <c r="Z2053" s="4">
        <v>125932000</v>
      </c>
      <c r="AA2053" s="4">
        <v>124239000</v>
      </c>
      <c r="AB2053" s="4">
        <v>123768000</v>
      </c>
      <c r="AC2053" s="4">
        <v>122305000</v>
      </c>
      <c r="AD2053" s="4">
        <v>122081000</v>
      </c>
      <c r="AE2053" s="4">
        <v>120920000</v>
      </c>
      <c r="AF2053" s="4">
        <v>120925000</v>
      </c>
      <c r="AG2053" s="4">
        <v>119986000</v>
      </c>
    </row>
    <row r="2054" spans="1:33">
      <c r="A2054" t="s">
        <v>4922</v>
      </c>
      <c r="B2054" t="s">
        <v>132</v>
      </c>
      <c r="C2054" s="4">
        <v>11755500000</v>
      </c>
      <c r="D2054" s="4">
        <v>13548700000</v>
      </c>
      <c r="E2054" s="4">
        <v>13532400000</v>
      </c>
      <c r="F2054" s="4">
        <v>12542100000</v>
      </c>
      <c r="G2054" s="4">
        <v>12466500000</v>
      </c>
      <c r="H2054" s="4">
        <v>12313600000</v>
      </c>
      <c r="I2054" s="4">
        <v>12341600000</v>
      </c>
      <c r="J2054" s="4">
        <v>12546300000</v>
      </c>
      <c r="K2054" s="4">
        <v>12729000000</v>
      </c>
      <c r="L2054" s="4">
        <v>12807000000</v>
      </c>
      <c r="M2054" s="4">
        <v>13011700000</v>
      </c>
      <c r="N2054" s="4">
        <v>13064900000</v>
      </c>
      <c r="O2054" s="4">
        <v>13202800000</v>
      </c>
      <c r="P2054" s="4">
        <v>13215900000</v>
      </c>
      <c r="Q2054" s="4">
        <v>13302400000</v>
      </c>
      <c r="R2054" s="4">
        <v>12936200000</v>
      </c>
      <c r="S2054" s="4">
        <v>12666200000</v>
      </c>
      <c r="T2054" s="4">
        <v>12632800000</v>
      </c>
      <c r="U2054" s="4">
        <v>12438700000</v>
      </c>
      <c r="V2054" s="4">
        <v>12328700000</v>
      </c>
      <c r="W2054" s="4">
        <v>11819000000</v>
      </c>
      <c r="X2054" s="4">
        <v>11492900000</v>
      </c>
      <c r="Y2054" s="4">
        <v>11331100000</v>
      </c>
      <c r="Z2054" s="4">
        <v>11117200000</v>
      </c>
      <c r="AA2054" s="4">
        <v>10657300000</v>
      </c>
      <c r="AB2054" s="4">
        <v>10175600000</v>
      </c>
      <c r="AC2054" s="4">
        <v>9842910000</v>
      </c>
      <c r="AD2054" s="4">
        <v>10501400000</v>
      </c>
      <c r="AE2054" s="4">
        <v>10465300000</v>
      </c>
      <c r="AF2054" s="4">
        <v>10563700000</v>
      </c>
      <c r="AG2054" s="4">
        <v>10559300000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4614920000</v>
      </c>
      <c r="D2057" s="4">
        <v>4780370000</v>
      </c>
      <c r="E2057" s="4">
        <v>4902420000</v>
      </c>
      <c r="F2057" s="4">
        <v>5075740000</v>
      </c>
      <c r="G2057" s="4">
        <v>5197890000</v>
      </c>
      <c r="H2057" s="4">
        <v>5372690000</v>
      </c>
      <c r="I2057" s="4">
        <v>5492730000</v>
      </c>
      <c r="J2057" s="4">
        <v>5613120000</v>
      </c>
      <c r="K2057" s="4">
        <v>5789100000</v>
      </c>
      <c r="L2057" s="4">
        <v>5906200000</v>
      </c>
      <c r="M2057" s="4">
        <v>6078220000</v>
      </c>
      <c r="N2057" s="4">
        <v>6102910000</v>
      </c>
      <c r="O2057" s="4">
        <v>6137460000</v>
      </c>
      <c r="P2057" s="4">
        <v>6106350000</v>
      </c>
      <c r="Q2057" s="4">
        <v>6128260000</v>
      </c>
      <c r="R2057" s="4">
        <v>6085340000</v>
      </c>
      <c r="S2057" s="4">
        <v>6036960000</v>
      </c>
      <c r="T2057" s="4">
        <v>6041500000</v>
      </c>
      <c r="U2057" s="4">
        <v>5981760000</v>
      </c>
      <c r="V2057" s="4">
        <v>5971680000</v>
      </c>
      <c r="W2057" s="4">
        <v>5905410000</v>
      </c>
      <c r="X2057" s="4">
        <v>5888250000</v>
      </c>
      <c r="Y2057" s="4">
        <v>5821600000</v>
      </c>
      <c r="Z2057" s="4">
        <v>5812680000</v>
      </c>
      <c r="AA2057" s="4">
        <v>5754780000</v>
      </c>
      <c r="AB2057" s="4">
        <v>5754740000</v>
      </c>
      <c r="AC2057" s="4">
        <v>5710740000</v>
      </c>
      <c r="AD2057" s="4">
        <v>5722840000</v>
      </c>
      <c r="AE2057" s="4">
        <v>5690120000</v>
      </c>
      <c r="AF2057" s="4">
        <v>5715310000</v>
      </c>
      <c r="AG2057" s="4">
        <v>5695280000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28906600</v>
      </c>
      <c r="D2060" s="4">
        <v>29373000</v>
      </c>
      <c r="E2060" s="4">
        <v>30059800</v>
      </c>
      <c r="F2060" s="4">
        <v>30694600</v>
      </c>
      <c r="G2060" s="4">
        <v>31275100</v>
      </c>
      <c r="H2060" s="4">
        <v>31533500</v>
      </c>
      <c r="I2060" s="4">
        <v>31980800</v>
      </c>
      <c r="J2060" s="4">
        <v>32607600</v>
      </c>
      <c r="K2060" s="4">
        <v>32840300</v>
      </c>
      <c r="L2060" s="4">
        <v>32926800</v>
      </c>
      <c r="M2060" s="4">
        <v>32853900</v>
      </c>
      <c r="N2060" s="4">
        <v>33101100</v>
      </c>
      <c r="O2060" s="4">
        <v>32723300</v>
      </c>
      <c r="P2060" s="4">
        <v>32422600</v>
      </c>
      <c r="Q2060" s="4">
        <v>31727300</v>
      </c>
      <c r="R2060" s="4">
        <v>31105500</v>
      </c>
      <c r="S2060" s="4">
        <v>30363700</v>
      </c>
      <c r="T2060" s="4">
        <v>29559200</v>
      </c>
      <c r="U2060" s="4">
        <v>28713100</v>
      </c>
      <c r="V2060" s="4">
        <v>27876500</v>
      </c>
      <c r="W2060" s="4">
        <v>27250700</v>
      </c>
      <c r="X2060" s="4">
        <v>26539600</v>
      </c>
      <c r="Y2060" s="4">
        <v>25928300</v>
      </c>
      <c r="Z2060" s="4">
        <v>25568800</v>
      </c>
      <c r="AA2060" s="4">
        <v>25299300</v>
      </c>
      <c r="AB2060" s="4">
        <v>25128800</v>
      </c>
      <c r="AC2060" s="4">
        <v>25051900</v>
      </c>
      <c r="AD2060" s="4">
        <v>25057700</v>
      </c>
      <c r="AE2060" s="4">
        <v>25135300</v>
      </c>
      <c r="AF2060" s="4">
        <v>25293700</v>
      </c>
      <c r="AG2060" s="4">
        <v>25636100</v>
      </c>
    </row>
    <row r="2061" spans="1:33">
      <c r="A2061" t="s">
        <v>4915</v>
      </c>
      <c r="B2061" t="s">
        <v>132</v>
      </c>
      <c r="C2061" s="4">
        <v>31799400000</v>
      </c>
      <c r="D2061" s="4">
        <v>29780000000</v>
      </c>
      <c r="E2061" s="4">
        <v>28288600000</v>
      </c>
      <c r="F2061" s="4">
        <v>27005100000</v>
      </c>
      <c r="G2061" s="4">
        <v>25910200000</v>
      </c>
      <c r="H2061" s="4">
        <v>24742300000</v>
      </c>
      <c r="I2061" s="4">
        <v>23902900000</v>
      </c>
      <c r="J2061" s="4">
        <v>23337900000</v>
      </c>
      <c r="K2061" s="4">
        <v>22630700000</v>
      </c>
      <c r="L2061" s="4">
        <v>21951600000</v>
      </c>
      <c r="M2061" s="4">
        <v>21265600000</v>
      </c>
      <c r="N2061" s="4">
        <v>21225600000</v>
      </c>
      <c r="O2061" s="4">
        <v>20967400000</v>
      </c>
      <c r="P2061" s="4">
        <v>20764300000</v>
      </c>
      <c r="Q2061" s="4">
        <v>20325000000</v>
      </c>
      <c r="R2061" s="4">
        <v>19940900000</v>
      </c>
      <c r="S2061" s="4">
        <v>19501500000</v>
      </c>
      <c r="T2061" s="4">
        <v>19032300000</v>
      </c>
      <c r="U2061" s="4">
        <v>18537500000</v>
      </c>
      <c r="V2061" s="4">
        <v>18048700000</v>
      </c>
      <c r="W2061" s="4">
        <v>17696500000</v>
      </c>
      <c r="X2061" s="4">
        <v>17288100000</v>
      </c>
      <c r="Y2061" s="4">
        <v>16939200000</v>
      </c>
      <c r="Z2061" s="4">
        <v>16750600000</v>
      </c>
      <c r="AA2061" s="4">
        <v>16624500000</v>
      </c>
      <c r="AB2061" s="4">
        <v>16562500000</v>
      </c>
      <c r="AC2061" s="4">
        <v>16559200000</v>
      </c>
      <c r="AD2061" s="4">
        <v>16610100000</v>
      </c>
      <c r="AE2061" s="4">
        <v>16712300000</v>
      </c>
      <c r="AF2061" s="4">
        <v>16865700000</v>
      </c>
      <c r="AG2061" s="4">
        <v>17141600000</v>
      </c>
    </row>
    <row r="2062" spans="1:33">
      <c r="A2062" t="s">
        <v>4914</v>
      </c>
      <c r="B2062" t="s">
        <v>132</v>
      </c>
      <c r="C2062" s="4">
        <v>80265400000</v>
      </c>
      <c r="D2062" s="4">
        <v>80134100000</v>
      </c>
      <c r="E2062" s="4">
        <v>81149600000</v>
      </c>
      <c r="F2062" s="4">
        <v>82353000000</v>
      </c>
      <c r="G2062" s="4">
        <v>83060700000</v>
      </c>
      <c r="H2062" s="4">
        <v>82937900000</v>
      </c>
      <c r="I2062" s="4">
        <v>83227200000</v>
      </c>
      <c r="J2062" s="4">
        <v>83857200000</v>
      </c>
      <c r="K2062" s="4">
        <v>83524800000</v>
      </c>
      <c r="L2062" s="4">
        <v>82834000000</v>
      </c>
      <c r="M2062" s="4">
        <v>81742100000</v>
      </c>
      <c r="N2062" s="4">
        <v>81817500000</v>
      </c>
      <c r="O2062" s="4">
        <v>81019500000</v>
      </c>
      <c r="P2062" s="4">
        <v>80305800000</v>
      </c>
      <c r="Q2062" s="4">
        <v>78621000000</v>
      </c>
      <c r="R2062" s="4">
        <v>77186400000</v>
      </c>
      <c r="S2062" s="4">
        <v>75434000000</v>
      </c>
      <c r="T2062" s="4">
        <v>73448800000</v>
      </c>
      <c r="U2062" s="4">
        <v>71387400000</v>
      </c>
      <c r="V2062" s="4">
        <v>69354000000</v>
      </c>
      <c r="W2062" s="4">
        <v>67911800000</v>
      </c>
      <c r="X2062" s="4">
        <v>66214500000</v>
      </c>
      <c r="Y2062" s="4">
        <v>64681700000</v>
      </c>
      <c r="Z2062" s="4">
        <v>63810100000</v>
      </c>
      <c r="AA2062" s="4">
        <v>63218900000</v>
      </c>
      <c r="AB2062" s="4">
        <v>62908600000</v>
      </c>
      <c r="AC2062" s="4">
        <v>62745200000</v>
      </c>
      <c r="AD2062" s="4">
        <v>62552600000</v>
      </c>
      <c r="AE2062" s="4">
        <v>62714900000</v>
      </c>
      <c r="AF2062" s="4">
        <v>63057500000</v>
      </c>
      <c r="AG2062" s="4">
        <v>63841100000</v>
      </c>
    </row>
    <row r="2063" spans="1:33">
      <c r="A2063" t="s">
        <v>4913</v>
      </c>
      <c r="B2063" t="s">
        <v>132</v>
      </c>
      <c r="C2063" s="4">
        <v>3506620000</v>
      </c>
      <c r="D2063" s="4">
        <v>3278920000</v>
      </c>
      <c r="E2063" s="4">
        <v>3110230000</v>
      </c>
      <c r="F2063" s="4">
        <v>2966020000</v>
      </c>
      <c r="G2063" s="4">
        <v>2843320000</v>
      </c>
      <c r="H2063" s="4">
        <v>2713570000</v>
      </c>
      <c r="I2063" s="4">
        <v>2620660000</v>
      </c>
      <c r="J2063" s="4">
        <v>2558380000</v>
      </c>
      <c r="K2063" s="4">
        <v>2481390000</v>
      </c>
      <c r="L2063" s="4">
        <v>2407980000</v>
      </c>
      <c r="M2063" s="4">
        <v>2334190000</v>
      </c>
      <c r="N2063" s="4">
        <v>2329120000</v>
      </c>
      <c r="O2063" s="4">
        <v>2300670000</v>
      </c>
      <c r="P2063" s="4">
        <v>2278290000</v>
      </c>
      <c r="Q2063" s="4">
        <v>2230170000</v>
      </c>
      <c r="R2063" s="4">
        <v>2188240000</v>
      </c>
      <c r="S2063" s="4">
        <v>2140310000</v>
      </c>
      <c r="T2063" s="4">
        <v>2089150000</v>
      </c>
      <c r="U2063" s="4">
        <v>2035180000</v>
      </c>
      <c r="V2063" s="4">
        <v>1981810000</v>
      </c>
      <c r="W2063" s="4">
        <v>1943620000</v>
      </c>
      <c r="X2063" s="4">
        <v>1899080000</v>
      </c>
      <c r="Y2063" s="4">
        <v>1861040000</v>
      </c>
      <c r="Z2063" s="4">
        <v>1840620000</v>
      </c>
      <c r="AA2063" s="4">
        <v>1827060000</v>
      </c>
      <c r="AB2063" s="4">
        <v>1820510000</v>
      </c>
      <c r="AC2063" s="4">
        <v>1820420000</v>
      </c>
      <c r="AD2063" s="4">
        <v>1826280000</v>
      </c>
      <c r="AE2063" s="4">
        <v>1837940000</v>
      </c>
      <c r="AF2063" s="4">
        <v>1855080000</v>
      </c>
      <c r="AG2063" s="4">
        <v>1885720000</v>
      </c>
    </row>
    <row r="2064" spans="1:33">
      <c r="A2064" t="s">
        <v>4912</v>
      </c>
      <c r="B2064" t="s">
        <v>132</v>
      </c>
      <c r="C2064" s="4">
        <v>3612100000</v>
      </c>
      <c r="D2064" s="4">
        <v>4146380000</v>
      </c>
      <c r="E2064" s="4">
        <v>4198930000</v>
      </c>
      <c r="F2064" s="4">
        <v>3896280000</v>
      </c>
      <c r="G2064" s="4">
        <v>3908230000</v>
      </c>
      <c r="H2064" s="4">
        <v>3817670000</v>
      </c>
      <c r="I2064" s="4">
        <v>3846200000</v>
      </c>
      <c r="J2064" s="4">
        <v>3947650000</v>
      </c>
      <c r="K2064" s="4">
        <v>3959910000</v>
      </c>
      <c r="L2064" s="4">
        <v>3964130000</v>
      </c>
      <c r="M2064" s="4">
        <v>3950650000</v>
      </c>
      <c r="N2064" s="4">
        <v>3987170000</v>
      </c>
      <c r="O2064" s="4">
        <v>3972470000</v>
      </c>
      <c r="P2064" s="4">
        <v>3968310000</v>
      </c>
      <c r="Q2064" s="4">
        <v>3903450000</v>
      </c>
      <c r="R2064" s="4">
        <v>3757550000</v>
      </c>
      <c r="S2064" s="4">
        <v>3633190000</v>
      </c>
      <c r="T2064" s="4">
        <v>3539580000</v>
      </c>
      <c r="U2064" s="4">
        <v>3432220000</v>
      </c>
      <c r="V2064" s="4">
        <v>3322480000</v>
      </c>
      <c r="W2064" s="4">
        <v>3163790000</v>
      </c>
      <c r="X2064" s="4">
        <v>3017770000</v>
      </c>
      <c r="Y2064" s="4">
        <v>2952040000</v>
      </c>
      <c r="Z2064" s="4">
        <v>2873900000</v>
      </c>
      <c r="AA2064" s="4">
        <v>2767270000</v>
      </c>
      <c r="AB2064" s="4">
        <v>2636450000</v>
      </c>
      <c r="AC2064" s="4">
        <v>2574190000</v>
      </c>
      <c r="AD2064" s="4">
        <v>2754400000</v>
      </c>
      <c r="AE2064" s="4">
        <v>2783730000</v>
      </c>
      <c r="AF2064" s="4">
        <v>2829200000</v>
      </c>
      <c r="AG2064" s="4">
        <v>2890020000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1404570000</v>
      </c>
      <c r="D2067" s="4">
        <v>1404710000</v>
      </c>
      <c r="E2067" s="4">
        <v>1414670000</v>
      </c>
      <c r="F2067" s="4">
        <v>1421070000</v>
      </c>
      <c r="G2067" s="4">
        <v>1423580000</v>
      </c>
      <c r="H2067" s="4">
        <v>1410560000</v>
      </c>
      <c r="I2067" s="4">
        <v>1405530000</v>
      </c>
      <c r="J2067" s="4">
        <v>1407170000</v>
      </c>
      <c r="K2067" s="4">
        <v>1391380000</v>
      </c>
      <c r="L2067" s="4">
        <v>1369800000</v>
      </c>
      <c r="M2067" s="4">
        <v>1341220000</v>
      </c>
      <c r="N2067" s="4">
        <v>1345260000</v>
      </c>
      <c r="O2067" s="4">
        <v>1329780000</v>
      </c>
      <c r="P2067" s="4">
        <v>1316320000</v>
      </c>
      <c r="Q2067" s="4">
        <v>1286880000</v>
      </c>
      <c r="R2067" s="4">
        <v>1260210000</v>
      </c>
      <c r="S2067" s="4">
        <v>1228680000</v>
      </c>
      <c r="T2067" s="4">
        <v>1194750000</v>
      </c>
      <c r="U2067" s="4">
        <v>1158960000</v>
      </c>
      <c r="V2067" s="4">
        <v>1124010000</v>
      </c>
      <c r="W2067" s="4">
        <v>1097310000</v>
      </c>
      <c r="X2067" s="4">
        <v>1067680000</v>
      </c>
      <c r="Y2067" s="4">
        <v>1041840000</v>
      </c>
      <c r="Z2067" s="4">
        <v>1025650000</v>
      </c>
      <c r="AA2067" s="4">
        <v>1013650000</v>
      </c>
      <c r="AB2067" s="4">
        <v>1005490000</v>
      </c>
      <c r="AC2067" s="4">
        <v>1000930000</v>
      </c>
      <c r="AD2067" s="4">
        <v>999946000</v>
      </c>
      <c r="AE2067" s="4">
        <v>1001740000</v>
      </c>
      <c r="AF2067" s="4">
        <v>1006850000</v>
      </c>
      <c r="AG2067" s="4">
        <v>1019040000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2467850</v>
      </c>
      <c r="D2070" s="4">
        <v>2627520</v>
      </c>
      <c r="E2070" s="4">
        <v>2756930</v>
      </c>
      <c r="F2070" s="4">
        <v>2921380</v>
      </c>
      <c r="G2070" s="4">
        <v>3058360</v>
      </c>
      <c r="H2070" s="4">
        <v>3226050</v>
      </c>
      <c r="I2070" s="4">
        <v>3362680</v>
      </c>
      <c r="J2070" s="4">
        <v>3506150</v>
      </c>
      <c r="K2070" s="4">
        <v>3682320</v>
      </c>
      <c r="L2070" s="4">
        <v>3821050</v>
      </c>
      <c r="M2070" s="4">
        <v>4002480</v>
      </c>
      <c r="N2070" s="4">
        <v>4044550</v>
      </c>
      <c r="O2070" s="4">
        <v>4073970</v>
      </c>
      <c r="P2070" s="4">
        <v>4063390</v>
      </c>
      <c r="Q2070" s="4">
        <v>4090940</v>
      </c>
      <c r="R2070" s="4">
        <v>4069410</v>
      </c>
      <c r="S2070" s="4">
        <v>4052000</v>
      </c>
      <c r="T2070" s="4">
        <v>4064970</v>
      </c>
      <c r="U2070" s="4">
        <v>4033370</v>
      </c>
      <c r="V2070" s="4">
        <v>4036890</v>
      </c>
      <c r="W2070" s="4">
        <v>4005190</v>
      </c>
      <c r="X2070" s="4">
        <v>4003160</v>
      </c>
      <c r="Y2070" s="4">
        <v>3970860</v>
      </c>
      <c r="Z2070" s="4">
        <v>3978650</v>
      </c>
      <c r="AA2070" s="4">
        <v>3953620</v>
      </c>
      <c r="AB2070" s="4">
        <v>3963160</v>
      </c>
      <c r="AC2070" s="4">
        <v>3947260</v>
      </c>
      <c r="AD2070" s="4">
        <v>3966230</v>
      </c>
      <c r="AE2070" s="4">
        <v>3957720</v>
      </c>
      <c r="AF2070" s="4">
        <v>3989880</v>
      </c>
      <c r="AG2070" s="4">
        <v>3992570</v>
      </c>
    </row>
    <row r="2071" spans="1:33">
      <c r="A2071" t="s">
        <v>4905</v>
      </c>
      <c r="B2071" t="s">
        <v>132</v>
      </c>
      <c r="C2071" s="4">
        <v>142033000</v>
      </c>
      <c r="D2071" s="4">
        <v>141293000</v>
      </c>
      <c r="E2071" s="4">
        <v>139134000</v>
      </c>
      <c r="F2071" s="4">
        <v>138345000</v>
      </c>
      <c r="G2071" s="4">
        <v>136172000</v>
      </c>
      <c r="H2071" s="4">
        <v>135224000</v>
      </c>
      <c r="I2071" s="4">
        <v>132918000</v>
      </c>
      <c r="J2071" s="4">
        <v>130576000</v>
      </c>
      <c r="K2071" s="4">
        <v>129435000</v>
      </c>
      <c r="L2071" s="4">
        <v>126910000</v>
      </c>
      <c r="M2071" s="4">
        <v>125516000</v>
      </c>
      <c r="N2071" s="4">
        <v>124791000</v>
      </c>
      <c r="O2071" s="4">
        <v>125449000</v>
      </c>
      <c r="P2071" s="4">
        <v>124718000</v>
      </c>
      <c r="Q2071" s="4">
        <v>125005000</v>
      </c>
      <c r="R2071" s="4">
        <v>123913000</v>
      </c>
      <c r="S2071" s="4">
        <v>122668000</v>
      </c>
      <c r="T2071" s="4">
        <v>122393000</v>
      </c>
      <c r="U2071" s="4">
        <v>120872000</v>
      </c>
      <c r="V2071" s="4">
        <v>120288000</v>
      </c>
      <c r="W2071" s="4">
        <v>118541000</v>
      </c>
      <c r="X2071" s="4">
        <v>117812000</v>
      </c>
      <c r="Y2071" s="4">
        <v>116068000</v>
      </c>
      <c r="Z2071" s="4">
        <v>115449000</v>
      </c>
      <c r="AA2071" s="4">
        <v>113897000</v>
      </c>
      <c r="AB2071" s="4">
        <v>113466000</v>
      </c>
      <c r="AC2071" s="4">
        <v>112125000</v>
      </c>
      <c r="AD2071" s="4">
        <v>111919000</v>
      </c>
      <c r="AE2071" s="4">
        <v>110855000</v>
      </c>
      <c r="AF2071" s="4">
        <v>110860000</v>
      </c>
      <c r="AG2071" s="4">
        <v>109999000</v>
      </c>
    </row>
    <row r="2072" spans="1:33">
      <c r="A2072" t="s">
        <v>4904</v>
      </c>
      <c r="B2072" t="s">
        <v>132</v>
      </c>
      <c r="C2072" s="4">
        <v>106784000000</v>
      </c>
      <c r="D2072" s="4">
        <v>107038000000</v>
      </c>
      <c r="E2072" s="4">
        <v>106909000000</v>
      </c>
      <c r="F2072" s="4">
        <v>108366000000</v>
      </c>
      <c r="G2072" s="4">
        <v>108306000000</v>
      </c>
      <c r="H2072" s="4">
        <v>109353000000</v>
      </c>
      <c r="I2072" s="4">
        <v>109169000000</v>
      </c>
      <c r="J2072" s="4">
        <v>108946000000</v>
      </c>
      <c r="K2072" s="4">
        <v>109753000000</v>
      </c>
      <c r="L2072" s="4">
        <v>109395000000</v>
      </c>
      <c r="M2072" s="4">
        <v>110054000000</v>
      </c>
      <c r="N2072" s="4">
        <v>109592000000</v>
      </c>
      <c r="O2072" s="4">
        <v>110075000000</v>
      </c>
      <c r="P2072" s="4">
        <v>109328000000</v>
      </c>
      <c r="Q2072" s="4">
        <v>109525000000</v>
      </c>
      <c r="R2072" s="4">
        <v>108626000000</v>
      </c>
      <c r="S2072" s="4">
        <v>107502000000</v>
      </c>
      <c r="T2072" s="4">
        <v>107158000000</v>
      </c>
      <c r="U2072" s="4">
        <v>105759000000</v>
      </c>
      <c r="V2072" s="4">
        <v>105201000000</v>
      </c>
      <c r="W2072" s="4">
        <v>103708000000</v>
      </c>
      <c r="X2072" s="4">
        <v>103084000000</v>
      </c>
      <c r="Y2072" s="4">
        <v>101490000000</v>
      </c>
      <c r="Z2072" s="4">
        <v>100904000000</v>
      </c>
      <c r="AA2072" s="4">
        <v>99525700000</v>
      </c>
      <c r="AB2072" s="4">
        <v>99252800000</v>
      </c>
      <c r="AC2072" s="4">
        <v>98074600000</v>
      </c>
      <c r="AD2072" s="4">
        <v>97489300000</v>
      </c>
      <c r="AE2072" s="4">
        <v>96380500000</v>
      </c>
      <c r="AF2072" s="4">
        <v>96245900000</v>
      </c>
      <c r="AG2072" s="4">
        <v>95351600000</v>
      </c>
    </row>
    <row r="2073" spans="1:33">
      <c r="A2073" t="s">
        <v>4903</v>
      </c>
      <c r="B2073" t="s">
        <v>132</v>
      </c>
      <c r="C2073" s="4">
        <v>16168200</v>
      </c>
      <c r="D2073" s="4">
        <v>16083900</v>
      </c>
      <c r="E2073" s="4">
        <v>15838200</v>
      </c>
      <c r="F2073" s="4">
        <v>15748300</v>
      </c>
      <c r="G2073" s="4">
        <v>15500900</v>
      </c>
      <c r="H2073" s="4">
        <v>15393000</v>
      </c>
      <c r="I2073" s="4">
        <v>15130600</v>
      </c>
      <c r="J2073" s="4">
        <v>14863900</v>
      </c>
      <c r="K2073" s="4">
        <v>14734100</v>
      </c>
      <c r="L2073" s="4">
        <v>14446600</v>
      </c>
      <c r="M2073" s="4">
        <v>14288000</v>
      </c>
      <c r="N2073" s="4">
        <v>14205500</v>
      </c>
      <c r="O2073" s="4">
        <v>14280300</v>
      </c>
      <c r="P2073" s="4">
        <v>14197200</v>
      </c>
      <c r="Q2073" s="4">
        <v>14229800</v>
      </c>
      <c r="R2073" s="4">
        <v>14105500</v>
      </c>
      <c r="S2073" s="4">
        <v>13963800</v>
      </c>
      <c r="T2073" s="4">
        <v>13932400</v>
      </c>
      <c r="U2073" s="4">
        <v>13759300</v>
      </c>
      <c r="V2073" s="4">
        <v>13692800</v>
      </c>
      <c r="W2073" s="4">
        <v>13494000</v>
      </c>
      <c r="X2073" s="4">
        <v>13410900</v>
      </c>
      <c r="Y2073" s="4">
        <v>13212500</v>
      </c>
      <c r="Z2073" s="4">
        <v>13142100</v>
      </c>
      <c r="AA2073" s="4">
        <v>12965400</v>
      </c>
      <c r="AB2073" s="4">
        <v>12916300</v>
      </c>
      <c r="AC2073" s="4">
        <v>12763600</v>
      </c>
      <c r="AD2073" s="4">
        <v>12740200</v>
      </c>
      <c r="AE2073" s="4">
        <v>12619100</v>
      </c>
      <c r="AF2073" s="4">
        <v>12619600</v>
      </c>
      <c r="AG2073" s="4">
        <v>12521600</v>
      </c>
    </row>
    <row r="2074" spans="1:33">
      <c r="A2074" t="s">
        <v>4902</v>
      </c>
      <c r="B2074" t="s">
        <v>132</v>
      </c>
      <c r="C2074" s="4">
        <v>4805470000</v>
      </c>
      <c r="D2074" s="4">
        <v>5538500000</v>
      </c>
      <c r="E2074" s="4">
        <v>5531810000</v>
      </c>
      <c r="F2074" s="4">
        <v>5126990000</v>
      </c>
      <c r="G2074" s="4">
        <v>5096080000</v>
      </c>
      <c r="H2074" s="4">
        <v>5033590000</v>
      </c>
      <c r="I2074" s="4">
        <v>5045040000</v>
      </c>
      <c r="J2074" s="4">
        <v>5128710000</v>
      </c>
      <c r="K2074" s="4">
        <v>5203410000</v>
      </c>
      <c r="L2074" s="4">
        <v>5235270000</v>
      </c>
      <c r="M2074" s="4">
        <v>5318960000</v>
      </c>
      <c r="N2074" s="4">
        <v>5340710000</v>
      </c>
      <c r="O2074" s="4">
        <v>5397100000</v>
      </c>
      <c r="P2074" s="4">
        <v>5402450000</v>
      </c>
      <c r="Q2074" s="4">
        <v>5437790000</v>
      </c>
      <c r="R2074" s="4">
        <v>5288100000</v>
      </c>
      <c r="S2074" s="4">
        <v>5177730000</v>
      </c>
      <c r="T2074" s="4">
        <v>5164070000</v>
      </c>
      <c r="U2074" s="4">
        <v>5084740000</v>
      </c>
      <c r="V2074" s="4">
        <v>5039750000</v>
      </c>
      <c r="W2074" s="4">
        <v>4831410000</v>
      </c>
      <c r="X2074" s="4">
        <v>4698120000</v>
      </c>
      <c r="Y2074" s="4">
        <v>4631950000</v>
      </c>
      <c r="Z2074" s="4">
        <v>4544550000</v>
      </c>
      <c r="AA2074" s="4">
        <v>4356510000</v>
      </c>
      <c r="AB2074" s="4">
        <v>4159600000</v>
      </c>
      <c r="AC2074" s="4">
        <v>4023620000</v>
      </c>
      <c r="AD2074" s="4">
        <v>4292780000</v>
      </c>
      <c r="AE2074" s="4">
        <v>4278050000</v>
      </c>
      <c r="AF2074" s="4">
        <v>4318260000</v>
      </c>
      <c r="AG2074" s="4">
        <v>4316460000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204911000</v>
      </c>
      <c r="D2077" s="4">
        <v>212258000</v>
      </c>
      <c r="E2077" s="4">
        <v>217677000</v>
      </c>
      <c r="F2077" s="4">
        <v>225373000</v>
      </c>
      <c r="G2077" s="4">
        <v>230797000</v>
      </c>
      <c r="H2077" s="4">
        <v>238558000</v>
      </c>
      <c r="I2077" s="4">
        <v>243888000</v>
      </c>
      <c r="J2077" s="4">
        <v>249234000</v>
      </c>
      <c r="K2077" s="4">
        <v>257048000</v>
      </c>
      <c r="L2077" s="4">
        <v>262247000</v>
      </c>
      <c r="M2077" s="4">
        <v>269885000</v>
      </c>
      <c r="N2077" s="4">
        <v>270981000</v>
      </c>
      <c r="O2077" s="4">
        <v>272515000</v>
      </c>
      <c r="P2077" s="4">
        <v>271134000</v>
      </c>
      <c r="Q2077" s="4">
        <v>272107000</v>
      </c>
      <c r="R2077" s="4">
        <v>270201000</v>
      </c>
      <c r="S2077" s="4">
        <v>268053000</v>
      </c>
      <c r="T2077" s="4">
        <v>268255000</v>
      </c>
      <c r="U2077" s="4">
        <v>265602000</v>
      </c>
      <c r="V2077" s="4">
        <v>265154000</v>
      </c>
      <c r="W2077" s="4">
        <v>262212000</v>
      </c>
      <c r="X2077" s="4">
        <v>261450000</v>
      </c>
      <c r="Y2077" s="4">
        <v>258490000</v>
      </c>
      <c r="Z2077" s="4">
        <v>258094000</v>
      </c>
      <c r="AA2077" s="4">
        <v>255524000</v>
      </c>
      <c r="AB2077" s="4">
        <v>255522000</v>
      </c>
      <c r="AC2077" s="4">
        <v>253568000</v>
      </c>
      <c r="AD2077" s="4">
        <v>254105000</v>
      </c>
      <c r="AE2077" s="4">
        <v>252653000</v>
      </c>
      <c r="AF2077" s="4">
        <v>253771000</v>
      </c>
      <c r="AG2077" s="4">
        <v>252882000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5636840</v>
      </c>
      <c r="D2080" s="4">
        <v>5727780</v>
      </c>
      <c r="E2080" s="4">
        <v>5861720</v>
      </c>
      <c r="F2080" s="4">
        <v>5985500</v>
      </c>
      <c r="G2080" s="4">
        <v>6098700</v>
      </c>
      <c r="H2080" s="4">
        <v>6149080</v>
      </c>
      <c r="I2080" s="4">
        <v>6236310</v>
      </c>
      <c r="J2080" s="4">
        <v>6358540</v>
      </c>
      <c r="K2080" s="4">
        <v>6403920</v>
      </c>
      <c r="L2080" s="4">
        <v>6420780</v>
      </c>
      <c r="M2080" s="4">
        <v>6406560</v>
      </c>
      <c r="N2080" s="4">
        <v>6454760</v>
      </c>
      <c r="O2080" s="4">
        <v>6381100</v>
      </c>
      <c r="P2080" s="4">
        <v>6322470</v>
      </c>
      <c r="Q2080" s="4">
        <v>6186880</v>
      </c>
      <c r="R2080" s="4">
        <v>6065630</v>
      </c>
      <c r="S2080" s="4">
        <v>5920980</v>
      </c>
      <c r="T2080" s="4">
        <v>5764100</v>
      </c>
      <c r="U2080" s="4">
        <v>5599100</v>
      </c>
      <c r="V2080" s="4">
        <v>5435960</v>
      </c>
      <c r="W2080" s="4">
        <v>5313920</v>
      </c>
      <c r="X2080" s="4">
        <v>5175270</v>
      </c>
      <c r="Y2080" s="4">
        <v>5056060</v>
      </c>
      <c r="Z2080" s="4">
        <v>4985960</v>
      </c>
      <c r="AA2080" s="4">
        <v>4933410</v>
      </c>
      <c r="AB2080" s="4">
        <v>4900150</v>
      </c>
      <c r="AC2080" s="4">
        <v>4885160</v>
      </c>
      <c r="AD2080" s="4">
        <v>4886290</v>
      </c>
      <c r="AE2080" s="4">
        <v>4901430</v>
      </c>
      <c r="AF2080" s="4">
        <v>4932310</v>
      </c>
      <c r="AG2080" s="4">
        <v>4999080</v>
      </c>
    </row>
    <row r="2081" spans="1:33">
      <c r="A2081" t="s">
        <v>4895</v>
      </c>
      <c r="B2081" t="s">
        <v>132</v>
      </c>
      <c r="C2081" s="4">
        <v>2318880000</v>
      </c>
      <c r="D2081" s="4">
        <v>2171620000</v>
      </c>
      <c r="E2081" s="4">
        <v>2062860000</v>
      </c>
      <c r="F2081" s="4">
        <v>1969270000</v>
      </c>
      <c r="G2081" s="4">
        <v>1889430000</v>
      </c>
      <c r="H2081" s="4">
        <v>1804260000</v>
      </c>
      <c r="I2081" s="4">
        <v>1743050000</v>
      </c>
      <c r="J2081" s="4">
        <v>1701850000</v>
      </c>
      <c r="K2081" s="4">
        <v>1650280000</v>
      </c>
      <c r="L2081" s="4">
        <v>1600760000</v>
      </c>
      <c r="M2081" s="4">
        <v>1550740000</v>
      </c>
      <c r="N2081" s="4">
        <v>1547820000</v>
      </c>
      <c r="O2081" s="4">
        <v>1528990000</v>
      </c>
      <c r="P2081" s="4">
        <v>1514180000</v>
      </c>
      <c r="Q2081" s="4">
        <v>1482140000</v>
      </c>
      <c r="R2081" s="4">
        <v>1454130000</v>
      </c>
      <c r="S2081" s="4">
        <v>1422090000</v>
      </c>
      <c r="T2081" s="4">
        <v>1387880000</v>
      </c>
      <c r="U2081" s="4">
        <v>1351800000</v>
      </c>
      <c r="V2081" s="4">
        <v>1316150000</v>
      </c>
      <c r="W2081" s="4">
        <v>1290470000</v>
      </c>
      <c r="X2081" s="4">
        <v>1260690000</v>
      </c>
      <c r="Y2081" s="4">
        <v>1235240000</v>
      </c>
      <c r="Z2081" s="4">
        <v>1221490000</v>
      </c>
      <c r="AA2081" s="4">
        <v>1212300000</v>
      </c>
      <c r="AB2081" s="4">
        <v>1207770000</v>
      </c>
      <c r="AC2081" s="4">
        <v>1207540000</v>
      </c>
      <c r="AD2081" s="4">
        <v>1211240000</v>
      </c>
      <c r="AE2081" s="4">
        <v>1218700000</v>
      </c>
      <c r="AF2081" s="4">
        <v>1229880000</v>
      </c>
      <c r="AG2081" s="4">
        <v>1250010000</v>
      </c>
    </row>
    <row r="2082" spans="1:33">
      <c r="A2082" t="s">
        <v>4894</v>
      </c>
      <c r="B2082" t="s">
        <v>132</v>
      </c>
      <c r="C2082" s="4">
        <v>4546740000</v>
      </c>
      <c r="D2082" s="4">
        <v>4539300000</v>
      </c>
      <c r="E2082" s="4">
        <v>4596830000</v>
      </c>
      <c r="F2082" s="4">
        <v>4665000000</v>
      </c>
      <c r="G2082" s="4">
        <v>4705090000</v>
      </c>
      <c r="H2082" s="4">
        <v>4698130000</v>
      </c>
      <c r="I2082" s="4">
        <v>4714520000</v>
      </c>
      <c r="J2082" s="4">
        <v>4750210000</v>
      </c>
      <c r="K2082" s="4">
        <v>4731370000</v>
      </c>
      <c r="L2082" s="4">
        <v>4692240000</v>
      </c>
      <c r="M2082" s="4">
        <v>4630390000</v>
      </c>
      <c r="N2082" s="4">
        <v>4634660000</v>
      </c>
      <c r="O2082" s="4">
        <v>4589460000</v>
      </c>
      <c r="P2082" s="4">
        <v>4549030000</v>
      </c>
      <c r="Q2082" s="4">
        <v>4453590000</v>
      </c>
      <c r="R2082" s="4">
        <v>4372330000</v>
      </c>
      <c r="S2082" s="4">
        <v>4273060000</v>
      </c>
      <c r="T2082" s="4">
        <v>4160610000</v>
      </c>
      <c r="U2082" s="4">
        <v>4043840000</v>
      </c>
      <c r="V2082" s="4">
        <v>3928650000</v>
      </c>
      <c r="W2082" s="4">
        <v>3846950000</v>
      </c>
      <c r="X2082" s="4">
        <v>3750810000</v>
      </c>
      <c r="Y2082" s="4">
        <v>3663980000</v>
      </c>
      <c r="Z2082" s="4">
        <v>3614610000</v>
      </c>
      <c r="AA2082" s="4">
        <v>3581120000</v>
      </c>
      <c r="AB2082" s="4">
        <v>3563540000</v>
      </c>
      <c r="AC2082" s="4">
        <v>3554290000</v>
      </c>
      <c r="AD2082" s="4">
        <v>3543380000</v>
      </c>
      <c r="AE2082" s="4">
        <v>3552570000</v>
      </c>
      <c r="AF2082" s="4">
        <v>3571980000</v>
      </c>
      <c r="AG2082" s="4">
        <v>3616370000</v>
      </c>
    </row>
    <row r="2083" spans="1:33">
      <c r="A2083" t="s">
        <v>4893</v>
      </c>
      <c r="B2083" t="s">
        <v>132</v>
      </c>
      <c r="C2083" s="4">
        <v>255711000</v>
      </c>
      <c r="D2083" s="4">
        <v>239106000</v>
      </c>
      <c r="E2083" s="4">
        <v>226804000</v>
      </c>
      <c r="F2083" s="4">
        <v>216289000</v>
      </c>
      <c r="G2083" s="4">
        <v>207341000</v>
      </c>
      <c r="H2083" s="4">
        <v>197879000</v>
      </c>
      <c r="I2083" s="4">
        <v>191104000</v>
      </c>
      <c r="J2083" s="4">
        <v>186563000</v>
      </c>
      <c r="K2083" s="4">
        <v>180948000</v>
      </c>
      <c r="L2083" s="4">
        <v>175595000</v>
      </c>
      <c r="M2083" s="4">
        <v>170214000</v>
      </c>
      <c r="N2083" s="4">
        <v>169845000</v>
      </c>
      <c r="O2083" s="4">
        <v>167770000</v>
      </c>
      <c r="P2083" s="4">
        <v>166138000</v>
      </c>
      <c r="Q2083" s="4">
        <v>162629000</v>
      </c>
      <c r="R2083" s="4">
        <v>159572000</v>
      </c>
      <c r="S2083" s="4">
        <v>156076000</v>
      </c>
      <c r="T2083" s="4">
        <v>152345000</v>
      </c>
      <c r="U2083" s="4">
        <v>148409000</v>
      </c>
      <c r="V2083" s="4">
        <v>144518000</v>
      </c>
      <c r="W2083" s="4">
        <v>141733000</v>
      </c>
      <c r="X2083" s="4">
        <v>138485000</v>
      </c>
      <c r="Y2083" s="4">
        <v>135711000</v>
      </c>
      <c r="Z2083" s="4">
        <v>134222000</v>
      </c>
      <c r="AA2083" s="4">
        <v>133233000</v>
      </c>
      <c r="AB2083" s="4">
        <v>132756000</v>
      </c>
      <c r="AC2083" s="4">
        <v>132749000</v>
      </c>
      <c r="AD2083" s="4">
        <v>133176000</v>
      </c>
      <c r="AE2083" s="4">
        <v>134027000</v>
      </c>
      <c r="AF2083" s="4">
        <v>135277000</v>
      </c>
      <c r="AG2083" s="4">
        <v>137511000</v>
      </c>
    </row>
    <row r="2084" spans="1:33">
      <c r="A2084" t="s">
        <v>4892</v>
      </c>
      <c r="B2084" t="s">
        <v>132</v>
      </c>
      <c r="C2084" s="4">
        <v>204612000</v>
      </c>
      <c r="D2084" s="4">
        <v>234877000</v>
      </c>
      <c r="E2084" s="4">
        <v>237854000</v>
      </c>
      <c r="F2084" s="4">
        <v>220710000</v>
      </c>
      <c r="G2084" s="4">
        <v>221387000</v>
      </c>
      <c r="H2084" s="4">
        <v>216257000</v>
      </c>
      <c r="I2084" s="4">
        <v>217873000</v>
      </c>
      <c r="J2084" s="4">
        <v>223620000</v>
      </c>
      <c r="K2084" s="4">
        <v>224315000</v>
      </c>
      <c r="L2084" s="4">
        <v>224554000</v>
      </c>
      <c r="M2084" s="4">
        <v>223790000</v>
      </c>
      <c r="N2084" s="4">
        <v>225859000</v>
      </c>
      <c r="O2084" s="4">
        <v>225026000</v>
      </c>
      <c r="P2084" s="4">
        <v>224790000</v>
      </c>
      <c r="Q2084" s="4">
        <v>221116000</v>
      </c>
      <c r="R2084" s="4">
        <v>212851000</v>
      </c>
      <c r="S2084" s="4">
        <v>205807000</v>
      </c>
      <c r="T2084" s="4">
        <v>200504000</v>
      </c>
      <c r="U2084" s="4">
        <v>194422000</v>
      </c>
      <c r="V2084" s="4">
        <v>188206000</v>
      </c>
      <c r="W2084" s="4">
        <v>179217000</v>
      </c>
      <c r="X2084" s="4">
        <v>170946000</v>
      </c>
      <c r="Y2084" s="4">
        <v>167222000</v>
      </c>
      <c r="Z2084" s="4">
        <v>162796000</v>
      </c>
      <c r="AA2084" s="4">
        <v>156755000</v>
      </c>
      <c r="AB2084" s="4">
        <v>149345000</v>
      </c>
      <c r="AC2084" s="4">
        <v>145819000</v>
      </c>
      <c r="AD2084" s="4">
        <v>156027000</v>
      </c>
      <c r="AE2084" s="4">
        <v>157688000</v>
      </c>
      <c r="AF2084" s="4">
        <v>160264000</v>
      </c>
      <c r="AG2084" s="4">
        <v>163709000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273851000</v>
      </c>
      <c r="D2087" s="4">
        <v>273878000</v>
      </c>
      <c r="E2087" s="4">
        <v>275821000</v>
      </c>
      <c r="F2087" s="4">
        <v>277068000</v>
      </c>
      <c r="G2087" s="4">
        <v>277557000</v>
      </c>
      <c r="H2087" s="4">
        <v>275019000</v>
      </c>
      <c r="I2087" s="4">
        <v>274038000</v>
      </c>
      <c r="J2087" s="4">
        <v>274358000</v>
      </c>
      <c r="K2087" s="4">
        <v>271279000</v>
      </c>
      <c r="L2087" s="4">
        <v>267072000</v>
      </c>
      <c r="M2087" s="4">
        <v>261499000</v>
      </c>
      <c r="N2087" s="4">
        <v>262288000</v>
      </c>
      <c r="O2087" s="4">
        <v>259270000</v>
      </c>
      <c r="P2087" s="4">
        <v>256644000</v>
      </c>
      <c r="Q2087" s="4">
        <v>250905000</v>
      </c>
      <c r="R2087" s="4">
        <v>245706000</v>
      </c>
      <c r="S2087" s="4">
        <v>239557000</v>
      </c>
      <c r="T2087" s="4">
        <v>232943000</v>
      </c>
      <c r="U2087" s="4">
        <v>225964000</v>
      </c>
      <c r="V2087" s="4">
        <v>219149000</v>
      </c>
      <c r="W2087" s="4">
        <v>213945000</v>
      </c>
      <c r="X2087" s="4">
        <v>208166000</v>
      </c>
      <c r="Y2087" s="4">
        <v>203130000</v>
      </c>
      <c r="Z2087" s="4">
        <v>199972000</v>
      </c>
      <c r="AA2087" s="4">
        <v>197634000</v>
      </c>
      <c r="AB2087" s="4">
        <v>196043000</v>
      </c>
      <c r="AC2087" s="4">
        <v>195153000</v>
      </c>
      <c r="AD2087" s="4">
        <v>194961000</v>
      </c>
      <c r="AE2087" s="4">
        <v>195310000</v>
      </c>
      <c r="AF2087" s="4">
        <v>196307000</v>
      </c>
      <c r="AG2087" s="4">
        <v>198683000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>
        <v>481236</v>
      </c>
      <c r="D2090">
        <v>512371</v>
      </c>
      <c r="E2090">
        <v>537607</v>
      </c>
      <c r="F2090">
        <v>569674</v>
      </c>
      <c r="G2090">
        <v>596385</v>
      </c>
      <c r="H2090">
        <v>629085</v>
      </c>
      <c r="I2090">
        <v>655728</v>
      </c>
      <c r="J2090">
        <v>683704</v>
      </c>
      <c r="K2090">
        <v>718059</v>
      </c>
      <c r="L2090">
        <v>745112</v>
      </c>
      <c r="M2090">
        <v>780490</v>
      </c>
      <c r="N2090">
        <v>788694</v>
      </c>
      <c r="O2090">
        <v>794432</v>
      </c>
      <c r="P2090">
        <v>792368</v>
      </c>
      <c r="Q2090">
        <v>797740</v>
      </c>
      <c r="R2090">
        <v>793541</v>
      </c>
      <c r="S2090">
        <v>790146</v>
      </c>
      <c r="T2090">
        <v>792677</v>
      </c>
      <c r="U2090">
        <v>786513</v>
      </c>
      <c r="V2090">
        <v>787201</v>
      </c>
      <c r="W2090">
        <v>781019</v>
      </c>
      <c r="X2090">
        <v>780623</v>
      </c>
      <c r="Y2090">
        <v>774324</v>
      </c>
      <c r="Z2090">
        <v>775844</v>
      </c>
      <c r="AA2090">
        <v>770963</v>
      </c>
      <c r="AB2090">
        <v>772823</v>
      </c>
      <c r="AC2090">
        <v>769723</v>
      </c>
      <c r="AD2090">
        <v>773422</v>
      </c>
      <c r="AE2090">
        <v>771761</v>
      </c>
      <c r="AF2090">
        <v>778032</v>
      </c>
      <c r="AG2090">
        <v>778557</v>
      </c>
    </row>
    <row r="2091" spans="1:33">
      <c r="A2091" t="s">
        <v>4885</v>
      </c>
      <c r="B2091" t="s">
        <v>132</v>
      </c>
      <c r="C2091" s="4">
        <v>10357400</v>
      </c>
      <c r="D2091" s="4">
        <v>10303400</v>
      </c>
      <c r="E2091" s="4">
        <v>10146000</v>
      </c>
      <c r="F2091" s="4">
        <v>10088400</v>
      </c>
      <c r="G2091" s="4">
        <v>9929940</v>
      </c>
      <c r="H2091" s="4">
        <v>9860820</v>
      </c>
      <c r="I2091" s="4">
        <v>9692670</v>
      </c>
      <c r="J2091" s="4">
        <v>9521860</v>
      </c>
      <c r="K2091" s="4">
        <v>9438700</v>
      </c>
      <c r="L2091" s="4">
        <v>9254540</v>
      </c>
      <c r="M2091" s="4">
        <v>9152910</v>
      </c>
      <c r="N2091" s="4">
        <v>9100060</v>
      </c>
      <c r="O2091" s="4">
        <v>9148020</v>
      </c>
      <c r="P2091" s="4">
        <v>9094750</v>
      </c>
      <c r="Q2091" s="4">
        <v>9115620</v>
      </c>
      <c r="R2091" s="4">
        <v>9036020</v>
      </c>
      <c r="S2091" s="4">
        <v>8945220</v>
      </c>
      <c r="T2091" s="4">
        <v>8925150</v>
      </c>
      <c r="U2091" s="4">
        <v>8814240</v>
      </c>
      <c r="V2091" s="4">
        <v>8771640</v>
      </c>
      <c r="W2091" s="4">
        <v>8644260</v>
      </c>
      <c r="X2091" s="4">
        <v>8591080</v>
      </c>
      <c r="Y2091" s="4">
        <v>8463950</v>
      </c>
      <c r="Z2091" s="4">
        <v>8418830</v>
      </c>
      <c r="AA2091" s="4">
        <v>8305650</v>
      </c>
      <c r="AB2091" s="4">
        <v>8274180</v>
      </c>
      <c r="AC2091" s="4">
        <v>8176410</v>
      </c>
      <c r="AD2091" s="4">
        <v>8161380</v>
      </c>
      <c r="AE2091" s="4">
        <v>8083800</v>
      </c>
      <c r="AF2091" s="4">
        <v>8084140</v>
      </c>
      <c r="AG2091" s="4">
        <v>8021340</v>
      </c>
    </row>
    <row r="2092" spans="1:33">
      <c r="A2092" t="s">
        <v>4884</v>
      </c>
      <c r="B2092" t="s">
        <v>132</v>
      </c>
      <c r="C2092" s="4">
        <v>6048900000</v>
      </c>
      <c r="D2092" s="4">
        <v>6063340000</v>
      </c>
      <c r="E2092" s="4">
        <v>6056020000</v>
      </c>
      <c r="F2092" s="4">
        <v>6138520000</v>
      </c>
      <c r="G2092" s="4">
        <v>6135130000</v>
      </c>
      <c r="H2092" s="4">
        <v>6194460000</v>
      </c>
      <c r="I2092" s="4">
        <v>6184010000</v>
      </c>
      <c r="J2092" s="4">
        <v>6171380000</v>
      </c>
      <c r="K2092" s="4">
        <v>6217130000</v>
      </c>
      <c r="L2092" s="4">
        <v>6196860000</v>
      </c>
      <c r="M2092" s="4">
        <v>6234140000</v>
      </c>
      <c r="N2092" s="4">
        <v>6208000000</v>
      </c>
      <c r="O2092" s="4">
        <v>6235350000</v>
      </c>
      <c r="P2092" s="4">
        <v>6193040000</v>
      </c>
      <c r="Q2092" s="4">
        <v>6204180000</v>
      </c>
      <c r="R2092" s="4">
        <v>6153290000</v>
      </c>
      <c r="S2092" s="4">
        <v>6089620000</v>
      </c>
      <c r="T2092" s="4">
        <v>6070120000</v>
      </c>
      <c r="U2092" s="4">
        <v>5990840000</v>
      </c>
      <c r="V2092" s="4">
        <v>5959240000</v>
      </c>
      <c r="W2092" s="4">
        <v>5874670000</v>
      </c>
      <c r="X2092" s="4">
        <v>5839310000</v>
      </c>
      <c r="Y2092" s="4">
        <v>5749040000</v>
      </c>
      <c r="Z2092" s="4">
        <v>5715830000</v>
      </c>
      <c r="AA2092" s="4">
        <v>5637770000</v>
      </c>
      <c r="AB2092" s="4">
        <v>5622310000</v>
      </c>
      <c r="AC2092" s="4">
        <v>5555570000</v>
      </c>
      <c r="AD2092" s="4">
        <v>5522420000</v>
      </c>
      <c r="AE2092" s="4">
        <v>5459600000</v>
      </c>
      <c r="AF2092" s="4">
        <v>5451980000</v>
      </c>
      <c r="AG2092" s="4">
        <v>5401320000</v>
      </c>
    </row>
    <row r="2093" spans="1:33">
      <c r="A2093" t="s">
        <v>4883</v>
      </c>
      <c r="B2093" t="s">
        <v>132</v>
      </c>
      <c r="C2093" s="4">
        <v>1179020</v>
      </c>
      <c r="D2093" s="4">
        <v>1172870</v>
      </c>
      <c r="E2093" s="4">
        <v>1154950</v>
      </c>
      <c r="F2093" s="4">
        <v>1148400</v>
      </c>
      <c r="G2093" s="4">
        <v>1130360</v>
      </c>
      <c r="H2093" s="4">
        <v>1122490</v>
      </c>
      <c r="I2093" s="4">
        <v>1103350</v>
      </c>
      <c r="J2093" s="4">
        <v>1083910</v>
      </c>
      <c r="K2093" s="4">
        <v>1074440</v>
      </c>
      <c r="L2093" s="4">
        <v>1053480</v>
      </c>
      <c r="M2093" s="4">
        <v>1041910</v>
      </c>
      <c r="N2093" s="4">
        <v>1035890</v>
      </c>
      <c r="O2093" s="4">
        <v>1041350</v>
      </c>
      <c r="P2093" s="4">
        <v>1035290</v>
      </c>
      <c r="Q2093" s="4">
        <v>1037670</v>
      </c>
      <c r="R2093" s="4">
        <v>1028610</v>
      </c>
      <c r="S2093" s="4">
        <v>1018270</v>
      </c>
      <c r="T2093" s="4">
        <v>1015980</v>
      </c>
      <c r="U2093" s="4">
        <v>1003360</v>
      </c>
      <c r="V2093">
        <v>998509</v>
      </c>
      <c r="W2093">
        <v>984009</v>
      </c>
      <c r="X2093">
        <v>977955</v>
      </c>
      <c r="Y2093">
        <v>963484</v>
      </c>
      <c r="Z2093">
        <v>958347</v>
      </c>
      <c r="AA2093">
        <v>945463</v>
      </c>
      <c r="AB2093">
        <v>941882</v>
      </c>
      <c r="AC2093">
        <v>930752</v>
      </c>
      <c r="AD2093">
        <v>929041</v>
      </c>
      <c r="AE2093">
        <v>920210</v>
      </c>
      <c r="AF2093">
        <v>920248</v>
      </c>
      <c r="AG2093">
        <v>913100</v>
      </c>
    </row>
    <row r="2094" spans="1:33">
      <c r="A2094" t="s">
        <v>4882</v>
      </c>
      <c r="B2094" t="s">
        <v>132</v>
      </c>
      <c r="C2094" s="4">
        <v>272212000</v>
      </c>
      <c r="D2094" s="4">
        <v>313736000</v>
      </c>
      <c r="E2094" s="4">
        <v>313357000</v>
      </c>
      <c r="F2094" s="4">
        <v>290425000</v>
      </c>
      <c r="G2094" s="4">
        <v>288675000</v>
      </c>
      <c r="H2094" s="4">
        <v>285134000</v>
      </c>
      <c r="I2094" s="4">
        <v>285783000</v>
      </c>
      <c r="J2094" s="4">
        <v>290523000</v>
      </c>
      <c r="K2094" s="4">
        <v>294754000</v>
      </c>
      <c r="L2094" s="4">
        <v>296559000</v>
      </c>
      <c r="M2094" s="4">
        <v>301300000</v>
      </c>
      <c r="N2094" s="4">
        <v>302531000</v>
      </c>
      <c r="O2094" s="4">
        <v>305726000</v>
      </c>
      <c r="P2094" s="4">
        <v>306029000</v>
      </c>
      <c r="Q2094" s="4">
        <v>308031000</v>
      </c>
      <c r="R2094" s="4">
        <v>299551000</v>
      </c>
      <c r="S2094" s="4">
        <v>293300000</v>
      </c>
      <c r="T2094" s="4">
        <v>292526000</v>
      </c>
      <c r="U2094" s="4">
        <v>288032000</v>
      </c>
      <c r="V2094" s="4">
        <v>285484000</v>
      </c>
      <c r="W2094" s="4">
        <v>273682000</v>
      </c>
      <c r="X2094" s="4">
        <v>266131000</v>
      </c>
      <c r="Y2094" s="4">
        <v>262383000</v>
      </c>
      <c r="Z2094" s="4">
        <v>257432000</v>
      </c>
      <c r="AA2094" s="4">
        <v>246781000</v>
      </c>
      <c r="AB2094" s="4">
        <v>235626000</v>
      </c>
      <c r="AC2094" s="4">
        <v>227923000</v>
      </c>
      <c r="AD2094" s="4">
        <v>243170000</v>
      </c>
      <c r="AE2094" s="4">
        <v>242336000</v>
      </c>
      <c r="AF2094" s="4">
        <v>244614000</v>
      </c>
      <c r="AG2094" s="4">
        <v>244512000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39951900</v>
      </c>
      <c r="D2097" s="4">
        <v>41384300</v>
      </c>
      <c r="E2097" s="4">
        <v>42440800</v>
      </c>
      <c r="F2097" s="4">
        <v>43941300</v>
      </c>
      <c r="G2097" s="4">
        <v>44998800</v>
      </c>
      <c r="H2097" s="4">
        <v>46512000</v>
      </c>
      <c r="I2097" s="4">
        <v>47551200</v>
      </c>
      <c r="J2097" s="4">
        <v>48593500</v>
      </c>
      <c r="K2097" s="4">
        <v>50116900</v>
      </c>
      <c r="L2097" s="4">
        <v>51130700</v>
      </c>
      <c r="M2097" s="4">
        <v>52619900</v>
      </c>
      <c r="N2097" s="4">
        <v>52833600</v>
      </c>
      <c r="O2097" s="4">
        <v>53132700</v>
      </c>
      <c r="P2097" s="4">
        <v>52863400</v>
      </c>
      <c r="Q2097" s="4">
        <v>53053000</v>
      </c>
      <c r="R2097" s="4">
        <v>52681500</v>
      </c>
      <c r="S2097" s="4">
        <v>52262700</v>
      </c>
      <c r="T2097" s="4">
        <v>52302000</v>
      </c>
      <c r="U2097" s="4">
        <v>51784800</v>
      </c>
      <c r="V2097" s="4">
        <v>51697500</v>
      </c>
      <c r="W2097" s="4">
        <v>51123800</v>
      </c>
      <c r="X2097" s="4">
        <v>50975300</v>
      </c>
      <c r="Y2097" s="4">
        <v>50398200</v>
      </c>
      <c r="Z2097" s="4">
        <v>50321000</v>
      </c>
      <c r="AA2097" s="4">
        <v>49819800</v>
      </c>
      <c r="AB2097" s="4">
        <v>49819400</v>
      </c>
      <c r="AC2097" s="4">
        <v>49438600</v>
      </c>
      <c r="AD2097" s="4">
        <v>49543300</v>
      </c>
      <c r="AE2097" s="4">
        <v>49260100</v>
      </c>
      <c r="AF2097" s="4">
        <v>49478200</v>
      </c>
      <c r="AG2097" s="4">
        <v>49304700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2259080</v>
      </c>
      <c r="D2100" s="4">
        <v>2295530</v>
      </c>
      <c r="E2100" s="4">
        <v>2349210</v>
      </c>
      <c r="F2100" s="4">
        <v>2398820</v>
      </c>
      <c r="G2100" s="4">
        <v>2444180</v>
      </c>
      <c r="H2100" s="4">
        <v>2464370</v>
      </c>
      <c r="I2100" s="4">
        <v>2499340</v>
      </c>
      <c r="J2100" s="4">
        <v>2548320</v>
      </c>
      <c r="K2100" s="4">
        <v>2566510</v>
      </c>
      <c r="L2100" s="4">
        <v>2573260</v>
      </c>
      <c r="M2100" s="4">
        <v>2567570</v>
      </c>
      <c r="N2100" s="4">
        <v>2586880</v>
      </c>
      <c r="O2100" s="4">
        <v>2557360</v>
      </c>
      <c r="P2100" s="4">
        <v>2533870</v>
      </c>
      <c r="Q2100" s="4">
        <v>2479520</v>
      </c>
      <c r="R2100" s="4">
        <v>2430930</v>
      </c>
      <c r="S2100" s="4">
        <v>2372960</v>
      </c>
      <c r="T2100" s="4">
        <v>2310090</v>
      </c>
      <c r="U2100" s="4">
        <v>2243960</v>
      </c>
      <c r="V2100" s="4">
        <v>2178580</v>
      </c>
      <c r="W2100" s="4">
        <v>2129670</v>
      </c>
      <c r="X2100" s="4">
        <v>2074100</v>
      </c>
      <c r="Y2100" s="4">
        <v>2026330</v>
      </c>
      <c r="Z2100" s="4">
        <v>1998230</v>
      </c>
      <c r="AA2100" s="4">
        <v>1977170</v>
      </c>
      <c r="AB2100" s="4">
        <v>1963840</v>
      </c>
      <c r="AC2100" s="4">
        <v>1957830</v>
      </c>
      <c r="AD2100" s="4">
        <v>1958290</v>
      </c>
      <c r="AE2100" s="4">
        <v>1964350</v>
      </c>
      <c r="AF2100" s="4">
        <v>1976730</v>
      </c>
      <c r="AG2100" s="4">
        <v>2003490</v>
      </c>
    </row>
    <row r="2101" spans="1:33">
      <c r="A2101" t="s">
        <v>4875</v>
      </c>
      <c r="B2101" t="s">
        <v>132</v>
      </c>
      <c r="C2101" s="4">
        <v>837925000</v>
      </c>
      <c r="D2101" s="4">
        <v>784714000</v>
      </c>
      <c r="E2101" s="4">
        <v>745413000</v>
      </c>
      <c r="F2101" s="4">
        <v>711595000</v>
      </c>
      <c r="G2101" s="4">
        <v>682742000</v>
      </c>
      <c r="H2101" s="4">
        <v>651967000</v>
      </c>
      <c r="I2101" s="4">
        <v>629850000</v>
      </c>
      <c r="J2101" s="4">
        <v>614962000</v>
      </c>
      <c r="K2101" s="4">
        <v>596326000</v>
      </c>
      <c r="L2101" s="4">
        <v>578432000</v>
      </c>
      <c r="M2101" s="4">
        <v>560357000</v>
      </c>
      <c r="N2101" s="4">
        <v>559303000</v>
      </c>
      <c r="O2101" s="4">
        <v>552499000</v>
      </c>
      <c r="P2101" s="4">
        <v>547146000</v>
      </c>
      <c r="Q2101" s="4">
        <v>535571000</v>
      </c>
      <c r="R2101" s="4">
        <v>525449000</v>
      </c>
      <c r="S2101" s="4">
        <v>513871000</v>
      </c>
      <c r="T2101" s="4">
        <v>501508000</v>
      </c>
      <c r="U2101" s="4">
        <v>488471000</v>
      </c>
      <c r="V2101" s="4">
        <v>475589000</v>
      </c>
      <c r="W2101" s="4">
        <v>466308000</v>
      </c>
      <c r="X2101" s="4">
        <v>455548000</v>
      </c>
      <c r="Y2101" s="4">
        <v>446353000</v>
      </c>
      <c r="Z2101" s="4">
        <v>441384000</v>
      </c>
      <c r="AA2101" s="4">
        <v>438062000</v>
      </c>
      <c r="AB2101" s="4">
        <v>436427000</v>
      </c>
      <c r="AC2101" s="4">
        <v>436342000</v>
      </c>
      <c r="AD2101" s="4">
        <v>437682000</v>
      </c>
      <c r="AE2101" s="4">
        <v>440376000</v>
      </c>
      <c r="AF2101" s="4">
        <v>444417000</v>
      </c>
      <c r="AG2101" s="4">
        <v>451688000</v>
      </c>
    </row>
    <row r="2102" spans="1:33">
      <c r="A2102" t="s">
        <v>4874</v>
      </c>
      <c r="B2102" t="s">
        <v>132</v>
      </c>
      <c r="C2102" s="4">
        <v>3126220000</v>
      </c>
      <c r="D2102" s="4">
        <v>3121100000</v>
      </c>
      <c r="E2102" s="4">
        <v>3160660000</v>
      </c>
      <c r="F2102" s="4">
        <v>3207520000</v>
      </c>
      <c r="G2102" s="4">
        <v>3235090000</v>
      </c>
      <c r="H2102" s="4">
        <v>3230310000</v>
      </c>
      <c r="I2102" s="4">
        <v>3241570000</v>
      </c>
      <c r="J2102" s="4">
        <v>3266110000</v>
      </c>
      <c r="K2102" s="4">
        <v>3253160000</v>
      </c>
      <c r="L2102" s="4">
        <v>3226260000</v>
      </c>
      <c r="M2102" s="4">
        <v>3183730000</v>
      </c>
      <c r="N2102" s="4">
        <v>3186670000</v>
      </c>
      <c r="O2102" s="4">
        <v>3155590000</v>
      </c>
      <c r="P2102" s="4">
        <v>3127790000</v>
      </c>
      <c r="Q2102" s="4">
        <v>3062170000</v>
      </c>
      <c r="R2102" s="4">
        <v>3006290000</v>
      </c>
      <c r="S2102" s="4">
        <v>2938040000</v>
      </c>
      <c r="T2102" s="4">
        <v>2860720000</v>
      </c>
      <c r="U2102" s="4">
        <v>2780430000</v>
      </c>
      <c r="V2102" s="4">
        <v>2701230000</v>
      </c>
      <c r="W2102" s="4">
        <v>2645060000</v>
      </c>
      <c r="X2102" s="4">
        <v>2578950000</v>
      </c>
      <c r="Y2102" s="4">
        <v>2519250000</v>
      </c>
      <c r="Z2102" s="4">
        <v>2485310000</v>
      </c>
      <c r="AA2102" s="4">
        <v>2462280000</v>
      </c>
      <c r="AB2102" s="4">
        <v>2450200000</v>
      </c>
      <c r="AC2102" s="4">
        <v>2443830000</v>
      </c>
      <c r="AD2102" s="4">
        <v>2436330000</v>
      </c>
      <c r="AE2102" s="4">
        <v>2442650000</v>
      </c>
      <c r="AF2102" s="4">
        <v>2456000000</v>
      </c>
      <c r="AG2102" s="4">
        <v>2486520000</v>
      </c>
    </row>
    <row r="2103" spans="1:33">
      <c r="A2103" t="s">
        <v>4873</v>
      </c>
      <c r="B2103" t="s">
        <v>132</v>
      </c>
      <c r="C2103" s="4">
        <v>92400700</v>
      </c>
      <c r="D2103" s="4">
        <v>86400700</v>
      </c>
      <c r="E2103" s="4">
        <v>81955500</v>
      </c>
      <c r="F2103" s="4">
        <v>78155700</v>
      </c>
      <c r="G2103" s="4">
        <v>74922400</v>
      </c>
      <c r="H2103" s="4">
        <v>71503500</v>
      </c>
      <c r="I2103" s="4">
        <v>69055400</v>
      </c>
      <c r="J2103" s="4">
        <v>67414300</v>
      </c>
      <c r="K2103" s="4">
        <v>65385500</v>
      </c>
      <c r="L2103" s="4">
        <v>63451000</v>
      </c>
      <c r="M2103" s="4">
        <v>61506700</v>
      </c>
      <c r="N2103" s="4">
        <v>61373200</v>
      </c>
      <c r="O2103" s="4">
        <v>60623400</v>
      </c>
      <c r="P2103" s="4">
        <v>60033800</v>
      </c>
      <c r="Q2103" s="4">
        <v>58765700</v>
      </c>
      <c r="R2103" s="4">
        <v>57661000</v>
      </c>
      <c r="S2103" s="4">
        <v>56397800</v>
      </c>
      <c r="T2103" s="4">
        <v>55049800</v>
      </c>
      <c r="U2103" s="4">
        <v>53627600</v>
      </c>
      <c r="V2103" s="4">
        <v>52221400</v>
      </c>
      <c r="W2103" s="4">
        <v>51215000</v>
      </c>
      <c r="X2103" s="4">
        <v>50041500</v>
      </c>
      <c r="Y2103" s="4">
        <v>49039100</v>
      </c>
      <c r="Z2103" s="4">
        <v>48501000</v>
      </c>
      <c r="AA2103" s="4">
        <v>48143500</v>
      </c>
      <c r="AB2103" s="4">
        <v>47971100</v>
      </c>
      <c r="AC2103" s="4">
        <v>47968700</v>
      </c>
      <c r="AD2103" s="4">
        <v>48123200</v>
      </c>
      <c r="AE2103" s="4">
        <v>48430400</v>
      </c>
      <c r="AF2103" s="4">
        <v>48882000</v>
      </c>
      <c r="AG2103" s="4">
        <v>49689400</v>
      </c>
    </row>
    <row r="2104" spans="1:33">
      <c r="A2104" t="s">
        <v>4872</v>
      </c>
      <c r="B2104" t="s">
        <v>132</v>
      </c>
      <c r="C2104" s="4">
        <v>140686000</v>
      </c>
      <c r="D2104" s="4">
        <v>161495000</v>
      </c>
      <c r="E2104" s="4">
        <v>163542000</v>
      </c>
      <c r="F2104" s="4">
        <v>151754000</v>
      </c>
      <c r="G2104" s="4">
        <v>152220000</v>
      </c>
      <c r="H2104" s="4">
        <v>148693000</v>
      </c>
      <c r="I2104" s="4">
        <v>149804000</v>
      </c>
      <c r="J2104" s="4">
        <v>153755000</v>
      </c>
      <c r="K2104" s="4">
        <v>154233000</v>
      </c>
      <c r="L2104" s="4">
        <v>154397000</v>
      </c>
      <c r="M2104" s="4">
        <v>153872000</v>
      </c>
      <c r="N2104" s="4">
        <v>155294000</v>
      </c>
      <c r="O2104" s="4">
        <v>154722000</v>
      </c>
      <c r="P2104" s="4">
        <v>154560000</v>
      </c>
      <c r="Q2104" s="4">
        <v>152034000</v>
      </c>
      <c r="R2104" s="4">
        <v>146351000</v>
      </c>
      <c r="S2104" s="4">
        <v>141507000</v>
      </c>
      <c r="T2104" s="4">
        <v>137861000</v>
      </c>
      <c r="U2104" s="4">
        <v>133680000</v>
      </c>
      <c r="V2104" s="4">
        <v>129405000</v>
      </c>
      <c r="W2104" s="4">
        <v>123225000</v>
      </c>
      <c r="X2104" s="4">
        <v>117538000</v>
      </c>
      <c r="Y2104" s="4">
        <v>114977000</v>
      </c>
      <c r="Z2104" s="4">
        <v>111934000</v>
      </c>
      <c r="AA2104" s="4">
        <v>107781000</v>
      </c>
      <c r="AB2104" s="4">
        <v>102686000</v>
      </c>
      <c r="AC2104" s="4">
        <v>100261000</v>
      </c>
      <c r="AD2104" s="4">
        <v>107280000</v>
      </c>
      <c r="AE2104" s="4">
        <v>108422000</v>
      </c>
      <c r="AF2104" s="4">
        <v>110193000</v>
      </c>
      <c r="AG2104" s="4">
        <v>112562000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109790000</v>
      </c>
      <c r="D2107" s="4">
        <v>109800000</v>
      </c>
      <c r="E2107" s="4">
        <v>110579000</v>
      </c>
      <c r="F2107" s="4">
        <v>111079000</v>
      </c>
      <c r="G2107" s="4">
        <v>111275000</v>
      </c>
      <c r="H2107" s="4">
        <v>110258000</v>
      </c>
      <c r="I2107" s="4">
        <v>109865000</v>
      </c>
      <c r="J2107" s="4">
        <v>109993000</v>
      </c>
      <c r="K2107" s="4">
        <v>108759000</v>
      </c>
      <c r="L2107" s="4">
        <v>107072000</v>
      </c>
      <c r="M2107" s="4">
        <v>104838000</v>
      </c>
      <c r="N2107" s="4">
        <v>105154000</v>
      </c>
      <c r="O2107" s="4">
        <v>103944000</v>
      </c>
      <c r="P2107" s="4">
        <v>102891000</v>
      </c>
      <c r="Q2107" s="4">
        <v>100590000</v>
      </c>
      <c r="R2107" s="4">
        <v>98505900</v>
      </c>
      <c r="S2107" s="4">
        <v>96040800</v>
      </c>
      <c r="T2107" s="4">
        <v>93389000</v>
      </c>
      <c r="U2107" s="4">
        <v>90591300</v>
      </c>
      <c r="V2107" s="4">
        <v>87859200</v>
      </c>
      <c r="W2107" s="4">
        <v>85772500</v>
      </c>
      <c r="X2107" s="4">
        <v>83456000</v>
      </c>
      <c r="Y2107" s="4">
        <v>81436800</v>
      </c>
      <c r="Z2107" s="4">
        <v>80170700</v>
      </c>
      <c r="AA2107" s="4">
        <v>79233300</v>
      </c>
      <c r="AB2107" s="4">
        <v>78595400</v>
      </c>
      <c r="AC2107" s="4">
        <v>78238700</v>
      </c>
      <c r="AD2107" s="4">
        <v>78161800</v>
      </c>
      <c r="AE2107" s="4">
        <v>78301700</v>
      </c>
      <c r="AF2107" s="4">
        <v>78701400</v>
      </c>
      <c r="AG2107" s="4">
        <v>79653900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>
        <v>192866</v>
      </c>
      <c r="D2110">
        <v>205344</v>
      </c>
      <c r="E2110">
        <v>215458</v>
      </c>
      <c r="F2110">
        <v>228309</v>
      </c>
      <c r="G2110">
        <v>239014</v>
      </c>
      <c r="H2110">
        <v>252120</v>
      </c>
      <c r="I2110">
        <v>262797</v>
      </c>
      <c r="J2110">
        <v>274009</v>
      </c>
      <c r="K2110">
        <v>287778</v>
      </c>
      <c r="L2110">
        <v>298620</v>
      </c>
      <c r="M2110">
        <v>312798</v>
      </c>
      <c r="N2110">
        <v>316086</v>
      </c>
      <c r="O2110">
        <v>318386</v>
      </c>
      <c r="P2110">
        <v>317559</v>
      </c>
      <c r="Q2110">
        <v>319711</v>
      </c>
      <c r="R2110">
        <v>318029</v>
      </c>
      <c r="S2110">
        <v>316668</v>
      </c>
      <c r="T2110">
        <v>317682</v>
      </c>
      <c r="U2110">
        <v>315212</v>
      </c>
      <c r="V2110">
        <v>315488</v>
      </c>
      <c r="W2110">
        <v>313010</v>
      </c>
      <c r="X2110">
        <v>312852</v>
      </c>
      <c r="Y2110">
        <v>310327</v>
      </c>
      <c r="Z2110">
        <v>310936</v>
      </c>
      <c r="AA2110">
        <v>308980</v>
      </c>
      <c r="AB2110">
        <v>309725</v>
      </c>
      <c r="AC2110">
        <v>308483</v>
      </c>
      <c r="AD2110">
        <v>309965</v>
      </c>
      <c r="AE2110">
        <v>309300</v>
      </c>
      <c r="AF2110">
        <v>311813</v>
      </c>
      <c r="AG2110">
        <v>312023</v>
      </c>
    </row>
    <row r="2111" spans="1:33">
      <c r="A2111" t="s">
        <v>4865</v>
      </c>
      <c r="B2111" t="s">
        <v>132</v>
      </c>
      <c r="C2111" s="4">
        <v>3742630</v>
      </c>
      <c r="D2111" s="4">
        <v>3723120</v>
      </c>
      <c r="E2111" s="4">
        <v>3666240</v>
      </c>
      <c r="F2111" s="4">
        <v>3645440</v>
      </c>
      <c r="G2111" s="4">
        <v>3588170</v>
      </c>
      <c r="H2111" s="4">
        <v>3563190</v>
      </c>
      <c r="I2111" s="4">
        <v>3502440</v>
      </c>
      <c r="J2111" s="4">
        <v>3440710</v>
      </c>
      <c r="K2111" s="4">
        <v>3410660</v>
      </c>
      <c r="L2111" s="4">
        <v>3344120</v>
      </c>
      <c r="M2111" s="4">
        <v>3307390</v>
      </c>
      <c r="N2111" s="4">
        <v>3288300</v>
      </c>
      <c r="O2111" s="4">
        <v>3305630</v>
      </c>
      <c r="P2111" s="4">
        <v>3286380</v>
      </c>
      <c r="Q2111" s="4">
        <v>3293920</v>
      </c>
      <c r="R2111" s="4">
        <v>3265160</v>
      </c>
      <c r="S2111" s="4">
        <v>3232340</v>
      </c>
      <c r="T2111" s="4">
        <v>3225090</v>
      </c>
      <c r="U2111" s="4">
        <v>3185010</v>
      </c>
      <c r="V2111" s="4">
        <v>3169620</v>
      </c>
      <c r="W2111" s="4">
        <v>3123590</v>
      </c>
      <c r="X2111" s="4">
        <v>3104380</v>
      </c>
      <c r="Y2111" s="4">
        <v>3058440</v>
      </c>
      <c r="Z2111" s="4">
        <v>3042130</v>
      </c>
      <c r="AA2111" s="4">
        <v>3001240</v>
      </c>
      <c r="AB2111" s="4">
        <v>2989870</v>
      </c>
      <c r="AC2111" s="4">
        <v>2954530</v>
      </c>
      <c r="AD2111" s="4">
        <v>2949110</v>
      </c>
      <c r="AE2111" s="4">
        <v>2921070</v>
      </c>
      <c r="AF2111" s="4">
        <v>2921190</v>
      </c>
      <c r="AG2111" s="4">
        <v>2898500</v>
      </c>
    </row>
    <row r="2112" spans="1:33">
      <c r="A2112" t="s">
        <v>4864</v>
      </c>
      <c r="B2112" t="s">
        <v>132</v>
      </c>
      <c r="C2112" s="4">
        <v>4159060000</v>
      </c>
      <c r="D2112" s="4">
        <v>4168990000</v>
      </c>
      <c r="E2112" s="4">
        <v>4163960000</v>
      </c>
      <c r="F2112" s="4">
        <v>4220680000</v>
      </c>
      <c r="G2112" s="4">
        <v>4218350000</v>
      </c>
      <c r="H2112" s="4">
        <v>4259140000</v>
      </c>
      <c r="I2112" s="4">
        <v>4251960000</v>
      </c>
      <c r="J2112" s="4">
        <v>4243280000</v>
      </c>
      <c r="K2112" s="4">
        <v>4274730000</v>
      </c>
      <c r="L2112" s="4">
        <v>4260790000</v>
      </c>
      <c r="M2112" s="4">
        <v>4286430000</v>
      </c>
      <c r="N2112" s="4">
        <v>4268450000</v>
      </c>
      <c r="O2112" s="4">
        <v>4287260000</v>
      </c>
      <c r="P2112" s="4">
        <v>4258170000</v>
      </c>
      <c r="Q2112" s="4">
        <v>4265830000</v>
      </c>
      <c r="R2112" s="4">
        <v>4230840000</v>
      </c>
      <c r="S2112" s="4">
        <v>4187060000</v>
      </c>
      <c r="T2112" s="4">
        <v>4173650000</v>
      </c>
      <c r="U2112" s="4">
        <v>4119140000</v>
      </c>
      <c r="V2112" s="4">
        <v>4097410000</v>
      </c>
      <c r="W2112" s="4">
        <v>4039270000</v>
      </c>
      <c r="X2112" s="4">
        <v>4014950000</v>
      </c>
      <c r="Y2112" s="4">
        <v>3952890000</v>
      </c>
      <c r="Z2112" s="4">
        <v>3930050000</v>
      </c>
      <c r="AA2112" s="4">
        <v>3876380000</v>
      </c>
      <c r="AB2112" s="4">
        <v>3865750000</v>
      </c>
      <c r="AC2112" s="4">
        <v>3819860000</v>
      </c>
      <c r="AD2112" s="4">
        <v>3797060000</v>
      </c>
      <c r="AE2112" s="4">
        <v>3753870000</v>
      </c>
      <c r="AF2112" s="4">
        <v>3748630000</v>
      </c>
      <c r="AG2112" s="4">
        <v>3713800000</v>
      </c>
    </row>
    <row r="2113" spans="1:33">
      <c r="A2113" t="s">
        <v>4863</v>
      </c>
      <c r="B2113" t="s">
        <v>132</v>
      </c>
      <c r="C2113">
        <v>426038</v>
      </c>
      <c r="D2113">
        <v>423817</v>
      </c>
      <c r="E2113">
        <v>417342</v>
      </c>
      <c r="F2113">
        <v>414974</v>
      </c>
      <c r="G2113">
        <v>408455</v>
      </c>
      <c r="H2113">
        <v>405612</v>
      </c>
      <c r="I2113">
        <v>398696</v>
      </c>
      <c r="J2113">
        <v>391670</v>
      </c>
      <c r="K2113">
        <v>388249</v>
      </c>
      <c r="L2113">
        <v>380674</v>
      </c>
      <c r="M2113">
        <v>376493</v>
      </c>
      <c r="N2113">
        <v>374319</v>
      </c>
      <c r="O2113">
        <v>376292</v>
      </c>
      <c r="P2113">
        <v>374101</v>
      </c>
      <c r="Q2113">
        <v>374959</v>
      </c>
      <c r="R2113">
        <v>371685</v>
      </c>
      <c r="S2113">
        <v>367950</v>
      </c>
      <c r="T2113">
        <v>367125</v>
      </c>
      <c r="U2113">
        <v>362562</v>
      </c>
      <c r="V2113">
        <v>360810</v>
      </c>
      <c r="W2113">
        <v>355571</v>
      </c>
      <c r="X2113">
        <v>353383</v>
      </c>
      <c r="Y2113">
        <v>348154</v>
      </c>
      <c r="Z2113">
        <v>346298</v>
      </c>
      <c r="AA2113">
        <v>341642</v>
      </c>
      <c r="AB2113">
        <v>340348</v>
      </c>
      <c r="AC2113">
        <v>336326</v>
      </c>
      <c r="AD2113">
        <v>335708</v>
      </c>
      <c r="AE2113">
        <v>332517</v>
      </c>
      <c r="AF2113">
        <v>332531</v>
      </c>
      <c r="AG2113">
        <v>329947</v>
      </c>
    </row>
    <row r="2114" spans="1:33">
      <c r="A2114" t="s">
        <v>4862</v>
      </c>
      <c r="B2114" t="s">
        <v>132</v>
      </c>
      <c r="C2114" s="4">
        <v>187166000</v>
      </c>
      <c r="D2114" s="4">
        <v>215716000</v>
      </c>
      <c r="E2114" s="4">
        <v>215456000</v>
      </c>
      <c r="F2114" s="4">
        <v>199689000</v>
      </c>
      <c r="G2114" s="4">
        <v>198485000</v>
      </c>
      <c r="H2114" s="4">
        <v>196051000</v>
      </c>
      <c r="I2114" s="4">
        <v>196497000</v>
      </c>
      <c r="J2114" s="4">
        <v>199756000</v>
      </c>
      <c r="K2114" s="4">
        <v>202665000</v>
      </c>
      <c r="L2114" s="4">
        <v>203906000</v>
      </c>
      <c r="M2114" s="4">
        <v>207166000</v>
      </c>
      <c r="N2114" s="4">
        <v>208012000</v>
      </c>
      <c r="O2114" s="4">
        <v>210209000</v>
      </c>
      <c r="P2114" s="4">
        <v>210417000</v>
      </c>
      <c r="Q2114" s="4">
        <v>211794000</v>
      </c>
      <c r="R2114" s="4">
        <v>205963000</v>
      </c>
      <c r="S2114" s="4">
        <v>201665000</v>
      </c>
      <c r="T2114" s="4">
        <v>201133000</v>
      </c>
      <c r="U2114" s="4">
        <v>198043000</v>
      </c>
      <c r="V2114" s="4">
        <v>196291000</v>
      </c>
      <c r="W2114" s="4">
        <v>188176000</v>
      </c>
      <c r="X2114" s="4">
        <v>182985000</v>
      </c>
      <c r="Y2114" s="4">
        <v>180407000</v>
      </c>
      <c r="Z2114" s="4">
        <v>177003000</v>
      </c>
      <c r="AA2114" s="4">
        <v>169680000</v>
      </c>
      <c r="AB2114" s="4">
        <v>162010000</v>
      </c>
      <c r="AC2114" s="4">
        <v>156714000</v>
      </c>
      <c r="AD2114" s="4">
        <v>167197000</v>
      </c>
      <c r="AE2114" s="4">
        <v>166624000</v>
      </c>
      <c r="AF2114" s="4">
        <v>168190000</v>
      </c>
      <c r="AG2114" s="4">
        <v>168120000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16017100</v>
      </c>
      <c r="D2117" s="4">
        <v>16591400</v>
      </c>
      <c r="E2117" s="4">
        <v>17014900</v>
      </c>
      <c r="F2117" s="4">
        <v>17616500</v>
      </c>
      <c r="G2117" s="4">
        <v>18040400</v>
      </c>
      <c r="H2117" s="4">
        <v>18647100</v>
      </c>
      <c r="I2117" s="4">
        <v>19063800</v>
      </c>
      <c r="J2117" s="4">
        <v>19481600</v>
      </c>
      <c r="K2117" s="4">
        <v>20092400</v>
      </c>
      <c r="L2117" s="4">
        <v>20498800</v>
      </c>
      <c r="M2117" s="4">
        <v>21095800</v>
      </c>
      <c r="N2117" s="4">
        <v>21181500</v>
      </c>
      <c r="O2117" s="4">
        <v>21301400</v>
      </c>
      <c r="P2117" s="4">
        <v>21193500</v>
      </c>
      <c r="Q2117" s="4">
        <v>21269500</v>
      </c>
      <c r="R2117" s="4">
        <v>21120500</v>
      </c>
      <c r="S2117" s="4">
        <v>20952600</v>
      </c>
      <c r="T2117" s="4">
        <v>20968400</v>
      </c>
      <c r="U2117" s="4">
        <v>20761000</v>
      </c>
      <c r="V2117" s="4">
        <v>20726000</v>
      </c>
      <c r="W2117" s="4">
        <v>20496000</v>
      </c>
      <c r="X2117" s="4">
        <v>20436500</v>
      </c>
      <c r="Y2117" s="4">
        <v>20205200</v>
      </c>
      <c r="Z2117" s="4">
        <v>20174200</v>
      </c>
      <c r="AA2117" s="4">
        <v>19973300</v>
      </c>
      <c r="AB2117" s="4">
        <v>19973100</v>
      </c>
      <c r="AC2117" s="4">
        <v>19820400</v>
      </c>
      <c r="AD2117" s="4">
        <v>19862400</v>
      </c>
      <c r="AE2117" s="4">
        <v>19748800</v>
      </c>
      <c r="AF2117" s="4">
        <v>19836300</v>
      </c>
      <c r="AG2117" s="4">
        <v>19766800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292352</v>
      </c>
      <c r="D2120">
        <v>297069</v>
      </c>
      <c r="E2120">
        <v>304015</v>
      </c>
      <c r="F2120">
        <v>310435</v>
      </c>
      <c r="G2120">
        <v>316306</v>
      </c>
      <c r="H2120">
        <v>318919</v>
      </c>
      <c r="I2120">
        <v>323444</v>
      </c>
      <c r="J2120">
        <v>329783</v>
      </c>
      <c r="K2120">
        <v>332136</v>
      </c>
      <c r="L2120">
        <v>333011</v>
      </c>
      <c r="M2120">
        <v>332273</v>
      </c>
      <c r="N2120">
        <v>334773</v>
      </c>
      <c r="O2120">
        <v>330953</v>
      </c>
      <c r="P2120">
        <v>327912</v>
      </c>
      <c r="Q2120">
        <v>320880</v>
      </c>
      <c r="R2120">
        <v>314591</v>
      </c>
      <c r="S2120">
        <v>307089</v>
      </c>
      <c r="T2120">
        <v>298952</v>
      </c>
      <c r="U2120">
        <v>290395</v>
      </c>
      <c r="V2120">
        <v>281934</v>
      </c>
      <c r="W2120">
        <v>275604</v>
      </c>
      <c r="X2120">
        <v>268413</v>
      </c>
      <c r="Y2120">
        <v>262230</v>
      </c>
      <c r="Z2120">
        <v>258595</v>
      </c>
      <c r="AA2120">
        <v>255869</v>
      </c>
      <c r="AB2120">
        <v>254144</v>
      </c>
      <c r="AC2120">
        <v>253367</v>
      </c>
      <c r="AD2120">
        <v>253425</v>
      </c>
      <c r="AE2120">
        <v>254211</v>
      </c>
      <c r="AF2120">
        <v>255812</v>
      </c>
      <c r="AG2120">
        <v>259275</v>
      </c>
    </row>
    <row r="2121" spans="1:33">
      <c r="A2121" t="s">
        <v>4855</v>
      </c>
      <c r="B2121" t="s">
        <v>132</v>
      </c>
      <c r="C2121" s="4">
        <v>350098000</v>
      </c>
      <c r="D2121" s="4">
        <v>327866000</v>
      </c>
      <c r="E2121" s="4">
        <v>311445000</v>
      </c>
      <c r="F2121" s="4">
        <v>297315000</v>
      </c>
      <c r="G2121" s="4">
        <v>285260000</v>
      </c>
      <c r="H2121" s="4">
        <v>272402000</v>
      </c>
      <c r="I2121" s="4">
        <v>263161000</v>
      </c>
      <c r="J2121" s="4">
        <v>256941000</v>
      </c>
      <c r="K2121" s="4">
        <v>249154000</v>
      </c>
      <c r="L2121" s="4">
        <v>241678000</v>
      </c>
      <c r="M2121" s="4">
        <v>234126000</v>
      </c>
      <c r="N2121" s="4">
        <v>233686000</v>
      </c>
      <c r="O2121" s="4">
        <v>230843000</v>
      </c>
      <c r="P2121" s="4">
        <v>228606000</v>
      </c>
      <c r="Q2121" s="4">
        <v>223770000</v>
      </c>
      <c r="R2121" s="4">
        <v>219541000</v>
      </c>
      <c r="S2121" s="4">
        <v>214703000</v>
      </c>
      <c r="T2121" s="4">
        <v>209538000</v>
      </c>
      <c r="U2121" s="4">
        <v>204091000</v>
      </c>
      <c r="V2121" s="4">
        <v>198709000</v>
      </c>
      <c r="W2121" s="4">
        <v>194831000</v>
      </c>
      <c r="X2121" s="4">
        <v>190335000</v>
      </c>
      <c r="Y2121" s="4">
        <v>186493000</v>
      </c>
      <c r="Z2121" s="4">
        <v>184417000</v>
      </c>
      <c r="AA2121" s="4">
        <v>183029000</v>
      </c>
      <c r="AB2121" s="4">
        <v>182346000</v>
      </c>
      <c r="AC2121" s="4">
        <v>182310000</v>
      </c>
      <c r="AD2121" s="4">
        <v>182870000</v>
      </c>
      <c r="AE2121" s="4">
        <v>183996000</v>
      </c>
      <c r="AF2121" s="4">
        <v>185684000</v>
      </c>
      <c r="AG2121" s="4">
        <v>188722000</v>
      </c>
    </row>
    <row r="2122" spans="1:33">
      <c r="A2122" t="s">
        <v>4854</v>
      </c>
      <c r="B2122" t="s">
        <v>132</v>
      </c>
      <c r="C2122" s="4">
        <v>217240000</v>
      </c>
      <c r="D2122" s="4">
        <v>216885000</v>
      </c>
      <c r="E2122" s="4">
        <v>219633000</v>
      </c>
      <c r="F2122" s="4">
        <v>222890000</v>
      </c>
      <c r="G2122" s="4">
        <v>224806000</v>
      </c>
      <c r="H2122" s="4">
        <v>224473000</v>
      </c>
      <c r="I2122" s="4">
        <v>225256000</v>
      </c>
      <c r="J2122" s="4">
        <v>226961000</v>
      </c>
      <c r="K2122" s="4">
        <v>226062000</v>
      </c>
      <c r="L2122" s="4">
        <v>224192000</v>
      </c>
      <c r="M2122" s="4">
        <v>221237000</v>
      </c>
      <c r="N2122" s="4">
        <v>221441000</v>
      </c>
      <c r="O2122" s="4">
        <v>219281000</v>
      </c>
      <c r="P2122" s="4">
        <v>217349000</v>
      </c>
      <c r="Q2122" s="4">
        <v>212789000</v>
      </c>
      <c r="R2122" s="4">
        <v>208907000</v>
      </c>
      <c r="S2122" s="4">
        <v>204164000</v>
      </c>
      <c r="T2122" s="4">
        <v>198791000</v>
      </c>
      <c r="U2122" s="4">
        <v>193212000</v>
      </c>
      <c r="V2122" s="4">
        <v>187708000</v>
      </c>
      <c r="W2122" s="4">
        <v>183805000</v>
      </c>
      <c r="X2122" s="4">
        <v>179211000</v>
      </c>
      <c r="Y2122" s="4">
        <v>175062000</v>
      </c>
      <c r="Z2122" s="4">
        <v>172703000</v>
      </c>
      <c r="AA2122" s="4">
        <v>171103000</v>
      </c>
      <c r="AB2122" s="4">
        <v>170264000</v>
      </c>
      <c r="AC2122" s="4">
        <v>169821000</v>
      </c>
      <c r="AD2122" s="4">
        <v>169300000</v>
      </c>
      <c r="AE2122" s="4">
        <v>169739000</v>
      </c>
      <c r="AF2122" s="4">
        <v>170667000</v>
      </c>
      <c r="AG2122" s="4">
        <v>172787000</v>
      </c>
    </row>
    <row r="2123" spans="1:33">
      <c r="A2123" t="s">
        <v>4853</v>
      </c>
      <c r="B2123" t="s">
        <v>132</v>
      </c>
      <c r="C2123" s="4">
        <v>38606500</v>
      </c>
      <c r="D2123" s="4">
        <v>36099500</v>
      </c>
      <c r="E2123" s="4">
        <v>34242300</v>
      </c>
      <c r="F2123" s="4">
        <v>32654600</v>
      </c>
      <c r="G2123" s="4">
        <v>31303700</v>
      </c>
      <c r="H2123" s="4">
        <v>29875300</v>
      </c>
      <c r="I2123" s="4">
        <v>28852400</v>
      </c>
      <c r="J2123" s="4">
        <v>28166700</v>
      </c>
      <c r="K2123" s="4">
        <v>27319100</v>
      </c>
      <c r="L2123" s="4">
        <v>26510800</v>
      </c>
      <c r="M2123" s="4">
        <v>25698400</v>
      </c>
      <c r="N2123" s="4">
        <v>25642700</v>
      </c>
      <c r="O2123" s="4">
        <v>25329400</v>
      </c>
      <c r="P2123" s="4">
        <v>25083000</v>
      </c>
      <c r="Q2123" s="4">
        <v>24553200</v>
      </c>
      <c r="R2123" s="4">
        <v>24091700</v>
      </c>
      <c r="S2123" s="4">
        <v>23563900</v>
      </c>
      <c r="T2123" s="4">
        <v>23000600</v>
      </c>
      <c r="U2123" s="4">
        <v>22406400</v>
      </c>
      <c r="V2123" s="4">
        <v>21818900</v>
      </c>
      <c r="W2123" s="4">
        <v>21398400</v>
      </c>
      <c r="X2123" s="4">
        <v>20908100</v>
      </c>
      <c r="Y2123" s="4">
        <v>20489300</v>
      </c>
      <c r="Z2123" s="4">
        <v>20264500</v>
      </c>
      <c r="AA2123" s="4">
        <v>20115100</v>
      </c>
      <c r="AB2123" s="4">
        <v>20043100</v>
      </c>
      <c r="AC2123" s="4">
        <v>20042100</v>
      </c>
      <c r="AD2123" s="4">
        <v>20106600</v>
      </c>
      <c r="AE2123" s="4">
        <v>20235000</v>
      </c>
      <c r="AF2123" s="4">
        <v>20423700</v>
      </c>
      <c r="AG2123" s="4">
        <v>20761000</v>
      </c>
    </row>
    <row r="2124" spans="1:33">
      <c r="A2124" t="s">
        <v>4852</v>
      </c>
      <c r="B2124" t="s">
        <v>132</v>
      </c>
      <c r="C2124" s="4">
        <v>9776220</v>
      </c>
      <c r="D2124" s="4">
        <v>11222300</v>
      </c>
      <c r="E2124" s="4">
        <v>11364500</v>
      </c>
      <c r="F2124" s="4">
        <v>10545400</v>
      </c>
      <c r="G2124" s="4">
        <v>10577700</v>
      </c>
      <c r="H2124" s="4">
        <v>10332600</v>
      </c>
      <c r="I2124" s="4">
        <v>10409800</v>
      </c>
      <c r="J2124" s="4">
        <v>10684400</v>
      </c>
      <c r="K2124" s="4">
        <v>10717600</v>
      </c>
      <c r="L2124" s="4">
        <v>10729000</v>
      </c>
      <c r="M2124" s="4">
        <v>10692500</v>
      </c>
      <c r="N2124" s="4">
        <v>10791400</v>
      </c>
      <c r="O2124" s="4">
        <v>10751600</v>
      </c>
      <c r="P2124" s="4">
        <v>10740300</v>
      </c>
      <c r="Q2124" s="4">
        <v>10564800</v>
      </c>
      <c r="R2124" s="4">
        <v>10169900</v>
      </c>
      <c r="S2124" s="4">
        <v>9833310</v>
      </c>
      <c r="T2124" s="4">
        <v>9579940</v>
      </c>
      <c r="U2124" s="4">
        <v>9289360</v>
      </c>
      <c r="V2124" s="4">
        <v>8992360</v>
      </c>
      <c r="W2124" s="4">
        <v>8562850</v>
      </c>
      <c r="X2124" s="4">
        <v>8167670</v>
      </c>
      <c r="Y2124" s="4">
        <v>7989750</v>
      </c>
      <c r="Z2124" s="4">
        <v>7778280</v>
      </c>
      <c r="AA2124" s="4">
        <v>7489660</v>
      </c>
      <c r="AB2124" s="4">
        <v>7135600</v>
      </c>
      <c r="AC2124" s="4">
        <v>6967100</v>
      </c>
      <c r="AD2124" s="4">
        <v>7454850</v>
      </c>
      <c r="AE2124" s="4">
        <v>7534240</v>
      </c>
      <c r="AF2124" s="4">
        <v>7657290</v>
      </c>
      <c r="AG2124" s="4">
        <v>7821900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>
        <v>24959.1</v>
      </c>
      <c r="D2130">
        <v>26573.9</v>
      </c>
      <c r="E2130">
        <v>27882.7</v>
      </c>
      <c r="F2130">
        <v>29545.9</v>
      </c>
      <c r="G2130">
        <v>30931.200000000001</v>
      </c>
      <c r="H2130">
        <v>32627.200000000001</v>
      </c>
      <c r="I2130">
        <v>34009.1</v>
      </c>
      <c r="J2130">
        <v>35460</v>
      </c>
      <c r="K2130">
        <v>37241.800000000003</v>
      </c>
      <c r="L2130">
        <v>38644.9</v>
      </c>
      <c r="M2130">
        <v>40479.699999999997</v>
      </c>
      <c r="N2130">
        <v>40905.300000000003</v>
      </c>
      <c r="O2130">
        <v>41202.800000000003</v>
      </c>
      <c r="P2130">
        <v>41095.800000000003</v>
      </c>
      <c r="Q2130">
        <v>41374.400000000001</v>
      </c>
      <c r="R2130">
        <v>41156.699999999997</v>
      </c>
      <c r="S2130">
        <v>40980.6</v>
      </c>
      <c r="T2130">
        <v>41111.800000000003</v>
      </c>
      <c r="U2130">
        <v>40792.1</v>
      </c>
      <c r="V2130">
        <v>40827.800000000003</v>
      </c>
      <c r="W2130">
        <v>40507.199999999997</v>
      </c>
      <c r="X2130">
        <v>40486.699999999997</v>
      </c>
      <c r="Y2130">
        <v>40160</v>
      </c>
      <c r="Z2130">
        <v>40238.800000000003</v>
      </c>
      <c r="AA2130">
        <v>39985.699999999997</v>
      </c>
      <c r="AB2130">
        <v>40082.1</v>
      </c>
      <c r="AC2130">
        <v>39921.300000000003</v>
      </c>
      <c r="AD2130">
        <v>40113.199999999997</v>
      </c>
      <c r="AE2130">
        <v>40027.1</v>
      </c>
      <c r="AF2130">
        <v>40352.300000000003</v>
      </c>
      <c r="AG2130">
        <v>40379.5</v>
      </c>
    </row>
    <row r="2131" spans="1:33">
      <c r="A2131" t="s">
        <v>4845</v>
      </c>
      <c r="B2131" t="s">
        <v>132</v>
      </c>
      <c r="C2131" s="4">
        <v>1563730</v>
      </c>
      <c r="D2131" s="4">
        <v>1555580</v>
      </c>
      <c r="E2131" s="4">
        <v>1531810</v>
      </c>
      <c r="F2131" s="4">
        <v>1523120</v>
      </c>
      <c r="G2131" s="4">
        <v>1499190</v>
      </c>
      <c r="H2131" s="4">
        <v>1488760</v>
      </c>
      <c r="I2131" s="4">
        <v>1463370</v>
      </c>
      <c r="J2131" s="4">
        <v>1437580</v>
      </c>
      <c r="K2131" s="4">
        <v>1425030</v>
      </c>
      <c r="L2131" s="4">
        <v>1397220</v>
      </c>
      <c r="M2131" s="4">
        <v>1381880</v>
      </c>
      <c r="N2131" s="4">
        <v>1373900</v>
      </c>
      <c r="O2131" s="4">
        <v>1381140</v>
      </c>
      <c r="P2131" s="4">
        <v>1373100</v>
      </c>
      <c r="Q2131" s="4">
        <v>1376250</v>
      </c>
      <c r="R2131" s="4">
        <v>1364230</v>
      </c>
      <c r="S2131" s="4">
        <v>1350520</v>
      </c>
      <c r="T2131" s="4">
        <v>1347490</v>
      </c>
      <c r="U2131" s="4">
        <v>1330750</v>
      </c>
      <c r="V2131" s="4">
        <v>1324320</v>
      </c>
      <c r="W2131" s="4">
        <v>1305090</v>
      </c>
      <c r="X2131" s="4">
        <v>1297060</v>
      </c>
      <c r="Y2131" s="4">
        <v>1277860</v>
      </c>
      <c r="Z2131" s="4">
        <v>1271050</v>
      </c>
      <c r="AA2131" s="4">
        <v>1253960</v>
      </c>
      <c r="AB2131" s="4">
        <v>1249210</v>
      </c>
      <c r="AC2131" s="4">
        <v>1234450</v>
      </c>
      <c r="AD2131" s="4">
        <v>1232180</v>
      </c>
      <c r="AE2131" s="4">
        <v>1220470</v>
      </c>
      <c r="AF2131" s="4">
        <v>1220520</v>
      </c>
      <c r="AG2131" s="4">
        <v>1211040</v>
      </c>
    </row>
    <row r="2132" spans="1:33">
      <c r="A2132" t="s">
        <v>4844</v>
      </c>
      <c r="B2132" t="s">
        <v>132</v>
      </c>
      <c r="C2132" s="4">
        <v>289012000</v>
      </c>
      <c r="D2132" s="4">
        <v>289702000</v>
      </c>
      <c r="E2132" s="4">
        <v>289352000</v>
      </c>
      <c r="F2132" s="4">
        <v>293294000</v>
      </c>
      <c r="G2132" s="4">
        <v>293132000</v>
      </c>
      <c r="H2132" s="4">
        <v>295967000</v>
      </c>
      <c r="I2132" s="4">
        <v>295468000</v>
      </c>
      <c r="J2132" s="4">
        <v>294864000</v>
      </c>
      <c r="K2132" s="4">
        <v>297050000</v>
      </c>
      <c r="L2132" s="4">
        <v>296081000</v>
      </c>
      <c r="M2132" s="4">
        <v>297863000</v>
      </c>
      <c r="N2132" s="4">
        <v>296614000</v>
      </c>
      <c r="O2132" s="4">
        <v>297920000</v>
      </c>
      <c r="P2132" s="4">
        <v>295899000</v>
      </c>
      <c r="Q2132" s="4">
        <v>296431000</v>
      </c>
      <c r="R2132" s="4">
        <v>294000000</v>
      </c>
      <c r="S2132" s="4">
        <v>290958000</v>
      </c>
      <c r="T2132" s="4">
        <v>290026000</v>
      </c>
      <c r="U2132" s="4">
        <v>286238000</v>
      </c>
      <c r="V2132" s="4">
        <v>284728000</v>
      </c>
      <c r="W2132" s="4">
        <v>280688000</v>
      </c>
      <c r="X2132" s="4">
        <v>278998000</v>
      </c>
      <c r="Y2132" s="4">
        <v>274685000</v>
      </c>
      <c r="Z2132" s="4">
        <v>273098000</v>
      </c>
      <c r="AA2132" s="4">
        <v>269368000</v>
      </c>
      <c r="AB2132" s="4">
        <v>268630000</v>
      </c>
      <c r="AC2132" s="4">
        <v>265441000</v>
      </c>
      <c r="AD2132" s="4">
        <v>263857000</v>
      </c>
      <c r="AE2132" s="4">
        <v>260856000</v>
      </c>
      <c r="AF2132" s="4">
        <v>260492000</v>
      </c>
      <c r="AG2132" s="4">
        <v>258071000</v>
      </c>
    </row>
    <row r="2133" spans="1:33">
      <c r="A2133" t="s">
        <v>4843</v>
      </c>
      <c r="B2133" t="s">
        <v>132</v>
      </c>
      <c r="C2133">
        <v>178005</v>
      </c>
      <c r="D2133">
        <v>177077</v>
      </c>
      <c r="E2133">
        <v>174372</v>
      </c>
      <c r="F2133">
        <v>173383</v>
      </c>
      <c r="G2133">
        <v>170659</v>
      </c>
      <c r="H2133">
        <v>169471</v>
      </c>
      <c r="I2133">
        <v>166581</v>
      </c>
      <c r="J2133">
        <v>163646</v>
      </c>
      <c r="K2133">
        <v>162216</v>
      </c>
      <c r="L2133">
        <v>159051</v>
      </c>
      <c r="M2133">
        <v>157305</v>
      </c>
      <c r="N2133">
        <v>156396</v>
      </c>
      <c r="O2133">
        <v>157221</v>
      </c>
      <c r="P2133">
        <v>156305</v>
      </c>
      <c r="Q2133">
        <v>156664</v>
      </c>
      <c r="R2133">
        <v>155296</v>
      </c>
      <c r="S2133">
        <v>153735</v>
      </c>
      <c r="T2133">
        <v>153390</v>
      </c>
      <c r="U2133">
        <v>151484</v>
      </c>
      <c r="V2133">
        <v>150752</v>
      </c>
      <c r="W2133">
        <v>148563</v>
      </c>
      <c r="X2133">
        <v>147649</v>
      </c>
      <c r="Y2133">
        <v>145464</v>
      </c>
      <c r="Z2133">
        <v>144689</v>
      </c>
      <c r="AA2133">
        <v>142743</v>
      </c>
      <c r="AB2133">
        <v>142203</v>
      </c>
      <c r="AC2133">
        <v>140522</v>
      </c>
      <c r="AD2133">
        <v>140264</v>
      </c>
      <c r="AE2133">
        <v>138931</v>
      </c>
      <c r="AF2133">
        <v>138936</v>
      </c>
      <c r="AG2133">
        <v>137857</v>
      </c>
    </row>
    <row r="2134" spans="1:33">
      <c r="A2134" t="s">
        <v>4842</v>
      </c>
      <c r="B2134" t="s">
        <v>132</v>
      </c>
      <c r="C2134" s="4">
        <v>13006100</v>
      </c>
      <c r="D2134" s="4">
        <v>14990100</v>
      </c>
      <c r="E2134" s="4">
        <v>14972000</v>
      </c>
      <c r="F2134" s="4">
        <v>13876300</v>
      </c>
      <c r="G2134" s="4">
        <v>13792700</v>
      </c>
      <c r="H2134" s="4">
        <v>13623500</v>
      </c>
      <c r="I2134" s="4">
        <v>13654500</v>
      </c>
      <c r="J2134" s="4">
        <v>13881000</v>
      </c>
      <c r="K2134" s="4">
        <v>14083100</v>
      </c>
      <c r="L2134" s="4">
        <v>14169400</v>
      </c>
      <c r="M2134" s="4">
        <v>14395900</v>
      </c>
      <c r="N2134" s="4">
        <v>14454700</v>
      </c>
      <c r="O2134" s="4">
        <v>14607400</v>
      </c>
      <c r="P2134" s="4">
        <v>14621900</v>
      </c>
      <c r="Q2134" s="4">
        <v>14717500</v>
      </c>
      <c r="R2134" s="4">
        <v>14312300</v>
      </c>
      <c r="S2134" s="4">
        <v>14013600</v>
      </c>
      <c r="T2134" s="4">
        <v>13976700</v>
      </c>
      <c r="U2134" s="4">
        <v>13762000</v>
      </c>
      <c r="V2134" s="4">
        <v>13640200</v>
      </c>
      <c r="W2134" s="4">
        <v>13076300</v>
      </c>
      <c r="X2134" s="4">
        <v>12715600</v>
      </c>
      <c r="Y2134" s="4">
        <v>12536500</v>
      </c>
      <c r="Z2134" s="4">
        <v>12299900</v>
      </c>
      <c r="AA2134" s="4">
        <v>11791000</v>
      </c>
      <c r="AB2134" s="4">
        <v>11258000</v>
      </c>
      <c r="AC2134" s="4">
        <v>10890000</v>
      </c>
      <c r="AD2134" s="4">
        <v>11618500</v>
      </c>
      <c r="AE2134" s="4">
        <v>11578600</v>
      </c>
      <c r="AF2134" s="4">
        <v>11687500</v>
      </c>
      <c r="AG2134" s="4">
        <v>11682600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419199</v>
      </c>
      <c r="D2140">
        <v>425962</v>
      </c>
      <c r="E2140">
        <v>435923</v>
      </c>
      <c r="F2140">
        <v>445128</v>
      </c>
      <c r="G2140">
        <v>453546</v>
      </c>
      <c r="H2140">
        <v>457293</v>
      </c>
      <c r="I2140">
        <v>463781</v>
      </c>
      <c r="J2140">
        <v>472871</v>
      </c>
      <c r="K2140">
        <v>476245</v>
      </c>
      <c r="L2140">
        <v>477499</v>
      </c>
      <c r="M2140">
        <v>476441</v>
      </c>
      <c r="N2140">
        <v>480026</v>
      </c>
      <c r="O2140">
        <v>474548</v>
      </c>
      <c r="P2140">
        <v>470188</v>
      </c>
      <c r="Q2140">
        <v>460104</v>
      </c>
      <c r="R2140">
        <v>451088</v>
      </c>
      <c r="S2140">
        <v>440330</v>
      </c>
      <c r="T2140">
        <v>428663</v>
      </c>
      <c r="U2140">
        <v>416393</v>
      </c>
      <c r="V2140">
        <v>404261</v>
      </c>
      <c r="W2140">
        <v>395185</v>
      </c>
      <c r="X2140">
        <v>384873</v>
      </c>
      <c r="Y2140">
        <v>376008</v>
      </c>
      <c r="Z2140">
        <v>370795</v>
      </c>
      <c r="AA2140">
        <v>366887</v>
      </c>
      <c r="AB2140">
        <v>364413</v>
      </c>
      <c r="AC2140">
        <v>363298</v>
      </c>
      <c r="AD2140">
        <v>363382</v>
      </c>
      <c r="AE2140">
        <v>364508</v>
      </c>
      <c r="AF2140">
        <v>366805</v>
      </c>
      <c r="AG2140">
        <v>371771</v>
      </c>
    </row>
    <row r="2141" spans="1:33">
      <c r="A2141" t="s">
        <v>4835</v>
      </c>
      <c r="B2141" t="s">
        <v>132</v>
      </c>
      <c r="C2141" s="4">
        <v>157870000</v>
      </c>
      <c r="D2141" s="4">
        <v>147845000</v>
      </c>
      <c r="E2141" s="4">
        <v>140440000</v>
      </c>
      <c r="F2141" s="4">
        <v>134069000</v>
      </c>
      <c r="G2141" s="4">
        <v>128633000</v>
      </c>
      <c r="H2141" s="4">
        <v>122834000</v>
      </c>
      <c r="I2141" s="4">
        <v>118667000</v>
      </c>
      <c r="J2141" s="4">
        <v>115862000</v>
      </c>
      <c r="K2141" s="4">
        <v>112351000</v>
      </c>
      <c r="L2141" s="4">
        <v>108980000</v>
      </c>
      <c r="M2141" s="4">
        <v>105575000</v>
      </c>
      <c r="N2141" s="4">
        <v>105376000</v>
      </c>
      <c r="O2141" s="4">
        <v>104094000</v>
      </c>
      <c r="P2141" s="4">
        <v>103085000</v>
      </c>
      <c r="Q2141" s="4">
        <v>100905000</v>
      </c>
      <c r="R2141" s="4">
        <v>98997600</v>
      </c>
      <c r="S2141" s="4">
        <v>96816300</v>
      </c>
      <c r="T2141" s="4">
        <v>94487000</v>
      </c>
      <c r="U2141" s="4">
        <v>92030700</v>
      </c>
      <c r="V2141" s="4">
        <v>89603800</v>
      </c>
      <c r="W2141" s="4">
        <v>87855200</v>
      </c>
      <c r="X2141" s="4">
        <v>85828000</v>
      </c>
      <c r="Y2141" s="4">
        <v>84095500</v>
      </c>
      <c r="Z2141" s="4">
        <v>83159400</v>
      </c>
      <c r="AA2141" s="4">
        <v>82533500</v>
      </c>
      <c r="AB2141" s="4">
        <v>82225500</v>
      </c>
      <c r="AC2141" s="4">
        <v>82209300</v>
      </c>
      <c r="AD2141" s="4">
        <v>82461700</v>
      </c>
      <c r="AE2141" s="4">
        <v>82969400</v>
      </c>
      <c r="AF2141" s="4">
        <v>83730800</v>
      </c>
      <c r="AG2141" s="4">
        <v>85100700</v>
      </c>
    </row>
    <row r="2142" spans="1:33">
      <c r="A2142" t="s">
        <v>4834</v>
      </c>
      <c r="B2142" t="s">
        <v>132</v>
      </c>
      <c r="C2142" s="4">
        <v>2015950000</v>
      </c>
      <c r="D2142" s="4">
        <v>2012650000</v>
      </c>
      <c r="E2142" s="4">
        <v>2038160000</v>
      </c>
      <c r="F2142" s="4">
        <v>2068380000</v>
      </c>
      <c r="G2142" s="4">
        <v>2086150000</v>
      </c>
      <c r="H2142" s="4">
        <v>2083070000</v>
      </c>
      <c r="I2142" s="4">
        <v>2090330000</v>
      </c>
      <c r="J2142" s="4">
        <v>2106160000</v>
      </c>
      <c r="K2142" s="4">
        <v>2097810000</v>
      </c>
      <c r="L2142" s="4">
        <v>2080460000</v>
      </c>
      <c r="M2142" s="4">
        <v>2053040000</v>
      </c>
      <c r="N2142" s="4">
        <v>2054930000</v>
      </c>
      <c r="O2142" s="4">
        <v>2034890000</v>
      </c>
      <c r="P2142" s="4">
        <v>2016960000</v>
      </c>
      <c r="Q2142" s="4">
        <v>1974650000</v>
      </c>
      <c r="R2142" s="4">
        <v>1938610000</v>
      </c>
      <c r="S2142" s="4">
        <v>1894600000</v>
      </c>
      <c r="T2142" s="4">
        <v>1844740000</v>
      </c>
      <c r="U2142" s="4">
        <v>1792970000</v>
      </c>
      <c r="V2142" s="4">
        <v>1741900000</v>
      </c>
      <c r="W2142" s="4">
        <v>1705670000</v>
      </c>
      <c r="X2142" s="4">
        <v>1663040000</v>
      </c>
      <c r="Y2142" s="4">
        <v>1624550000</v>
      </c>
      <c r="Z2142" s="4">
        <v>1602650000</v>
      </c>
      <c r="AA2142" s="4">
        <v>1587810000</v>
      </c>
      <c r="AB2142" s="4">
        <v>1580010000</v>
      </c>
      <c r="AC2142" s="4">
        <v>1575910000</v>
      </c>
      <c r="AD2142" s="4">
        <v>1571070000</v>
      </c>
      <c r="AE2142" s="4">
        <v>1575150000</v>
      </c>
      <c r="AF2142" s="4">
        <v>1583750000</v>
      </c>
      <c r="AG2142" s="4">
        <v>1603430000</v>
      </c>
    </row>
    <row r="2143" spans="1:33">
      <c r="A2143" t="s">
        <v>4833</v>
      </c>
      <c r="B2143" t="s">
        <v>132</v>
      </c>
      <c r="C2143" s="4">
        <v>17408800</v>
      </c>
      <c r="D2143" s="4">
        <v>16278400</v>
      </c>
      <c r="E2143" s="4">
        <v>15440900</v>
      </c>
      <c r="F2143" s="4">
        <v>14725000</v>
      </c>
      <c r="G2143" s="4">
        <v>14115800</v>
      </c>
      <c r="H2143" s="4">
        <v>13471700</v>
      </c>
      <c r="I2143" s="4">
        <v>13010400</v>
      </c>
      <c r="J2143" s="4">
        <v>12701200</v>
      </c>
      <c r="K2143" s="4">
        <v>12319000</v>
      </c>
      <c r="L2143" s="4">
        <v>11954500</v>
      </c>
      <c r="M2143" s="4">
        <v>11588200</v>
      </c>
      <c r="N2143" s="4">
        <v>11563100</v>
      </c>
      <c r="O2143" s="4">
        <v>11421800</v>
      </c>
      <c r="P2143" s="4">
        <v>11310700</v>
      </c>
      <c r="Q2143" s="4">
        <v>11071800</v>
      </c>
      <c r="R2143" s="4">
        <v>10863700</v>
      </c>
      <c r="S2143" s="4">
        <v>10625700</v>
      </c>
      <c r="T2143" s="4">
        <v>10371700</v>
      </c>
      <c r="U2143" s="4">
        <v>10103700</v>
      </c>
      <c r="V2143" s="4">
        <v>9838820</v>
      </c>
      <c r="W2143" s="4">
        <v>9649210</v>
      </c>
      <c r="X2143" s="4">
        <v>9428110</v>
      </c>
      <c r="Y2143" s="4">
        <v>9239250</v>
      </c>
      <c r="Z2143" s="4">
        <v>9137870</v>
      </c>
      <c r="AA2143" s="4">
        <v>9070520</v>
      </c>
      <c r="AB2143" s="4">
        <v>9038030</v>
      </c>
      <c r="AC2143" s="4">
        <v>9037590</v>
      </c>
      <c r="AD2143" s="4">
        <v>9066680</v>
      </c>
      <c r="AE2143" s="4">
        <v>9124570</v>
      </c>
      <c r="AF2143" s="4">
        <v>9209660</v>
      </c>
      <c r="AG2143" s="4">
        <v>9361780</v>
      </c>
    </row>
    <row r="2144" spans="1:33">
      <c r="A2144" t="s">
        <v>4832</v>
      </c>
      <c r="B2144" t="s">
        <v>132</v>
      </c>
      <c r="C2144" s="4">
        <v>90721500</v>
      </c>
      <c r="D2144" s="4">
        <v>104141000</v>
      </c>
      <c r="E2144" s="4">
        <v>105460000</v>
      </c>
      <c r="F2144" s="4">
        <v>97858900</v>
      </c>
      <c r="G2144" s="4">
        <v>98159300</v>
      </c>
      <c r="H2144" s="4">
        <v>95884800</v>
      </c>
      <c r="I2144" s="4">
        <v>96601100</v>
      </c>
      <c r="J2144" s="4">
        <v>99149100</v>
      </c>
      <c r="K2144" s="4">
        <v>99457200</v>
      </c>
      <c r="L2144" s="4">
        <v>99563300</v>
      </c>
      <c r="M2144" s="4">
        <v>99224500</v>
      </c>
      <c r="N2144" s="4">
        <v>100142000</v>
      </c>
      <c r="O2144" s="4">
        <v>99772700</v>
      </c>
      <c r="P2144" s="4">
        <v>99668200</v>
      </c>
      <c r="Q2144" s="4">
        <v>98039100</v>
      </c>
      <c r="R2144" s="4">
        <v>94374600</v>
      </c>
      <c r="S2144" s="4">
        <v>91251200</v>
      </c>
      <c r="T2144" s="4">
        <v>88900100</v>
      </c>
      <c r="U2144" s="4">
        <v>86203600</v>
      </c>
      <c r="V2144" s="4">
        <v>83447400</v>
      </c>
      <c r="W2144" s="4">
        <v>79461700</v>
      </c>
      <c r="X2144" s="4">
        <v>75794500</v>
      </c>
      <c r="Y2144" s="4">
        <v>74143400</v>
      </c>
      <c r="Z2144" s="4">
        <v>72181000</v>
      </c>
      <c r="AA2144" s="4">
        <v>69502700</v>
      </c>
      <c r="AB2144" s="4">
        <v>66217000</v>
      </c>
      <c r="AC2144" s="4">
        <v>64653400</v>
      </c>
      <c r="AD2144" s="4">
        <v>69179600</v>
      </c>
      <c r="AE2144" s="4">
        <v>69916300</v>
      </c>
      <c r="AF2144" s="4">
        <v>71058200</v>
      </c>
      <c r="AG2144" s="4">
        <v>72585700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20365500</v>
      </c>
      <c r="D2147" s="4">
        <v>20367500</v>
      </c>
      <c r="E2147" s="4">
        <v>20512000</v>
      </c>
      <c r="F2147" s="4">
        <v>20604700</v>
      </c>
      <c r="G2147" s="4">
        <v>20641100</v>
      </c>
      <c r="H2147" s="4">
        <v>20452400</v>
      </c>
      <c r="I2147" s="4">
        <v>20379400</v>
      </c>
      <c r="J2147" s="4">
        <v>20403200</v>
      </c>
      <c r="K2147" s="4">
        <v>20174300</v>
      </c>
      <c r="L2147" s="4">
        <v>19861400</v>
      </c>
      <c r="M2147" s="4">
        <v>19446900</v>
      </c>
      <c r="N2147" s="4">
        <v>19505600</v>
      </c>
      <c r="O2147" s="4">
        <v>19281100</v>
      </c>
      <c r="P2147" s="4">
        <v>19085900</v>
      </c>
      <c r="Q2147" s="4">
        <v>18659000</v>
      </c>
      <c r="R2147" s="4">
        <v>18272400</v>
      </c>
      <c r="S2147" s="4">
        <v>17815200</v>
      </c>
      <c r="T2147" s="4">
        <v>17323300</v>
      </c>
      <c r="U2147" s="4">
        <v>16804300</v>
      </c>
      <c r="V2147" s="4">
        <v>16297500</v>
      </c>
      <c r="W2147" s="4">
        <v>15910400</v>
      </c>
      <c r="X2147" s="4">
        <v>15480700</v>
      </c>
      <c r="Y2147" s="4">
        <v>15106200</v>
      </c>
      <c r="Z2147" s="4">
        <v>14871300</v>
      </c>
      <c r="AA2147" s="4">
        <v>14697400</v>
      </c>
      <c r="AB2147" s="4">
        <v>14579100</v>
      </c>
      <c r="AC2147" s="4">
        <v>14513000</v>
      </c>
      <c r="AD2147" s="4">
        <v>14498700</v>
      </c>
      <c r="AE2147" s="4">
        <v>14524600</v>
      </c>
      <c r="AF2147" s="4">
        <v>14598800</v>
      </c>
      <c r="AG2147" s="4">
        <v>14775500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>
        <v>35788.400000000001</v>
      </c>
      <c r="D2150">
        <v>38103.9</v>
      </c>
      <c r="E2150">
        <v>39980.6</v>
      </c>
      <c r="F2150">
        <v>42365.4</v>
      </c>
      <c r="G2150">
        <v>44351.8</v>
      </c>
      <c r="H2150">
        <v>46783.7</v>
      </c>
      <c r="I2150">
        <v>48765</v>
      </c>
      <c r="J2150">
        <v>50845.599999999999</v>
      </c>
      <c r="K2150">
        <v>53400.4</v>
      </c>
      <c r="L2150">
        <v>55412.3</v>
      </c>
      <c r="M2150">
        <v>58043.3</v>
      </c>
      <c r="N2150">
        <v>58653.4</v>
      </c>
      <c r="O2150">
        <v>59080.1</v>
      </c>
      <c r="P2150">
        <v>58926.6</v>
      </c>
      <c r="Q2150">
        <v>59326.1</v>
      </c>
      <c r="R2150">
        <v>59013.9</v>
      </c>
      <c r="S2150">
        <v>58761.4</v>
      </c>
      <c r="T2150">
        <v>58949.599999999999</v>
      </c>
      <c r="U2150">
        <v>58491.199999999997</v>
      </c>
      <c r="V2150">
        <v>58542.400000000001</v>
      </c>
      <c r="W2150">
        <v>58082.6</v>
      </c>
      <c r="X2150">
        <v>58053.2</v>
      </c>
      <c r="Y2150">
        <v>57584.7</v>
      </c>
      <c r="Z2150">
        <v>57697.8</v>
      </c>
      <c r="AA2150">
        <v>57334.8</v>
      </c>
      <c r="AB2150">
        <v>57473.1</v>
      </c>
      <c r="AC2150">
        <v>57242.6</v>
      </c>
      <c r="AD2150">
        <v>57517.7</v>
      </c>
      <c r="AE2150">
        <v>57394.2</v>
      </c>
      <c r="AF2150">
        <v>57860.5</v>
      </c>
      <c r="AG2150">
        <v>57899.5</v>
      </c>
    </row>
    <row r="2151" spans="1:33">
      <c r="A2151" t="s">
        <v>4825</v>
      </c>
      <c r="B2151" t="s">
        <v>132</v>
      </c>
      <c r="C2151">
        <v>705133</v>
      </c>
      <c r="D2151">
        <v>701457</v>
      </c>
      <c r="E2151">
        <v>690740</v>
      </c>
      <c r="F2151">
        <v>686821</v>
      </c>
      <c r="G2151">
        <v>676033</v>
      </c>
      <c r="H2151">
        <v>671327</v>
      </c>
      <c r="I2151">
        <v>659879</v>
      </c>
      <c r="J2151">
        <v>648250</v>
      </c>
      <c r="K2151">
        <v>642588</v>
      </c>
      <c r="L2151">
        <v>630051</v>
      </c>
      <c r="M2151">
        <v>623132</v>
      </c>
      <c r="N2151">
        <v>619534</v>
      </c>
      <c r="O2151">
        <v>622799</v>
      </c>
      <c r="P2151">
        <v>619172</v>
      </c>
      <c r="Q2151">
        <v>620593</v>
      </c>
      <c r="R2151">
        <v>615175</v>
      </c>
      <c r="S2151">
        <v>608992</v>
      </c>
      <c r="T2151">
        <v>607626</v>
      </c>
      <c r="U2151">
        <v>600075</v>
      </c>
      <c r="V2151">
        <v>597175</v>
      </c>
      <c r="W2151">
        <v>588503</v>
      </c>
      <c r="X2151">
        <v>584882</v>
      </c>
      <c r="Y2151">
        <v>576228</v>
      </c>
      <c r="Z2151">
        <v>573156</v>
      </c>
      <c r="AA2151">
        <v>565450</v>
      </c>
      <c r="AB2151">
        <v>563308</v>
      </c>
      <c r="AC2151">
        <v>556651</v>
      </c>
      <c r="AD2151">
        <v>555629</v>
      </c>
      <c r="AE2151">
        <v>550347</v>
      </c>
      <c r="AF2151">
        <v>550370</v>
      </c>
      <c r="AG2151">
        <v>546094</v>
      </c>
    </row>
    <row r="2152" spans="1:33">
      <c r="A2152" t="s">
        <v>4824</v>
      </c>
      <c r="B2152" t="s">
        <v>132</v>
      </c>
      <c r="C2152" s="4">
        <v>2681980000</v>
      </c>
      <c r="D2152" s="4">
        <v>2688380000</v>
      </c>
      <c r="E2152" s="4">
        <v>2685140000</v>
      </c>
      <c r="F2152" s="4">
        <v>2721720000</v>
      </c>
      <c r="G2152" s="4">
        <v>2720210000</v>
      </c>
      <c r="H2152" s="4">
        <v>2746520000</v>
      </c>
      <c r="I2152" s="4">
        <v>2741880000</v>
      </c>
      <c r="J2152" s="4">
        <v>2736280000</v>
      </c>
      <c r="K2152" s="4">
        <v>2756570000</v>
      </c>
      <c r="L2152" s="4">
        <v>2747580000</v>
      </c>
      <c r="M2152" s="4">
        <v>2764110000</v>
      </c>
      <c r="N2152" s="4">
        <v>2752520000</v>
      </c>
      <c r="O2152" s="4">
        <v>2764650000</v>
      </c>
      <c r="P2152" s="4">
        <v>2745890000</v>
      </c>
      <c r="Q2152" s="4">
        <v>2750830000</v>
      </c>
      <c r="R2152" s="4">
        <v>2728260000</v>
      </c>
      <c r="S2152" s="4">
        <v>2700030000</v>
      </c>
      <c r="T2152" s="4">
        <v>2691390000</v>
      </c>
      <c r="U2152" s="4">
        <v>2656230000</v>
      </c>
      <c r="V2152" s="4">
        <v>2642220000</v>
      </c>
      <c r="W2152" s="4">
        <v>2604730000</v>
      </c>
      <c r="X2152" s="4">
        <v>2589050000</v>
      </c>
      <c r="Y2152" s="4">
        <v>2549030000</v>
      </c>
      <c r="Z2152" s="4">
        <v>2534300000</v>
      </c>
      <c r="AA2152" s="4">
        <v>2499690000</v>
      </c>
      <c r="AB2152" s="4">
        <v>2492840000</v>
      </c>
      <c r="AC2152" s="4">
        <v>2463240000</v>
      </c>
      <c r="AD2152" s="4">
        <v>2448540000</v>
      </c>
      <c r="AE2152" s="4">
        <v>2420690000</v>
      </c>
      <c r="AF2152" s="4">
        <v>2417310000</v>
      </c>
      <c r="AG2152" s="4">
        <v>2394850000</v>
      </c>
    </row>
    <row r="2153" spans="1:33">
      <c r="A2153" t="s">
        <v>4823</v>
      </c>
      <c r="B2153" t="s">
        <v>132</v>
      </c>
      <c r="C2153">
        <v>80268</v>
      </c>
      <c r="D2153">
        <v>79849.5</v>
      </c>
      <c r="E2153">
        <v>78629.600000000006</v>
      </c>
      <c r="F2153">
        <v>78183.5</v>
      </c>
      <c r="G2153">
        <v>76955.399999999994</v>
      </c>
      <c r="H2153">
        <v>76419.7</v>
      </c>
      <c r="I2153">
        <v>75116.600000000006</v>
      </c>
      <c r="J2153">
        <v>73792.800000000003</v>
      </c>
      <c r="K2153">
        <v>73148.3</v>
      </c>
      <c r="L2153">
        <v>71721.100000000006</v>
      </c>
      <c r="M2153">
        <v>70933.5</v>
      </c>
      <c r="N2153">
        <v>70523.899999999994</v>
      </c>
      <c r="O2153">
        <v>70895.600000000006</v>
      </c>
      <c r="P2153">
        <v>70482.7</v>
      </c>
      <c r="Q2153">
        <v>70644.5</v>
      </c>
      <c r="R2153">
        <v>70027.7</v>
      </c>
      <c r="S2153">
        <v>69323.899999999994</v>
      </c>
      <c r="T2153">
        <v>69168.399999999994</v>
      </c>
      <c r="U2153">
        <v>68308.800000000003</v>
      </c>
      <c r="V2153">
        <v>67978.7</v>
      </c>
      <c r="W2153">
        <v>66991.600000000006</v>
      </c>
      <c r="X2153">
        <v>66579.399999999994</v>
      </c>
      <c r="Y2153">
        <v>65594.2</v>
      </c>
      <c r="Z2153">
        <v>65244.5</v>
      </c>
      <c r="AA2153">
        <v>64367.3</v>
      </c>
      <c r="AB2153">
        <v>64123.5</v>
      </c>
      <c r="AC2153">
        <v>63365.8</v>
      </c>
      <c r="AD2153">
        <v>63249.3</v>
      </c>
      <c r="AE2153">
        <v>62648.1</v>
      </c>
      <c r="AF2153">
        <v>62650.7</v>
      </c>
      <c r="AG2153">
        <v>62164</v>
      </c>
    </row>
    <row r="2154" spans="1:33">
      <c r="A2154" t="s">
        <v>4822</v>
      </c>
      <c r="B2154" t="s">
        <v>132</v>
      </c>
      <c r="C2154" s="4">
        <v>120694000</v>
      </c>
      <c r="D2154" s="4">
        <v>139105000</v>
      </c>
      <c r="E2154" s="4">
        <v>138937000</v>
      </c>
      <c r="F2154" s="4">
        <v>128770000</v>
      </c>
      <c r="G2154" s="4">
        <v>127993000</v>
      </c>
      <c r="H2154" s="4">
        <v>126424000</v>
      </c>
      <c r="I2154" s="4">
        <v>126711000</v>
      </c>
      <c r="J2154" s="4">
        <v>128813000</v>
      </c>
      <c r="K2154" s="4">
        <v>130689000</v>
      </c>
      <c r="L2154" s="4">
        <v>131489000</v>
      </c>
      <c r="M2154" s="4">
        <v>133591000</v>
      </c>
      <c r="N2154" s="4">
        <v>134137000</v>
      </c>
      <c r="O2154" s="4">
        <v>135554000</v>
      </c>
      <c r="P2154" s="4">
        <v>135688000</v>
      </c>
      <c r="Q2154" s="4">
        <v>136576000</v>
      </c>
      <c r="R2154" s="4">
        <v>132816000</v>
      </c>
      <c r="S2154" s="4">
        <v>130044000</v>
      </c>
      <c r="T2154" s="4">
        <v>129701000</v>
      </c>
      <c r="U2154" s="4">
        <v>127708000</v>
      </c>
      <c r="V2154" s="4">
        <v>126579000</v>
      </c>
      <c r="W2154" s="4">
        <v>121346000</v>
      </c>
      <c r="X2154" s="4">
        <v>117998000</v>
      </c>
      <c r="Y2154" s="4">
        <v>116336000</v>
      </c>
      <c r="Z2154" s="4">
        <v>114141000</v>
      </c>
      <c r="AA2154" s="4">
        <v>109418000</v>
      </c>
      <c r="AB2154" s="4">
        <v>104473000</v>
      </c>
      <c r="AC2154" s="4">
        <v>101057000</v>
      </c>
      <c r="AD2154" s="4">
        <v>107818000</v>
      </c>
      <c r="AE2154" s="4">
        <v>107448000</v>
      </c>
      <c r="AF2154" s="4">
        <v>108458000</v>
      </c>
      <c r="AG2154" s="4">
        <v>108412000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2971100</v>
      </c>
      <c r="D2157" s="4">
        <v>3077630</v>
      </c>
      <c r="E2157" s="4">
        <v>3156200</v>
      </c>
      <c r="F2157" s="4">
        <v>3267790</v>
      </c>
      <c r="G2157" s="4">
        <v>3346430</v>
      </c>
      <c r="H2157" s="4">
        <v>3458960</v>
      </c>
      <c r="I2157" s="4">
        <v>3536250</v>
      </c>
      <c r="J2157" s="4">
        <v>3613750</v>
      </c>
      <c r="K2157" s="4">
        <v>3727050</v>
      </c>
      <c r="L2157" s="4">
        <v>3802440</v>
      </c>
      <c r="M2157" s="4">
        <v>3913190</v>
      </c>
      <c r="N2157" s="4">
        <v>3929080</v>
      </c>
      <c r="O2157" s="4">
        <v>3951320</v>
      </c>
      <c r="P2157" s="4">
        <v>3931300</v>
      </c>
      <c r="Q2157" s="4">
        <v>3945400</v>
      </c>
      <c r="R2157" s="4">
        <v>3917770</v>
      </c>
      <c r="S2157" s="4">
        <v>3886630</v>
      </c>
      <c r="T2157" s="4">
        <v>3889550</v>
      </c>
      <c r="U2157" s="4">
        <v>3851090</v>
      </c>
      <c r="V2157" s="4">
        <v>3844590</v>
      </c>
      <c r="W2157" s="4">
        <v>3801930</v>
      </c>
      <c r="X2157" s="4">
        <v>3790880</v>
      </c>
      <c r="Y2157" s="4">
        <v>3747970</v>
      </c>
      <c r="Z2157" s="4">
        <v>3742230</v>
      </c>
      <c r="AA2157" s="4">
        <v>3704960</v>
      </c>
      <c r="AB2157" s="4">
        <v>3704930</v>
      </c>
      <c r="AC2157" s="4">
        <v>3676600</v>
      </c>
      <c r="AD2157" s="4">
        <v>3684390</v>
      </c>
      <c r="AE2157" s="4">
        <v>3663330</v>
      </c>
      <c r="AF2157" s="4">
        <v>3679550</v>
      </c>
      <c r="AG2157" s="4">
        <v>3666650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791283</v>
      </c>
      <c r="D2160">
        <v>804049</v>
      </c>
      <c r="E2160">
        <v>822852</v>
      </c>
      <c r="F2160">
        <v>840228</v>
      </c>
      <c r="G2160">
        <v>856118</v>
      </c>
      <c r="H2160">
        <v>863190</v>
      </c>
      <c r="I2160">
        <v>875436</v>
      </c>
      <c r="J2160">
        <v>892594</v>
      </c>
      <c r="K2160">
        <v>898964</v>
      </c>
      <c r="L2160">
        <v>901331</v>
      </c>
      <c r="M2160">
        <v>899335</v>
      </c>
      <c r="N2160">
        <v>906101</v>
      </c>
      <c r="O2160">
        <v>895761</v>
      </c>
      <c r="P2160">
        <v>887531</v>
      </c>
      <c r="Q2160">
        <v>868496</v>
      </c>
      <c r="R2160">
        <v>851477</v>
      </c>
      <c r="S2160">
        <v>831170</v>
      </c>
      <c r="T2160">
        <v>809148</v>
      </c>
      <c r="U2160">
        <v>785987</v>
      </c>
      <c r="V2160">
        <v>763085</v>
      </c>
      <c r="W2160">
        <v>745954</v>
      </c>
      <c r="X2160">
        <v>726490</v>
      </c>
      <c r="Y2160">
        <v>709756</v>
      </c>
      <c r="Z2160">
        <v>699915</v>
      </c>
      <c r="AA2160">
        <v>692539</v>
      </c>
      <c r="AB2160">
        <v>687870</v>
      </c>
      <c r="AC2160">
        <v>685765</v>
      </c>
      <c r="AD2160">
        <v>685923</v>
      </c>
      <c r="AE2160">
        <v>688049</v>
      </c>
      <c r="AF2160">
        <v>692383</v>
      </c>
      <c r="AG2160">
        <v>701757</v>
      </c>
    </row>
    <row r="2161" spans="1:33">
      <c r="A2161" t="s">
        <v>4815</v>
      </c>
      <c r="B2161" t="s">
        <v>132</v>
      </c>
      <c r="C2161" s="4">
        <v>354541000</v>
      </c>
      <c r="D2161" s="4">
        <v>332026000</v>
      </c>
      <c r="E2161" s="4">
        <v>315398000</v>
      </c>
      <c r="F2161" s="4">
        <v>301088000</v>
      </c>
      <c r="G2161" s="4">
        <v>288880000</v>
      </c>
      <c r="H2161" s="4">
        <v>275859000</v>
      </c>
      <c r="I2161" s="4">
        <v>266501000</v>
      </c>
      <c r="J2161" s="4">
        <v>260201000</v>
      </c>
      <c r="K2161" s="4">
        <v>252316000</v>
      </c>
      <c r="L2161" s="4">
        <v>244745000</v>
      </c>
      <c r="M2161" s="4">
        <v>237097000</v>
      </c>
      <c r="N2161" s="4">
        <v>236651000</v>
      </c>
      <c r="O2161" s="4">
        <v>233772000</v>
      </c>
      <c r="P2161" s="4">
        <v>231507000</v>
      </c>
      <c r="Q2161" s="4">
        <v>226609000</v>
      </c>
      <c r="R2161" s="4">
        <v>222327000</v>
      </c>
      <c r="S2161" s="4">
        <v>217428000</v>
      </c>
      <c r="T2161" s="4">
        <v>212197000</v>
      </c>
      <c r="U2161" s="4">
        <v>206681000</v>
      </c>
      <c r="V2161" s="4">
        <v>201230000</v>
      </c>
      <c r="W2161" s="4">
        <v>197303000</v>
      </c>
      <c r="X2161" s="4">
        <v>192751000</v>
      </c>
      <c r="Y2161" s="4">
        <v>188860000</v>
      </c>
      <c r="Z2161" s="4">
        <v>186758000</v>
      </c>
      <c r="AA2161" s="4">
        <v>185352000</v>
      </c>
      <c r="AB2161" s="4">
        <v>184660000</v>
      </c>
      <c r="AC2161" s="4">
        <v>184624000</v>
      </c>
      <c r="AD2161" s="4">
        <v>185191000</v>
      </c>
      <c r="AE2161" s="4">
        <v>186331000</v>
      </c>
      <c r="AF2161" s="4">
        <v>188041000</v>
      </c>
      <c r="AG2161" s="4">
        <v>191117000</v>
      </c>
    </row>
    <row r="2162" spans="1:33">
      <c r="A2162" t="s">
        <v>4814</v>
      </c>
      <c r="B2162" t="s">
        <v>132</v>
      </c>
      <c r="C2162" s="4">
        <v>588282000</v>
      </c>
      <c r="D2162" s="4">
        <v>587319000</v>
      </c>
      <c r="E2162" s="4">
        <v>594763000</v>
      </c>
      <c r="F2162" s="4">
        <v>603582000</v>
      </c>
      <c r="G2162" s="4">
        <v>608769000</v>
      </c>
      <c r="H2162" s="4">
        <v>607869000</v>
      </c>
      <c r="I2162" s="4">
        <v>609989000</v>
      </c>
      <c r="J2162" s="4">
        <v>614607000</v>
      </c>
      <c r="K2162" s="4">
        <v>612170000</v>
      </c>
      <c r="L2162" s="4">
        <v>607108000</v>
      </c>
      <c r="M2162" s="4">
        <v>599105000</v>
      </c>
      <c r="N2162" s="4">
        <v>599658000</v>
      </c>
      <c r="O2162" s="4">
        <v>593809000</v>
      </c>
      <c r="P2162" s="4">
        <v>588578000</v>
      </c>
      <c r="Q2162" s="4">
        <v>576230000</v>
      </c>
      <c r="R2162" s="4">
        <v>565715000</v>
      </c>
      <c r="S2162" s="4">
        <v>552871000</v>
      </c>
      <c r="T2162" s="4">
        <v>538322000</v>
      </c>
      <c r="U2162" s="4">
        <v>523213000</v>
      </c>
      <c r="V2162" s="4">
        <v>508310000</v>
      </c>
      <c r="W2162" s="4">
        <v>497740000</v>
      </c>
      <c r="X2162" s="4">
        <v>485300000</v>
      </c>
      <c r="Y2162" s="4">
        <v>474066000</v>
      </c>
      <c r="Z2162" s="4">
        <v>467677000</v>
      </c>
      <c r="AA2162" s="4">
        <v>463345000</v>
      </c>
      <c r="AB2162" s="4">
        <v>461070000</v>
      </c>
      <c r="AC2162" s="4">
        <v>459873000</v>
      </c>
      <c r="AD2162" s="4">
        <v>458461000</v>
      </c>
      <c r="AE2162" s="4">
        <v>459651000</v>
      </c>
      <c r="AF2162" s="4">
        <v>462162000</v>
      </c>
      <c r="AG2162" s="4">
        <v>467905000</v>
      </c>
    </row>
    <row r="2163" spans="1:33">
      <c r="A2163" t="s">
        <v>4813</v>
      </c>
      <c r="B2163" t="s">
        <v>132</v>
      </c>
      <c r="C2163" s="4">
        <v>39096400</v>
      </c>
      <c r="D2163" s="4">
        <v>36557700</v>
      </c>
      <c r="E2163" s="4">
        <v>34676800</v>
      </c>
      <c r="F2163" s="4">
        <v>33069000</v>
      </c>
      <c r="G2163" s="4">
        <v>31701000</v>
      </c>
      <c r="H2163" s="4">
        <v>30254400</v>
      </c>
      <c r="I2163" s="4">
        <v>29218600</v>
      </c>
      <c r="J2163" s="4">
        <v>28524200</v>
      </c>
      <c r="K2163" s="4">
        <v>27665800</v>
      </c>
      <c r="L2163" s="4">
        <v>26847300</v>
      </c>
      <c r="M2163" s="4">
        <v>26024600</v>
      </c>
      <c r="N2163" s="4">
        <v>25968100</v>
      </c>
      <c r="O2163" s="4">
        <v>25650800</v>
      </c>
      <c r="P2163" s="4">
        <v>25401400</v>
      </c>
      <c r="Q2163" s="4">
        <v>24864800</v>
      </c>
      <c r="R2163" s="4">
        <v>24397400</v>
      </c>
      <c r="S2163" s="4">
        <v>23862900</v>
      </c>
      <c r="T2163" s="4">
        <v>23292500</v>
      </c>
      <c r="U2163" s="4">
        <v>22690800</v>
      </c>
      <c r="V2163" s="4">
        <v>22095800</v>
      </c>
      <c r="W2163" s="4">
        <v>21670000</v>
      </c>
      <c r="X2163" s="4">
        <v>21173400</v>
      </c>
      <c r="Y2163" s="4">
        <v>20749300</v>
      </c>
      <c r="Z2163" s="4">
        <v>20521600</v>
      </c>
      <c r="AA2163" s="4">
        <v>20370400</v>
      </c>
      <c r="AB2163" s="4">
        <v>20297400</v>
      </c>
      <c r="AC2163" s="4">
        <v>20296400</v>
      </c>
      <c r="AD2163" s="4">
        <v>20361800</v>
      </c>
      <c r="AE2163" s="4">
        <v>20491800</v>
      </c>
      <c r="AF2163" s="4">
        <v>20682900</v>
      </c>
      <c r="AG2163" s="4">
        <v>21024500</v>
      </c>
    </row>
    <row r="2164" spans="1:33">
      <c r="A2164" t="s">
        <v>4812</v>
      </c>
      <c r="B2164" t="s">
        <v>132</v>
      </c>
      <c r="C2164" s="4">
        <v>26473800</v>
      </c>
      <c r="D2164" s="4">
        <v>30389700</v>
      </c>
      <c r="E2164" s="4">
        <v>30774800</v>
      </c>
      <c r="F2164" s="4">
        <v>28556600</v>
      </c>
      <c r="G2164" s="4">
        <v>28644300</v>
      </c>
      <c r="H2164" s="4">
        <v>27980500</v>
      </c>
      <c r="I2164" s="4">
        <v>28189600</v>
      </c>
      <c r="J2164" s="4">
        <v>28933100</v>
      </c>
      <c r="K2164" s="4">
        <v>29023000</v>
      </c>
      <c r="L2164" s="4">
        <v>29054000</v>
      </c>
      <c r="M2164" s="4">
        <v>28955100</v>
      </c>
      <c r="N2164" s="4">
        <v>29222800</v>
      </c>
      <c r="O2164" s="4">
        <v>29115100</v>
      </c>
      <c r="P2164" s="4">
        <v>29084600</v>
      </c>
      <c r="Q2164" s="4">
        <v>28609200</v>
      </c>
      <c r="R2164" s="4">
        <v>27539800</v>
      </c>
      <c r="S2164" s="4">
        <v>26628400</v>
      </c>
      <c r="T2164" s="4">
        <v>25942300</v>
      </c>
      <c r="U2164" s="4">
        <v>25155400</v>
      </c>
      <c r="V2164" s="4">
        <v>24351100</v>
      </c>
      <c r="W2164" s="4">
        <v>23188000</v>
      </c>
      <c r="X2164" s="4">
        <v>22117900</v>
      </c>
      <c r="Y2164" s="4">
        <v>21636100</v>
      </c>
      <c r="Z2164" s="4">
        <v>21063400</v>
      </c>
      <c r="AA2164" s="4">
        <v>20281900</v>
      </c>
      <c r="AB2164" s="4">
        <v>19323100</v>
      </c>
      <c r="AC2164" s="4">
        <v>18866800</v>
      </c>
      <c r="AD2164" s="4">
        <v>20187600</v>
      </c>
      <c r="AE2164" s="4">
        <v>20402600</v>
      </c>
      <c r="AF2164" s="4">
        <v>20735800</v>
      </c>
      <c r="AG2164" s="4">
        <v>21181600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38456100</v>
      </c>
      <c r="D2167" s="4">
        <v>38459900</v>
      </c>
      <c r="E2167" s="4">
        <v>38732800</v>
      </c>
      <c r="F2167" s="4">
        <v>38907900</v>
      </c>
      <c r="G2167" s="4">
        <v>38976600</v>
      </c>
      <c r="H2167" s="4">
        <v>38620200</v>
      </c>
      <c r="I2167" s="4">
        <v>38482400</v>
      </c>
      <c r="J2167" s="4">
        <v>38527400</v>
      </c>
      <c r="K2167" s="4">
        <v>38095000</v>
      </c>
      <c r="L2167" s="4">
        <v>37504200</v>
      </c>
      <c r="M2167" s="4">
        <v>36721600</v>
      </c>
      <c r="N2167" s="4">
        <v>36832400</v>
      </c>
      <c r="O2167" s="4">
        <v>36408500</v>
      </c>
      <c r="P2167" s="4">
        <v>36039800</v>
      </c>
      <c r="Q2167" s="4">
        <v>35233800</v>
      </c>
      <c r="R2167" s="4">
        <v>34503800</v>
      </c>
      <c r="S2167" s="4">
        <v>33640300</v>
      </c>
      <c r="T2167" s="4">
        <v>32711500</v>
      </c>
      <c r="U2167" s="4">
        <v>31731500</v>
      </c>
      <c r="V2167" s="4">
        <v>30774500</v>
      </c>
      <c r="W2167" s="4">
        <v>30043600</v>
      </c>
      <c r="X2167" s="4">
        <v>29232200</v>
      </c>
      <c r="Y2167" s="4">
        <v>28525000</v>
      </c>
      <c r="Z2167" s="4">
        <v>28081500</v>
      </c>
      <c r="AA2167" s="4">
        <v>27753100</v>
      </c>
      <c r="AB2167" s="4">
        <v>27529700</v>
      </c>
      <c r="AC2167" s="4">
        <v>27404800</v>
      </c>
      <c r="AD2167" s="4">
        <v>27377800</v>
      </c>
      <c r="AE2167" s="4">
        <v>27426800</v>
      </c>
      <c r="AF2167" s="4">
        <v>27566900</v>
      </c>
      <c r="AG2167" s="4">
        <v>27900500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>
        <v>67554.5</v>
      </c>
      <c r="D2170">
        <v>71925.3</v>
      </c>
      <c r="E2170">
        <v>75467.8</v>
      </c>
      <c r="F2170">
        <v>79969.3</v>
      </c>
      <c r="G2170">
        <v>83718.8</v>
      </c>
      <c r="H2170">
        <v>88309.2</v>
      </c>
      <c r="I2170">
        <v>92049.3</v>
      </c>
      <c r="J2170">
        <v>95976.5</v>
      </c>
      <c r="K2170">
        <v>100799</v>
      </c>
      <c r="L2170">
        <v>104597</v>
      </c>
      <c r="M2170">
        <v>109563</v>
      </c>
      <c r="N2170">
        <v>110715</v>
      </c>
      <c r="O2170">
        <v>111520</v>
      </c>
      <c r="P2170">
        <v>111230</v>
      </c>
      <c r="Q2170">
        <v>111984</v>
      </c>
      <c r="R2170">
        <v>111395</v>
      </c>
      <c r="S2170">
        <v>110919</v>
      </c>
      <c r="T2170">
        <v>111274</v>
      </c>
      <c r="U2170">
        <v>110408</v>
      </c>
      <c r="V2170">
        <v>110505</v>
      </c>
      <c r="W2170">
        <v>109637</v>
      </c>
      <c r="X2170">
        <v>109582</v>
      </c>
      <c r="Y2170">
        <v>108697</v>
      </c>
      <c r="Z2170">
        <v>108911</v>
      </c>
      <c r="AA2170">
        <v>108226</v>
      </c>
      <c r="AB2170">
        <v>108487</v>
      </c>
      <c r="AC2170">
        <v>108052</v>
      </c>
      <c r="AD2170">
        <v>108571</v>
      </c>
      <c r="AE2170">
        <v>108338</v>
      </c>
      <c r="AF2170">
        <v>109218</v>
      </c>
      <c r="AG2170">
        <v>109292</v>
      </c>
    </row>
    <row r="2171" spans="1:33">
      <c r="A2171" t="s">
        <v>4805</v>
      </c>
      <c r="B2171" t="s">
        <v>132</v>
      </c>
      <c r="C2171" s="4">
        <v>1583570</v>
      </c>
      <c r="D2171" s="4">
        <v>1575320</v>
      </c>
      <c r="E2171" s="4">
        <v>1551250</v>
      </c>
      <c r="F2171" s="4">
        <v>1542450</v>
      </c>
      <c r="G2171" s="4">
        <v>1518220</v>
      </c>
      <c r="H2171" s="4">
        <v>1507650</v>
      </c>
      <c r="I2171" s="4">
        <v>1481940</v>
      </c>
      <c r="J2171" s="4">
        <v>1455830</v>
      </c>
      <c r="K2171" s="4">
        <v>1443110</v>
      </c>
      <c r="L2171" s="4">
        <v>1414960</v>
      </c>
      <c r="M2171" s="4">
        <v>1399420</v>
      </c>
      <c r="N2171" s="4">
        <v>1391340</v>
      </c>
      <c r="O2171" s="4">
        <v>1398670</v>
      </c>
      <c r="P2171" s="4">
        <v>1390520</v>
      </c>
      <c r="Q2171" s="4">
        <v>1393720</v>
      </c>
      <c r="R2171" s="4">
        <v>1381550</v>
      </c>
      <c r="S2171" s="4">
        <v>1367660</v>
      </c>
      <c r="T2171" s="4">
        <v>1364590</v>
      </c>
      <c r="U2171" s="4">
        <v>1347640</v>
      </c>
      <c r="V2171" s="4">
        <v>1341120</v>
      </c>
      <c r="W2171" s="4">
        <v>1321650</v>
      </c>
      <c r="X2171" s="4">
        <v>1313520</v>
      </c>
      <c r="Y2171" s="4">
        <v>1294080</v>
      </c>
      <c r="Z2171" s="4">
        <v>1287180</v>
      </c>
      <c r="AA2171" s="4">
        <v>1269880</v>
      </c>
      <c r="AB2171" s="4">
        <v>1265070</v>
      </c>
      <c r="AC2171" s="4">
        <v>1250120</v>
      </c>
      <c r="AD2171" s="4">
        <v>1247820</v>
      </c>
      <c r="AE2171" s="4">
        <v>1235960</v>
      </c>
      <c r="AF2171" s="4">
        <v>1236010</v>
      </c>
      <c r="AG2171" s="4">
        <v>1226410</v>
      </c>
    </row>
    <row r="2172" spans="1:33">
      <c r="A2172" t="s">
        <v>4804</v>
      </c>
      <c r="B2172" t="s">
        <v>132</v>
      </c>
      <c r="C2172" s="4">
        <v>782639000</v>
      </c>
      <c r="D2172" s="4">
        <v>784507000</v>
      </c>
      <c r="E2172" s="4">
        <v>783561000</v>
      </c>
      <c r="F2172" s="4">
        <v>794235000</v>
      </c>
      <c r="G2172" s="4">
        <v>793796000</v>
      </c>
      <c r="H2172" s="4">
        <v>801472000</v>
      </c>
      <c r="I2172" s="4">
        <v>800121000</v>
      </c>
      <c r="J2172" s="4">
        <v>798487000</v>
      </c>
      <c r="K2172" s="4">
        <v>804406000</v>
      </c>
      <c r="L2172" s="4">
        <v>801782000</v>
      </c>
      <c r="M2172" s="4">
        <v>806606000</v>
      </c>
      <c r="N2172" s="4">
        <v>803224000</v>
      </c>
      <c r="O2172" s="4">
        <v>806763000</v>
      </c>
      <c r="P2172" s="4">
        <v>801289000</v>
      </c>
      <c r="Q2172" s="4">
        <v>802730000</v>
      </c>
      <c r="R2172" s="4">
        <v>796146000</v>
      </c>
      <c r="S2172" s="4">
        <v>787908000</v>
      </c>
      <c r="T2172" s="4">
        <v>785385000</v>
      </c>
      <c r="U2172" s="4">
        <v>775127000</v>
      </c>
      <c r="V2172" s="4">
        <v>771038000</v>
      </c>
      <c r="W2172" s="4">
        <v>760097000</v>
      </c>
      <c r="X2172" s="4">
        <v>755522000</v>
      </c>
      <c r="Y2172" s="4">
        <v>743842000</v>
      </c>
      <c r="Z2172" s="4">
        <v>739545000</v>
      </c>
      <c r="AA2172" s="4">
        <v>729445000</v>
      </c>
      <c r="AB2172" s="4">
        <v>727445000</v>
      </c>
      <c r="AC2172" s="4">
        <v>718810000</v>
      </c>
      <c r="AD2172" s="4">
        <v>714520000</v>
      </c>
      <c r="AE2172" s="4">
        <v>706393000</v>
      </c>
      <c r="AF2172" s="4">
        <v>705406000</v>
      </c>
      <c r="AG2172" s="4">
        <v>698852000</v>
      </c>
    </row>
    <row r="2173" spans="1:33">
      <c r="A2173" t="s">
        <v>4803</v>
      </c>
      <c r="B2173" t="s">
        <v>132</v>
      </c>
      <c r="C2173">
        <v>180264</v>
      </c>
      <c r="D2173">
        <v>179324</v>
      </c>
      <c r="E2173">
        <v>176585</v>
      </c>
      <c r="F2173">
        <v>175583</v>
      </c>
      <c r="G2173">
        <v>172825</v>
      </c>
      <c r="H2173">
        <v>171622</v>
      </c>
      <c r="I2173">
        <v>168695</v>
      </c>
      <c r="J2173">
        <v>165722</v>
      </c>
      <c r="K2173">
        <v>164275</v>
      </c>
      <c r="L2173">
        <v>161070</v>
      </c>
      <c r="M2173">
        <v>159301</v>
      </c>
      <c r="N2173">
        <v>158381</v>
      </c>
      <c r="O2173">
        <v>159216</v>
      </c>
      <c r="P2173">
        <v>158289</v>
      </c>
      <c r="Q2173">
        <v>158652</v>
      </c>
      <c r="R2173">
        <v>157267</v>
      </c>
      <c r="S2173">
        <v>155686</v>
      </c>
      <c r="T2173">
        <v>155337</v>
      </c>
      <c r="U2173">
        <v>153407</v>
      </c>
      <c r="V2173">
        <v>152665</v>
      </c>
      <c r="W2173">
        <v>150448</v>
      </c>
      <c r="X2173">
        <v>149523</v>
      </c>
      <c r="Y2173">
        <v>147310</v>
      </c>
      <c r="Z2173">
        <v>146525</v>
      </c>
      <c r="AA2173">
        <v>144555</v>
      </c>
      <c r="AB2173">
        <v>144007</v>
      </c>
      <c r="AC2173">
        <v>142305</v>
      </c>
      <c r="AD2173">
        <v>142044</v>
      </c>
      <c r="AE2173">
        <v>140694</v>
      </c>
      <c r="AF2173">
        <v>140700</v>
      </c>
      <c r="AG2173">
        <v>139607</v>
      </c>
    </row>
    <row r="2174" spans="1:33">
      <c r="A2174" t="s">
        <v>4802</v>
      </c>
      <c r="B2174" t="s">
        <v>132</v>
      </c>
      <c r="C2174" s="4">
        <v>35220300</v>
      </c>
      <c r="D2174" s="4">
        <v>40592800</v>
      </c>
      <c r="E2174" s="4">
        <v>40543800</v>
      </c>
      <c r="F2174" s="4">
        <v>37576800</v>
      </c>
      <c r="G2174" s="4">
        <v>37350300</v>
      </c>
      <c r="H2174" s="4">
        <v>36892200</v>
      </c>
      <c r="I2174" s="4">
        <v>36976200</v>
      </c>
      <c r="J2174" s="4">
        <v>37589400</v>
      </c>
      <c r="K2174" s="4">
        <v>38136900</v>
      </c>
      <c r="L2174" s="4">
        <v>38370400</v>
      </c>
      <c r="M2174" s="4">
        <v>38983800</v>
      </c>
      <c r="N2174" s="4">
        <v>39143200</v>
      </c>
      <c r="O2174" s="4">
        <v>39556500</v>
      </c>
      <c r="P2174" s="4">
        <v>39595700</v>
      </c>
      <c r="Q2174" s="4">
        <v>39854700</v>
      </c>
      <c r="R2174" s="4">
        <v>38757600</v>
      </c>
      <c r="S2174" s="4">
        <v>37948700</v>
      </c>
      <c r="T2174" s="4">
        <v>37848600</v>
      </c>
      <c r="U2174" s="4">
        <v>37267100</v>
      </c>
      <c r="V2174" s="4">
        <v>36937400</v>
      </c>
      <c r="W2174" s="4">
        <v>35410400</v>
      </c>
      <c r="X2174" s="4">
        <v>34433500</v>
      </c>
      <c r="Y2174" s="4">
        <v>33948500</v>
      </c>
      <c r="Z2174" s="4">
        <v>33307900</v>
      </c>
      <c r="AA2174" s="4">
        <v>31929800</v>
      </c>
      <c r="AB2174" s="4">
        <v>30486600</v>
      </c>
      <c r="AC2174" s="4">
        <v>29489900</v>
      </c>
      <c r="AD2174" s="4">
        <v>31462700</v>
      </c>
      <c r="AE2174" s="4">
        <v>31354700</v>
      </c>
      <c r="AF2174" s="4">
        <v>31649400</v>
      </c>
      <c r="AG2174" s="4">
        <v>31636300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5610330</v>
      </c>
      <c r="D2177" s="4">
        <v>5811480</v>
      </c>
      <c r="E2177" s="4">
        <v>5959840</v>
      </c>
      <c r="F2177" s="4">
        <v>6170560</v>
      </c>
      <c r="G2177" s="4">
        <v>6319050</v>
      </c>
      <c r="H2177" s="4">
        <v>6531560</v>
      </c>
      <c r="I2177" s="4">
        <v>6677490</v>
      </c>
      <c r="J2177" s="4">
        <v>6823850</v>
      </c>
      <c r="K2177" s="4">
        <v>7037780</v>
      </c>
      <c r="L2177" s="4">
        <v>7180140</v>
      </c>
      <c r="M2177" s="4">
        <v>7389260</v>
      </c>
      <c r="N2177" s="4">
        <v>7419270</v>
      </c>
      <c r="O2177" s="4">
        <v>7461270</v>
      </c>
      <c r="P2177" s="4">
        <v>7423460</v>
      </c>
      <c r="Q2177" s="4">
        <v>7450090</v>
      </c>
      <c r="R2177" s="4">
        <v>7397920</v>
      </c>
      <c r="S2177" s="4">
        <v>7339110</v>
      </c>
      <c r="T2177" s="4">
        <v>7344630</v>
      </c>
      <c r="U2177" s="4">
        <v>7272000</v>
      </c>
      <c r="V2177" s="4">
        <v>7259740</v>
      </c>
      <c r="W2177" s="4">
        <v>7179170</v>
      </c>
      <c r="X2177" s="4">
        <v>7158310</v>
      </c>
      <c r="Y2177" s="4">
        <v>7077290</v>
      </c>
      <c r="Z2177" s="4">
        <v>7066440</v>
      </c>
      <c r="AA2177" s="4">
        <v>6996060</v>
      </c>
      <c r="AB2177" s="4">
        <v>6996010</v>
      </c>
      <c r="AC2177" s="4">
        <v>6942520</v>
      </c>
      <c r="AD2177" s="4">
        <v>6957230</v>
      </c>
      <c r="AE2177" s="4">
        <v>6917450</v>
      </c>
      <c r="AF2177" s="4">
        <v>6948080</v>
      </c>
      <c r="AG2177" s="4">
        <v>6923730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1208070</v>
      </c>
      <c r="D2180" s="4">
        <v>1227560</v>
      </c>
      <c r="E2180" s="4">
        <v>1256260</v>
      </c>
      <c r="F2180" s="4">
        <v>1282790</v>
      </c>
      <c r="G2180" s="4">
        <v>1307050</v>
      </c>
      <c r="H2180" s="4">
        <v>1317850</v>
      </c>
      <c r="I2180" s="4">
        <v>1336540</v>
      </c>
      <c r="J2180" s="4">
        <v>1362740</v>
      </c>
      <c r="K2180" s="4">
        <v>1372460</v>
      </c>
      <c r="L2180" s="4">
        <v>1376080</v>
      </c>
      <c r="M2180" s="4">
        <v>1373030</v>
      </c>
      <c r="N2180" s="4">
        <v>1383360</v>
      </c>
      <c r="O2180" s="4">
        <v>1367570</v>
      </c>
      <c r="P2180" s="4">
        <v>1355010</v>
      </c>
      <c r="Q2180" s="4">
        <v>1325950</v>
      </c>
      <c r="R2180" s="4">
        <v>1299960</v>
      </c>
      <c r="S2180" s="4">
        <v>1268960</v>
      </c>
      <c r="T2180" s="4">
        <v>1235340</v>
      </c>
      <c r="U2180" s="4">
        <v>1199980</v>
      </c>
      <c r="V2180" s="4">
        <v>1165020</v>
      </c>
      <c r="W2180" s="4">
        <v>1138860</v>
      </c>
      <c r="X2180" s="4">
        <v>1109150</v>
      </c>
      <c r="Y2180" s="4">
        <v>1083600</v>
      </c>
      <c r="Z2180" s="4">
        <v>1068570</v>
      </c>
      <c r="AA2180" s="4">
        <v>1057310</v>
      </c>
      <c r="AB2180" s="4">
        <v>1050180</v>
      </c>
      <c r="AC2180" s="4">
        <v>1046970</v>
      </c>
      <c r="AD2180" s="4">
        <v>1047210</v>
      </c>
      <c r="AE2180" s="4">
        <v>1050460</v>
      </c>
      <c r="AF2180" s="4">
        <v>1057070</v>
      </c>
      <c r="AG2180" s="4">
        <v>1071390</v>
      </c>
    </row>
    <row r="2181" spans="1:33">
      <c r="A2181" t="s">
        <v>4795</v>
      </c>
      <c r="B2181" t="s">
        <v>132</v>
      </c>
      <c r="C2181" s="4">
        <v>888574000</v>
      </c>
      <c r="D2181" s="4">
        <v>832146000</v>
      </c>
      <c r="E2181" s="4">
        <v>790470000</v>
      </c>
      <c r="F2181" s="4">
        <v>754607000</v>
      </c>
      <c r="G2181" s="4">
        <v>724011000</v>
      </c>
      <c r="H2181" s="4">
        <v>691376000</v>
      </c>
      <c r="I2181" s="4">
        <v>667922000</v>
      </c>
      <c r="J2181" s="4">
        <v>652134000</v>
      </c>
      <c r="K2181" s="4">
        <v>632371000</v>
      </c>
      <c r="L2181" s="4">
        <v>613395000</v>
      </c>
      <c r="M2181" s="4">
        <v>594228000</v>
      </c>
      <c r="N2181" s="4">
        <v>593111000</v>
      </c>
      <c r="O2181" s="4">
        <v>585895000</v>
      </c>
      <c r="P2181" s="4">
        <v>580218000</v>
      </c>
      <c r="Q2181" s="4">
        <v>567944000</v>
      </c>
      <c r="R2181" s="4">
        <v>557210000</v>
      </c>
      <c r="S2181" s="4">
        <v>544932000</v>
      </c>
      <c r="T2181" s="4">
        <v>531822000</v>
      </c>
      <c r="U2181" s="4">
        <v>517997000</v>
      </c>
      <c r="V2181" s="4">
        <v>504336000</v>
      </c>
      <c r="W2181" s="4">
        <v>494495000</v>
      </c>
      <c r="X2181" s="4">
        <v>483084000</v>
      </c>
      <c r="Y2181" s="4">
        <v>473333000</v>
      </c>
      <c r="Z2181" s="4">
        <v>468064000</v>
      </c>
      <c r="AA2181" s="4">
        <v>464541000</v>
      </c>
      <c r="AB2181" s="4">
        <v>462807000</v>
      </c>
      <c r="AC2181" s="4">
        <v>462716000</v>
      </c>
      <c r="AD2181" s="4">
        <v>464137000</v>
      </c>
      <c r="AE2181" s="4">
        <v>466995000</v>
      </c>
      <c r="AF2181" s="4">
        <v>471280000</v>
      </c>
      <c r="AG2181" s="4">
        <v>478991000</v>
      </c>
    </row>
    <row r="2182" spans="1:33">
      <c r="A2182" t="s">
        <v>4794</v>
      </c>
      <c r="B2182" t="s">
        <v>132</v>
      </c>
      <c r="C2182" s="4">
        <v>611944000</v>
      </c>
      <c r="D2182" s="4">
        <v>610943000</v>
      </c>
      <c r="E2182" s="4">
        <v>618685000</v>
      </c>
      <c r="F2182" s="4">
        <v>627859000</v>
      </c>
      <c r="G2182" s="4">
        <v>633255000</v>
      </c>
      <c r="H2182" s="4">
        <v>632319000</v>
      </c>
      <c r="I2182" s="4">
        <v>634524000</v>
      </c>
      <c r="J2182" s="4">
        <v>639328000</v>
      </c>
      <c r="K2182" s="4">
        <v>636793000</v>
      </c>
      <c r="L2182" s="4">
        <v>631527000</v>
      </c>
      <c r="M2182" s="4">
        <v>623202000</v>
      </c>
      <c r="N2182" s="4">
        <v>623777000</v>
      </c>
      <c r="O2182" s="4">
        <v>617693000</v>
      </c>
      <c r="P2182" s="4">
        <v>612252000</v>
      </c>
      <c r="Q2182" s="4">
        <v>599407000</v>
      </c>
      <c r="R2182" s="4">
        <v>588469000</v>
      </c>
      <c r="S2182" s="4">
        <v>575109000</v>
      </c>
      <c r="T2182" s="4">
        <v>559974000</v>
      </c>
      <c r="U2182" s="4">
        <v>544258000</v>
      </c>
      <c r="V2182" s="4">
        <v>528755000</v>
      </c>
      <c r="W2182" s="4">
        <v>517760000</v>
      </c>
      <c r="X2182" s="4">
        <v>504819000</v>
      </c>
      <c r="Y2182" s="4">
        <v>493134000</v>
      </c>
      <c r="Z2182" s="4">
        <v>486488000</v>
      </c>
      <c r="AA2182" s="4">
        <v>481981000</v>
      </c>
      <c r="AB2182" s="4">
        <v>479616000</v>
      </c>
      <c r="AC2182" s="4">
        <v>478370000</v>
      </c>
      <c r="AD2182" s="4">
        <v>476902000</v>
      </c>
      <c r="AE2182" s="4">
        <v>478139000</v>
      </c>
      <c r="AF2182" s="4">
        <v>480751000</v>
      </c>
      <c r="AG2182" s="4">
        <v>486725000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162491000</v>
      </c>
      <c r="D2187" s="4">
        <v>162507000</v>
      </c>
      <c r="E2187" s="4">
        <v>163660000</v>
      </c>
      <c r="F2187" s="4">
        <v>164400000</v>
      </c>
      <c r="G2187" s="4">
        <v>164690000</v>
      </c>
      <c r="H2187" s="4">
        <v>163184000</v>
      </c>
      <c r="I2187" s="4">
        <v>162602000</v>
      </c>
      <c r="J2187" s="4">
        <v>162792000</v>
      </c>
      <c r="K2187" s="4">
        <v>160965000</v>
      </c>
      <c r="L2187" s="4">
        <v>158468000</v>
      </c>
      <c r="M2187" s="4">
        <v>155162000</v>
      </c>
      <c r="N2187" s="4">
        <v>155630000</v>
      </c>
      <c r="O2187" s="4">
        <v>153839000</v>
      </c>
      <c r="P2187" s="4">
        <v>152281000</v>
      </c>
      <c r="Q2187" s="4">
        <v>148875000</v>
      </c>
      <c r="R2187" s="4">
        <v>145791000</v>
      </c>
      <c r="S2187" s="4">
        <v>142142000</v>
      </c>
      <c r="T2187" s="4">
        <v>138218000</v>
      </c>
      <c r="U2187" s="4">
        <v>134077000</v>
      </c>
      <c r="V2187" s="4">
        <v>130033000</v>
      </c>
      <c r="W2187" s="4">
        <v>126945000</v>
      </c>
      <c r="X2187" s="4">
        <v>123516000</v>
      </c>
      <c r="Y2187" s="4">
        <v>120528000</v>
      </c>
      <c r="Z2187" s="4">
        <v>118654000</v>
      </c>
      <c r="AA2187" s="4">
        <v>117267000</v>
      </c>
      <c r="AB2187" s="4">
        <v>116323000</v>
      </c>
      <c r="AC2187" s="4">
        <v>115795000</v>
      </c>
      <c r="AD2187" s="4">
        <v>115681000</v>
      </c>
      <c r="AE2187" s="4">
        <v>115888000</v>
      </c>
      <c r="AF2187" s="4">
        <v>116480000</v>
      </c>
      <c r="AG2187" s="4">
        <v>117889000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>
        <v>103137</v>
      </c>
      <c r="D2190">
        <v>109810</v>
      </c>
      <c r="E2190">
        <v>115218</v>
      </c>
      <c r="F2190">
        <v>122090</v>
      </c>
      <c r="G2190">
        <v>127815</v>
      </c>
      <c r="H2190">
        <v>134823</v>
      </c>
      <c r="I2190">
        <v>140533</v>
      </c>
      <c r="J2190">
        <v>146529</v>
      </c>
      <c r="K2190">
        <v>153892</v>
      </c>
      <c r="L2190">
        <v>159690</v>
      </c>
      <c r="M2190">
        <v>167272</v>
      </c>
      <c r="N2190">
        <v>169030</v>
      </c>
      <c r="O2190">
        <v>170260</v>
      </c>
      <c r="P2190">
        <v>169817</v>
      </c>
      <c r="Q2190">
        <v>170969</v>
      </c>
      <c r="R2190">
        <v>170069</v>
      </c>
      <c r="S2190">
        <v>169341</v>
      </c>
      <c r="T2190">
        <v>169884</v>
      </c>
      <c r="U2190">
        <v>168563</v>
      </c>
      <c r="V2190">
        <v>168710</v>
      </c>
      <c r="W2190">
        <v>167385</v>
      </c>
      <c r="X2190">
        <v>167300</v>
      </c>
      <c r="Y2190">
        <v>165950</v>
      </c>
      <c r="Z2190">
        <v>166276</v>
      </c>
      <c r="AA2190">
        <v>165230</v>
      </c>
      <c r="AB2190">
        <v>165629</v>
      </c>
      <c r="AC2190">
        <v>164964</v>
      </c>
      <c r="AD2190">
        <v>165757</v>
      </c>
      <c r="AE2190">
        <v>165401</v>
      </c>
      <c r="AF2190">
        <v>166745</v>
      </c>
      <c r="AG2190">
        <v>166857</v>
      </c>
    </row>
    <row r="2191" spans="1:33">
      <c r="A2191" t="s">
        <v>4785</v>
      </c>
      <c r="B2191" t="s">
        <v>132</v>
      </c>
      <c r="C2191" s="4">
        <v>3968860</v>
      </c>
      <c r="D2191" s="4">
        <v>3948160</v>
      </c>
      <c r="E2191" s="4">
        <v>3887840</v>
      </c>
      <c r="F2191" s="4">
        <v>3865790</v>
      </c>
      <c r="G2191" s="4">
        <v>3805060</v>
      </c>
      <c r="H2191" s="4">
        <v>3778570</v>
      </c>
      <c r="I2191" s="4">
        <v>3714140</v>
      </c>
      <c r="J2191" s="4">
        <v>3648690</v>
      </c>
      <c r="K2191" s="4">
        <v>3616820</v>
      </c>
      <c r="L2191" s="4">
        <v>3546250</v>
      </c>
      <c r="M2191" s="4">
        <v>3507310</v>
      </c>
      <c r="N2191" s="4">
        <v>3487060</v>
      </c>
      <c r="O2191" s="4">
        <v>3505440</v>
      </c>
      <c r="P2191" s="4">
        <v>3485020</v>
      </c>
      <c r="Q2191" s="4">
        <v>3493020</v>
      </c>
      <c r="R2191" s="4">
        <v>3462520</v>
      </c>
      <c r="S2191" s="4">
        <v>3427720</v>
      </c>
      <c r="T2191" s="4">
        <v>3420030</v>
      </c>
      <c r="U2191" s="4">
        <v>3377530</v>
      </c>
      <c r="V2191" s="4">
        <v>3361210</v>
      </c>
      <c r="W2191" s="4">
        <v>3312400</v>
      </c>
      <c r="X2191" s="4">
        <v>3292020</v>
      </c>
      <c r="Y2191" s="4">
        <v>3243310</v>
      </c>
      <c r="Z2191" s="4">
        <v>3226020</v>
      </c>
      <c r="AA2191" s="4">
        <v>3182650</v>
      </c>
      <c r="AB2191" s="4">
        <v>3170590</v>
      </c>
      <c r="AC2191" s="4">
        <v>3133120</v>
      </c>
      <c r="AD2191" s="4">
        <v>3127370</v>
      </c>
      <c r="AE2191" s="4">
        <v>3097640</v>
      </c>
      <c r="AF2191" s="4">
        <v>3097770</v>
      </c>
      <c r="AG2191" s="4">
        <v>3073700</v>
      </c>
    </row>
    <row r="2192" spans="1:33">
      <c r="A2192" t="s">
        <v>4784</v>
      </c>
      <c r="B2192" t="s">
        <v>132</v>
      </c>
      <c r="C2192" s="4">
        <v>814118000</v>
      </c>
      <c r="D2192" s="4">
        <v>816061000</v>
      </c>
      <c r="E2192" s="4">
        <v>815077000</v>
      </c>
      <c r="F2192" s="4">
        <v>826181000</v>
      </c>
      <c r="G2192" s="4">
        <v>825724000</v>
      </c>
      <c r="H2192" s="4">
        <v>833709000</v>
      </c>
      <c r="I2192" s="4">
        <v>832303000</v>
      </c>
      <c r="J2192" s="4">
        <v>830604000</v>
      </c>
      <c r="K2192" s="4">
        <v>836760000</v>
      </c>
      <c r="L2192" s="4">
        <v>834032000</v>
      </c>
      <c r="M2192" s="4">
        <v>839050000</v>
      </c>
      <c r="N2192" s="4">
        <v>835531000</v>
      </c>
      <c r="O2192" s="4">
        <v>839212000</v>
      </c>
      <c r="P2192" s="4">
        <v>833518000</v>
      </c>
      <c r="Q2192" s="4">
        <v>835018000</v>
      </c>
      <c r="R2192" s="4">
        <v>828169000</v>
      </c>
      <c r="S2192" s="4">
        <v>819599000</v>
      </c>
      <c r="T2192" s="4">
        <v>816975000</v>
      </c>
      <c r="U2192" s="4">
        <v>806304000</v>
      </c>
      <c r="V2192" s="4">
        <v>802051000</v>
      </c>
      <c r="W2192" s="4">
        <v>790669000</v>
      </c>
      <c r="X2192" s="4">
        <v>785910000</v>
      </c>
      <c r="Y2192" s="4">
        <v>773761000</v>
      </c>
      <c r="Z2192" s="4">
        <v>769291000</v>
      </c>
      <c r="AA2192" s="4">
        <v>758784000</v>
      </c>
      <c r="AB2192" s="4">
        <v>756704000</v>
      </c>
      <c r="AC2192" s="4">
        <v>747722000</v>
      </c>
      <c r="AD2192" s="4">
        <v>743259000</v>
      </c>
      <c r="AE2192" s="4">
        <v>734805000</v>
      </c>
      <c r="AF2192" s="4">
        <v>733779000</v>
      </c>
      <c r="AG2192" s="4">
        <v>726961000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23705600</v>
      </c>
      <c r="D2197" s="4">
        <v>24555500</v>
      </c>
      <c r="E2197" s="4">
        <v>25182400</v>
      </c>
      <c r="F2197" s="4">
        <v>26072800</v>
      </c>
      <c r="G2197" s="4">
        <v>26700200</v>
      </c>
      <c r="H2197" s="4">
        <v>27598100</v>
      </c>
      <c r="I2197" s="4">
        <v>28214700</v>
      </c>
      <c r="J2197" s="4">
        <v>28833100</v>
      </c>
      <c r="K2197" s="4">
        <v>29737100</v>
      </c>
      <c r="L2197" s="4">
        <v>30338600</v>
      </c>
      <c r="M2197" s="4">
        <v>31222200</v>
      </c>
      <c r="N2197" s="4">
        <v>31349000</v>
      </c>
      <c r="O2197" s="4">
        <v>31526500</v>
      </c>
      <c r="P2197" s="4">
        <v>31366700</v>
      </c>
      <c r="Q2197" s="4">
        <v>31479300</v>
      </c>
      <c r="R2197" s="4">
        <v>31258800</v>
      </c>
      <c r="S2197" s="4">
        <v>31010300</v>
      </c>
      <c r="T2197" s="4">
        <v>31033600</v>
      </c>
      <c r="U2197" s="4">
        <v>30726800</v>
      </c>
      <c r="V2197" s="4">
        <v>30675000</v>
      </c>
      <c r="W2197" s="4">
        <v>30334500</v>
      </c>
      <c r="X2197" s="4">
        <v>30246400</v>
      </c>
      <c r="Y2197" s="4">
        <v>29904000</v>
      </c>
      <c r="Z2197" s="4">
        <v>29858200</v>
      </c>
      <c r="AA2197" s="4">
        <v>29560800</v>
      </c>
      <c r="AB2197" s="4">
        <v>29560600</v>
      </c>
      <c r="AC2197" s="4">
        <v>29334600</v>
      </c>
      <c r="AD2197" s="4">
        <v>29396700</v>
      </c>
      <c r="AE2197" s="4">
        <v>29228700</v>
      </c>
      <c r="AF2197" s="4">
        <v>29358100</v>
      </c>
      <c r="AG2197" s="4">
        <v>29255200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120807</v>
      </c>
      <c r="D2200">
        <v>122756</v>
      </c>
      <c r="E2200">
        <v>125626</v>
      </c>
      <c r="F2200">
        <v>128279</v>
      </c>
      <c r="G2200">
        <v>130705</v>
      </c>
      <c r="H2200">
        <v>131785</v>
      </c>
      <c r="I2200">
        <v>133654</v>
      </c>
      <c r="J2200">
        <v>136274</v>
      </c>
      <c r="K2200">
        <v>137246</v>
      </c>
      <c r="L2200">
        <v>137608</v>
      </c>
      <c r="M2200">
        <v>137303</v>
      </c>
      <c r="N2200">
        <v>138336</v>
      </c>
      <c r="O2200">
        <v>136757</v>
      </c>
      <c r="P2200">
        <v>135501</v>
      </c>
      <c r="Q2200">
        <v>132595</v>
      </c>
      <c r="R2200">
        <v>129996</v>
      </c>
      <c r="S2200">
        <v>126896</v>
      </c>
      <c r="T2200">
        <v>123534</v>
      </c>
      <c r="U2200">
        <v>119998</v>
      </c>
      <c r="V2200">
        <v>116502</v>
      </c>
      <c r="W2200">
        <v>113886</v>
      </c>
      <c r="X2200">
        <v>110915</v>
      </c>
      <c r="Y2200">
        <v>108360</v>
      </c>
      <c r="Z2200">
        <v>106857</v>
      </c>
      <c r="AA2200">
        <v>105731</v>
      </c>
      <c r="AB2200">
        <v>105018</v>
      </c>
      <c r="AC2200">
        <v>104697</v>
      </c>
      <c r="AD2200">
        <v>104721</v>
      </c>
      <c r="AE2200">
        <v>105046</v>
      </c>
      <c r="AF2200">
        <v>105707</v>
      </c>
      <c r="AG2200">
        <v>107139</v>
      </c>
    </row>
    <row r="2201" spans="1:33">
      <c r="A2201" t="s">
        <v>4775</v>
      </c>
      <c r="B2201" t="s">
        <v>132</v>
      </c>
      <c r="C2201" s="4">
        <v>177715000</v>
      </c>
      <c r="D2201" s="4">
        <v>166429000</v>
      </c>
      <c r="E2201" s="4">
        <v>158094000</v>
      </c>
      <c r="F2201" s="4">
        <v>150921000</v>
      </c>
      <c r="G2201" s="4">
        <v>144802000</v>
      </c>
      <c r="H2201" s="4">
        <v>138275000</v>
      </c>
      <c r="I2201" s="4">
        <v>133584000</v>
      </c>
      <c r="J2201" s="4">
        <v>130427000</v>
      </c>
      <c r="K2201" s="4">
        <v>126474000</v>
      </c>
      <c r="L2201" s="4">
        <v>122679000</v>
      </c>
      <c r="M2201" s="4">
        <v>118846000</v>
      </c>
      <c r="N2201" s="4">
        <v>118622000</v>
      </c>
      <c r="O2201" s="4">
        <v>117179000</v>
      </c>
      <c r="P2201" s="4">
        <v>116044000</v>
      </c>
      <c r="Q2201" s="4">
        <v>113589000</v>
      </c>
      <c r="R2201" s="4">
        <v>111442000</v>
      </c>
      <c r="S2201" s="4">
        <v>108986000</v>
      </c>
      <c r="T2201" s="4">
        <v>106364000</v>
      </c>
      <c r="U2201" s="4">
        <v>103599000</v>
      </c>
      <c r="V2201" s="4">
        <v>100867000</v>
      </c>
      <c r="W2201" s="4">
        <v>98898900</v>
      </c>
      <c r="X2201" s="4">
        <v>96616900</v>
      </c>
      <c r="Y2201" s="4">
        <v>94666600</v>
      </c>
      <c r="Z2201" s="4">
        <v>93612800</v>
      </c>
      <c r="AA2201" s="4">
        <v>92908200</v>
      </c>
      <c r="AB2201" s="4">
        <v>92561500</v>
      </c>
      <c r="AC2201" s="4">
        <v>92543300</v>
      </c>
      <c r="AD2201" s="4">
        <v>92827500</v>
      </c>
      <c r="AE2201" s="4">
        <v>93399000</v>
      </c>
      <c r="AF2201" s="4">
        <v>94256000</v>
      </c>
      <c r="AG2201" s="4">
        <v>95798200</v>
      </c>
    </row>
    <row r="2202" spans="1:33">
      <c r="A2202" t="s">
        <v>4774</v>
      </c>
      <c r="B2202" t="s">
        <v>132</v>
      </c>
      <c r="C2202" s="4">
        <v>122389000</v>
      </c>
      <c r="D2202" s="4">
        <v>122189000</v>
      </c>
      <c r="E2202" s="4">
        <v>123737000</v>
      </c>
      <c r="F2202" s="4">
        <v>125572000</v>
      </c>
      <c r="G2202" s="4">
        <v>126651000</v>
      </c>
      <c r="H2202" s="4">
        <v>126464000</v>
      </c>
      <c r="I2202" s="4">
        <v>126905000</v>
      </c>
      <c r="J2202" s="4">
        <v>127866000</v>
      </c>
      <c r="K2202" s="4">
        <v>127359000</v>
      </c>
      <c r="L2202" s="4">
        <v>126305000</v>
      </c>
      <c r="M2202" s="4">
        <v>124640000</v>
      </c>
      <c r="N2202" s="4">
        <v>124755000</v>
      </c>
      <c r="O2202" s="4">
        <v>123539000</v>
      </c>
      <c r="P2202" s="4">
        <v>122450000</v>
      </c>
      <c r="Q2202" s="4">
        <v>119881000</v>
      </c>
      <c r="R2202" s="4">
        <v>117694000</v>
      </c>
      <c r="S2202" s="4">
        <v>115022000</v>
      </c>
      <c r="T2202" s="4">
        <v>111995000</v>
      </c>
      <c r="U2202" s="4">
        <v>108852000</v>
      </c>
      <c r="V2202" s="4">
        <v>105751000</v>
      </c>
      <c r="W2202" s="4">
        <v>103552000</v>
      </c>
      <c r="X2202" s="4">
        <v>100964000</v>
      </c>
      <c r="Y2202" s="4">
        <v>98626700</v>
      </c>
      <c r="Z2202" s="4">
        <v>97297600</v>
      </c>
      <c r="AA2202" s="4">
        <v>96396200</v>
      </c>
      <c r="AB2202" s="4">
        <v>95923100</v>
      </c>
      <c r="AC2202" s="4">
        <v>95674000</v>
      </c>
      <c r="AD2202" s="4">
        <v>95380300</v>
      </c>
      <c r="AE2202" s="4">
        <v>95627800</v>
      </c>
      <c r="AF2202" s="4">
        <v>96150200</v>
      </c>
      <c r="AG2202" s="4">
        <v>97345000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32498100</v>
      </c>
      <c r="D2207" s="4">
        <v>32501300</v>
      </c>
      <c r="E2207" s="4">
        <v>32731900</v>
      </c>
      <c r="F2207" s="4">
        <v>32879900</v>
      </c>
      <c r="G2207" s="4">
        <v>32938000</v>
      </c>
      <c r="H2207" s="4">
        <v>32636800</v>
      </c>
      <c r="I2207" s="4">
        <v>32520400</v>
      </c>
      <c r="J2207" s="4">
        <v>32558300</v>
      </c>
      <c r="K2207" s="4">
        <v>32193000</v>
      </c>
      <c r="L2207" s="4">
        <v>31693700</v>
      </c>
      <c r="M2207" s="4">
        <v>31032300</v>
      </c>
      <c r="N2207" s="4">
        <v>31125900</v>
      </c>
      <c r="O2207" s="4">
        <v>30767800</v>
      </c>
      <c r="P2207" s="4">
        <v>30456200</v>
      </c>
      <c r="Q2207" s="4">
        <v>29775100</v>
      </c>
      <c r="R2207" s="4">
        <v>29158100</v>
      </c>
      <c r="S2207" s="4">
        <v>28428400</v>
      </c>
      <c r="T2207" s="4">
        <v>27643500</v>
      </c>
      <c r="U2207" s="4">
        <v>26815400</v>
      </c>
      <c r="V2207" s="4">
        <v>26006700</v>
      </c>
      <c r="W2207" s="4">
        <v>25389000</v>
      </c>
      <c r="X2207" s="4">
        <v>24703300</v>
      </c>
      <c r="Y2207" s="4">
        <v>24105600</v>
      </c>
      <c r="Z2207" s="4">
        <v>23730900</v>
      </c>
      <c r="AA2207" s="4">
        <v>23453400</v>
      </c>
      <c r="AB2207" s="4">
        <v>23264600</v>
      </c>
      <c r="AC2207" s="4">
        <v>23159000</v>
      </c>
      <c r="AD2207" s="4">
        <v>23136200</v>
      </c>
      <c r="AE2207" s="4">
        <v>23177600</v>
      </c>
      <c r="AF2207" s="4">
        <v>23295900</v>
      </c>
      <c r="AG2207" s="4">
        <v>23577900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>
        <v>10313.700000000001</v>
      </c>
      <c r="D2210">
        <v>10981</v>
      </c>
      <c r="E2210">
        <v>11521.8</v>
      </c>
      <c r="F2210">
        <v>12209</v>
      </c>
      <c r="G2210">
        <v>12781.5</v>
      </c>
      <c r="H2210">
        <v>13482.3</v>
      </c>
      <c r="I2210">
        <v>14053.3</v>
      </c>
      <c r="J2210">
        <v>14652.9</v>
      </c>
      <c r="K2210">
        <v>15389.2</v>
      </c>
      <c r="L2210">
        <v>15969</v>
      </c>
      <c r="M2210">
        <v>16727.2</v>
      </c>
      <c r="N2210">
        <v>16903</v>
      </c>
      <c r="O2210">
        <v>17026</v>
      </c>
      <c r="P2210">
        <v>16981.7</v>
      </c>
      <c r="Q2210">
        <v>17096.900000000001</v>
      </c>
      <c r="R2210">
        <v>17006.900000000001</v>
      </c>
      <c r="S2210">
        <v>16934.099999999999</v>
      </c>
      <c r="T2210">
        <v>16988.400000000001</v>
      </c>
      <c r="U2210">
        <v>16856.3</v>
      </c>
      <c r="V2210">
        <v>16871</v>
      </c>
      <c r="W2210">
        <v>16738.5</v>
      </c>
      <c r="X2210">
        <v>16730</v>
      </c>
      <c r="Y2210">
        <v>16595</v>
      </c>
      <c r="Z2210">
        <v>16627.599999999999</v>
      </c>
      <c r="AA2210">
        <v>16523</v>
      </c>
      <c r="AB2210">
        <v>16562.900000000001</v>
      </c>
      <c r="AC2210">
        <v>16496.400000000001</v>
      </c>
      <c r="AD2210">
        <v>16575.7</v>
      </c>
      <c r="AE2210">
        <v>16540.099999999999</v>
      </c>
      <c r="AF2210">
        <v>16674.5</v>
      </c>
      <c r="AG2210">
        <v>16685.7</v>
      </c>
    </row>
    <row r="2211" spans="1:33">
      <c r="A2211" t="s">
        <v>4765</v>
      </c>
      <c r="B2211" t="s">
        <v>132</v>
      </c>
      <c r="C2211">
        <v>793771</v>
      </c>
      <c r="D2211">
        <v>789632</v>
      </c>
      <c r="E2211">
        <v>777568</v>
      </c>
      <c r="F2211">
        <v>773157</v>
      </c>
      <c r="G2211">
        <v>761012</v>
      </c>
      <c r="H2211">
        <v>755715</v>
      </c>
      <c r="I2211">
        <v>742829</v>
      </c>
      <c r="J2211">
        <v>729738</v>
      </c>
      <c r="K2211">
        <v>723364</v>
      </c>
      <c r="L2211">
        <v>709251</v>
      </c>
      <c r="M2211">
        <v>701462</v>
      </c>
      <c r="N2211">
        <v>697412</v>
      </c>
      <c r="O2211">
        <v>701087</v>
      </c>
      <c r="P2211">
        <v>697004</v>
      </c>
      <c r="Q2211">
        <v>698604</v>
      </c>
      <c r="R2211">
        <v>692504</v>
      </c>
      <c r="S2211">
        <v>685545</v>
      </c>
      <c r="T2211">
        <v>684007</v>
      </c>
      <c r="U2211">
        <v>675507</v>
      </c>
      <c r="V2211">
        <v>672242</v>
      </c>
      <c r="W2211">
        <v>662480</v>
      </c>
      <c r="X2211">
        <v>658404</v>
      </c>
      <c r="Y2211">
        <v>648662</v>
      </c>
      <c r="Z2211">
        <v>645203</v>
      </c>
      <c r="AA2211">
        <v>636529</v>
      </c>
      <c r="AB2211">
        <v>634118</v>
      </c>
      <c r="AC2211">
        <v>626625</v>
      </c>
      <c r="AD2211">
        <v>625473</v>
      </c>
      <c r="AE2211">
        <v>619528</v>
      </c>
      <c r="AF2211">
        <v>619553</v>
      </c>
      <c r="AG2211">
        <v>614740</v>
      </c>
    </row>
    <row r="2212" spans="1:33">
      <c r="A2212" t="s">
        <v>4764</v>
      </c>
      <c r="B2212" t="s">
        <v>132</v>
      </c>
      <c r="C2212" s="4">
        <v>162824000</v>
      </c>
      <c r="D2212" s="4">
        <v>163212000</v>
      </c>
      <c r="E2212" s="4">
        <v>163015000</v>
      </c>
      <c r="F2212" s="4">
        <v>165236000</v>
      </c>
      <c r="G2212" s="4">
        <v>165145000</v>
      </c>
      <c r="H2212" s="4">
        <v>166742000</v>
      </c>
      <c r="I2212" s="4">
        <v>166461000</v>
      </c>
      <c r="J2212" s="4">
        <v>166121000</v>
      </c>
      <c r="K2212" s="4">
        <v>167352000</v>
      </c>
      <c r="L2212" s="4">
        <v>166806000</v>
      </c>
      <c r="M2212" s="4">
        <v>167810000</v>
      </c>
      <c r="N2212" s="4">
        <v>167106000</v>
      </c>
      <c r="O2212" s="4">
        <v>167842000</v>
      </c>
      <c r="P2212" s="4">
        <v>166704000</v>
      </c>
      <c r="Q2212" s="4">
        <v>167004000</v>
      </c>
      <c r="R2212" s="4">
        <v>165634000</v>
      </c>
      <c r="S2212" s="4">
        <v>163920000</v>
      </c>
      <c r="T2212" s="4">
        <v>163395000</v>
      </c>
      <c r="U2212" s="4">
        <v>161261000</v>
      </c>
      <c r="V2212" s="4">
        <v>160410000</v>
      </c>
      <c r="W2212" s="4">
        <v>158134000</v>
      </c>
      <c r="X2212" s="4">
        <v>157182000</v>
      </c>
      <c r="Y2212" s="4">
        <v>154752000</v>
      </c>
      <c r="Z2212" s="4">
        <v>153858000</v>
      </c>
      <c r="AA2212" s="4">
        <v>151757000</v>
      </c>
      <c r="AB2212" s="4">
        <v>151341000</v>
      </c>
      <c r="AC2212" s="4">
        <v>149544000</v>
      </c>
      <c r="AD2212" s="4">
        <v>148652000</v>
      </c>
      <c r="AE2212" s="4">
        <v>146961000</v>
      </c>
      <c r="AF2212" s="4">
        <v>146756000</v>
      </c>
      <c r="AG2212" s="4">
        <v>145392000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4741120</v>
      </c>
      <c r="D2217" s="4">
        <v>4911110</v>
      </c>
      <c r="E2217" s="4">
        <v>5036490</v>
      </c>
      <c r="F2217" s="4">
        <v>5214560</v>
      </c>
      <c r="G2217" s="4">
        <v>5340040</v>
      </c>
      <c r="H2217" s="4">
        <v>5519620</v>
      </c>
      <c r="I2217" s="4">
        <v>5642950</v>
      </c>
      <c r="J2217" s="4">
        <v>5766630</v>
      </c>
      <c r="K2217" s="4">
        <v>5947420</v>
      </c>
      <c r="L2217" s="4">
        <v>6067730</v>
      </c>
      <c r="M2217" s="4">
        <v>6244450</v>
      </c>
      <c r="N2217" s="4">
        <v>6269810</v>
      </c>
      <c r="O2217" s="4">
        <v>6305300</v>
      </c>
      <c r="P2217" s="4">
        <v>6273350</v>
      </c>
      <c r="Q2217" s="4">
        <v>6295850</v>
      </c>
      <c r="R2217" s="4">
        <v>6251760</v>
      </c>
      <c r="S2217" s="4">
        <v>6202060</v>
      </c>
      <c r="T2217" s="4">
        <v>6206730</v>
      </c>
      <c r="U2217" s="4">
        <v>6145350</v>
      </c>
      <c r="V2217" s="4">
        <v>6134990</v>
      </c>
      <c r="W2217" s="4">
        <v>6066910</v>
      </c>
      <c r="X2217" s="4">
        <v>6049280</v>
      </c>
      <c r="Y2217" s="4">
        <v>5980800</v>
      </c>
      <c r="Z2217" s="4">
        <v>5971640</v>
      </c>
      <c r="AA2217" s="4">
        <v>5912160</v>
      </c>
      <c r="AB2217" s="4">
        <v>5912120</v>
      </c>
      <c r="AC2217" s="4">
        <v>5866920</v>
      </c>
      <c r="AD2217" s="4">
        <v>5879350</v>
      </c>
      <c r="AE2217" s="4">
        <v>5845740</v>
      </c>
      <c r="AF2217" s="4">
        <v>5871620</v>
      </c>
      <c r="AG2217" s="4">
        <v>5851040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32277400000</v>
      </c>
      <c r="D2240" s="4">
        <v>30031700000</v>
      </c>
      <c r="E2240" s="4">
        <v>27846300000</v>
      </c>
      <c r="F2240" s="4">
        <v>25722600000</v>
      </c>
      <c r="G2240" s="4">
        <v>23658400000</v>
      </c>
      <c r="H2240" s="4">
        <v>21930000000</v>
      </c>
      <c r="I2240" s="4">
        <v>19956300000</v>
      </c>
      <c r="J2240" s="4">
        <v>18296800000</v>
      </c>
      <c r="K2240" s="4">
        <v>16657000000</v>
      </c>
      <c r="L2240" s="4">
        <v>15038400000</v>
      </c>
      <c r="M2240" s="4">
        <v>13439500000</v>
      </c>
      <c r="N2240" s="4">
        <v>11854400000</v>
      </c>
      <c r="O2240" s="4">
        <v>10485700000</v>
      </c>
      <c r="P2240" s="4">
        <v>9666720000</v>
      </c>
      <c r="Q2240" s="4">
        <v>8982350000</v>
      </c>
      <c r="R2240" s="4">
        <v>8312490000</v>
      </c>
      <c r="S2240" s="4">
        <v>7660820000</v>
      </c>
      <c r="T2240" s="4">
        <v>6873990000</v>
      </c>
      <c r="U2240" s="4">
        <v>6422260000</v>
      </c>
      <c r="V2240" s="4">
        <v>5842410000</v>
      </c>
      <c r="W2240" s="4">
        <v>5300740000</v>
      </c>
      <c r="X2240" s="4">
        <v>4802870000</v>
      </c>
      <c r="Y2240" s="4">
        <v>4471550000</v>
      </c>
      <c r="Z2240" s="4">
        <v>4047620000</v>
      </c>
      <c r="AA2240" s="4">
        <v>3666190000</v>
      </c>
      <c r="AB2240" s="4">
        <v>3428870000</v>
      </c>
      <c r="AC2240" s="4">
        <v>3213400000</v>
      </c>
      <c r="AD2240" s="4">
        <v>2908240000</v>
      </c>
      <c r="AE2240" s="4">
        <v>2728050000</v>
      </c>
      <c r="AF2240" s="4">
        <v>2560300000</v>
      </c>
      <c r="AG2240" s="4">
        <v>2405880000</v>
      </c>
    </row>
    <row r="2241" spans="1:33">
      <c r="A2241" t="s">
        <v>4735</v>
      </c>
      <c r="B2241" t="s">
        <v>132</v>
      </c>
      <c r="C2241" s="4">
        <v>11682500000000</v>
      </c>
      <c r="D2241" s="4">
        <v>11212300000000</v>
      </c>
      <c r="E2241" s="4">
        <v>10731400000000</v>
      </c>
      <c r="F2241" s="4">
        <v>10241000000000</v>
      </c>
      <c r="G2241" s="4">
        <v>9742220000000</v>
      </c>
      <c r="H2241" s="4">
        <v>9361360000000</v>
      </c>
      <c r="I2241" s="4">
        <v>8849460000000</v>
      </c>
      <c r="J2241" s="4">
        <v>8451970000000</v>
      </c>
      <c r="K2241" s="4">
        <v>8045110000000</v>
      </c>
      <c r="L2241" s="4">
        <v>7630120000000</v>
      </c>
      <c r="M2241" s="4">
        <v>7204030000000</v>
      </c>
      <c r="N2241" s="4">
        <v>6766300000000</v>
      </c>
      <c r="O2241" s="4">
        <v>6432330000000</v>
      </c>
      <c r="P2241" s="4">
        <v>5945580000000</v>
      </c>
      <c r="Q2241" s="4">
        <v>5571450000000</v>
      </c>
      <c r="R2241" s="4">
        <v>5193750000000</v>
      </c>
      <c r="S2241" s="4">
        <v>4817270000000</v>
      </c>
      <c r="T2241" s="4">
        <v>4347010000000</v>
      </c>
      <c r="U2241" s="4">
        <v>4076840000000</v>
      </c>
      <c r="V2241" s="4">
        <v>3722610000000</v>
      </c>
      <c r="W2241" s="4">
        <v>3389780000000</v>
      </c>
      <c r="X2241" s="4">
        <v>3081090000000</v>
      </c>
      <c r="Y2241" s="4">
        <v>2876830000000</v>
      </c>
      <c r="Z2241" s="4">
        <v>2612170000000</v>
      </c>
      <c r="AA2241" s="4">
        <v>2370520000000</v>
      </c>
      <c r="AB2241" s="4">
        <v>2221850000000</v>
      </c>
      <c r="AC2241" s="4">
        <v>2086030000000</v>
      </c>
      <c r="AD2241" s="4">
        <v>1891380000000</v>
      </c>
      <c r="AE2241" s="4">
        <v>1777740000000</v>
      </c>
      <c r="AF2241" s="4">
        <v>1671840000000</v>
      </c>
      <c r="AG2241" s="4">
        <v>1573690000000</v>
      </c>
    </row>
    <row r="2242" spans="1:33">
      <c r="A2242" t="s">
        <v>4734</v>
      </c>
      <c r="B2242" t="s">
        <v>132</v>
      </c>
      <c r="C2242" s="4">
        <v>7627210000000</v>
      </c>
      <c r="D2242" s="4">
        <v>7271410000000</v>
      </c>
      <c r="E2242" s="4">
        <v>6959700000000</v>
      </c>
      <c r="F2242" s="4">
        <v>6669870000000</v>
      </c>
      <c r="G2242" s="4">
        <v>6346680000000</v>
      </c>
      <c r="H2242" s="4">
        <v>6102820000000</v>
      </c>
      <c r="I2242" s="4">
        <v>5766320000000</v>
      </c>
      <c r="J2242" s="4">
        <v>5502320000000</v>
      </c>
      <c r="K2242" s="4">
        <v>5235250000000</v>
      </c>
      <c r="L2242" s="4">
        <v>4961220000000</v>
      </c>
      <c r="M2242" s="4">
        <v>4680170000000</v>
      </c>
      <c r="N2242" s="4">
        <v>4392190000000</v>
      </c>
      <c r="O2242" s="4">
        <v>4172150000000</v>
      </c>
      <c r="P2242" s="4">
        <v>3854180000000</v>
      </c>
      <c r="Q2242" s="4">
        <v>3609850000000</v>
      </c>
      <c r="R2242" s="4">
        <v>3366010000000</v>
      </c>
      <c r="S2242" s="4">
        <v>3121420000000</v>
      </c>
      <c r="T2242" s="4">
        <v>2814670000000</v>
      </c>
      <c r="U2242" s="4">
        <v>2639060000000</v>
      </c>
      <c r="V2242" s="4">
        <v>2409330000000</v>
      </c>
      <c r="W2242" s="4">
        <v>2195320000000</v>
      </c>
      <c r="X2242" s="4">
        <v>1996140000000</v>
      </c>
      <c r="Y2242" s="4">
        <v>1863080000000</v>
      </c>
      <c r="Z2242" s="4">
        <v>1692110000000</v>
      </c>
      <c r="AA2242" s="4">
        <v>1536960000000</v>
      </c>
      <c r="AB2242" s="4">
        <v>1442700000000</v>
      </c>
      <c r="AC2242" s="4">
        <v>1354970000000</v>
      </c>
      <c r="AD2242" s="4">
        <v>1224320000000</v>
      </c>
      <c r="AE2242" s="4">
        <v>1149750000000</v>
      </c>
      <c r="AF2242" s="4">
        <v>1080190000000</v>
      </c>
      <c r="AG2242" s="4">
        <v>1015850000000</v>
      </c>
    </row>
    <row r="2243" spans="1:33">
      <c r="A2243" t="s">
        <v>4733</v>
      </c>
      <c r="B2243" t="s">
        <v>132</v>
      </c>
      <c r="C2243" s="4">
        <v>739247000000</v>
      </c>
      <c r="D2243" s="4">
        <v>709491000000</v>
      </c>
      <c r="E2243" s="4">
        <v>679062000000</v>
      </c>
      <c r="F2243" s="4">
        <v>648032000000</v>
      </c>
      <c r="G2243" s="4">
        <v>616470000000</v>
      </c>
      <c r="H2243" s="4">
        <v>592370000000</v>
      </c>
      <c r="I2243" s="4">
        <v>559978000000</v>
      </c>
      <c r="J2243" s="4">
        <v>534826000000</v>
      </c>
      <c r="K2243" s="4">
        <v>509080000000</v>
      </c>
      <c r="L2243" s="4">
        <v>482820000000</v>
      </c>
      <c r="M2243" s="4">
        <v>455858000000</v>
      </c>
      <c r="N2243" s="4">
        <v>428160000000</v>
      </c>
      <c r="O2243" s="4">
        <v>407026000000</v>
      </c>
      <c r="P2243" s="4">
        <v>376226000000</v>
      </c>
      <c r="Q2243" s="4">
        <v>352551000000</v>
      </c>
      <c r="R2243" s="4">
        <v>328651000000</v>
      </c>
      <c r="S2243" s="4">
        <v>304828000000</v>
      </c>
      <c r="T2243" s="4">
        <v>275071000000</v>
      </c>
      <c r="U2243" s="4">
        <v>257975000000</v>
      </c>
      <c r="V2243" s="4">
        <v>235560000000</v>
      </c>
      <c r="W2243" s="4">
        <v>214499000000</v>
      </c>
      <c r="X2243" s="4">
        <v>194966000000</v>
      </c>
      <c r="Y2243" s="4">
        <v>182040000000</v>
      </c>
      <c r="Z2243" s="4">
        <v>165294000000</v>
      </c>
      <c r="AA2243" s="4">
        <v>150002000000</v>
      </c>
      <c r="AB2243" s="4">
        <v>140594000000</v>
      </c>
      <c r="AC2243" s="4">
        <v>132001000000</v>
      </c>
      <c r="AD2243" s="4">
        <v>119683000000</v>
      </c>
      <c r="AE2243" s="4">
        <v>112492000000</v>
      </c>
      <c r="AF2243" s="4">
        <v>105791000000</v>
      </c>
      <c r="AG2243" s="4">
        <v>99580600000</v>
      </c>
    </row>
    <row r="2244" spans="1:33">
      <c r="A2244" t="s">
        <v>4732</v>
      </c>
      <c r="B2244" t="s">
        <v>132</v>
      </c>
      <c r="C2244" s="4">
        <v>78441100000</v>
      </c>
      <c r="D2244" s="4">
        <v>85983900000</v>
      </c>
      <c r="E2244" s="4">
        <v>82297900000</v>
      </c>
      <c r="F2244" s="4">
        <v>72116400000</v>
      </c>
      <c r="G2244" s="4">
        <v>68246100000</v>
      </c>
      <c r="H2244" s="4">
        <v>64198200000</v>
      </c>
      <c r="I2244" s="4">
        <v>60899200000</v>
      </c>
      <c r="J2244" s="4">
        <v>59195700000</v>
      </c>
      <c r="K2244" s="4">
        <v>56722300000</v>
      </c>
      <c r="L2244" s="4">
        <v>54259400000</v>
      </c>
      <c r="M2244" s="4">
        <v>51692900000</v>
      </c>
      <c r="N2244" s="4">
        <v>48915500000</v>
      </c>
      <c r="O2244" s="4">
        <v>46749600000</v>
      </c>
      <c r="P2244" s="4">
        <v>43524900000</v>
      </c>
      <c r="Q2244" s="4">
        <v>40958700000</v>
      </c>
      <c r="R2244" s="4">
        <v>37447800000</v>
      </c>
      <c r="S2244" s="4">
        <v>34357300000</v>
      </c>
      <c r="T2244" s="4">
        <v>30998400000</v>
      </c>
      <c r="U2244" s="4">
        <v>28996700000</v>
      </c>
      <c r="V2244" s="4">
        <v>26377500000</v>
      </c>
      <c r="W2244" s="4">
        <v>23372600000</v>
      </c>
      <c r="X2244" s="4">
        <v>20790800000</v>
      </c>
      <c r="Y2244" s="4">
        <v>19432000000</v>
      </c>
      <c r="Z2244" s="4">
        <v>17416400000</v>
      </c>
      <c r="AA2244" s="4">
        <v>15374900000</v>
      </c>
      <c r="AB2244" s="4">
        <v>13817600000</v>
      </c>
      <c r="AC2244" s="4">
        <v>12703800000</v>
      </c>
      <c r="AD2244" s="4">
        <v>12320300000</v>
      </c>
      <c r="AE2244" s="4">
        <v>11662900000</v>
      </c>
      <c r="AF2244" s="4">
        <v>11075800000</v>
      </c>
      <c r="AG2244" s="4">
        <v>10509400000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1864140000000</v>
      </c>
      <c r="D2247" s="4">
        <v>1737260000000</v>
      </c>
      <c r="E2247" s="4">
        <v>1614770000000</v>
      </c>
      <c r="F2247" s="4">
        <v>1495560000000</v>
      </c>
      <c r="G2247" s="4">
        <v>1379220000000</v>
      </c>
      <c r="H2247" s="4">
        <v>1282240000000</v>
      </c>
      <c r="I2247" s="4">
        <v>1170420000000</v>
      </c>
      <c r="J2247" s="4">
        <v>1076690000000</v>
      </c>
      <c r="K2247" s="4">
        <v>984025000000</v>
      </c>
      <c r="L2247" s="4">
        <v>892456000000</v>
      </c>
      <c r="M2247" s="4">
        <v>801751000000</v>
      </c>
      <c r="N2247" s="4">
        <v>711961000000</v>
      </c>
      <c r="O2247" s="4">
        <v>634722000000</v>
      </c>
      <c r="P2247" s="4">
        <v>583202000000</v>
      </c>
      <c r="Q2247" s="4">
        <v>543025000000</v>
      </c>
      <c r="R2247" s="4">
        <v>502810000000</v>
      </c>
      <c r="S2247" s="4">
        <v>463534000000</v>
      </c>
      <c r="T2247" s="4">
        <v>416154000000</v>
      </c>
      <c r="U2247" s="4">
        <v>388731000000</v>
      </c>
      <c r="V2247" s="4">
        <v>353828000000</v>
      </c>
      <c r="W2247" s="4">
        <v>321248000000</v>
      </c>
      <c r="X2247" s="4">
        <v>291192000000</v>
      </c>
      <c r="Y2247" s="4">
        <v>271105000000</v>
      </c>
      <c r="Z2247" s="4">
        <v>245501000000</v>
      </c>
      <c r="AA2247" s="4">
        <v>222241000000</v>
      </c>
      <c r="AB2247" s="4">
        <v>207825000000</v>
      </c>
      <c r="AC2247" s="4">
        <v>194706000000</v>
      </c>
      <c r="AD2247" s="4">
        <v>176214000000</v>
      </c>
      <c r="AE2247" s="4">
        <v>165330000000</v>
      </c>
      <c r="AF2247" s="4">
        <v>155167000000</v>
      </c>
      <c r="AG2247" s="4">
        <v>145783000000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4725</v>
      </c>
      <c r="B2251" t="s">
        <v>132</v>
      </c>
      <c r="C2251" s="4">
        <v>16822500000</v>
      </c>
      <c r="D2251" s="4">
        <v>17395300000</v>
      </c>
      <c r="E2251" s="4">
        <v>17802000000</v>
      </c>
      <c r="F2251" s="4">
        <v>18355100000</v>
      </c>
      <c r="G2251" s="4">
        <v>18905000000</v>
      </c>
      <c r="H2251" s="4">
        <v>19273100000</v>
      </c>
      <c r="I2251" s="4">
        <v>19788300000</v>
      </c>
      <c r="J2251" s="4">
        <v>20275400000</v>
      </c>
      <c r="K2251" s="4">
        <v>20736700000</v>
      </c>
      <c r="L2251" s="4">
        <v>21154600000</v>
      </c>
      <c r="M2251" s="4">
        <v>21529000000</v>
      </c>
      <c r="N2251" s="4">
        <v>21855300000</v>
      </c>
      <c r="O2251" s="4">
        <v>22135600000</v>
      </c>
      <c r="P2251" s="4">
        <v>22233500000</v>
      </c>
      <c r="Q2251" s="4">
        <v>22283100000</v>
      </c>
      <c r="R2251" s="4">
        <v>22412800000</v>
      </c>
      <c r="S2251" s="4">
        <v>22347500000</v>
      </c>
      <c r="T2251" s="4">
        <v>22368100000</v>
      </c>
      <c r="U2251" s="4">
        <v>22340100000</v>
      </c>
      <c r="V2251" s="4">
        <v>22156000000</v>
      </c>
      <c r="W2251" s="4">
        <v>22097400000</v>
      </c>
      <c r="X2251" s="4">
        <v>22037900000</v>
      </c>
      <c r="Y2251" s="4">
        <v>21994300000</v>
      </c>
      <c r="Z2251" s="4">
        <v>21973600000</v>
      </c>
      <c r="AA2251" s="4">
        <v>21978000000</v>
      </c>
      <c r="AB2251" s="4">
        <v>22115400000</v>
      </c>
      <c r="AC2251" s="4">
        <v>22160900000</v>
      </c>
      <c r="AD2251" s="4">
        <v>22347100000</v>
      </c>
      <c r="AE2251" s="4">
        <v>22443400000</v>
      </c>
      <c r="AF2251" s="4">
        <v>22665000000</v>
      </c>
      <c r="AG2251" s="4">
        <v>22902000000</v>
      </c>
    </row>
    <row r="2252" spans="1:33">
      <c r="A2252" t="s">
        <v>4724</v>
      </c>
      <c r="B2252" t="s">
        <v>132</v>
      </c>
      <c r="C2252" s="4">
        <v>3188080000000</v>
      </c>
      <c r="D2252" s="4">
        <v>3259940000000</v>
      </c>
      <c r="E2252" s="4">
        <v>3318720000000</v>
      </c>
      <c r="F2252" s="4">
        <v>3420320000000</v>
      </c>
      <c r="G2252" s="4">
        <v>3505400000000</v>
      </c>
      <c r="H2252" s="4">
        <v>3558340000000</v>
      </c>
      <c r="I2252" s="4">
        <v>3633770000000</v>
      </c>
      <c r="J2252" s="4">
        <v>3701500000000</v>
      </c>
      <c r="K2252" s="4">
        <v>3764910000000</v>
      </c>
      <c r="L2252" s="4">
        <v>3820380000000</v>
      </c>
      <c r="M2252" s="4">
        <v>3867410000000</v>
      </c>
      <c r="N2252" s="4">
        <v>3905200000000</v>
      </c>
      <c r="O2252" s="4">
        <v>3932700000000</v>
      </c>
      <c r="P2252" s="4">
        <v>3947390000000</v>
      </c>
      <c r="Q2252" s="4">
        <v>3951330000000</v>
      </c>
      <c r="R2252" s="4">
        <v>3974730000000</v>
      </c>
      <c r="S2252" s="4">
        <v>3956990000000</v>
      </c>
      <c r="T2252" s="4">
        <v>3957300000000</v>
      </c>
      <c r="U2252" s="4">
        <v>3949210000000</v>
      </c>
      <c r="V2252" s="4">
        <v>3911160000000</v>
      </c>
      <c r="W2252" s="4">
        <v>3899330000000</v>
      </c>
      <c r="X2252" s="4">
        <v>3890230000000</v>
      </c>
      <c r="Y2252" s="4">
        <v>3878510000000</v>
      </c>
      <c r="Z2252" s="4">
        <v>3871980000000</v>
      </c>
      <c r="AA2252" s="4">
        <v>3871340000000</v>
      </c>
      <c r="AB2252" s="4">
        <v>3897630000000</v>
      </c>
      <c r="AC2252" s="4">
        <v>3906640000000</v>
      </c>
      <c r="AD2252" s="4">
        <v>3925010000000</v>
      </c>
      <c r="AE2252" s="4">
        <v>3936250000000</v>
      </c>
      <c r="AF2252" s="4">
        <v>3969910000000</v>
      </c>
      <c r="AG2252" s="4">
        <v>4004430000000</v>
      </c>
    </row>
    <row r="2253" spans="1:33">
      <c r="A2253" t="s">
        <v>4723</v>
      </c>
      <c r="B2253" t="s">
        <v>132</v>
      </c>
      <c r="C2253" s="4">
        <v>1064500000</v>
      </c>
      <c r="D2253" s="4">
        <v>1100740000</v>
      </c>
      <c r="E2253" s="4">
        <v>1126480000</v>
      </c>
      <c r="F2253" s="4">
        <v>1161480000</v>
      </c>
      <c r="G2253" s="4">
        <v>1196270000</v>
      </c>
      <c r="H2253" s="4">
        <v>1219570000</v>
      </c>
      <c r="I2253" s="4">
        <v>1252170000</v>
      </c>
      <c r="J2253" s="4">
        <v>1282990000</v>
      </c>
      <c r="K2253" s="4">
        <v>1312180000</v>
      </c>
      <c r="L2253" s="4">
        <v>1338620000</v>
      </c>
      <c r="M2253" s="4">
        <v>1362320000</v>
      </c>
      <c r="N2253" s="4">
        <v>1382960000</v>
      </c>
      <c r="O2253" s="4">
        <v>1400700000</v>
      </c>
      <c r="P2253" s="4">
        <v>1406890000</v>
      </c>
      <c r="Q2253" s="4">
        <v>1410040000</v>
      </c>
      <c r="R2253" s="4">
        <v>1418240000</v>
      </c>
      <c r="S2253" s="4">
        <v>1414110000</v>
      </c>
      <c r="T2253" s="4">
        <v>1415410000</v>
      </c>
      <c r="U2253" s="4">
        <v>1413640000</v>
      </c>
      <c r="V2253" s="4">
        <v>1401990000</v>
      </c>
      <c r="W2253" s="4">
        <v>1398290000</v>
      </c>
      <c r="X2253" s="4">
        <v>1394520000</v>
      </c>
      <c r="Y2253" s="4">
        <v>1391760000</v>
      </c>
      <c r="Z2253" s="4">
        <v>1390450000</v>
      </c>
      <c r="AA2253" s="4">
        <v>1390730000</v>
      </c>
      <c r="AB2253" s="4">
        <v>1399420000</v>
      </c>
      <c r="AC2253" s="4">
        <v>1402300000</v>
      </c>
      <c r="AD2253" s="4">
        <v>1414080000</v>
      </c>
      <c r="AE2253" s="4">
        <v>1420180000</v>
      </c>
      <c r="AF2253" s="4">
        <v>1434200000</v>
      </c>
      <c r="AG2253" s="4">
        <v>1449200000</v>
      </c>
    </row>
    <row r="2254" spans="1:33">
      <c r="A2254" t="s">
        <v>4722</v>
      </c>
      <c r="B2254" t="s">
        <v>132</v>
      </c>
      <c r="C2254" s="4">
        <v>32787300000</v>
      </c>
      <c r="D2254" s="4">
        <v>38548500000</v>
      </c>
      <c r="E2254" s="4">
        <v>39243600000</v>
      </c>
      <c r="F2254" s="4">
        <v>36981400000</v>
      </c>
      <c r="G2254" s="4">
        <v>37693700000</v>
      </c>
      <c r="H2254" s="4">
        <v>37431800000</v>
      </c>
      <c r="I2254" s="4">
        <v>38376900000</v>
      </c>
      <c r="J2254" s="4">
        <v>39821900000</v>
      </c>
      <c r="K2254" s="4">
        <v>40791700000</v>
      </c>
      <c r="L2254" s="4">
        <v>41782400000</v>
      </c>
      <c r="M2254" s="4">
        <v>42715800000</v>
      </c>
      <c r="N2254" s="4">
        <v>43492000000</v>
      </c>
      <c r="O2254" s="4">
        <v>44066500000</v>
      </c>
      <c r="P2254" s="4">
        <v>44577500000</v>
      </c>
      <c r="Q2254" s="4">
        <v>44833200000</v>
      </c>
      <c r="R2254" s="4">
        <v>44219900000</v>
      </c>
      <c r="S2254" s="4">
        <v>43554400000</v>
      </c>
      <c r="T2254" s="4">
        <v>43582500000</v>
      </c>
      <c r="U2254" s="4">
        <v>43392000000</v>
      </c>
      <c r="V2254" s="4">
        <v>42819600000</v>
      </c>
      <c r="W2254" s="4">
        <v>41514400000</v>
      </c>
      <c r="X2254" s="4">
        <v>40518700000</v>
      </c>
      <c r="Y2254" s="4">
        <v>40453000000</v>
      </c>
      <c r="Z2254" s="4">
        <v>39853100000</v>
      </c>
      <c r="AA2254" s="4">
        <v>38726800000</v>
      </c>
      <c r="AB2254" s="4">
        <v>37329800000</v>
      </c>
      <c r="AC2254" s="4">
        <v>36627700000</v>
      </c>
      <c r="AD2254" s="4">
        <v>39497500000</v>
      </c>
      <c r="AE2254" s="4">
        <v>39928800000</v>
      </c>
      <c r="AF2254" s="4">
        <v>40705500000</v>
      </c>
      <c r="AG2254" s="4">
        <v>41427400000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87432700000</v>
      </c>
      <c r="D2257" s="4">
        <v>86625900000</v>
      </c>
      <c r="E2257" s="4">
        <v>84771000000</v>
      </c>
      <c r="F2257" s="4">
        <v>83422800000</v>
      </c>
      <c r="G2257" s="4">
        <v>81747900000</v>
      </c>
      <c r="H2257" s="4">
        <v>79101000000</v>
      </c>
      <c r="I2257" s="4">
        <v>76889200000</v>
      </c>
      <c r="J2257" s="4">
        <v>74424300000</v>
      </c>
      <c r="K2257" s="4">
        <v>71767000000</v>
      </c>
      <c r="L2257" s="4">
        <v>68902300000</v>
      </c>
      <c r="M2257" s="4">
        <v>65868500000</v>
      </c>
      <c r="N2257" s="4">
        <v>62712700000</v>
      </c>
      <c r="O2257" s="4">
        <v>59482200000</v>
      </c>
      <c r="P2257" s="4">
        <v>59562100000</v>
      </c>
      <c r="Q2257" s="4">
        <v>59491900000</v>
      </c>
      <c r="R2257" s="4">
        <v>59632300000</v>
      </c>
      <c r="S2257" s="4">
        <v>59224700000</v>
      </c>
      <c r="T2257" s="4">
        <v>59103000000</v>
      </c>
      <c r="U2257" s="4">
        <v>58882800000</v>
      </c>
      <c r="V2257" s="4">
        <v>58242500000</v>
      </c>
      <c r="W2257" s="4">
        <v>57945400000</v>
      </c>
      <c r="X2257" s="4">
        <v>57645800000</v>
      </c>
      <c r="Y2257" s="4">
        <v>57389000000</v>
      </c>
      <c r="Z2257" s="4">
        <v>57192600000</v>
      </c>
      <c r="AA2257" s="4">
        <v>57062100000</v>
      </c>
      <c r="AB2257" s="4">
        <v>57365500000</v>
      </c>
      <c r="AC2257" s="4">
        <v>57425800000</v>
      </c>
      <c r="AD2257" s="4">
        <v>57828900000</v>
      </c>
      <c r="AE2257" s="4">
        <v>57986300000</v>
      </c>
      <c r="AF2257" s="4">
        <v>58483800000</v>
      </c>
      <c r="AG2257" s="4">
        <v>59018600000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12309000</v>
      </c>
      <c r="D2260" s="4">
        <v>11452600</v>
      </c>
      <c r="E2260" s="4">
        <v>10619200</v>
      </c>
      <c r="F2260" s="4">
        <v>9809340</v>
      </c>
      <c r="G2260" s="4">
        <v>9022160</v>
      </c>
      <c r="H2260" s="4">
        <v>8363010</v>
      </c>
      <c r="I2260" s="4">
        <v>7610350</v>
      </c>
      <c r="J2260" s="4">
        <v>6977520</v>
      </c>
      <c r="K2260" s="4">
        <v>6352170</v>
      </c>
      <c r="L2260" s="4">
        <v>5734900</v>
      </c>
      <c r="M2260" s="4">
        <v>5125180</v>
      </c>
      <c r="N2260" s="4">
        <v>4520700</v>
      </c>
      <c r="O2260" s="4">
        <v>3998720</v>
      </c>
      <c r="P2260" s="4">
        <v>3686410</v>
      </c>
      <c r="Q2260" s="4">
        <v>3425430</v>
      </c>
      <c r="R2260" s="4">
        <v>3169980</v>
      </c>
      <c r="S2260" s="4">
        <v>2921460</v>
      </c>
      <c r="T2260" s="4">
        <v>2621400</v>
      </c>
      <c r="U2260" s="4">
        <v>2449140</v>
      </c>
      <c r="V2260" s="4">
        <v>2228010</v>
      </c>
      <c r="W2260" s="4">
        <v>2021440</v>
      </c>
      <c r="X2260" s="4">
        <v>1831580</v>
      </c>
      <c r="Y2260" s="4">
        <v>1705230</v>
      </c>
      <c r="Z2260" s="4">
        <v>1543560</v>
      </c>
      <c r="AA2260" s="4">
        <v>1398110</v>
      </c>
      <c r="AB2260" s="4">
        <v>1307600</v>
      </c>
      <c r="AC2260" s="4">
        <v>1225430</v>
      </c>
      <c r="AD2260" s="4">
        <v>1109060</v>
      </c>
      <c r="AE2260" s="4">
        <v>1040340</v>
      </c>
      <c r="AF2260">
        <v>976374</v>
      </c>
      <c r="AG2260">
        <v>917486</v>
      </c>
    </row>
    <row r="2261" spans="1:33">
      <c r="A2261" t="s">
        <v>4715</v>
      </c>
      <c r="B2261" t="s">
        <v>132</v>
      </c>
      <c r="C2261" s="4">
        <v>7937510000</v>
      </c>
      <c r="D2261" s="4">
        <v>7618020000</v>
      </c>
      <c r="E2261" s="4">
        <v>7291290000</v>
      </c>
      <c r="F2261" s="4">
        <v>6958100000</v>
      </c>
      <c r="G2261" s="4">
        <v>6619220000</v>
      </c>
      <c r="H2261" s="4">
        <v>6360450000</v>
      </c>
      <c r="I2261" s="4">
        <v>6012650000</v>
      </c>
      <c r="J2261" s="4">
        <v>5742580000</v>
      </c>
      <c r="K2261" s="4">
        <v>5466140000</v>
      </c>
      <c r="L2261" s="4">
        <v>5184180000</v>
      </c>
      <c r="M2261" s="4">
        <v>4894680000</v>
      </c>
      <c r="N2261" s="4">
        <v>4597280000</v>
      </c>
      <c r="O2261" s="4">
        <v>4370360000</v>
      </c>
      <c r="P2261" s="4">
        <v>4039650000</v>
      </c>
      <c r="Q2261" s="4">
        <v>3785450000</v>
      </c>
      <c r="R2261" s="4">
        <v>3528820000</v>
      </c>
      <c r="S2261" s="4">
        <v>3273030000</v>
      </c>
      <c r="T2261" s="4">
        <v>2953520000</v>
      </c>
      <c r="U2261" s="4">
        <v>2769960000</v>
      </c>
      <c r="V2261" s="4">
        <v>2529280000</v>
      </c>
      <c r="W2261" s="4">
        <v>2303140000</v>
      </c>
      <c r="X2261" s="4">
        <v>2093410000</v>
      </c>
      <c r="Y2261" s="4">
        <v>1954620000</v>
      </c>
      <c r="Z2261" s="4">
        <v>1774810000</v>
      </c>
      <c r="AA2261" s="4">
        <v>1610620000</v>
      </c>
      <c r="AB2261" s="4">
        <v>1509600000</v>
      </c>
      <c r="AC2261" s="4">
        <v>1417330000</v>
      </c>
      <c r="AD2261" s="4">
        <v>1285070000</v>
      </c>
      <c r="AE2261" s="4">
        <v>1207860000</v>
      </c>
      <c r="AF2261" s="4">
        <v>1135910000</v>
      </c>
      <c r="AG2261" s="4">
        <v>1069230000</v>
      </c>
    </row>
    <row r="2262" spans="1:33">
      <c r="A2262" t="s">
        <v>4714</v>
      </c>
      <c r="B2262" t="s">
        <v>132</v>
      </c>
      <c r="C2262" s="4">
        <v>1760250000</v>
      </c>
      <c r="D2262" s="4">
        <v>1678140000</v>
      </c>
      <c r="E2262" s="4">
        <v>1606200000</v>
      </c>
      <c r="F2262" s="4">
        <v>1539310000</v>
      </c>
      <c r="G2262" s="4">
        <v>1464720000</v>
      </c>
      <c r="H2262" s="4">
        <v>1408440000</v>
      </c>
      <c r="I2262" s="4">
        <v>1330780000</v>
      </c>
      <c r="J2262" s="4">
        <v>1269860000</v>
      </c>
      <c r="K2262" s="4">
        <v>1208220000</v>
      </c>
      <c r="L2262" s="4">
        <v>1144980000</v>
      </c>
      <c r="M2262" s="4">
        <v>1080120000</v>
      </c>
      <c r="N2262" s="4">
        <v>1013650000</v>
      </c>
      <c r="O2262" s="4">
        <v>962873000</v>
      </c>
      <c r="P2262" s="4">
        <v>889490000</v>
      </c>
      <c r="Q2262" s="4">
        <v>833102000</v>
      </c>
      <c r="R2262" s="4">
        <v>776828000</v>
      </c>
      <c r="S2262" s="4">
        <v>720379000</v>
      </c>
      <c r="T2262" s="4">
        <v>649585000</v>
      </c>
      <c r="U2262" s="4">
        <v>609058000</v>
      </c>
      <c r="V2262" s="4">
        <v>556040000</v>
      </c>
      <c r="W2262" s="4">
        <v>506649000</v>
      </c>
      <c r="X2262" s="4">
        <v>460680000</v>
      </c>
      <c r="Y2262" s="4">
        <v>429972000</v>
      </c>
      <c r="Z2262" s="4">
        <v>390516000</v>
      </c>
      <c r="AA2262" s="4">
        <v>354708000</v>
      </c>
      <c r="AB2262" s="4">
        <v>332956000</v>
      </c>
      <c r="AC2262" s="4">
        <v>312707000</v>
      </c>
      <c r="AD2262" s="4">
        <v>282555000</v>
      </c>
      <c r="AE2262" s="4">
        <v>265346000</v>
      </c>
      <c r="AF2262" s="4">
        <v>249293000</v>
      </c>
      <c r="AG2262" s="4">
        <v>234445000</v>
      </c>
    </row>
    <row r="2263" spans="1:33">
      <c r="A2263" t="s">
        <v>4713</v>
      </c>
      <c r="B2263" t="s">
        <v>132</v>
      </c>
      <c r="C2263" s="4">
        <v>903557000</v>
      </c>
      <c r="D2263" s="4">
        <v>867188000</v>
      </c>
      <c r="E2263" s="4">
        <v>829995000</v>
      </c>
      <c r="F2263" s="4">
        <v>792067000</v>
      </c>
      <c r="G2263" s="4">
        <v>753491000</v>
      </c>
      <c r="H2263" s="4">
        <v>724034000</v>
      </c>
      <c r="I2263" s="4">
        <v>684443000</v>
      </c>
      <c r="J2263" s="4">
        <v>653700000</v>
      </c>
      <c r="K2263" s="4">
        <v>622232000</v>
      </c>
      <c r="L2263" s="4">
        <v>590135000</v>
      </c>
      <c r="M2263" s="4">
        <v>557180000</v>
      </c>
      <c r="N2263" s="4">
        <v>523325000</v>
      </c>
      <c r="O2263" s="4">
        <v>497495000</v>
      </c>
      <c r="P2263" s="4">
        <v>459848000</v>
      </c>
      <c r="Q2263" s="4">
        <v>430912000</v>
      </c>
      <c r="R2263" s="4">
        <v>401699000</v>
      </c>
      <c r="S2263" s="4">
        <v>372582000</v>
      </c>
      <c r="T2263" s="4">
        <v>336210000</v>
      </c>
      <c r="U2263" s="4">
        <v>315315000</v>
      </c>
      <c r="V2263" s="4">
        <v>287918000</v>
      </c>
      <c r="W2263" s="4">
        <v>262175000</v>
      </c>
      <c r="X2263" s="4">
        <v>238300000</v>
      </c>
      <c r="Y2263" s="4">
        <v>222502000</v>
      </c>
      <c r="Z2263" s="4">
        <v>202033000</v>
      </c>
      <c r="AA2263" s="4">
        <v>183343000</v>
      </c>
      <c r="AB2263" s="4">
        <v>171844000</v>
      </c>
      <c r="AC2263" s="4">
        <v>161340000</v>
      </c>
      <c r="AD2263" s="4">
        <v>146285000</v>
      </c>
      <c r="AE2263" s="4">
        <v>137495000</v>
      </c>
      <c r="AF2263" s="4">
        <v>129305000</v>
      </c>
      <c r="AG2263" s="4">
        <v>121714000</v>
      </c>
    </row>
    <row r="2264" spans="1:33">
      <c r="A2264" t="s">
        <v>4712</v>
      </c>
      <c r="B2264" t="s">
        <v>132</v>
      </c>
      <c r="C2264" s="4">
        <v>79214800</v>
      </c>
      <c r="D2264" s="4">
        <v>86832100</v>
      </c>
      <c r="E2264" s="4">
        <v>83109700</v>
      </c>
      <c r="F2264" s="4">
        <v>72827800</v>
      </c>
      <c r="G2264" s="4">
        <v>68919300</v>
      </c>
      <c r="H2264" s="4">
        <v>64831400</v>
      </c>
      <c r="I2264" s="4">
        <v>61499900</v>
      </c>
      <c r="J2264" s="4">
        <v>59779600</v>
      </c>
      <c r="K2264" s="4">
        <v>57281800</v>
      </c>
      <c r="L2264" s="4">
        <v>54794600</v>
      </c>
      <c r="M2264" s="4">
        <v>52202800</v>
      </c>
      <c r="N2264" s="4">
        <v>49398000</v>
      </c>
      <c r="O2264" s="4">
        <v>47210700</v>
      </c>
      <c r="P2264" s="4">
        <v>43954200</v>
      </c>
      <c r="Q2264" s="4">
        <v>41362700</v>
      </c>
      <c r="R2264" s="4">
        <v>37817100</v>
      </c>
      <c r="S2264" s="4">
        <v>34696200</v>
      </c>
      <c r="T2264" s="4">
        <v>31304200</v>
      </c>
      <c r="U2264" s="4">
        <v>29282700</v>
      </c>
      <c r="V2264" s="4">
        <v>26637700</v>
      </c>
      <c r="W2264" s="4">
        <v>23603100</v>
      </c>
      <c r="X2264" s="4">
        <v>20995900</v>
      </c>
      <c r="Y2264" s="4">
        <v>19623700</v>
      </c>
      <c r="Z2264" s="4">
        <v>17588200</v>
      </c>
      <c r="AA2264" s="4">
        <v>15526500</v>
      </c>
      <c r="AB2264" s="4">
        <v>13953900</v>
      </c>
      <c r="AC2264" s="4">
        <v>12829100</v>
      </c>
      <c r="AD2264" s="4">
        <v>12441900</v>
      </c>
      <c r="AE2264" s="4">
        <v>11777900</v>
      </c>
      <c r="AF2264" s="4">
        <v>11185000</v>
      </c>
      <c r="AG2264" s="4">
        <v>10613100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519389000</v>
      </c>
      <c r="D2267" s="4">
        <v>484039000</v>
      </c>
      <c r="E2267" s="4">
        <v>449910000</v>
      </c>
      <c r="F2267" s="4">
        <v>416694000</v>
      </c>
      <c r="G2267" s="4">
        <v>384281000</v>
      </c>
      <c r="H2267" s="4">
        <v>357259000</v>
      </c>
      <c r="I2267" s="4">
        <v>326105000</v>
      </c>
      <c r="J2267" s="4">
        <v>299990000</v>
      </c>
      <c r="K2267" s="4">
        <v>274170000</v>
      </c>
      <c r="L2267" s="4">
        <v>248657000</v>
      </c>
      <c r="M2267" s="4">
        <v>223385000</v>
      </c>
      <c r="N2267" s="4">
        <v>198368000</v>
      </c>
      <c r="O2267" s="4">
        <v>176847000</v>
      </c>
      <c r="P2267" s="4">
        <v>162492000</v>
      </c>
      <c r="Q2267" s="4">
        <v>151298000</v>
      </c>
      <c r="R2267" s="4">
        <v>140094000</v>
      </c>
      <c r="S2267" s="4">
        <v>129150000</v>
      </c>
      <c r="T2267" s="4">
        <v>115949000</v>
      </c>
      <c r="U2267" s="4">
        <v>108309000</v>
      </c>
      <c r="V2267" s="4">
        <v>98584100</v>
      </c>
      <c r="W2267" s="4">
        <v>89506600</v>
      </c>
      <c r="X2267" s="4">
        <v>81132200</v>
      </c>
      <c r="Y2267" s="4">
        <v>75535700</v>
      </c>
      <c r="Z2267" s="4">
        <v>68401800</v>
      </c>
      <c r="AA2267" s="4">
        <v>61921100</v>
      </c>
      <c r="AB2267" s="4">
        <v>57904500</v>
      </c>
      <c r="AC2267" s="4">
        <v>54249200</v>
      </c>
      <c r="AD2267" s="4">
        <v>49096900</v>
      </c>
      <c r="AE2267" s="4">
        <v>46064400</v>
      </c>
      <c r="AF2267" s="4">
        <v>43232700</v>
      </c>
      <c r="AG2267" s="4">
        <v>40618200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4705</v>
      </c>
      <c r="B2271" t="s">
        <v>132</v>
      </c>
      <c r="C2271" s="4">
        <v>11429800</v>
      </c>
      <c r="D2271" s="4">
        <v>11819000</v>
      </c>
      <c r="E2271" s="4">
        <v>12095300</v>
      </c>
      <c r="F2271" s="4">
        <v>12471100</v>
      </c>
      <c r="G2271" s="4">
        <v>12844700</v>
      </c>
      <c r="H2271" s="4">
        <v>13094900</v>
      </c>
      <c r="I2271" s="4">
        <v>13444900</v>
      </c>
      <c r="J2271" s="4">
        <v>13775900</v>
      </c>
      <c r="K2271" s="4">
        <v>14089300</v>
      </c>
      <c r="L2271" s="4">
        <v>14373200</v>
      </c>
      <c r="M2271" s="4">
        <v>14627600</v>
      </c>
      <c r="N2271" s="4">
        <v>14849300</v>
      </c>
      <c r="O2271" s="4">
        <v>15039700</v>
      </c>
      <c r="P2271" s="4">
        <v>15106200</v>
      </c>
      <c r="Q2271" s="4">
        <v>15140000</v>
      </c>
      <c r="R2271" s="4">
        <v>15228100</v>
      </c>
      <c r="S2271" s="4">
        <v>15183700</v>
      </c>
      <c r="T2271" s="4">
        <v>15197700</v>
      </c>
      <c r="U2271" s="4">
        <v>15178700</v>
      </c>
      <c r="V2271" s="4">
        <v>15053600</v>
      </c>
      <c r="W2271" s="4">
        <v>15013800</v>
      </c>
      <c r="X2271" s="4">
        <v>14973300</v>
      </c>
      <c r="Y2271" s="4">
        <v>14943800</v>
      </c>
      <c r="Z2271" s="4">
        <v>14929700</v>
      </c>
      <c r="AA2271" s="4">
        <v>14932700</v>
      </c>
      <c r="AB2271" s="4">
        <v>15026000</v>
      </c>
      <c r="AC2271" s="4">
        <v>15057000</v>
      </c>
      <c r="AD2271" s="4">
        <v>15183400</v>
      </c>
      <c r="AE2271" s="4">
        <v>15248800</v>
      </c>
      <c r="AF2271" s="4">
        <v>15399500</v>
      </c>
      <c r="AG2271" s="4">
        <v>15560500</v>
      </c>
    </row>
    <row r="2272" spans="1:33">
      <c r="A2272" t="s">
        <v>4704</v>
      </c>
      <c r="B2272" t="s">
        <v>132</v>
      </c>
      <c r="C2272" s="4">
        <v>735763000</v>
      </c>
      <c r="D2272" s="4">
        <v>752348000</v>
      </c>
      <c r="E2272" s="4">
        <v>765913000</v>
      </c>
      <c r="F2272" s="4">
        <v>789362000</v>
      </c>
      <c r="G2272" s="4">
        <v>808996000</v>
      </c>
      <c r="H2272" s="4">
        <v>821215000</v>
      </c>
      <c r="I2272" s="4">
        <v>838622000</v>
      </c>
      <c r="J2272" s="4">
        <v>854254000</v>
      </c>
      <c r="K2272" s="4">
        <v>868889000</v>
      </c>
      <c r="L2272" s="4">
        <v>881690000</v>
      </c>
      <c r="M2272" s="4">
        <v>892542000</v>
      </c>
      <c r="N2272" s="4">
        <v>901265000</v>
      </c>
      <c r="O2272" s="4">
        <v>907611000</v>
      </c>
      <c r="P2272" s="4">
        <v>911002000</v>
      </c>
      <c r="Q2272" s="4">
        <v>911911000</v>
      </c>
      <c r="R2272" s="4">
        <v>917311000</v>
      </c>
      <c r="S2272" s="4">
        <v>913217000</v>
      </c>
      <c r="T2272" s="4">
        <v>913289000</v>
      </c>
      <c r="U2272" s="4">
        <v>911422000</v>
      </c>
      <c r="V2272" s="4">
        <v>902641000</v>
      </c>
      <c r="W2272" s="4">
        <v>899911000</v>
      </c>
      <c r="X2272" s="4">
        <v>897810000</v>
      </c>
      <c r="Y2272" s="4">
        <v>895104000</v>
      </c>
      <c r="Z2272" s="4">
        <v>893597000</v>
      </c>
      <c r="AA2272" s="4">
        <v>893451000</v>
      </c>
      <c r="AB2272" s="4">
        <v>899518000</v>
      </c>
      <c r="AC2272" s="4">
        <v>901597000</v>
      </c>
      <c r="AD2272" s="4">
        <v>905837000</v>
      </c>
      <c r="AE2272" s="4">
        <v>908432000</v>
      </c>
      <c r="AF2272" s="4">
        <v>916199000</v>
      </c>
      <c r="AG2272" s="4">
        <v>924167000</v>
      </c>
    </row>
    <row r="2273" spans="1:33">
      <c r="A2273" t="s">
        <v>4703</v>
      </c>
      <c r="B2273" t="s">
        <v>132</v>
      </c>
      <c r="C2273" s="4">
        <v>1301100</v>
      </c>
      <c r="D2273" s="4">
        <v>1345400</v>
      </c>
      <c r="E2273" s="4">
        <v>1376860</v>
      </c>
      <c r="F2273" s="4">
        <v>1419640</v>
      </c>
      <c r="G2273" s="4">
        <v>1462170</v>
      </c>
      <c r="H2273" s="4">
        <v>1490640</v>
      </c>
      <c r="I2273" s="4">
        <v>1530480</v>
      </c>
      <c r="J2273" s="4">
        <v>1568160</v>
      </c>
      <c r="K2273" s="4">
        <v>1603840</v>
      </c>
      <c r="L2273" s="4">
        <v>1636150</v>
      </c>
      <c r="M2273" s="4">
        <v>1665120</v>
      </c>
      <c r="N2273" s="4">
        <v>1690350</v>
      </c>
      <c r="O2273" s="4">
        <v>1712030</v>
      </c>
      <c r="P2273" s="4">
        <v>1719600</v>
      </c>
      <c r="Q2273" s="4">
        <v>1723440</v>
      </c>
      <c r="R2273" s="4">
        <v>1733470</v>
      </c>
      <c r="S2273" s="4">
        <v>1728420</v>
      </c>
      <c r="T2273" s="4">
        <v>1730010</v>
      </c>
      <c r="U2273" s="4">
        <v>1727850</v>
      </c>
      <c r="V2273" s="4">
        <v>1713610</v>
      </c>
      <c r="W2273" s="4">
        <v>1709080</v>
      </c>
      <c r="X2273" s="4">
        <v>1704470</v>
      </c>
      <c r="Y2273" s="4">
        <v>1701110</v>
      </c>
      <c r="Z2273" s="4">
        <v>1699500</v>
      </c>
      <c r="AA2273" s="4">
        <v>1699840</v>
      </c>
      <c r="AB2273" s="4">
        <v>1710470</v>
      </c>
      <c r="AC2273" s="4">
        <v>1713990</v>
      </c>
      <c r="AD2273" s="4">
        <v>1728390</v>
      </c>
      <c r="AE2273" s="4">
        <v>1735830</v>
      </c>
      <c r="AF2273" s="4">
        <v>1752980</v>
      </c>
      <c r="AG2273" s="4">
        <v>1771310</v>
      </c>
    </row>
    <row r="2274" spans="1:33">
      <c r="A2274" t="s">
        <v>4702</v>
      </c>
      <c r="B2274" t="s">
        <v>132</v>
      </c>
      <c r="C2274" s="4">
        <v>33110800</v>
      </c>
      <c r="D2274" s="4">
        <v>38928800</v>
      </c>
      <c r="E2274" s="4">
        <v>39630700</v>
      </c>
      <c r="F2274" s="4">
        <v>37346200</v>
      </c>
      <c r="G2274" s="4">
        <v>38065500</v>
      </c>
      <c r="H2274" s="4">
        <v>37801000</v>
      </c>
      <c r="I2274" s="4">
        <v>38755400</v>
      </c>
      <c r="J2274" s="4">
        <v>40214700</v>
      </c>
      <c r="K2274" s="4">
        <v>41194000</v>
      </c>
      <c r="L2274" s="4">
        <v>42194500</v>
      </c>
      <c r="M2274" s="4">
        <v>43137100</v>
      </c>
      <c r="N2274" s="4">
        <v>43921000</v>
      </c>
      <c r="O2274" s="4">
        <v>44501200</v>
      </c>
      <c r="P2274" s="4">
        <v>45017200</v>
      </c>
      <c r="Q2274" s="4">
        <v>45275500</v>
      </c>
      <c r="R2274" s="4">
        <v>44656000</v>
      </c>
      <c r="S2274" s="4">
        <v>43984000</v>
      </c>
      <c r="T2274" s="4">
        <v>44012400</v>
      </c>
      <c r="U2274" s="4">
        <v>43820000</v>
      </c>
      <c r="V2274" s="4">
        <v>43242000</v>
      </c>
      <c r="W2274" s="4">
        <v>41923900</v>
      </c>
      <c r="X2274" s="4">
        <v>40918400</v>
      </c>
      <c r="Y2274" s="4">
        <v>40852000</v>
      </c>
      <c r="Z2274" s="4">
        <v>40246200</v>
      </c>
      <c r="AA2274" s="4">
        <v>39108800</v>
      </c>
      <c r="AB2274" s="4">
        <v>37698000</v>
      </c>
      <c r="AC2274" s="4">
        <v>36989000</v>
      </c>
      <c r="AD2274" s="4">
        <v>39887000</v>
      </c>
      <c r="AE2274" s="4">
        <v>40322600</v>
      </c>
      <c r="AF2274" s="4">
        <v>41107100</v>
      </c>
      <c r="AG2274" s="4">
        <v>41836000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24360600</v>
      </c>
      <c r="D2277" s="4">
        <v>24135800</v>
      </c>
      <c r="E2277" s="4">
        <v>23619000</v>
      </c>
      <c r="F2277" s="4">
        <v>23243400</v>
      </c>
      <c r="G2277" s="4">
        <v>22776700</v>
      </c>
      <c r="H2277" s="4">
        <v>22039200</v>
      </c>
      <c r="I2277" s="4">
        <v>21423000</v>
      </c>
      <c r="J2277" s="4">
        <v>20736200</v>
      </c>
      <c r="K2277" s="4">
        <v>19995800</v>
      </c>
      <c r="L2277" s="4">
        <v>19197700</v>
      </c>
      <c r="M2277" s="4">
        <v>18352400</v>
      </c>
      <c r="N2277" s="4">
        <v>17473100</v>
      </c>
      <c r="O2277" s="4">
        <v>16573000</v>
      </c>
      <c r="P2277" s="4">
        <v>16595300</v>
      </c>
      <c r="Q2277" s="4">
        <v>16575700</v>
      </c>
      <c r="R2277" s="4">
        <v>16614800</v>
      </c>
      <c r="S2277" s="4">
        <v>16501300</v>
      </c>
      <c r="T2277" s="4">
        <v>16467400</v>
      </c>
      <c r="U2277" s="4">
        <v>16406000</v>
      </c>
      <c r="V2277" s="4">
        <v>16227600</v>
      </c>
      <c r="W2277" s="4">
        <v>16144800</v>
      </c>
      <c r="X2277" s="4">
        <v>16061300</v>
      </c>
      <c r="Y2277" s="4">
        <v>15989800</v>
      </c>
      <c r="Z2277" s="4">
        <v>15935100</v>
      </c>
      <c r="AA2277" s="4">
        <v>15898700</v>
      </c>
      <c r="AB2277" s="4">
        <v>15983300</v>
      </c>
      <c r="AC2277" s="4">
        <v>16000000</v>
      </c>
      <c r="AD2277" s="4">
        <v>16112400</v>
      </c>
      <c r="AE2277" s="4">
        <v>16156200</v>
      </c>
      <c r="AF2277" s="4">
        <v>16294800</v>
      </c>
      <c r="AG2277" s="4">
        <v>16443800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681668000</v>
      </c>
      <c r="D2280" s="4">
        <v>634240000</v>
      </c>
      <c r="E2280" s="4">
        <v>588086000</v>
      </c>
      <c r="F2280" s="4">
        <v>543237000</v>
      </c>
      <c r="G2280" s="4">
        <v>499643000</v>
      </c>
      <c r="H2280" s="4">
        <v>463140000</v>
      </c>
      <c r="I2280" s="4">
        <v>421457000</v>
      </c>
      <c r="J2280" s="4">
        <v>386412000</v>
      </c>
      <c r="K2280" s="4">
        <v>351780000</v>
      </c>
      <c r="L2280" s="4">
        <v>317596000</v>
      </c>
      <c r="M2280" s="4">
        <v>283830000</v>
      </c>
      <c r="N2280" s="4">
        <v>250354000</v>
      </c>
      <c r="O2280" s="4">
        <v>221447000</v>
      </c>
      <c r="P2280" s="4">
        <v>204152000</v>
      </c>
      <c r="Q2280" s="4">
        <v>189698000</v>
      </c>
      <c r="R2280" s="4">
        <v>175552000</v>
      </c>
      <c r="S2280" s="4">
        <v>161789000</v>
      </c>
      <c r="T2280" s="4">
        <v>145172000</v>
      </c>
      <c r="U2280" s="4">
        <v>135632000</v>
      </c>
      <c r="V2280" s="4">
        <v>123386000</v>
      </c>
      <c r="W2280" s="4">
        <v>111947000</v>
      </c>
      <c r="X2280" s="4">
        <v>101432000</v>
      </c>
      <c r="Y2280" s="4">
        <v>94434900</v>
      </c>
      <c r="Z2280" s="4">
        <v>85481800</v>
      </c>
      <c r="AA2280" s="4">
        <v>77426500</v>
      </c>
      <c r="AB2280" s="4">
        <v>72414300</v>
      </c>
      <c r="AC2280" s="4">
        <v>67864000</v>
      </c>
      <c r="AD2280" s="4">
        <v>61419100</v>
      </c>
      <c r="AE2280" s="4">
        <v>57613800</v>
      </c>
      <c r="AF2280" s="4">
        <v>54071200</v>
      </c>
      <c r="AG2280" s="4">
        <v>50809900</v>
      </c>
    </row>
    <row r="2281" spans="1:33">
      <c r="A2281" t="s">
        <v>4695</v>
      </c>
      <c r="B2281" t="s">
        <v>132</v>
      </c>
      <c r="C2281" s="4">
        <v>164717000000</v>
      </c>
      <c r="D2281" s="4">
        <v>158087000000</v>
      </c>
      <c r="E2281" s="4">
        <v>151307000000</v>
      </c>
      <c r="F2281" s="4">
        <v>144392000000</v>
      </c>
      <c r="G2281" s="4">
        <v>137360000000</v>
      </c>
      <c r="H2281" s="4">
        <v>131990000000</v>
      </c>
      <c r="I2281" s="4">
        <v>124773000000</v>
      </c>
      <c r="J2281" s="4">
        <v>119168000000</v>
      </c>
      <c r="K2281" s="4">
        <v>113432000000</v>
      </c>
      <c r="L2281" s="4">
        <v>107580000000</v>
      </c>
      <c r="M2281" s="4">
        <v>101573000000</v>
      </c>
      <c r="N2281" s="4">
        <v>95401200000</v>
      </c>
      <c r="O2281" s="4">
        <v>90692400000</v>
      </c>
      <c r="P2281" s="4">
        <v>83829500000</v>
      </c>
      <c r="Q2281" s="4">
        <v>78554400000</v>
      </c>
      <c r="R2281" s="4">
        <v>73229000000</v>
      </c>
      <c r="S2281" s="4">
        <v>67920900000</v>
      </c>
      <c r="T2281" s="4">
        <v>61290400000</v>
      </c>
      <c r="U2281" s="4">
        <v>57481200000</v>
      </c>
      <c r="V2281" s="4">
        <v>52486800000</v>
      </c>
      <c r="W2281" s="4">
        <v>47794000000</v>
      </c>
      <c r="X2281" s="4">
        <v>43441700000</v>
      </c>
      <c r="Y2281" s="4">
        <v>40561700000</v>
      </c>
      <c r="Z2281" s="4">
        <v>36830200000</v>
      </c>
      <c r="AA2281" s="4">
        <v>33423000000</v>
      </c>
      <c r="AB2281" s="4">
        <v>31326800000</v>
      </c>
      <c r="AC2281" s="4">
        <v>29411900000</v>
      </c>
      <c r="AD2281" s="4">
        <v>26667400000</v>
      </c>
      <c r="AE2281" s="4">
        <v>25065100000</v>
      </c>
      <c r="AF2281" s="4">
        <v>23572000000</v>
      </c>
      <c r="AG2281" s="4">
        <v>22188200000</v>
      </c>
    </row>
    <row r="2282" spans="1:33">
      <c r="A2282" t="s">
        <v>4694</v>
      </c>
      <c r="B2282" t="s">
        <v>132</v>
      </c>
      <c r="C2282" s="4">
        <v>8038400000</v>
      </c>
      <c r="D2282" s="4">
        <v>7663420000</v>
      </c>
      <c r="E2282" s="4">
        <v>7334890000</v>
      </c>
      <c r="F2282" s="4">
        <v>7029440000</v>
      </c>
      <c r="G2282" s="4">
        <v>6688830000</v>
      </c>
      <c r="H2282" s="4">
        <v>6431820000</v>
      </c>
      <c r="I2282" s="4">
        <v>6077180000</v>
      </c>
      <c r="J2282" s="4">
        <v>5798950000</v>
      </c>
      <c r="K2282" s="4">
        <v>5517480000</v>
      </c>
      <c r="L2282" s="4">
        <v>5228680000</v>
      </c>
      <c r="M2282" s="4">
        <v>4932480000</v>
      </c>
      <c r="N2282" s="4">
        <v>4628970000</v>
      </c>
      <c r="O2282" s="4">
        <v>4397070000</v>
      </c>
      <c r="P2282" s="4">
        <v>4061960000</v>
      </c>
      <c r="Q2282" s="4">
        <v>3804460000</v>
      </c>
      <c r="R2282" s="4">
        <v>3547480000</v>
      </c>
      <c r="S2282" s="4">
        <v>3289700000</v>
      </c>
      <c r="T2282" s="4">
        <v>2966410000</v>
      </c>
      <c r="U2282" s="4">
        <v>2781330000</v>
      </c>
      <c r="V2282" s="4">
        <v>2539220000</v>
      </c>
      <c r="W2282" s="4">
        <v>2313670000</v>
      </c>
      <c r="X2282" s="4">
        <v>2103750000</v>
      </c>
      <c r="Y2282" s="4">
        <v>1963520000</v>
      </c>
      <c r="Z2282" s="4">
        <v>1783340000</v>
      </c>
      <c r="AA2282" s="4">
        <v>1619820000</v>
      </c>
      <c r="AB2282" s="4">
        <v>1520480000</v>
      </c>
      <c r="AC2282" s="4">
        <v>1428010000</v>
      </c>
      <c r="AD2282" s="4">
        <v>1290320000</v>
      </c>
      <c r="AE2282" s="4">
        <v>1211730000</v>
      </c>
      <c r="AF2282" s="4">
        <v>1138420000</v>
      </c>
      <c r="AG2282" s="4">
        <v>1070620000</v>
      </c>
    </row>
    <row r="2283" spans="1:33">
      <c r="A2283" t="s">
        <v>4693</v>
      </c>
      <c r="B2283" t="s">
        <v>132</v>
      </c>
      <c r="C2283" s="4">
        <v>18750300000</v>
      </c>
      <c r="D2283" s="4">
        <v>17995600000</v>
      </c>
      <c r="E2283" s="4">
        <v>17223800000</v>
      </c>
      <c r="F2283" s="4">
        <v>16436700000</v>
      </c>
      <c r="G2283" s="4">
        <v>15636200000</v>
      </c>
      <c r="H2283" s="4">
        <v>15024900000</v>
      </c>
      <c r="I2283" s="4">
        <v>14203300000</v>
      </c>
      <c r="J2283" s="4">
        <v>13565400000</v>
      </c>
      <c r="K2283" s="4">
        <v>12912400000</v>
      </c>
      <c r="L2283" s="4">
        <v>12246300000</v>
      </c>
      <c r="M2283" s="4">
        <v>11562400000</v>
      </c>
      <c r="N2283" s="4">
        <v>10859900000</v>
      </c>
      <c r="O2283" s="4">
        <v>10323900000</v>
      </c>
      <c r="P2283" s="4">
        <v>9542630000</v>
      </c>
      <c r="Q2283" s="4">
        <v>8942140000</v>
      </c>
      <c r="R2283" s="4">
        <v>8335940000</v>
      </c>
      <c r="S2283" s="4">
        <v>7731690000</v>
      </c>
      <c r="T2283" s="4">
        <v>6976920000</v>
      </c>
      <c r="U2283" s="4">
        <v>6543310000</v>
      </c>
      <c r="V2283" s="4">
        <v>5974770000</v>
      </c>
      <c r="W2283" s="4">
        <v>5440580000</v>
      </c>
      <c r="X2283" s="4">
        <v>4945140000</v>
      </c>
      <c r="Y2283" s="4">
        <v>4617290000</v>
      </c>
      <c r="Z2283" s="4">
        <v>4192520000</v>
      </c>
      <c r="AA2283" s="4">
        <v>3804670000</v>
      </c>
      <c r="AB2283" s="4">
        <v>3566050000</v>
      </c>
      <c r="AC2283" s="4">
        <v>3348070000</v>
      </c>
      <c r="AD2283" s="4">
        <v>3035650000</v>
      </c>
      <c r="AE2283" s="4">
        <v>2853260000</v>
      </c>
      <c r="AF2283" s="4">
        <v>2683290000</v>
      </c>
      <c r="AG2283" s="4">
        <v>2525770000</v>
      </c>
    </row>
    <row r="2284" spans="1:33">
      <c r="A2284" t="s">
        <v>4692</v>
      </c>
      <c r="B2284" t="s">
        <v>132</v>
      </c>
      <c r="C2284" s="4">
        <v>361744000</v>
      </c>
      <c r="D2284" s="4">
        <v>396529000</v>
      </c>
      <c r="E2284" s="4">
        <v>379530000</v>
      </c>
      <c r="F2284" s="4">
        <v>332576000</v>
      </c>
      <c r="G2284" s="4">
        <v>314728000</v>
      </c>
      <c r="H2284" s="4">
        <v>296060000</v>
      </c>
      <c r="I2284" s="4">
        <v>280846000</v>
      </c>
      <c r="J2284" s="4">
        <v>272990000</v>
      </c>
      <c r="K2284" s="4">
        <v>261584000</v>
      </c>
      <c r="L2284" s="4">
        <v>250226000</v>
      </c>
      <c r="M2284" s="4">
        <v>238390000</v>
      </c>
      <c r="N2284" s="4">
        <v>225582000</v>
      </c>
      <c r="O2284" s="4">
        <v>215593000</v>
      </c>
      <c r="P2284" s="4">
        <v>200722000</v>
      </c>
      <c r="Q2284" s="4">
        <v>188887000</v>
      </c>
      <c r="R2284" s="4">
        <v>172696000</v>
      </c>
      <c r="S2284" s="4">
        <v>158444000</v>
      </c>
      <c r="T2284" s="4">
        <v>142954000</v>
      </c>
      <c r="U2284" s="4">
        <v>133723000</v>
      </c>
      <c r="V2284" s="4">
        <v>121644000</v>
      </c>
      <c r="W2284" s="4">
        <v>107786000</v>
      </c>
      <c r="X2284" s="4">
        <v>95880000</v>
      </c>
      <c r="Y2284" s="4">
        <v>89613800</v>
      </c>
      <c r="Z2284" s="4">
        <v>80318600</v>
      </c>
      <c r="AA2284" s="4">
        <v>70903800</v>
      </c>
      <c r="AB2284" s="4">
        <v>63722000</v>
      </c>
      <c r="AC2284" s="4">
        <v>58585700</v>
      </c>
      <c r="AD2284" s="4">
        <v>56817200</v>
      </c>
      <c r="AE2284" s="4">
        <v>53785300</v>
      </c>
      <c r="AF2284" s="4">
        <v>51077700</v>
      </c>
      <c r="AG2284" s="4">
        <v>48465800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891688000</v>
      </c>
      <c r="D2287" s="4">
        <v>830999000</v>
      </c>
      <c r="E2287" s="4">
        <v>772407000</v>
      </c>
      <c r="F2287" s="4">
        <v>715381000</v>
      </c>
      <c r="G2287" s="4">
        <v>659734000</v>
      </c>
      <c r="H2287" s="4">
        <v>613343000</v>
      </c>
      <c r="I2287" s="4">
        <v>559857000</v>
      </c>
      <c r="J2287" s="4">
        <v>515023000</v>
      </c>
      <c r="K2287" s="4">
        <v>470696000</v>
      </c>
      <c r="L2287" s="4">
        <v>426895000</v>
      </c>
      <c r="M2287" s="4">
        <v>383508000</v>
      </c>
      <c r="N2287" s="4">
        <v>340558000</v>
      </c>
      <c r="O2287" s="4">
        <v>303612000</v>
      </c>
      <c r="P2287" s="4">
        <v>278967000</v>
      </c>
      <c r="Q2287" s="4">
        <v>259749000</v>
      </c>
      <c r="R2287" s="4">
        <v>240513000</v>
      </c>
      <c r="S2287" s="4">
        <v>221726000</v>
      </c>
      <c r="T2287" s="4">
        <v>199062000</v>
      </c>
      <c r="U2287" s="4">
        <v>185945000</v>
      </c>
      <c r="V2287" s="4">
        <v>169249000</v>
      </c>
      <c r="W2287" s="4">
        <v>153665000</v>
      </c>
      <c r="X2287" s="4">
        <v>139288000</v>
      </c>
      <c r="Y2287" s="4">
        <v>129680000</v>
      </c>
      <c r="Z2287" s="4">
        <v>117432000</v>
      </c>
      <c r="AA2287" s="4">
        <v>106306000</v>
      </c>
      <c r="AB2287" s="4">
        <v>99410600</v>
      </c>
      <c r="AC2287" s="4">
        <v>93135100</v>
      </c>
      <c r="AD2287" s="4">
        <v>84289700</v>
      </c>
      <c r="AE2287" s="4">
        <v>79083500</v>
      </c>
      <c r="AF2287" s="4">
        <v>74222000</v>
      </c>
      <c r="AG2287" s="4">
        <v>69733300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4685</v>
      </c>
      <c r="B2291" t="s">
        <v>132</v>
      </c>
      <c r="C2291" s="4">
        <v>237187000</v>
      </c>
      <c r="D2291" s="4">
        <v>245264000</v>
      </c>
      <c r="E2291" s="4">
        <v>250999000</v>
      </c>
      <c r="F2291" s="4">
        <v>258797000</v>
      </c>
      <c r="G2291" s="4">
        <v>266550000</v>
      </c>
      <c r="H2291" s="4">
        <v>271740000</v>
      </c>
      <c r="I2291" s="4">
        <v>279004000</v>
      </c>
      <c r="J2291" s="4">
        <v>285873000</v>
      </c>
      <c r="K2291" s="4">
        <v>292376000</v>
      </c>
      <c r="L2291" s="4">
        <v>298268000</v>
      </c>
      <c r="M2291" s="4">
        <v>303547000</v>
      </c>
      <c r="N2291" s="4">
        <v>308148000</v>
      </c>
      <c r="O2291" s="4">
        <v>312099000</v>
      </c>
      <c r="P2291" s="4">
        <v>313480000</v>
      </c>
      <c r="Q2291" s="4">
        <v>314180000</v>
      </c>
      <c r="R2291" s="4">
        <v>316009000</v>
      </c>
      <c r="S2291" s="4">
        <v>315088000</v>
      </c>
      <c r="T2291" s="4">
        <v>315377000</v>
      </c>
      <c r="U2291" s="4">
        <v>314983000</v>
      </c>
      <c r="V2291" s="4">
        <v>312388000</v>
      </c>
      <c r="W2291" s="4">
        <v>311562000</v>
      </c>
      <c r="X2291" s="4">
        <v>310722000</v>
      </c>
      <c r="Y2291" s="4">
        <v>310108000</v>
      </c>
      <c r="Z2291" s="4">
        <v>309816000</v>
      </c>
      <c r="AA2291" s="4">
        <v>309878000</v>
      </c>
      <c r="AB2291" s="4">
        <v>311815000</v>
      </c>
      <c r="AC2291" s="4">
        <v>312457000</v>
      </c>
      <c r="AD2291" s="4">
        <v>315082000</v>
      </c>
      <c r="AE2291" s="4">
        <v>316439000</v>
      </c>
      <c r="AF2291" s="4">
        <v>319565000</v>
      </c>
      <c r="AG2291" s="4">
        <v>322906000</v>
      </c>
    </row>
    <row r="2292" spans="1:33">
      <c r="A2292" t="s">
        <v>4684</v>
      </c>
      <c r="B2292" t="s">
        <v>132</v>
      </c>
      <c r="C2292" s="4">
        <v>3359950000</v>
      </c>
      <c r="D2292" s="4">
        <v>3435680000</v>
      </c>
      <c r="E2292" s="4">
        <v>3497630000</v>
      </c>
      <c r="F2292" s="4">
        <v>3604710000</v>
      </c>
      <c r="G2292" s="4">
        <v>3694370000</v>
      </c>
      <c r="H2292" s="4">
        <v>3750180000</v>
      </c>
      <c r="I2292" s="4">
        <v>3829670000</v>
      </c>
      <c r="J2292" s="4">
        <v>3901050000</v>
      </c>
      <c r="K2292" s="4">
        <v>3967880000</v>
      </c>
      <c r="L2292" s="4">
        <v>4026340000</v>
      </c>
      <c r="M2292" s="4">
        <v>4075900000</v>
      </c>
      <c r="N2292" s="4">
        <v>4115730000</v>
      </c>
      <c r="O2292" s="4">
        <v>4144710000</v>
      </c>
      <c r="P2292" s="4">
        <v>4160190000</v>
      </c>
      <c r="Q2292" s="4">
        <v>4164350000</v>
      </c>
      <c r="R2292" s="4">
        <v>4189010000</v>
      </c>
      <c r="S2292" s="4">
        <v>4170310000</v>
      </c>
      <c r="T2292" s="4">
        <v>4170640000</v>
      </c>
      <c r="U2292" s="4">
        <v>4162120000</v>
      </c>
      <c r="V2292" s="4">
        <v>4122010000</v>
      </c>
      <c r="W2292" s="4">
        <v>4109550000</v>
      </c>
      <c r="X2292" s="4">
        <v>4099950000</v>
      </c>
      <c r="Y2292" s="4">
        <v>4087600000</v>
      </c>
      <c r="Z2292" s="4">
        <v>4080720000</v>
      </c>
      <c r="AA2292" s="4">
        <v>4080050000</v>
      </c>
      <c r="AB2292" s="4">
        <v>4107750000</v>
      </c>
      <c r="AC2292" s="4">
        <v>4117250000</v>
      </c>
      <c r="AD2292" s="4">
        <v>4136610000</v>
      </c>
      <c r="AE2292" s="4">
        <v>4148460000</v>
      </c>
      <c r="AF2292" s="4">
        <v>4183930000</v>
      </c>
      <c r="AG2292" s="4">
        <v>4220310000</v>
      </c>
    </row>
    <row r="2293" spans="1:33">
      <c r="A2293" t="s">
        <v>4683</v>
      </c>
      <c r="B2293" t="s">
        <v>132</v>
      </c>
      <c r="C2293" s="4">
        <v>27000000</v>
      </c>
      <c r="D2293" s="4">
        <v>27919400</v>
      </c>
      <c r="E2293" s="4">
        <v>28572100</v>
      </c>
      <c r="F2293" s="4">
        <v>29459800</v>
      </c>
      <c r="G2293" s="4">
        <v>30342400</v>
      </c>
      <c r="H2293" s="4">
        <v>30933200</v>
      </c>
      <c r="I2293" s="4">
        <v>31760100</v>
      </c>
      <c r="J2293" s="4">
        <v>32542000</v>
      </c>
      <c r="K2293" s="4">
        <v>33282300</v>
      </c>
      <c r="L2293" s="4">
        <v>33953000</v>
      </c>
      <c r="M2293" s="4">
        <v>34553900</v>
      </c>
      <c r="N2293" s="4">
        <v>35077600</v>
      </c>
      <c r="O2293" s="4">
        <v>35527500</v>
      </c>
      <c r="P2293" s="4">
        <v>35684600</v>
      </c>
      <c r="Q2293" s="4">
        <v>35764300</v>
      </c>
      <c r="R2293" s="4">
        <v>35972500</v>
      </c>
      <c r="S2293" s="4">
        <v>35867600</v>
      </c>
      <c r="T2293" s="4">
        <v>35900600</v>
      </c>
      <c r="U2293" s="4">
        <v>35855800</v>
      </c>
      <c r="V2293" s="4">
        <v>35560300</v>
      </c>
      <c r="W2293" s="4">
        <v>35466300</v>
      </c>
      <c r="X2293" s="4">
        <v>35370700</v>
      </c>
      <c r="Y2293" s="4">
        <v>35300800</v>
      </c>
      <c r="Z2293" s="4">
        <v>35267500</v>
      </c>
      <c r="AA2293" s="4">
        <v>35274600</v>
      </c>
      <c r="AB2293" s="4">
        <v>35495000</v>
      </c>
      <c r="AC2293" s="4">
        <v>35568200</v>
      </c>
      <c r="AD2293" s="4">
        <v>35867000</v>
      </c>
      <c r="AE2293" s="4">
        <v>36021500</v>
      </c>
      <c r="AF2293" s="4">
        <v>36377300</v>
      </c>
      <c r="AG2293" s="4">
        <v>36757600</v>
      </c>
    </row>
    <row r="2294" spans="1:33">
      <c r="A2294" t="s">
        <v>4682</v>
      </c>
      <c r="B2294" t="s">
        <v>132</v>
      </c>
      <c r="C2294" s="4">
        <v>151204000</v>
      </c>
      <c r="D2294" s="4">
        <v>177773000</v>
      </c>
      <c r="E2294" s="4">
        <v>180978000</v>
      </c>
      <c r="F2294" s="4">
        <v>170546000</v>
      </c>
      <c r="G2294" s="4">
        <v>173831000</v>
      </c>
      <c r="H2294" s="4">
        <v>172623000</v>
      </c>
      <c r="I2294" s="4">
        <v>176981000</v>
      </c>
      <c r="J2294" s="4">
        <v>183645000</v>
      </c>
      <c r="K2294" s="4">
        <v>188117000</v>
      </c>
      <c r="L2294" s="4">
        <v>192686000</v>
      </c>
      <c r="M2294" s="4">
        <v>196991000</v>
      </c>
      <c r="N2294" s="4">
        <v>200570000</v>
      </c>
      <c r="O2294" s="4">
        <v>203220000</v>
      </c>
      <c r="P2294" s="4">
        <v>205576000</v>
      </c>
      <c r="Q2294" s="4">
        <v>206756000</v>
      </c>
      <c r="R2294" s="4">
        <v>203927000</v>
      </c>
      <c r="S2294" s="4">
        <v>200858000</v>
      </c>
      <c r="T2294" s="4">
        <v>200988000</v>
      </c>
      <c r="U2294" s="4">
        <v>200109000</v>
      </c>
      <c r="V2294" s="4">
        <v>197469000</v>
      </c>
      <c r="W2294" s="4">
        <v>191450000</v>
      </c>
      <c r="X2294" s="4">
        <v>186858000</v>
      </c>
      <c r="Y2294" s="4">
        <v>186556000</v>
      </c>
      <c r="Z2294" s="4">
        <v>183789000</v>
      </c>
      <c r="AA2294" s="4">
        <v>178595000</v>
      </c>
      <c r="AB2294" s="4">
        <v>172152000</v>
      </c>
      <c r="AC2294" s="4">
        <v>168914000</v>
      </c>
      <c r="AD2294" s="4">
        <v>182149000</v>
      </c>
      <c r="AE2294" s="4">
        <v>184138000</v>
      </c>
      <c r="AF2294" s="4">
        <v>187720000</v>
      </c>
      <c r="AG2294" s="4">
        <v>191049000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41822400</v>
      </c>
      <c r="D2297" s="4">
        <v>41436400</v>
      </c>
      <c r="E2297" s="4">
        <v>40549100</v>
      </c>
      <c r="F2297" s="4">
        <v>39904300</v>
      </c>
      <c r="G2297" s="4">
        <v>39103100</v>
      </c>
      <c r="H2297" s="4">
        <v>37837000</v>
      </c>
      <c r="I2297" s="4">
        <v>36779000</v>
      </c>
      <c r="J2297" s="4">
        <v>35600000</v>
      </c>
      <c r="K2297" s="4">
        <v>34328900</v>
      </c>
      <c r="L2297" s="4">
        <v>32958600</v>
      </c>
      <c r="M2297" s="4">
        <v>31507400</v>
      </c>
      <c r="N2297" s="4">
        <v>29997900</v>
      </c>
      <c r="O2297" s="4">
        <v>28452600</v>
      </c>
      <c r="P2297" s="4">
        <v>28490800</v>
      </c>
      <c r="Q2297" s="4">
        <v>28457200</v>
      </c>
      <c r="R2297" s="4">
        <v>28524400</v>
      </c>
      <c r="S2297" s="4">
        <v>28329400</v>
      </c>
      <c r="T2297" s="4">
        <v>28271200</v>
      </c>
      <c r="U2297" s="4">
        <v>28165900</v>
      </c>
      <c r="V2297" s="4">
        <v>27859600</v>
      </c>
      <c r="W2297" s="4">
        <v>27717400</v>
      </c>
      <c r="X2297" s="4">
        <v>27574100</v>
      </c>
      <c r="Y2297" s="4">
        <v>27451300</v>
      </c>
      <c r="Z2297" s="4">
        <v>27357400</v>
      </c>
      <c r="AA2297" s="4">
        <v>27295000</v>
      </c>
      <c r="AB2297" s="4">
        <v>27440100</v>
      </c>
      <c r="AC2297" s="4">
        <v>27468900</v>
      </c>
      <c r="AD2297" s="4">
        <v>27661700</v>
      </c>
      <c r="AE2297" s="4">
        <v>27737000</v>
      </c>
      <c r="AF2297" s="4">
        <v>27975000</v>
      </c>
      <c r="AG2297" s="4">
        <v>28230800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38607900</v>
      </c>
      <c r="D2300" s="4">
        <v>35921700</v>
      </c>
      <c r="E2300" s="4">
        <v>33307600</v>
      </c>
      <c r="F2300" s="4">
        <v>30767500</v>
      </c>
      <c r="G2300" s="4">
        <v>28298500</v>
      </c>
      <c r="H2300" s="4">
        <v>26231000</v>
      </c>
      <c r="I2300" s="4">
        <v>23870200</v>
      </c>
      <c r="J2300" s="4">
        <v>21885300</v>
      </c>
      <c r="K2300" s="4">
        <v>19923900</v>
      </c>
      <c r="L2300" s="4">
        <v>17987800</v>
      </c>
      <c r="M2300" s="4">
        <v>16075400</v>
      </c>
      <c r="N2300" s="4">
        <v>14179400</v>
      </c>
      <c r="O2300" s="4">
        <v>12542200</v>
      </c>
      <c r="P2300" s="4">
        <v>11562600</v>
      </c>
      <c r="Q2300" s="4">
        <v>10744000</v>
      </c>
      <c r="R2300" s="4">
        <v>9942800</v>
      </c>
      <c r="S2300" s="4">
        <v>9163310</v>
      </c>
      <c r="T2300" s="4">
        <v>8222170</v>
      </c>
      <c r="U2300" s="4">
        <v>7681840</v>
      </c>
      <c r="V2300" s="4">
        <v>6988260</v>
      </c>
      <c r="W2300" s="4">
        <v>6340360</v>
      </c>
      <c r="X2300" s="4">
        <v>5744850</v>
      </c>
      <c r="Y2300" s="4">
        <v>5348540</v>
      </c>
      <c r="Z2300" s="4">
        <v>4841460</v>
      </c>
      <c r="AA2300" s="4">
        <v>4385230</v>
      </c>
      <c r="AB2300" s="4">
        <v>4101360</v>
      </c>
      <c r="AC2300" s="4">
        <v>3843640</v>
      </c>
      <c r="AD2300" s="4">
        <v>3478620</v>
      </c>
      <c r="AE2300" s="4">
        <v>3263090</v>
      </c>
      <c r="AF2300" s="4">
        <v>3062450</v>
      </c>
      <c r="AG2300" s="4">
        <v>2877740</v>
      </c>
    </row>
    <row r="2301" spans="1:33">
      <c r="A2301" t="s">
        <v>4675</v>
      </c>
      <c r="B2301" t="s">
        <v>132</v>
      </c>
      <c r="C2301" s="4">
        <v>16465600000</v>
      </c>
      <c r="D2301" s="4">
        <v>15802800000</v>
      </c>
      <c r="E2301" s="4">
        <v>15125000000</v>
      </c>
      <c r="F2301" s="4">
        <v>14433900000</v>
      </c>
      <c r="G2301" s="4">
        <v>13730900000</v>
      </c>
      <c r="H2301" s="4">
        <v>13194100000</v>
      </c>
      <c r="I2301" s="4">
        <v>12472600000</v>
      </c>
      <c r="J2301" s="4">
        <v>11912400000</v>
      </c>
      <c r="K2301" s="4">
        <v>11338900000</v>
      </c>
      <c r="L2301" s="4">
        <v>10754100000</v>
      </c>
      <c r="M2301" s="4">
        <v>10153500000</v>
      </c>
      <c r="N2301" s="4">
        <v>9536570000</v>
      </c>
      <c r="O2301" s="4">
        <v>9065870000</v>
      </c>
      <c r="P2301" s="4">
        <v>8379830000</v>
      </c>
      <c r="Q2301" s="4">
        <v>7852520000</v>
      </c>
      <c r="R2301" s="4">
        <v>7320180000</v>
      </c>
      <c r="S2301" s="4">
        <v>6789560000</v>
      </c>
      <c r="T2301" s="4">
        <v>6126760000</v>
      </c>
      <c r="U2301" s="4">
        <v>5745990000</v>
      </c>
      <c r="V2301" s="4">
        <v>5246730000</v>
      </c>
      <c r="W2301" s="4">
        <v>4777630000</v>
      </c>
      <c r="X2301" s="4">
        <v>4342560000</v>
      </c>
      <c r="Y2301" s="4">
        <v>4054660000</v>
      </c>
      <c r="Z2301" s="4">
        <v>3681650000</v>
      </c>
      <c r="AA2301" s="4">
        <v>3341060000</v>
      </c>
      <c r="AB2301" s="4">
        <v>3131520000</v>
      </c>
      <c r="AC2301" s="4">
        <v>2940100000</v>
      </c>
      <c r="AD2301" s="4">
        <v>2665750000</v>
      </c>
      <c r="AE2301" s="4">
        <v>2505580000</v>
      </c>
      <c r="AF2301" s="4">
        <v>2356320000</v>
      </c>
      <c r="AG2301" s="4">
        <v>2218000000</v>
      </c>
    </row>
    <row r="2302" spans="1:33">
      <c r="A2302" t="s">
        <v>4674</v>
      </c>
      <c r="B2302" t="s">
        <v>132</v>
      </c>
      <c r="C2302" s="4">
        <v>24739300000</v>
      </c>
      <c r="D2302" s="4">
        <v>23585300000</v>
      </c>
      <c r="E2302" s="4">
        <v>22574200000</v>
      </c>
      <c r="F2302" s="4">
        <v>21634100000</v>
      </c>
      <c r="G2302" s="4">
        <v>20585800000</v>
      </c>
      <c r="H2302" s="4">
        <v>19794900000</v>
      </c>
      <c r="I2302" s="4">
        <v>18703400000</v>
      </c>
      <c r="J2302" s="4">
        <v>17847100000</v>
      </c>
      <c r="K2302" s="4">
        <v>16980800000</v>
      </c>
      <c r="L2302" s="4">
        <v>16092000000</v>
      </c>
      <c r="M2302" s="4">
        <v>15180400000</v>
      </c>
      <c r="N2302" s="4">
        <v>14246300000</v>
      </c>
      <c r="O2302" s="4">
        <v>13532600000</v>
      </c>
      <c r="P2302" s="4">
        <v>12501300000</v>
      </c>
      <c r="Q2302" s="4">
        <v>11708800000</v>
      </c>
      <c r="R2302" s="4">
        <v>10917900000</v>
      </c>
      <c r="S2302" s="4">
        <v>10124500000</v>
      </c>
      <c r="T2302" s="4">
        <v>9129540000</v>
      </c>
      <c r="U2302" s="4">
        <v>8559950000</v>
      </c>
      <c r="V2302" s="4">
        <v>7814820000</v>
      </c>
      <c r="W2302" s="4">
        <v>7120660000</v>
      </c>
      <c r="X2302" s="4">
        <v>6474590000</v>
      </c>
      <c r="Y2302" s="4">
        <v>6043000000</v>
      </c>
      <c r="Z2302" s="4">
        <v>5488470000</v>
      </c>
      <c r="AA2302" s="4">
        <v>4985210000</v>
      </c>
      <c r="AB2302" s="4">
        <v>4679500000</v>
      </c>
      <c r="AC2302" s="4">
        <v>4394910000</v>
      </c>
      <c r="AD2302" s="4">
        <v>3971150000</v>
      </c>
      <c r="AE2302" s="4">
        <v>3729280000</v>
      </c>
      <c r="AF2302" s="4">
        <v>3503660000</v>
      </c>
      <c r="AG2302" s="4">
        <v>3294980000</v>
      </c>
    </row>
    <row r="2303" spans="1:33">
      <c r="A2303" t="s">
        <v>4673</v>
      </c>
      <c r="B2303" t="s">
        <v>132</v>
      </c>
      <c r="C2303" s="4">
        <v>1874340000</v>
      </c>
      <c r="D2303" s="4">
        <v>1798890000</v>
      </c>
      <c r="E2303" s="4">
        <v>1721740000</v>
      </c>
      <c r="F2303" s="4">
        <v>1643060000</v>
      </c>
      <c r="G2303" s="4">
        <v>1563040000</v>
      </c>
      <c r="H2303" s="4">
        <v>1501930000</v>
      </c>
      <c r="I2303" s="4">
        <v>1419810000</v>
      </c>
      <c r="J2303" s="4">
        <v>1356030000</v>
      </c>
      <c r="K2303" s="4">
        <v>1290760000</v>
      </c>
      <c r="L2303" s="4">
        <v>1224170000</v>
      </c>
      <c r="M2303" s="4">
        <v>1155810000</v>
      </c>
      <c r="N2303" s="4">
        <v>1085580000</v>
      </c>
      <c r="O2303" s="4">
        <v>1032000000</v>
      </c>
      <c r="P2303" s="4">
        <v>953908000</v>
      </c>
      <c r="Q2303" s="4">
        <v>893882000</v>
      </c>
      <c r="R2303" s="4">
        <v>833284000</v>
      </c>
      <c r="S2303" s="4">
        <v>772882000</v>
      </c>
      <c r="T2303" s="4">
        <v>697433000</v>
      </c>
      <c r="U2303" s="4">
        <v>654088000</v>
      </c>
      <c r="V2303" s="4">
        <v>597255000</v>
      </c>
      <c r="W2303" s="4">
        <v>543856000</v>
      </c>
      <c r="X2303" s="4">
        <v>494330000</v>
      </c>
      <c r="Y2303" s="4">
        <v>461558000</v>
      </c>
      <c r="Z2303" s="4">
        <v>419096000</v>
      </c>
      <c r="AA2303" s="4">
        <v>380325000</v>
      </c>
      <c r="AB2303" s="4">
        <v>356472000</v>
      </c>
      <c r="AC2303" s="4">
        <v>334683000</v>
      </c>
      <c r="AD2303" s="4">
        <v>303452000</v>
      </c>
      <c r="AE2303" s="4">
        <v>285220000</v>
      </c>
      <c r="AF2303" s="4">
        <v>268229000</v>
      </c>
      <c r="AG2303" s="4">
        <v>252483000</v>
      </c>
    </row>
    <row r="2304" spans="1:33">
      <c r="A2304" t="s">
        <v>4672</v>
      </c>
      <c r="B2304" t="s">
        <v>132</v>
      </c>
      <c r="C2304" s="4">
        <v>1113320000</v>
      </c>
      <c r="D2304" s="4">
        <v>1220370000</v>
      </c>
      <c r="E2304" s="4">
        <v>1168060000</v>
      </c>
      <c r="F2304" s="4">
        <v>1023550000</v>
      </c>
      <c r="G2304" s="4">
        <v>968620000</v>
      </c>
      <c r="H2304" s="4">
        <v>911168000</v>
      </c>
      <c r="I2304" s="4">
        <v>864345000</v>
      </c>
      <c r="J2304" s="4">
        <v>840167000</v>
      </c>
      <c r="K2304" s="4">
        <v>805062000</v>
      </c>
      <c r="L2304" s="4">
        <v>770106000</v>
      </c>
      <c r="M2304" s="4">
        <v>733679000</v>
      </c>
      <c r="N2304" s="4">
        <v>694260000</v>
      </c>
      <c r="O2304" s="4">
        <v>663519000</v>
      </c>
      <c r="P2304" s="4">
        <v>617750000</v>
      </c>
      <c r="Q2304" s="4">
        <v>581328000</v>
      </c>
      <c r="R2304" s="4">
        <v>531498000</v>
      </c>
      <c r="S2304" s="4">
        <v>487635000</v>
      </c>
      <c r="T2304" s="4">
        <v>439962000</v>
      </c>
      <c r="U2304" s="4">
        <v>411551000</v>
      </c>
      <c r="V2304" s="4">
        <v>374377000</v>
      </c>
      <c r="W2304" s="4">
        <v>331728000</v>
      </c>
      <c r="X2304" s="4">
        <v>295084000</v>
      </c>
      <c r="Y2304" s="4">
        <v>275799000</v>
      </c>
      <c r="Z2304" s="4">
        <v>247192000</v>
      </c>
      <c r="AA2304" s="4">
        <v>218217000</v>
      </c>
      <c r="AB2304" s="4">
        <v>196114000</v>
      </c>
      <c r="AC2304" s="4">
        <v>180306000</v>
      </c>
      <c r="AD2304" s="4">
        <v>174863000</v>
      </c>
      <c r="AE2304" s="4">
        <v>165532000</v>
      </c>
      <c r="AF2304" s="4">
        <v>157199000</v>
      </c>
      <c r="AG2304" s="4">
        <v>149160000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4367310000</v>
      </c>
      <c r="D2307" s="4">
        <v>4070060000</v>
      </c>
      <c r="E2307" s="4">
        <v>3783090000</v>
      </c>
      <c r="F2307" s="4">
        <v>3503790000</v>
      </c>
      <c r="G2307" s="4">
        <v>3231240000</v>
      </c>
      <c r="H2307" s="4">
        <v>3004030000</v>
      </c>
      <c r="I2307" s="4">
        <v>2742070000</v>
      </c>
      <c r="J2307" s="4">
        <v>2522480000</v>
      </c>
      <c r="K2307" s="4">
        <v>2305370000</v>
      </c>
      <c r="L2307" s="4">
        <v>2090850000</v>
      </c>
      <c r="M2307" s="4">
        <v>1878340000</v>
      </c>
      <c r="N2307" s="4">
        <v>1667980000</v>
      </c>
      <c r="O2307" s="4">
        <v>1487030000</v>
      </c>
      <c r="P2307" s="4">
        <v>1366320000</v>
      </c>
      <c r="Q2307" s="4">
        <v>1272200000</v>
      </c>
      <c r="R2307" s="4">
        <v>1177980000</v>
      </c>
      <c r="S2307" s="4">
        <v>1085970000</v>
      </c>
      <c r="T2307" s="4">
        <v>974965000</v>
      </c>
      <c r="U2307" s="4">
        <v>910718000</v>
      </c>
      <c r="V2307" s="4">
        <v>828949000</v>
      </c>
      <c r="W2307" s="4">
        <v>752620000</v>
      </c>
      <c r="X2307" s="4">
        <v>682204000</v>
      </c>
      <c r="Y2307" s="4">
        <v>635145000</v>
      </c>
      <c r="Z2307" s="4">
        <v>575160000</v>
      </c>
      <c r="AA2307" s="4">
        <v>520666000</v>
      </c>
      <c r="AB2307" s="4">
        <v>486893000</v>
      </c>
      <c r="AC2307" s="4">
        <v>456157000</v>
      </c>
      <c r="AD2307" s="4">
        <v>412834000</v>
      </c>
      <c r="AE2307" s="4">
        <v>387335000</v>
      </c>
      <c r="AF2307" s="4">
        <v>363524000</v>
      </c>
      <c r="AG2307" s="4">
        <v>341540000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4665</v>
      </c>
      <c r="B2311" t="s">
        <v>132</v>
      </c>
      <c r="C2311" s="4">
        <v>23709900</v>
      </c>
      <c r="D2311" s="4">
        <v>24517300</v>
      </c>
      <c r="E2311" s="4">
        <v>25090500</v>
      </c>
      <c r="F2311" s="4">
        <v>25870100</v>
      </c>
      <c r="G2311" s="4">
        <v>26645100</v>
      </c>
      <c r="H2311" s="4">
        <v>27163900</v>
      </c>
      <c r="I2311" s="4">
        <v>27890100</v>
      </c>
      <c r="J2311" s="4">
        <v>28576600</v>
      </c>
      <c r="K2311" s="4">
        <v>29226800</v>
      </c>
      <c r="L2311" s="4">
        <v>29815700</v>
      </c>
      <c r="M2311" s="4">
        <v>30343500</v>
      </c>
      <c r="N2311" s="4">
        <v>30803300</v>
      </c>
      <c r="O2311" s="4">
        <v>31198400</v>
      </c>
      <c r="P2311" s="4">
        <v>31336300</v>
      </c>
      <c r="Q2311" s="4">
        <v>31406300</v>
      </c>
      <c r="R2311" s="4">
        <v>31589100</v>
      </c>
      <c r="S2311" s="4">
        <v>31497100</v>
      </c>
      <c r="T2311" s="4">
        <v>31526000</v>
      </c>
      <c r="U2311" s="4">
        <v>31486600</v>
      </c>
      <c r="V2311" s="4">
        <v>31227100</v>
      </c>
      <c r="W2311" s="4">
        <v>31144600</v>
      </c>
      <c r="X2311" s="4">
        <v>31060700</v>
      </c>
      <c r="Y2311" s="4">
        <v>30999300</v>
      </c>
      <c r="Z2311" s="4">
        <v>30970100</v>
      </c>
      <c r="AA2311" s="4">
        <v>30976300</v>
      </c>
      <c r="AB2311" s="4">
        <v>31169900</v>
      </c>
      <c r="AC2311" s="4">
        <v>31234100</v>
      </c>
      <c r="AD2311" s="4">
        <v>31496500</v>
      </c>
      <c r="AE2311" s="4">
        <v>31632100</v>
      </c>
      <c r="AF2311" s="4">
        <v>31944600</v>
      </c>
      <c r="AG2311" s="4">
        <v>32278600</v>
      </c>
    </row>
    <row r="2312" spans="1:33">
      <c r="A2312" t="s">
        <v>4664</v>
      </c>
      <c r="B2312" t="s">
        <v>132</v>
      </c>
      <c r="C2312" s="4">
        <v>10340700000</v>
      </c>
      <c r="D2312" s="4">
        <v>10573800000</v>
      </c>
      <c r="E2312" s="4">
        <v>10764500000</v>
      </c>
      <c r="F2312" s="4">
        <v>11094000000</v>
      </c>
      <c r="G2312" s="4">
        <v>11370000000</v>
      </c>
      <c r="H2312" s="4">
        <v>11541700000</v>
      </c>
      <c r="I2312" s="4">
        <v>11786300000</v>
      </c>
      <c r="J2312" s="4">
        <v>12006000000</v>
      </c>
      <c r="K2312" s="4">
        <v>12211700000</v>
      </c>
      <c r="L2312" s="4">
        <v>12391600000</v>
      </c>
      <c r="M2312" s="4">
        <v>12544200000</v>
      </c>
      <c r="N2312" s="4">
        <v>12666800000</v>
      </c>
      <c r="O2312" s="4">
        <v>12755900000</v>
      </c>
      <c r="P2312" s="4">
        <v>12803600000</v>
      </c>
      <c r="Q2312" s="4">
        <v>12816400000</v>
      </c>
      <c r="R2312" s="4">
        <v>12892300000</v>
      </c>
      <c r="S2312" s="4">
        <v>12834700000</v>
      </c>
      <c r="T2312" s="4">
        <v>12835700000</v>
      </c>
      <c r="U2312" s="4">
        <v>12809500000</v>
      </c>
      <c r="V2312" s="4">
        <v>12686100000</v>
      </c>
      <c r="W2312" s="4">
        <v>12647700000</v>
      </c>
      <c r="X2312" s="4">
        <v>12618200000</v>
      </c>
      <c r="Y2312" s="4">
        <v>12580200000</v>
      </c>
      <c r="Z2312" s="4">
        <v>12559000000</v>
      </c>
      <c r="AA2312" s="4">
        <v>12556900000</v>
      </c>
      <c r="AB2312" s="4">
        <v>12642200000</v>
      </c>
      <c r="AC2312" s="4">
        <v>12671400000</v>
      </c>
      <c r="AD2312" s="4">
        <v>12731000000</v>
      </c>
      <c r="AE2312" s="4">
        <v>12767500000</v>
      </c>
      <c r="AF2312" s="4">
        <v>12876600000</v>
      </c>
      <c r="AG2312" s="4">
        <v>12988600000</v>
      </c>
    </row>
    <row r="2313" spans="1:33">
      <c r="A2313" t="s">
        <v>4663</v>
      </c>
      <c r="B2313" t="s">
        <v>132</v>
      </c>
      <c r="C2313" s="4">
        <v>2698990</v>
      </c>
      <c r="D2313" s="4">
        <v>2790900</v>
      </c>
      <c r="E2313" s="4">
        <v>2856150</v>
      </c>
      <c r="F2313" s="4">
        <v>2944890</v>
      </c>
      <c r="G2313" s="4">
        <v>3033110</v>
      </c>
      <c r="H2313" s="4">
        <v>3092180</v>
      </c>
      <c r="I2313" s="4">
        <v>3174830</v>
      </c>
      <c r="J2313" s="4">
        <v>3252990</v>
      </c>
      <c r="K2313" s="4">
        <v>3326990</v>
      </c>
      <c r="L2313" s="4">
        <v>3394030</v>
      </c>
      <c r="M2313" s="4">
        <v>3454110</v>
      </c>
      <c r="N2313" s="4">
        <v>3506460</v>
      </c>
      <c r="O2313" s="4">
        <v>3551430</v>
      </c>
      <c r="P2313" s="4">
        <v>3567130</v>
      </c>
      <c r="Q2313" s="4">
        <v>3575100</v>
      </c>
      <c r="R2313" s="4">
        <v>3595910</v>
      </c>
      <c r="S2313" s="4">
        <v>3585430</v>
      </c>
      <c r="T2313" s="4">
        <v>3588730</v>
      </c>
      <c r="U2313" s="4">
        <v>3584240</v>
      </c>
      <c r="V2313" s="4">
        <v>3554710</v>
      </c>
      <c r="W2313" s="4">
        <v>3545310</v>
      </c>
      <c r="X2313" s="4">
        <v>3535750</v>
      </c>
      <c r="Y2313" s="4">
        <v>3528770</v>
      </c>
      <c r="Z2313" s="4">
        <v>3525440</v>
      </c>
      <c r="AA2313" s="4">
        <v>3526150</v>
      </c>
      <c r="AB2313" s="4">
        <v>3548190</v>
      </c>
      <c r="AC2313" s="4">
        <v>3555500</v>
      </c>
      <c r="AD2313" s="4">
        <v>3585360</v>
      </c>
      <c r="AE2313" s="4">
        <v>3600810</v>
      </c>
      <c r="AF2313" s="4">
        <v>3636370</v>
      </c>
      <c r="AG2313" s="4">
        <v>3674400</v>
      </c>
    </row>
    <row r="2314" spans="1:33">
      <c r="A2314" t="s">
        <v>4662</v>
      </c>
      <c r="B2314" t="s">
        <v>132</v>
      </c>
      <c r="C2314" s="4">
        <v>465352000</v>
      </c>
      <c r="D2314" s="4">
        <v>547121000</v>
      </c>
      <c r="E2314" s="4">
        <v>556986000</v>
      </c>
      <c r="F2314" s="4">
        <v>524879000</v>
      </c>
      <c r="G2314" s="4">
        <v>534988000</v>
      </c>
      <c r="H2314" s="4">
        <v>531271000</v>
      </c>
      <c r="I2314" s="4">
        <v>544685000</v>
      </c>
      <c r="J2314" s="4">
        <v>565194000</v>
      </c>
      <c r="K2314" s="4">
        <v>578958000</v>
      </c>
      <c r="L2314" s="4">
        <v>593019000</v>
      </c>
      <c r="M2314" s="4">
        <v>606267000</v>
      </c>
      <c r="N2314" s="4">
        <v>617283000</v>
      </c>
      <c r="O2314" s="4">
        <v>625438000</v>
      </c>
      <c r="P2314" s="4">
        <v>632690000</v>
      </c>
      <c r="Q2314" s="4">
        <v>636320000</v>
      </c>
      <c r="R2314" s="4">
        <v>627614000</v>
      </c>
      <c r="S2314" s="4">
        <v>618170000</v>
      </c>
      <c r="T2314" s="4">
        <v>618568000</v>
      </c>
      <c r="U2314" s="4">
        <v>615865000</v>
      </c>
      <c r="V2314" s="4">
        <v>607741000</v>
      </c>
      <c r="W2314" s="4">
        <v>589216000</v>
      </c>
      <c r="X2314" s="4">
        <v>575084000</v>
      </c>
      <c r="Y2314" s="4">
        <v>574151000</v>
      </c>
      <c r="Z2314" s="4">
        <v>565637000</v>
      </c>
      <c r="AA2314" s="4">
        <v>549651000</v>
      </c>
      <c r="AB2314" s="4">
        <v>529824000</v>
      </c>
      <c r="AC2314" s="4">
        <v>519858000</v>
      </c>
      <c r="AD2314" s="4">
        <v>560589000</v>
      </c>
      <c r="AE2314" s="4">
        <v>566711000</v>
      </c>
      <c r="AF2314" s="4">
        <v>577736000</v>
      </c>
      <c r="AG2314" s="4">
        <v>587981000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204837000</v>
      </c>
      <c r="D2317" s="4">
        <v>202947000</v>
      </c>
      <c r="E2317" s="4">
        <v>198601000</v>
      </c>
      <c r="F2317" s="4">
        <v>195443000</v>
      </c>
      <c r="G2317" s="4">
        <v>191519000</v>
      </c>
      <c r="H2317" s="4">
        <v>185318000</v>
      </c>
      <c r="I2317" s="4">
        <v>180136000</v>
      </c>
      <c r="J2317" s="4">
        <v>174361000</v>
      </c>
      <c r="K2317" s="4">
        <v>168136000</v>
      </c>
      <c r="L2317" s="4">
        <v>161424000</v>
      </c>
      <c r="M2317" s="4">
        <v>154317000</v>
      </c>
      <c r="N2317" s="4">
        <v>146923000</v>
      </c>
      <c r="O2317" s="4">
        <v>139355000</v>
      </c>
      <c r="P2317" s="4">
        <v>139542000</v>
      </c>
      <c r="Q2317" s="4">
        <v>139378000</v>
      </c>
      <c r="R2317" s="4">
        <v>139707000</v>
      </c>
      <c r="S2317" s="4">
        <v>138752000</v>
      </c>
      <c r="T2317" s="4">
        <v>138466000</v>
      </c>
      <c r="U2317" s="4">
        <v>137951000</v>
      </c>
      <c r="V2317" s="4">
        <v>136450000</v>
      </c>
      <c r="W2317" s="4">
        <v>135754000</v>
      </c>
      <c r="X2317" s="4">
        <v>135052000</v>
      </c>
      <c r="Y2317" s="4">
        <v>134451000</v>
      </c>
      <c r="Z2317" s="4">
        <v>133991000</v>
      </c>
      <c r="AA2317" s="4">
        <v>133685000</v>
      </c>
      <c r="AB2317" s="4">
        <v>134396000</v>
      </c>
      <c r="AC2317" s="4">
        <v>134537000</v>
      </c>
      <c r="AD2317" s="4">
        <v>135482000</v>
      </c>
      <c r="AE2317" s="4">
        <v>135850000</v>
      </c>
      <c r="AF2317" s="4">
        <v>137016000</v>
      </c>
      <c r="AG2317" s="4">
        <v>138269000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3480330</v>
      </c>
      <c r="D2320" s="4">
        <v>3238180</v>
      </c>
      <c r="E2320" s="4">
        <v>3002530</v>
      </c>
      <c r="F2320" s="4">
        <v>2773550</v>
      </c>
      <c r="G2320" s="4">
        <v>2550980</v>
      </c>
      <c r="H2320" s="4">
        <v>2364610</v>
      </c>
      <c r="I2320" s="4">
        <v>2151790</v>
      </c>
      <c r="J2320" s="4">
        <v>1972860</v>
      </c>
      <c r="K2320" s="4">
        <v>1796050</v>
      </c>
      <c r="L2320" s="4">
        <v>1621520</v>
      </c>
      <c r="M2320" s="4">
        <v>1449120</v>
      </c>
      <c r="N2320" s="4">
        <v>1278210</v>
      </c>
      <c r="O2320" s="4">
        <v>1130620</v>
      </c>
      <c r="P2320" s="4">
        <v>1042320</v>
      </c>
      <c r="Q2320">
        <v>968525</v>
      </c>
      <c r="R2320">
        <v>896298</v>
      </c>
      <c r="S2320">
        <v>826031</v>
      </c>
      <c r="T2320">
        <v>741191</v>
      </c>
      <c r="U2320">
        <v>692483</v>
      </c>
      <c r="V2320">
        <v>629960</v>
      </c>
      <c r="W2320">
        <v>571554</v>
      </c>
      <c r="X2320">
        <v>517872</v>
      </c>
      <c r="Y2320">
        <v>482147</v>
      </c>
      <c r="Z2320">
        <v>436436</v>
      </c>
      <c r="AA2320">
        <v>395309</v>
      </c>
      <c r="AB2320">
        <v>369719</v>
      </c>
      <c r="AC2320">
        <v>346487</v>
      </c>
      <c r="AD2320">
        <v>313582</v>
      </c>
      <c r="AE2320">
        <v>294153</v>
      </c>
      <c r="AF2320">
        <v>276066</v>
      </c>
      <c r="AG2320">
        <v>259415</v>
      </c>
    </row>
    <row r="2321" spans="1:33">
      <c r="A2321" t="s">
        <v>4655</v>
      </c>
      <c r="B2321" t="s">
        <v>132</v>
      </c>
      <c r="C2321" s="4">
        <v>984960000</v>
      </c>
      <c r="D2321" s="4">
        <v>945314000</v>
      </c>
      <c r="E2321" s="4">
        <v>904771000</v>
      </c>
      <c r="F2321" s="4">
        <v>863426000</v>
      </c>
      <c r="G2321" s="4">
        <v>821374000</v>
      </c>
      <c r="H2321" s="4">
        <v>789263000</v>
      </c>
      <c r="I2321" s="4">
        <v>746105000</v>
      </c>
      <c r="J2321" s="4">
        <v>712592000</v>
      </c>
      <c r="K2321" s="4">
        <v>678289000</v>
      </c>
      <c r="L2321" s="4">
        <v>643301000</v>
      </c>
      <c r="M2321" s="4">
        <v>607377000</v>
      </c>
      <c r="N2321" s="4">
        <v>570472000</v>
      </c>
      <c r="O2321" s="4">
        <v>542315000</v>
      </c>
      <c r="P2321" s="4">
        <v>501277000</v>
      </c>
      <c r="Q2321" s="4">
        <v>469733000</v>
      </c>
      <c r="R2321" s="4">
        <v>437889000</v>
      </c>
      <c r="S2321" s="4">
        <v>406148000</v>
      </c>
      <c r="T2321" s="4">
        <v>366499000</v>
      </c>
      <c r="U2321" s="4">
        <v>343722000</v>
      </c>
      <c r="V2321" s="4">
        <v>313856000</v>
      </c>
      <c r="W2321" s="4">
        <v>285795000</v>
      </c>
      <c r="X2321" s="4">
        <v>259769000</v>
      </c>
      <c r="Y2321" s="4">
        <v>242547000</v>
      </c>
      <c r="Z2321" s="4">
        <v>220234000</v>
      </c>
      <c r="AA2321" s="4">
        <v>199860000</v>
      </c>
      <c r="AB2321" s="4">
        <v>187325000</v>
      </c>
      <c r="AC2321" s="4">
        <v>175875000</v>
      </c>
      <c r="AD2321" s="4">
        <v>159463000</v>
      </c>
      <c r="AE2321" s="4">
        <v>149882000</v>
      </c>
      <c r="AF2321" s="4">
        <v>140954000</v>
      </c>
      <c r="AG2321" s="4">
        <v>132679000</v>
      </c>
    </row>
    <row r="2322" spans="1:33">
      <c r="A2322" t="s">
        <v>4654</v>
      </c>
      <c r="B2322" t="s">
        <v>132</v>
      </c>
      <c r="C2322" s="4">
        <v>1590990000</v>
      </c>
      <c r="D2322" s="4">
        <v>1516770000</v>
      </c>
      <c r="E2322" s="4">
        <v>1451750000</v>
      </c>
      <c r="F2322" s="4">
        <v>1391290000</v>
      </c>
      <c r="G2322" s="4">
        <v>1323880000</v>
      </c>
      <c r="H2322" s="4">
        <v>1273010000</v>
      </c>
      <c r="I2322" s="4">
        <v>1202820000</v>
      </c>
      <c r="J2322" s="4">
        <v>1147750000</v>
      </c>
      <c r="K2322" s="4">
        <v>1092040000</v>
      </c>
      <c r="L2322" s="4">
        <v>1034880000</v>
      </c>
      <c r="M2322" s="4">
        <v>976255000</v>
      </c>
      <c r="N2322" s="4">
        <v>916183000</v>
      </c>
      <c r="O2322" s="4">
        <v>870284000</v>
      </c>
      <c r="P2322" s="4">
        <v>803959000</v>
      </c>
      <c r="Q2322" s="4">
        <v>752992000</v>
      </c>
      <c r="R2322" s="4">
        <v>702130000</v>
      </c>
      <c r="S2322" s="4">
        <v>651109000</v>
      </c>
      <c r="T2322" s="4">
        <v>587122000</v>
      </c>
      <c r="U2322" s="4">
        <v>550492000</v>
      </c>
      <c r="V2322" s="4">
        <v>502572000</v>
      </c>
      <c r="W2322" s="4">
        <v>457931000</v>
      </c>
      <c r="X2322" s="4">
        <v>416382000</v>
      </c>
      <c r="Y2322" s="4">
        <v>388627000</v>
      </c>
      <c r="Z2322" s="4">
        <v>352964000</v>
      </c>
      <c r="AA2322" s="4">
        <v>320600000</v>
      </c>
      <c r="AB2322" s="4">
        <v>300939000</v>
      </c>
      <c r="AC2322" s="4">
        <v>282637000</v>
      </c>
      <c r="AD2322" s="4">
        <v>255385000</v>
      </c>
      <c r="AE2322" s="4">
        <v>239831000</v>
      </c>
      <c r="AF2322" s="4">
        <v>225321000</v>
      </c>
      <c r="AG2322" s="4">
        <v>211901000</v>
      </c>
    </row>
    <row r="2323" spans="1:33">
      <c r="A2323" t="s">
        <v>4653</v>
      </c>
      <c r="B2323" t="s">
        <v>132</v>
      </c>
      <c r="C2323" s="4">
        <v>112122000</v>
      </c>
      <c r="D2323" s="4">
        <v>107609000</v>
      </c>
      <c r="E2323" s="4">
        <v>102993000</v>
      </c>
      <c r="F2323" s="4">
        <v>98287000</v>
      </c>
      <c r="G2323" s="4">
        <v>93500100</v>
      </c>
      <c r="H2323" s="4">
        <v>89844800</v>
      </c>
      <c r="I2323" s="4">
        <v>84932000</v>
      </c>
      <c r="J2323" s="4">
        <v>81117100</v>
      </c>
      <c r="K2323" s="4">
        <v>77212200</v>
      </c>
      <c r="L2323" s="4">
        <v>73229400</v>
      </c>
      <c r="M2323" s="4">
        <v>69140000</v>
      </c>
      <c r="N2323" s="4">
        <v>64939000</v>
      </c>
      <c r="O2323" s="4">
        <v>61733800</v>
      </c>
      <c r="P2323" s="4">
        <v>57062200</v>
      </c>
      <c r="Q2323" s="4">
        <v>53471500</v>
      </c>
      <c r="R2323" s="4">
        <v>49846600</v>
      </c>
      <c r="S2323" s="4">
        <v>46233400</v>
      </c>
      <c r="T2323" s="4">
        <v>41720000</v>
      </c>
      <c r="U2323" s="4">
        <v>39127100</v>
      </c>
      <c r="V2323" s="4">
        <v>35727500</v>
      </c>
      <c r="W2323" s="4">
        <v>32533100</v>
      </c>
      <c r="X2323" s="4">
        <v>29570500</v>
      </c>
      <c r="Y2323" s="4">
        <v>27610100</v>
      </c>
      <c r="Z2323" s="4">
        <v>25070100</v>
      </c>
      <c r="AA2323" s="4">
        <v>22750800</v>
      </c>
      <c r="AB2323" s="4">
        <v>21324000</v>
      </c>
      <c r="AC2323" s="4">
        <v>20020500</v>
      </c>
      <c r="AD2323" s="4">
        <v>18152300</v>
      </c>
      <c r="AE2323" s="4">
        <v>17061700</v>
      </c>
      <c r="AF2323" s="4">
        <v>16045300</v>
      </c>
      <c r="AG2323" s="4">
        <v>15103400</v>
      </c>
    </row>
    <row r="2324" spans="1:33">
      <c r="A2324" t="s">
        <v>4652</v>
      </c>
      <c r="B2324" t="s">
        <v>132</v>
      </c>
      <c r="C2324" s="4">
        <v>71597600</v>
      </c>
      <c r="D2324" s="4">
        <v>78482400</v>
      </c>
      <c r="E2324" s="4">
        <v>75118000</v>
      </c>
      <c r="F2324" s="4">
        <v>65824800</v>
      </c>
      <c r="G2324" s="4">
        <v>62292100</v>
      </c>
      <c r="H2324" s="4">
        <v>58597400</v>
      </c>
      <c r="I2324" s="4">
        <v>55586100</v>
      </c>
      <c r="J2324" s="4">
        <v>54031300</v>
      </c>
      <c r="K2324" s="4">
        <v>51773700</v>
      </c>
      <c r="L2324" s="4">
        <v>49525600</v>
      </c>
      <c r="M2324" s="4">
        <v>47183000</v>
      </c>
      <c r="N2324" s="4">
        <v>44647900</v>
      </c>
      <c r="O2324" s="4">
        <v>42671000</v>
      </c>
      <c r="P2324" s="4">
        <v>39727600</v>
      </c>
      <c r="Q2324" s="4">
        <v>37385300</v>
      </c>
      <c r="R2324" s="4">
        <v>34180700</v>
      </c>
      <c r="S2324" s="4">
        <v>31359900</v>
      </c>
      <c r="T2324" s="4">
        <v>28294000</v>
      </c>
      <c r="U2324" s="4">
        <v>26466900</v>
      </c>
      <c r="V2324" s="4">
        <v>24076300</v>
      </c>
      <c r="W2324" s="4">
        <v>21333500</v>
      </c>
      <c r="X2324" s="4">
        <v>18976900</v>
      </c>
      <c r="Y2324" s="4">
        <v>17736700</v>
      </c>
      <c r="Z2324" s="4">
        <v>15897000</v>
      </c>
      <c r="AA2324" s="4">
        <v>14033500</v>
      </c>
      <c r="AB2324" s="4">
        <v>12612100</v>
      </c>
      <c r="AC2324" s="4">
        <v>11595500</v>
      </c>
      <c r="AD2324" s="4">
        <v>11245500</v>
      </c>
      <c r="AE2324" s="4">
        <v>10645400</v>
      </c>
      <c r="AF2324" s="4">
        <v>10109500</v>
      </c>
      <c r="AG2324" s="4">
        <v>9592520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14683900</v>
      </c>
      <c r="D2327" s="4">
        <v>13684500</v>
      </c>
      <c r="E2327" s="4">
        <v>12719700</v>
      </c>
      <c r="F2327" s="4">
        <v>11780600</v>
      </c>
      <c r="G2327" s="4">
        <v>10864200</v>
      </c>
      <c r="H2327" s="4">
        <v>10100300</v>
      </c>
      <c r="I2327" s="4">
        <v>9219490</v>
      </c>
      <c r="J2327" s="4">
        <v>8481180</v>
      </c>
      <c r="K2327" s="4">
        <v>7751230</v>
      </c>
      <c r="L2327" s="4">
        <v>7029940</v>
      </c>
      <c r="M2327" s="4">
        <v>6315440</v>
      </c>
      <c r="N2327" s="4">
        <v>5608160</v>
      </c>
      <c r="O2327" s="4">
        <v>4999750</v>
      </c>
      <c r="P2327" s="4">
        <v>4593920</v>
      </c>
      <c r="Q2327" s="4">
        <v>4277440</v>
      </c>
      <c r="R2327" s="4">
        <v>3960670</v>
      </c>
      <c r="S2327" s="4">
        <v>3651290</v>
      </c>
      <c r="T2327" s="4">
        <v>3278070</v>
      </c>
      <c r="U2327" s="4">
        <v>3062060</v>
      </c>
      <c r="V2327" s="4">
        <v>2787130</v>
      </c>
      <c r="W2327" s="4">
        <v>2530490</v>
      </c>
      <c r="X2327" s="4">
        <v>2293740</v>
      </c>
      <c r="Y2327" s="4">
        <v>2135510</v>
      </c>
      <c r="Z2327" s="4">
        <v>1933830</v>
      </c>
      <c r="AA2327" s="4">
        <v>1750610</v>
      </c>
      <c r="AB2327" s="4">
        <v>1637050</v>
      </c>
      <c r="AC2327" s="4">
        <v>1533710</v>
      </c>
      <c r="AD2327" s="4">
        <v>1388050</v>
      </c>
      <c r="AE2327" s="4">
        <v>1302310</v>
      </c>
      <c r="AF2327" s="4">
        <v>1222260</v>
      </c>
      <c r="AG2327" s="4">
        <v>1148340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4645</v>
      </c>
      <c r="B2331" t="s">
        <v>132</v>
      </c>
      <c r="C2331" s="4">
        <v>1418310</v>
      </c>
      <c r="D2331" s="4">
        <v>1466610</v>
      </c>
      <c r="E2331" s="4">
        <v>1500900</v>
      </c>
      <c r="F2331" s="4">
        <v>1547530</v>
      </c>
      <c r="G2331" s="4">
        <v>1593890</v>
      </c>
      <c r="H2331" s="4">
        <v>1624930</v>
      </c>
      <c r="I2331" s="4">
        <v>1668370</v>
      </c>
      <c r="J2331" s="4">
        <v>1709440</v>
      </c>
      <c r="K2331" s="4">
        <v>1748330</v>
      </c>
      <c r="L2331" s="4">
        <v>1783560</v>
      </c>
      <c r="M2331" s="4">
        <v>1815130</v>
      </c>
      <c r="N2331" s="4">
        <v>1842640</v>
      </c>
      <c r="O2331" s="4">
        <v>1866270</v>
      </c>
      <c r="P2331" s="4">
        <v>1874520</v>
      </c>
      <c r="Q2331" s="4">
        <v>1878710</v>
      </c>
      <c r="R2331" s="4">
        <v>1889640</v>
      </c>
      <c r="S2331" s="4">
        <v>1884140</v>
      </c>
      <c r="T2331" s="4">
        <v>1885870</v>
      </c>
      <c r="U2331" s="4">
        <v>1883510</v>
      </c>
      <c r="V2331" s="4">
        <v>1867990</v>
      </c>
      <c r="W2331" s="4">
        <v>1863050</v>
      </c>
      <c r="X2331" s="4">
        <v>1858030</v>
      </c>
      <c r="Y2331" s="4">
        <v>1854360</v>
      </c>
      <c r="Z2331" s="4">
        <v>1852610</v>
      </c>
      <c r="AA2331" s="4">
        <v>1852980</v>
      </c>
      <c r="AB2331" s="4">
        <v>1864560</v>
      </c>
      <c r="AC2331" s="4">
        <v>1868410</v>
      </c>
      <c r="AD2331" s="4">
        <v>1884100</v>
      </c>
      <c r="AE2331" s="4">
        <v>1892220</v>
      </c>
      <c r="AF2331" s="4">
        <v>1910910</v>
      </c>
      <c r="AG2331" s="4">
        <v>1930890</v>
      </c>
    </row>
    <row r="2332" spans="1:33">
      <c r="A2332" t="s">
        <v>4644</v>
      </c>
      <c r="B2332" t="s">
        <v>132</v>
      </c>
      <c r="C2332" s="4">
        <v>665013000</v>
      </c>
      <c r="D2332" s="4">
        <v>680003000</v>
      </c>
      <c r="E2332" s="4">
        <v>692264000</v>
      </c>
      <c r="F2332" s="4">
        <v>713458000</v>
      </c>
      <c r="G2332" s="4">
        <v>731204000</v>
      </c>
      <c r="H2332" s="4">
        <v>742249000</v>
      </c>
      <c r="I2332" s="4">
        <v>757982000</v>
      </c>
      <c r="J2332" s="4">
        <v>772111000</v>
      </c>
      <c r="K2332" s="4">
        <v>785338000</v>
      </c>
      <c r="L2332" s="4">
        <v>796909000</v>
      </c>
      <c r="M2332" s="4">
        <v>806717000</v>
      </c>
      <c r="N2332" s="4">
        <v>814601000</v>
      </c>
      <c r="O2332" s="4">
        <v>820337000</v>
      </c>
      <c r="P2332" s="4">
        <v>823401000</v>
      </c>
      <c r="Q2332" s="4">
        <v>824223000</v>
      </c>
      <c r="R2332" s="4">
        <v>829104000</v>
      </c>
      <c r="S2332" s="4">
        <v>825403000</v>
      </c>
      <c r="T2332" s="4">
        <v>825468000</v>
      </c>
      <c r="U2332" s="4">
        <v>823781000</v>
      </c>
      <c r="V2332" s="4">
        <v>815844000</v>
      </c>
      <c r="W2332" s="4">
        <v>813377000</v>
      </c>
      <c r="X2332" s="4">
        <v>811478000</v>
      </c>
      <c r="Y2332" s="4">
        <v>809032000</v>
      </c>
      <c r="Z2332" s="4">
        <v>807670000</v>
      </c>
      <c r="AA2332" s="4">
        <v>807538000</v>
      </c>
      <c r="AB2332" s="4">
        <v>813022000</v>
      </c>
      <c r="AC2332" s="4">
        <v>814901000</v>
      </c>
      <c r="AD2332" s="4">
        <v>818734000</v>
      </c>
      <c r="AE2332" s="4">
        <v>821078000</v>
      </c>
      <c r="AF2332" s="4">
        <v>828098000</v>
      </c>
      <c r="AG2332" s="4">
        <v>835300000</v>
      </c>
    </row>
    <row r="2333" spans="1:33">
      <c r="A2333" t="s">
        <v>4643</v>
      </c>
      <c r="B2333" t="s">
        <v>132</v>
      </c>
      <c r="C2333">
        <v>161452</v>
      </c>
      <c r="D2333">
        <v>166950</v>
      </c>
      <c r="E2333">
        <v>170853</v>
      </c>
      <c r="F2333">
        <v>176161</v>
      </c>
      <c r="G2333">
        <v>181439</v>
      </c>
      <c r="H2333">
        <v>184972</v>
      </c>
      <c r="I2333">
        <v>189917</v>
      </c>
      <c r="J2333">
        <v>194592</v>
      </c>
      <c r="K2333">
        <v>199019</v>
      </c>
      <c r="L2333">
        <v>203029</v>
      </c>
      <c r="M2333">
        <v>206623</v>
      </c>
      <c r="N2333">
        <v>209754</v>
      </c>
      <c r="O2333">
        <v>212444</v>
      </c>
      <c r="P2333">
        <v>213384</v>
      </c>
      <c r="Q2333">
        <v>213861</v>
      </c>
      <c r="R2333">
        <v>215105</v>
      </c>
      <c r="S2333">
        <v>214478</v>
      </c>
      <c r="T2333">
        <v>214676</v>
      </c>
      <c r="U2333">
        <v>214407</v>
      </c>
      <c r="V2333">
        <v>212640</v>
      </c>
      <c r="W2333">
        <v>212078</v>
      </c>
      <c r="X2333">
        <v>211507</v>
      </c>
      <c r="Y2333">
        <v>211089</v>
      </c>
      <c r="Z2333">
        <v>210890</v>
      </c>
      <c r="AA2333">
        <v>210932</v>
      </c>
      <c r="AB2333">
        <v>212250</v>
      </c>
      <c r="AC2333">
        <v>212688</v>
      </c>
      <c r="AD2333">
        <v>214474</v>
      </c>
      <c r="AE2333">
        <v>215398</v>
      </c>
      <c r="AF2333">
        <v>217526</v>
      </c>
      <c r="AG2333">
        <v>219800</v>
      </c>
    </row>
    <row r="2334" spans="1:33">
      <c r="A2334" t="s">
        <v>4642</v>
      </c>
      <c r="B2334" t="s">
        <v>132</v>
      </c>
      <c r="C2334" s="4">
        <v>29926900</v>
      </c>
      <c r="D2334" s="4">
        <v>35185500</v>
      </c>
      <c r="E2334" s="4">
        <v>35819900</v>
      </c>
      <c r="F2334" s="4">
        <v>33755100</v>
      </c>
      <c r="G2334" s="4">
        <v>34405200</v>
      </c>
      <c r="H2334" s="4">
        <v>34166100</v>
      </c>
      <c r="I2334" s="4">
        <v>35028800</v>
      </c>
      <c r="J2334" s="4">
        <v>36347700</v>
      </c>
      <c r="K2334" s="4">
        <v>37232900</v>
      </c>
      <c r="L2334" s="4">
        <v>38137100</v>
      </c>
      <c r="M2334" s="4">
        <v>38989100</v>
      </c>
      <c r="N2334" s="4">
        <v>39697600</v>
      </c>
      <c r="O2334" s="4">
        <v>40222000</v>
      </c>
      <c r="P2334" s="4">
        <v>40688400</v>
      </c>
      <c r="Q2334" s="4">
        <v>40921800</v>
      </c>
      <c r="R2334" s="4">
        <v>40362000</v>
      </c>
      <c r="S2334" s="4">
        <v>39754600</v>
      </c>
      <c r="T2334" s="4">
        <v>39780200</v>
      </c>
      <c r="U2334" s="4">
        <v>39606400</v>
      </c>
      <c r="V2334" s="4">
        <v>39083900</v>
      </c>
      <c r="W2334" s="4">
        <v>37892500</v>
      </c>
      <c r="X2334" s="4">
        <v>36983700</v>
      </c>
      <c r="Y2334" s="4">
        <v>36923800</v>
      </c>
      <c r="Z2334" s="4">
        <v>36376200</v>
      </c>
      <c r="AA2334" s="4">
        <v>35348200</v>
      </c>
      <c r="AB2334" s="4">
        <v>34073000</v>
      </c>
      <c r="AC2334" s="4">
        <v>33432200</v>
      </c>
      <c r="AD2334" s="4">
        <v>36051600</v>
      </c>
      <c r="AE2334" s="4">
        <v>36445300</v>
      </c>
      <c r="AF2334" s="4">
        <v>37154300</v>
      </c>
      <c r="AG2334" s="4">
        <v>37813100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>
        <v>688713</v>
      </c>
      <c r="D2337">
        <v>682358</v>
      </c>
      <c r="E2337">
        <v>667746</v>
      </c>
      <c r="F2337">
        <v>657127</v>
      </c>
      <c r="G2337">
        <v>643933</v>
      </c>
      <c r="H2337">
        <v>623084</v>
      </c>
      <c r="I2337">
        <v>605661</v>
      </c>
      <c r="J2337">
        <v>586245</v>
      </c>
      <c r="K2337">
        <v>565313</v>
      </c>
      <c r="L2337">
        <v>542748</v>
      </c>
      <c r="M2337">
        <v>518850</v>
      </c>
      <c r="N2337">
        <v>493992</v>
      </c>
      <c r="O2337">
        <v>468545</v>
      </c>
      <c r="P2337">
        <v>469174</v>
      </c>
      <c r="Q2337">
        <v>468622</v>
      </c>
      <c r="R2337">
        <v>469728</v>
      </c>
      <c r="S2337">
        <v>466517</v>
      </c>
      <c r="T2337">
        <v>465558</v>
      </c>
      <c r="U2337">
        <v>463824</v>
      </c>
      <c r="V2337">
        <v>458780</v>
      </c>
      <c r="W2337">
        <v>456439</v>
      </c>
      <c r="X2337">
        <v>454079</v>
      </c>
      <c r="Y2337">
        <v>452057</v>
      </c>
      <c r="Z2337">
        <v>450510</v>
      </c>
      <c r="AA2337">
        <v>449482</v>
      </c>
      <c r="AB2337">
        <v>451872</v>
      </c>
      <c r="AC2337">
        <v>452347</v>
      </c>
      <c r="AD2337">
        <v>455522</v>
      </c>
      <c r="AE2337">
        <v>456762</v>
      </c>
      <c r="AF2337">
        <v>460681</v>
      </c>
      <c r="AG2337">
        <v>464893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1697330</v>
      </c>
      <c r="D2340" s="4">
        <v>1579240</v>
      </c>
      <c r="E2340" s="4">
        <v>1464320</v>
      </c>
      <c r="F2340" s="4">
        <v>1352640</v>
      </c>
      <c r="G2340" s="4">
        <v>1244100</v>
      </c>
      <c r="H2340" s="4">
        <v>1153200</v>
      </c>
      <c r="I2340" s="4">
        <v>1049420</v>
      </c>
      <c r="J2340">
        <v>962153</v>
      </c>
      <c r="K2340">
        <v>875922</v>
      </c>
      <c r="L2340">
        <v>790804</v>
      </c>
      <c r="M2340">
        <v>706728</v>
      </c>
      <c r="N2340">
        <v>623374</v>
      </c>
      <c r="O2340">
        <v>551397</v>
      </c>
      <c r="P2340">
        <v>508332</v>
      </c>
      <c r="Q2340">
        <v>472343</v>
      </c>
      <c r="R2340">
        <v>437119</v>
      </c>
      <c r="S2340">
        <v>402850</v>
      </c>
      <c r="T2340">
        <v>361474</v>
      </c>
      <c r="U2340">
        <v>337719</v>
      </c>
      <c r="V2340">
        <v>307227</v>
      </c>
      <c r="W2340">
        <v>278743</v>
      </c>
      <c r="X2340">
        <v>252563</v>
      </c>
      <c r="Y2340">
        <v>235140</v>
      </c>
      <c r="Z2340">
        <v>212847</v>
      </c>
      <c r="AA2340">
        <v>192790</v>
      </c>
      <c r="AB2340">
        <v>180309</v>
      </c>
      <c r="AC2340">
        <v>168979</v>
      </c>
      <c r="AD2340">
        <v>152932</v>
      </c>
      <c r="AE2340">
        <v>143456</v>
      </c>
      <c r="AF2340">
        <v>134636</v>
      </c>
      <c r="AG2340">
        <v>126515</v>
      </c>
    </row>
    <row r="2341" spans="1:33">
      <c r="A2341" t="s">
        <v>4635</v>
      </c>
      <c r="B2341" t="s">
        <v>132</v>
      </c>
      <c r="C2341" s="4">
        <v>364313000</v>
      </c>
      <c r="D2341" s="4">
        <v>349649000</v>
      </c>
      <c r="E2341" s="4">
        <v>334653000</v>
      </c>
      <c r="F2341" s="4">
        <v>319361000</v>
      </c>
      <c r="G2341" s="4">
        <v>303807000</v>
      </c>
      <c r="H2341" s="4">
        <v>291930000</v>
      </c>
      <c r="I2341" s="4">
        <v>275967000</v>
      </c>
      <c r="J2341" s="4">
        <v>263571000</v>
      </c>
      <c r="K2341" s="4">
        <v>250883000</v>
      </c>
      <c r="L2341" s="4">
        <v>237942000</v>
      </c>
      <c r="M2341" s="4">
        <v>224654000</v>
      </c>
      <c r="N2341" s="4">
        <v>211004000</v>
      </c>
      <c r="O2341" s="4">
        <v>200589000</v>
      </c>
      <c r="P2341" s="4">
        <v>185410000</v>
      </c>
      <c r="Q2341" s="4">
        <v>173743000</v>
      </c>
      <c r="R2341" s="4">
        <v>161965000</v>
      </c>
      <c r="S2341" s="4">
        <v>150224000</v>
      </c>
      <c r="T2341" s="4">
        <v>135559000</v>
      </c>
      <c r="U2341" s="4">
        <v>127135000</v>
      </c>
      <c r="V2341" s="4">
        <v>116088000</v>
      </c>
      <c r="W2341" s="4">
        <v>105709000</v>
      </c>
      <c r="X2341" s="4">
        <v>96082500</v>
      </c>
      <c r="Y2341" s="4">
        <v>89712600</v>
      </c>
      <c r="Z2341" s="4">
        <v>81459400</v>
      </c>
      <c r="AA2341" s="4">
        <v>73923500</v>
      </c>
      <c r="AB2341" s="4">
        <v>69287300</v>
      </c>
      <c r="AC2341" s="4">
        <v>65052100</v>
      </c>
      <c r="AD2341" s="4">
        <v>58981800</v>
      </c>
      <c r="AE2341" s="4">
        <v>55437900</v>
      </c>
      <c r="AF2341" s="4">
        <v>52135500</v>
      </c>
      <c r="AG2341" s="4">
        <v>49075000</v>
      </c>
    </row>
    <row r="2342" spans="1:33">
      <c r="A2342" t="s">
        <v>4634</v>
      </c>
      <c r="B2342" t="s">
        <v>132</v>
      </c>
      <c r="C2342" s="4">
        <v>1012390000</v>
      </c>
      <c r="D2342" s="4">
        <v>965165000</v>
      </c>
      <c r="E2342" s="4">
        <v>923790000</v>
      </c>
      <c r="F2342" s="4">
        <v>885320000</v>
      </c>
      <c r="G2342" s="4">
        <v>842421000</v>
      </c>
      <c r="H2342" s="4">
        <v>810053000</v>
      </c>
      <c r="I2342" s="4">
        <v>765388000</v>
      </c>
      <c r="J2342" s="4">
        <v>730346000</v>
      </c>
      <c r="K2342" s="4">
        <v>694896000</v>
      </c>
      <c r="L2342" s="4">
        <v>658524000</v>
      </c>
      <c r="M2342" s="4">
        <v>621219000</v>
      </c>
      <c r="N2342" s="4">
        <v>582993000</v>
      </c>
      <c r="O2342" s="4">
        <v>553787000</v>
      </c>
      <c r="P2342" s="4">
        <v>511582000</v>
      </c>
      <c r="Q2342" s="4">
        <v>479150000</v>
      </c>
      <c r="R2342" s="4">
        <v>446785000</v>
      </c>
      <c r="S2342" s="4">
        <v>414319000</v>
      </c>
      <c r="T2342" s="4">
        <v>373603000</v>
      </c>
      <c r="U2342" s="4">
        <v>350293000</v>
      </c>
      <c r="V2342" s="4">
        <v>319801000</v>
      </c>
      <c r="W2342" s="4">
        <v>291394000</v>
      </c>
      <c r="X2342" s="4">
        <v>264956000</v>
      </c>
      <c r="Y2342" s="4">
        <v>247294000</v>
      </c>
      <c r="Z2342" s="4">
        <v>224601000</v>
      </c>
      <c r="AA2342" s="4">
        <v>204007000</v>
      </c>
      <c r="AB2342" s="4">
        <v>191496000</v>
      </c>
      <c r="AC2342" s="4">
        <v>179850000</v>
      </c>
      <c r="AD2342" s="4">
        <v>162509000</v>
      </c>
      <c r="AE2342" s="4">
        <v>152611000</v>
      </c>
      <c r="AF2342" s="4">
        <v>143378000</v>
      </c>
      <c r="AG2342" s="4">
        <v>134839000</v>
      </c>
    </row>
    <row r="2343" spans="1:33">
      <c r="A2343" t="s">
        <v>4633</v>
      </c>
      <c r="B2343" t="s">
        <v>132</v>
      </c>
      <c r="C2343" s="4">
        <v>41471200</v>
      </c>
      <c r="D2343" s="4">
        <v>39801900</v>
      </c>
      <c r="E2343" s="4">
        <v>38094900</v>
      </c>
      <c r="F2343" s="4">
        <v>36354000</v>
      </c>
      <c r="G2343" s="4">
        <v>34583500</v>
      </c>
      <c r="H2343" s="4">
        <v>33231500</v>
      </c>
      <c r="I2343" s="4">
        <v>31414300</v>
      </c>
      <c r="J2343" s="4">
        <v>30003300</v>
      </c>
      <c r="K2343" s="4">
        <v>28559000</v>
      </c>
      <c r="L2343" s="4">
        <v>27085800</v>
      </c>
      <c r="M2343" s="4">
        <v>25573300</v>
      </c>
      <c r="N2343" s="4">
        <v>24019400</v>
      </c>
      <c r="O2343" s="4">
        <v>22833900</v>
      </c>
      <c r="P2343" s="4">
        <v>21106000</v>
      </c>
      <c r="Q2343" s="4">
        <v>19777800</v>
      </c>
      <c r="R2343" s="4">
        <v>18437100</v>
      </c>
      <c r="S2343" s="4">
        <v>17100600</v>
      </c>
      <c r="T2343" s="4">
        <v>15431300</v>
      </c>
      <c r="U2343" s="4">
        <v>14472200</v>
      </c>
      <c r="V2343" s="4">
        <v>13214700</v>
      </c>
      <c r="W2343" s="4">
        <v>12033200</v>
      </c>
      <c r="X2343" s="4">
        <v>10937400</v>
      </c>
      <c r="Y2343" s="4">
        <v>10212300</v>
      </c>
      <c r="Z2343" s="4">
        <v>9272840</v>
      </c>
      <c r="AA2343" s="4">
        <v>8415000</v>
      </c>
      <c r="AB2343" s="4">
        <v>7887230</v>
      </c>
      <c r="AC2343" s="4">
        <v>7405130</v>
      </c>
      <c r="AD2343" s="4">
        <v>6714120</v>
      </c>
      <c r="AE2343" s="4">
        <v>6310710</v>
      </c>
      <c r="AF2343" s="4">
        <v>5934780</v>
      </c>
      <c r="AG2343" s="4">
        <v>5586390</v>
      </c>
    </row>
    <row r="2344" spans="1:33">
      <c r="A2344" t="s">
        <v>4632</v>
      </c>
      <c r="B2344" t="s">
        <v>132</v>
      </c>
      <c r="C2344" s="4">
        <v>45559600</v>
      </c>
      <c r="D2344" s="4">
        <v>49940600</v>
      </c>
      <c r="E2344" s="4">
        <v>47799700</v>
      </c>
      <c r="F2344" s="4">
        <v>41886200</v>
      </c>
      <c r="G2344" s="4">
        <v>39638200</v>
      </c>
      <c r="H2344" s="4">
        <v>37287200</v>
      </c>
      <c r="I2344" s="4">
        <v>35371000</v>
      </c>
      <c r="J2344" s="4">
        <v>34381600</v>
      </c>
      <c r="K2344" s="4">
        <v>32945000</v>
      </c>
      <c r="L2344" s="4">
        <v>31514600</v>
      </c>
      <c r="M2344" s="4">
        <v>30023900</v>
      </c>
      <c r="N2344" s="4">
        <v>28410800</v>
      </c>
      <c r="O2344" s="4">
        <v>27152800</v>
      </c>
      <c r="P2344" s="4">
        <v>25279800</v>
      </c>
      <c r="Q2344" s="4">
        <v>23789300</v>
      </c>
      <c r="R2344" s="4">
        <v>21750200</v>
      </c>
      <c r="S2344" s="4">
        <v>19955200</v>
      </c>
      <c r="T2344" s="4">
        <v>18004300</v>
      </c>
      <c r="U2344" s="4">
        <v>16841700</v>
      </c>
      <c r="V2344" s="4">
        <v>15320400</v>
      </c>
      <c r="W2344" s="4">
        <v>13575100</v>
      </c>
      <c r="X2344" s="4">
        <v>12075600</v>
      </c>
      <c r="Y2344" s="4">
        <v>11286400</v>
      </c>
      <c r="Z2344" s="4">
        <v>10115700</v>
      </c>
      <c r="AA2344" s="4">
        <v>8929940</v>
      </c>
      <c r="AB2344" s="4">
        <v>8025440</v>
      </c>
      <c r="AC2344" s="4">
        <v>7378550</v>
      </c>
      <c r="AD2344" s="4">
        <v>7155810</v>
      </c>
      <c r="AE2344" s="4">
        <v>6773970</v>
      </c>
      <c r="AF2344" s="4">
        <v>6432950</v>
      </c>
      <c r="AG2344" s="4">
        <v>6104000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7175110</v>
      </c>
      <c r="D2347" s="4">
        <v>6686760</v>
      </c>
      <c r="E2347" s="4">
        <v>6215300</v>
      </c>
      <c r="F2347" s="4">
        <v>5756430</v>
      </c>
      <c r="G2347" s="4">
        <v>5308650</v>
      </c>
      <c r="H2347" s="4">
        <v>4935360</v>
      </c>
      <c r="I2347" s="4">
        <v>4504980</v>
      </c>
      <c r="J2347" s="4">
        <v>4144210</v>
      </c>
      <c r="K2347" s="4">
        <v>3787530</v>
      </c>
      <c r="L2347" s="4">
        <v>3435080</v>
      </c>
      <c r="M2347" s="4">
        <v>3085950</v>
      </c>
      <c r="N2347" s="4">
        <v>2740350</v>
      </c>
      <c r="O2347" s="4">
        <v>2443060</v>
      </c>
      <c r="P2347" s="4">
        <v>2244750</v>
      </c>
      <c r="Q2347" s="4">
        <v>2090110</v>
      </c>
      <c r="R2347" s="4">
        <v>1935330</v>
      </c>
      <c r="S2347" s="4">
        <v>1784150</v>
      </c>
      <c r="T2347" s="4">
        <v>1601780</v>
      </c>
      <c r="U2347" s="4">
        <v>1496230</v>
      </c>
      <c r="V2347" s="4">
        <v>1361890</v>
      </c>
      <c r="W2347" s="4">
        <v>1236490</v>
      </c>
      <c r="X2347" s="4">
        <v>1120800</v>
      </c>
      <c r="Y2347" s="4">
        <v>1043490</v>
      </c>
      <c r="Z2347">
        <v>944938</v>
      </c>
      <c r="AA2347">
        <v>855410</v>
      </c>
      <c r="AB2347">
        <v>799923</v>
      </c>
      <c r="AC2347">
        <v>749427</v>
      </c>
      <c r="AD2347">
        <v>678250</v>
      </c>
      <c r="AE2347">
        <v>636358</v>
      </c>
      <c r="AF2347">
        <v>597239</v>
      </c>
      <c r="AG2347">
        <v>561120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4625</v>
      </c>
      <c r="B2351" t="s">
        <v>132</v>
      </c>
      <c r="C2351">
        <v>524601</v>
      </c>
      <c r="D2351">
        <v>542465</v>
      </c>
      <c r="E2351">
        <v>555148</v>
      </c>
      <c r="F2351">
        <v>572396</v>
      </c>
      <c r="G2351">
        <v>589544</v>
      </c>
      <c r="H2351">
        <v>601024</v>
      </c>
      <c r="I2351">
        <v>617090</v>
      </c>
      <c r="J2351">
        <v>632281</v>
      </c>
      <c r="K2351">
        <v>646665</v>
      </c>
      <c r="L2351">
        <v>659696</v>
      </c>
      <c r="M2351">
        <v>671373</v>
      </c>
      <c r="N2351">
        <v>681547</v>
      </c>
      <c r="O2351">
        <v>690288</v>
      </c>
      <c r="P2351">
        <v>693340</v>
      </c>
      <c r="Q2351">
        <v>694890</v>
      </c>
      <c r="R2351">
        <v>698934</v>
      </c>
      <c r="S2351">
        <v>696897</v>
      </c>
      <c r="T2351">
        <v>697538</v>
      </c>
      <c r="U2351">
        <v>696667</v>
      </c>
      <c r="V2351">
        <v>690925</v>
      </c>
      <c r="W2351">
        <v>689099</v>
      </c>
      <c r="X2351">
        <v>687242</v>
      </c>
      <c r="Y2351">
        <v>685884</v>
      </c>
      <c r="Z2351">
        <v>685238</v>
      </c>
      <c r="AA2351">
        <v>685375</v>
      </c>
      <c r="AB2351">
        <v>689658</v>
      </c>
      <c r="AC2351">
        <v>691079</v>
      </c>
      <c r="AD2351">
        <v>696884</v>
      </c>
      <c r="AE2351">
        <v>699886</v>
      </c>
      <c r="AF2351">
        <v>706799</v>
      </c>
      <c r="AG2351">
        <v>714190</v>
      </c>
    </row>
    <row r="2352" spans="1:33">
      <c r="A2352" t="s">
        <v>4624</v>
      </c>
      <c r="B2352" t="s">
        <v>132</v>
      </c>
      <c r="C2352" s="4">
        <v>423167000</v>
      </c>
      <c r="D2352" s="4">
        <v>432705000</v>
      </c>
      <c r="E2352" s="4">
        <v>440507000</v>
      </c>
      <c r="F2352" s="4">
        <v>453994000</v>
      </c>
      <c r="G2352" s="4">
        <v>465286000</v>
      </c>
      <c r="H2352" s="4">
        <v>472314000</v>
      </c>
      <c r="I2352" s="4">
        <v>482325000</v>
      </c>
      <c r="J2352" s="4">
        <v>491316000</v>
      </c>
      <c r="K2352" s="4">
        <v>499733000</v>
      </c>
      <c r="L2352" s="4">
        <v>507096000</v>
      </c>
      <c r="M2352" s="4">
        <v>513337000</v>
      </c>
      <c r="N2352" s="4">
        <v>518354000</v>
      </c>
      <c r="O2352" s="4">
        <v>522004000</v>
      </c>
      <c r="P2352" s="4">
        <v>523954000</v>
      </c>
      <c r="Q2352" s="4">
        <v>524477000</v>
      </c>
      <c r="R2352" s="4">
        <v>527582000</v>
      </c>
      <c r="S2352" s="4">
        <v>525228000</v>
      </c>
      <c r="T2352" s="4">
        <v>525269000</v>
      </c>
      <c r="U2352" s="4">
        <v>524195000</v>
      </c>
      <c r="V2352" s="4">
        <v>519145000</v>
      </c>
      <c r="W2352" s="4">
        <v>517575000</v>
      </c>
      <c r="X2352" s="4">
        <v>516366000</v>
      </c>
      <c r="Y2352" s="4">
        <v>514810000</v>
      </c>
      <c r="Z2352" s="4">
        <v>513944000</v>
      </c>
      <c r="AA2352" s="4">
        <v>513860000</v>
      </c>
      <c r="AB2352" s="4">
        <v>517349000</v>
      </c>
      <c r="AC2352" s="4">
        <v>518544000</v>
      </c>
      <c r="AD2352" s="4">
        <v>520983000</v>
      </c>
      <c r="AE2352" s="4">
        <v>522475000</v>
      </c>
      <c r="AF2352" s="4">
        <v>526943000</v>
      </c>
      <c r="AG2352" s="4">
        <v>531525000</v>
      </c>
    </row>
    <row r="2353" spans="1:33">
      <c r="A2353" t="s">
        <v>4623</v>
      </c>
      <c r="B2353" t="s">
        <v>132</v>
      </c>
      <c r="C2353">
        <v>59717.3</v>
      </c>
      <c r="D2353">
        <v>61750.8</v>
      </c>
      <c r="E2353">
        <v>63194.6</v>
      </c>
      <c r="F2353">
        <v>65158</v>
      </c>
      <c r="G2353">
        <v>67110</v>
      </c>
      <c r="H2353">
        <v>68416.800000000003</v>
      </c>
      <c r="I2353">
        <v>70245.7</v>
      </c>
      <c r="J2353">
        <v>71974.899999999994</v>
      </c>
      <c r="K2353">
        <v>73612.399999999994</v>
      </c>
      <c r="L2353">
        <v>75095.7</v>
      </c>
      <c r="M2353">
        <v>76424.899999999994</v>
      </c>
      <c r="N2353">
        <v>77583.100000000006</v>
      </c>
      <c r="O2353">
        <v>78578.100000000006</v>
      </c>
      <c r="P2353">
        <v>78925.600000000006</v>
      </c>
      <c r="Q2353">
        <v>79102</v>
      </c>
      <c r="R2353">
        <v>79562.3</v>
      </c>
      <c r="S2353">
        <v>79330.5</v>
      </c>
      <c r="T2353">
        <v>79403.399999999994</v>
      </c>
      <c r="U2353">
        <v>79304.2</v>
      </c>
      <c r="V2353">
        <v>78650.7</v>
      </c>
      <c r="W2353">
        <v>78442.7</v>
      </c>
      <c r="X2353">
        <v>78231.399999999994</v>
      </c>
      <c r="Y2353">
        <v>78076.800000000003</v>
      </c>
      <c r="Z2353">
        <v>78003.199999999997</v>
      </c>
      <c r="AA2353">
        <v>78018.899999999994</v>
      </c>
      <c r="AB2353">
        <v>78506.399999999994</v>
      </c>
      <c r="AC2353">
        <v>78668.2</v>
      </c>
      <c r="AD2353">
        <v>79329</v>
      </c>
      <c r="AE2353">
        <v>79670.7</v>
      </c>
      <c r="AF2353">
        <v>80457.7</v>
      </c>
      <c r="AG2353">
        <v>81299</v>
      </c>
    </row>
    <row r="2354" spans="1:33">
      <c r="A2354" t="s">
        <v>4622</v>
      </c>
      <c r="B2354" t="s">
        <v>132</v>
      </c>
      <c r="C2354" s="4">
        <v>19043300</v>
      </c>
      <c r="D2354" s="4">
        <v>22389500</v>
      </c>
      <c r="E2354" s="4">
        <v>22793200</v>
      </c>
      <c r="F2354" s="4">
        <v>21479300</v>
      </c>
      <c r="G2354" s="4">
        <v>21893000</v>
      </c>
      <c r="H2354" s="4">
        <v>21740900</v>
      </c>
      <c r="I2354" s="4">
        <v>22289800</v>
      </c>
      <c r="J2354" s="4">
        <v>23129100</v>
      </c>
      <c r="K2354" s="4">
        <v>23692300</v>
      </c>
      <c r="L2354" s="4">
        <v>24267800</v>
      </c>
      <c r="M2354" s="4">
        <v>24809900</v>
      </c>
      <c r="N2354" s="4">
        <v>25260700</v>
      </c>
      <c r="O2354" s="4">
        <v>25594400</v>
      </c>
      <c r="P2354" s="4">
        <v>25891200</v>
      </c>
      <c r="Q2354" s="4">
        <v>26039700</v>
      </c>
      <c r="R2354" s="4">
        <v>25683500</v>
      </c>
      <c r="S2354" s="4">
        <v>25297000</v>
      </c>
      <c r="T2354" s="4">
        <v>25313300</v>
      </c>
      <c r="U2354" s="4">
        <v>25202700</v>
      </c>
      <c r="V2354" s="4">
        <v>24870200</v>
      </c>
      <c r="W2354" s="4">
        <v>24112100</v>
      </c>
      <c r="X2354" s="4">
        <v>23533800</v>
      </c>
      <c r="Y2354" s="4">
        <v>23495600</v>
      </c>
      <c r="Z2354" s="4">
        <v>23147200</v>
      </c>
      <c r="AA2354" s="4">
        <v>22493000</v>
      </c>
      <c r="AB2354" s="4">
        <v>21681600</v>
      </c>
      <c r="AC2354" s="4">
        <v>21273800</v>
      </c>
      <c r="AD2354" s="4">
        <v>22940600</v>
      </c>
      <c r="AE2354" s="4">
        <v>23191200</v>
      </c>
      <c r="AF2354" s="4">
        <v>23642300</v>
      </c>
      <c r="AG2354" s="4">
        <v>24061600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>
        <v>336530</v>
      </c>
      <c r="D2357">
        <v>333425</v>
      </c>
      <c r="E2357">
        <v>326285</v>
      </c>
      <c r="F2357">
        <v>321096</v>
      </c>
      <c r="G2357">
        <v>314649</v>
      </c>
      <c r="H2357">
        <v>304461</v>
      </c>
      <c r="I2357">
        <v>295948</v>
      </c>
      <c r="J2357">
        <v>286461</v>
      </c>
      <c r="K2357">
        <v>276233</v>
      </c>
      <c r="L2357">
        <v>265206</v>
      </c>
      <c r="M2357">
        <v>253529</v>
      </c>
      <c r="N2357">
        <v>241382</v>
      </c>
      <c r="O2357">
        <v>228948</v>
      </c>
      <c r="P2357">
        <v>229256</v>
      </c>
      <c r="Q2357">
        <v>228986</v>
      </c>
      <c r="R2357">
        <v>229526</v>
      </c>
      <c r="S2357">
        <v>227957</v>
      </c>
      <c r="T2357">
        <v>227489</v>
      </c>
      <c r="U2357">
        <v>226641</v>
      </c>
      <c r="V2357">
        <v>224176</v>
      </c>
      <c r="W2357">
        <v>223033</v>
      </c>
      <c r="X2357">
        <v>221880</v>
      </c>
      <c r="Y2357">
        <v>220891</v>
      </c>
      <c r="Z2357">
        <v>220135</v>
      </c>
      <c r="AA2357">
        <v>219633</v>
      </c>
      <c r="AB2357">
        <v>220801</v>
      </c>
      <c r="AC2357">
        <v>221033</v>
      </c>
      <c r="AD2357">
        <v>222585</v>
      </c>
      <c r="AE2357">
        <v>223190</v>
      </c>
      <c r="AF2357">
        <v>225105</v>
      </c>
      <c r="AG2357">
        <v>227164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123841000</v>
      </c>
      <c r="D2361" s="4">
        <v>118856000</v>
      </c>
      <c r="E2361" s="4">
        <v>113759000</v>
      </c>
      <c r="F2361" s="4">
        <v>108560000</v>
      </c>
      <c r="G2361" s="4">
        <v>103273000</v>
      </c>
      <c r="H2361" s="4">
        <v>99235600</v>
      </c>
      <c r="I2361" s="4">
        <v>93809200</v>
      </c>
      <c r="J2361" s="4">
        <v>89595600</v>
      </c>
      <c r="K2361" s="4">
        <v>85282600</v>
      </c>
      <c r="L2361" s="4">
        <v>80883500</v>
      </c>
      <c r="M2361" s="4">
        <v>76366700</v>
      </c>
      <c r="N2361" s="4">
        <v>71726600</v>
      </c>
      <c r="O2361" s="4">
        <v>68186300</v>
      </c>
      <c r="P2361" s="4">
        <v>63026500</v>
      </c>
      <c r="Q2361" s="4">
        <v>59060400</v>
      </c>
      <c r="R2361" s="4">
        <v>55056600</v>
      </c>
      <c r="S2361" s="4">
        <v>51065800</v>
      </c>
      <c r="T2361" s="4">
        <v>46080700</v>
      </c>
      <c r="U2361" s="4">
        <v>43216800</v>
      </c>
      <c r="V2361" s="4">
        <v>39461800</v>
      </c>
      <c r="W2361" s="4">
        <v>35933600</v>
      </c>
      <c r="X2361" s="4">
        <v>32661300</v>
      </c>
      <c r="Y2361" s="4">
        <v>30496000</v>
      </c>
      <c r="Z2361" s="4">
        <v>27690500</v>
      </c>
      <c r="AA2361" s="4">
        <v>25128800</v>
      </c>
      <c r="AB2361" s="4">
        <v>23552800</v>
      </c>
      <c r="AC2361" s="4">
        <v>22113100</v>
      </c>
      <c r="AD2361" s="4">
        <v>20049600</v>
      </c>
      <c r="AE2361" s="4">
        <v>18845000</v>
      </c>
      <c r="AF2361" s="4">
        <v>17722400</v>
      </c>
      <c r="AG2361" s="4">
        <v>16682000</v>
      </c>
    </row>
    <row r="2362" spans="1:33">
      <c r="A2362" t="s">
        <v>4614</v>
      </c>
      <c r="B2362" t="s">
        <v>132</v>
      </c>
      <c r="C2362" s="4">
        <v>68445100</v>
      </c>
      <c r="D2362" s="4">
        <v>65252300</v>
      </c>
      <c r="E2362" s="4">
        <v>62455000</v>
      </c>
      <c r="F2362" s="4">
        <v>59854100</v>
      </c>
      <c r="G2362" s="4">
        <v>56953900</v>
      </c>
      <c r="H2362" s="4">
        <v>54765500</v>
      </c>
      <c r="I2362" s="4">
        <v>51745800</v>
      </c>
      <c r="J2362" s="4">
        <v>49376800</v>
      </c>
      <c r="K2362" s="4">
        <v>46980100</v>
      </c>
      <c r="L2362" s="4">
        <v>44521000</v>
      </c>
      <c r="M2362" s="4">
        <v>41999000</v>
      </c>
      <c r="N2362" s="4">
        <v>39414600</v>
      </c>
      <c r="O2362" s="4">
        <v>37440000</v>
      </c>
      <c r="P2362" s="4">
        <v>34586700</v>
      </c>
      <c r="Q2362" s="4">
        <v>32394100</v>
      </c>
      <c r="R2362" s="4">
        <v>30206000</v>
      </c>
      <c r="S2362" s="4">
        <v>28011000</v>
      </c>
      <c r="T2362" s="4">
        <v>25258300</v>
      </c>
      <c r="U2362" s="4">
        <v>23682400</v>
      </c>
      <c r="V2362" s="4">
        <v>21620900</v>
      </c>
      <c r="W2362" s="4">
        <v>19700400</v>
      </c>
      <c r="X2362" s="4">
        <v>17913000</v>
      </c>
      <c r="Y2362" s="4">
        <v>16718900</v>
      </c>
      <c r="Z2362" s="4">
        <v>15184700</v>
      </c>
      <c r="AA2362" s="4">
        <v>13792400</v>
      </c>
      <c r="AB2362" s="4">
        <v>12946500</v>
      </c>
      <c r="AC2362" s="4">
        <v>12159200</v>
      </c>
      <c r="AD2362" s="4">
        <v>10986800</v>
      </c>
      <c r="AE2362" s="4">
        <v>10317600</v>
      </c>
      <c r="AF2362" s="4">
        <v>9693420</v>
      </c>
      <c r="AG2362" s="4">
        <v>9116080</v>
      </c>
    </row>
    <row r="2363" spans="1:33">
      <c r="A2363" t="s">
        <v>4613</v>
      </c>
      <c r="B2363" t="s">
        <v>132</v>
      </c>
      <c r="C2363" s="4">
        <v>14097300</v>
      </c>
      <c r="D2363" s="4">
        <v>13529800</v>
      </c>
      <c r="E2363" s="4">
        <v>12949600</v>
      </c>
      <c r="F2363" s="4">
        <v>12357800</v>
      </c>
      <c r="G2363" s="4">
        <v>11755900</v>
      </c>
      <c r="H2363" s="4">
        <v>11296400</v>
      </c>
      <c r="I2363" s="4">
        <v>10678700</v>
      </c>
      <c r="J2363" s="4">
        <v>10199000</v>
      </c>
      <c r="K2363" s="4">
        <v>9708040</v>
      </c>
      <c r="L2363" s="4">
        <v>9207280</v>
      </c>
      <c r="M2363" s="4">
        <v>8693110</v>
      </c>
      <c r="N2363" s="4">
        <v>8164910</v>
      </c>
      <c r="O2363" s="4">
        <v>7761910</v>
      </c>
      <c r="P2363" s="4">
        <v>7174540</v>
      </c>
      <c r="Q2363" s="4">
        <v>6723080</v>
      </c>
      <c r="R2363" s="4">
        <v>6267310</v>
      </c>
      <c r="S2363" s="4">
        <v>5813010</v>
      </c>
      <c r="T2363" s="4">
        <v>5245540</v>
      </c>
      <c r="U2363" s="4">
        <v>4919530</v>
      </c>
      <c r="V2363" s="4">
        <v>4492080</v>
      </c>
      <c r="W2363" s="4">
        <v>4090450</v>
      </c>
      <c r="X2363" s="4">
        <v>3717960</v>
      </c>
      <c r="Y2363" s="4">
        <v>3471470</v>
      </c>
      <c r="Z2363" s="4">
        <v>3152110</v>
      </c>
      <c r="AA2363" s="4">
        <v>2860510</v>
      </c>
      <c r="AB2363" s="4">
        <v>2681100</v>
      </c>
      <c r="AC2363" s="4">
        <v>2517220</v>
      </c>
      <c r="AD2363" s="4">
        <v>2282330</v>
      </c>
      <c r="AE2363" s="4">
        <v>2145200</v>
      </c>
      <c r="AF2363" s="4">
        <v>2017410</v>
      </c>
      <c r="AG2363" s="4">
        <v>1898980</v>
      </c>
    </row>
    <row r="2364" spans="1:33">
      <c r="A2364" t="s">
        <v>4612</v>
      </c>
      <c r="B2364" t="s">
        <v>132</v>
      </c>
      <c r="C2364" s="4">
        <v>3080160</v>
      </c>
      <c r="D2364" s="4">
        <v>3376350</v>
      </c>
      <c r="E2364" s="4">
        <v>3231610</v>
      </c>
      <c r="F2364" s="4">
        <v>2831810</v>
      </c>
      <c r="G2364" s="4">
        <v>2679840</v>
      </c>
      <c r="H2364" s="4">
        <v>2520890</v>
      </c>
      <c r="I2364" s="4">
        <v>2391340</v>
      </c>
      <c r="J2364" s="4">
        <v>2324450</v>
      </c>
      <c r="K2364" s="4">
        <v>2227330</v>
      </c>
      <c r="L2364" s="4">
        <v>2130620</v>
      </c>
      <c r="M2364" s="4">
        <v>2029840</v>
      </c>
      <c r="N2364" s="4">
        <v>1920780</v>
      </c>
      <c r="O2364" s="4">
        <v>1835730</v>
      </c>
      <c r="P2364" s="4">
        <v>1709100</v>
      </c>
      <c r="Q2364" s="4">
        <v>1608330</v>
      </c>
      <c r="R2364" s="4">
        <v>1470470</v>
      </c>
      <c r="S2364" s="4">
        <v>1349120</v>
      </c>
      <c r="T2364" s="4">
        <v>1217220</v>
      </c>
      <c r="U2364" s="4">
        <v>1138620</v>
      </c>
      <c r="V2364" s="4">
        <v>1035770</v>
      </c>
      <c r="W2364">
        <v>917776</v>
      </c>
      <c r="X2364">
        <v>816397</v>
      </c>
      <c r="Y2364">
        <v>763041</v>
      </c>
      <c r="Z2364">
        <v>683895</v>
      </c>
      <c r="AA2364">
        <v>603730</v>
      </c>
      <c r="AB2364">
        <v>542579</v>
      </c>
      <c r="AC2364">
        <v>498844</v>
      </c>
      <c r="AD2364">
        <v>483785</v>
      </c>
      <c r="AE2364">
        <v>457970</v>
      </c>
      <c r="AF2364">
        <v>434915</v>
      </c>
      <c r="AG2364">
        <v>412675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178327</v>
      </c>
      <c r="D2371">
        <v>184400</v>
      </c>
      <c r="E2371">
        <v>188711</v>
      </c>
      <c r="F2371">
        <v>194574</v>
      </c>
      <c r="G2371">
        <v>200403</v>
      </c>
      <c r="H2371">
        <v>204306</v>
      </c>
      <c r="I2371">
        <v>209767</v>
      </c>
      <c r="J2371">
        <v>214931</v>
      </c>
      <c r="K2371">
        <v>219821</v>
      </c>
      <c r="L2371">
        <v>224250</v>
      </c>
      <c r="M2371">
        <v>228220</v>
      </c>
      <c r="N2371">
        <v>231678</v>
      </c>
      <c r="O2371">
        <v>234649</v>
      </c>
      <c r="P2371">
        <v>235687</v>
      </c>
      <c r="Q2371">
        <v>236214</v>
      </c>
      <c r="R2371">
        <v>237588</v>
      </c>
      <c r="S2371">
        <v>236896</v>
      </c>
      <c r="T2371">
        <v>237114</v>
      </c>
      <c r="U2371">
        <v>236818</v>
      </c>
      <c r="V2371">
        <v>234866</v>
      </c>
      <c r="W2371">
        <v>234245</v>
      </c>
      <c r="X2371">
        <v>233614</v>
      </c>
      <c r="Y2371">
        <v>233152</v>
      </c>
      <c r="Z2371">
        <v>232933</v>
      </c>
      <c r="AA2371">
        <v>232979</v>
      </c>
      <c r="AB2371">
        <v>234435</v>
      </c>
      <c r="AC2371">
        <v>234918</v>
      </c>
      <c r="AD2371">
        <v>236892</v>
      </c>
      <c r="AE2371">
        <v>237912</v>
      </c>
      <c r="AF2371">
        <v>240262</v>
      </c>
      <c r="AG2371">
        <v>242774</v>
      </c>
    </row>
    <row r="2372" spans="1:33">
      <c r="A2372" t="s">
        <v>4604</v>
      </c>
      <c r="B2372" t="s">
        <v>132</v>
      </c>
      <c r="C2372" s="4">
        <v>28609200</v>
      </c>
      <c r="D2372" s="4">
        <v>29254100</v>
      </c>
      <c r="E2372" s="4">
        <v>29781500</v>
      </c>
      <c r="F2372" s="4">
        <v>30693300</v>
      </c>
      <c r="G2372" s="4">
        <v>31456800</v>
      </c>
      <c r="H2372" s="4">
        <v>31931900</v>
      </c>
      <c r="I2372" s="4">
        <v>32608700</v>
      </c>
      <c r="J2372" s="4">
        <v>33216600</v>
      </c>
      <c r="K2372" s="4">
        <v>33785600</v>
      </c>
      <c r="L2372" s="4">
        <v>34283400</v>
      </c>
      <c r="M2372" s="4">
        <v>34705300</v>
      </c>
      <c r="N2372" s="4">
        <v>35044500</v>
      </c>
      <c r="O2372" s="4">
        <v>35291300</v>
      </c>
      <c r="P2372" s="4">
        <v>35423100</v>
      </c>
      <c r="Q2372" s="4">
        <v>35458500</v>
      </c>
      <c r="R2372" s="4">
        <v>35668400</v>
      </c>
      <c r="S2372" s="4">
        <v>35509200</v>
      </c>
      <c r="T2372" s="4">
        <v>35512000</v>
      </c>
      <c r="U2372" s="4">
        <v>35439500</v>
      </c>
      <c r="V2372" s="4">
        <v>35098000</v>
      </c>
      <c r="W2372" s="4">
        <v>34991900</v>
      </c>
      <c r="X2372" s="4">
        <v>34910200</v>
      </c>
      <c r="Y2372" s="4">
        <v>34805000</v>
      </c>
      <c r="Z2372" s="4">
        <v>34746400</v>
      </c>
      <c r="AA2372" s="4">
        <v>34740700</v>
      </c>
      <c r="AB2372" s="4">
        <v>34976600</v>
      </c>
      <c r="AC2372" s="4">
        <v>35057400</v>
      </c>
      <c r="AD2372" s="4">
        <v>35222300</v>
      </c>
      <c r="AE2372" s="4">
        <v>35323200</v>
      </c>
      <c r="AF2372" s="4">
        <v>35625200</v>
      </c>
      <c r="AG2372" s="4">
        <v>35935000</v>
      </c>
    </row>
    <row r="2373" spans="1:33">
      <c r="A2373" t="s">
        <v>4603</v>
      </c>
      <c r="B2373" t="s">
        <v>132</v>
      </c>
      <c r="C2373">
        <v>20299.7</v>
      </c>
      <c r="D2373">
        <v>20990.9</v>
      </c>
      <c r="E2373">
        <v>21481.7</v>
      </c>
      <c r="F2373">
        <v>22149.1</v>
      </c>
      <c r="G2373">
        <v>22812.7</v>
      </c>
      <c r="H2373">
        <v>23256.9</v>
      </c>
      <c r="I2373">
        <v>23878.6</v>
      </c>
      <c r="J2373">
        <v>24466.400000000001</v>
      </c>
      <c r="K2373">
        <v>25023</v>
      </c>
      <c r="L2373">
        <v>25527.200000000001</v>
      </c>
      <c r="M2373">
        <v>25979.1</v>
      </c>
      <c r="N2373">
        <v>26372.799999999999</v>
      </c>
      <c r="O2373">
        <v>26711</v>
      </c>
      <c r="P2373">
        <v>26829.1</v>
      </c>
      <c r="Q2373">
        <v>26889.1</v>
      </c>
      <c r="R2373">
        <v>27045.599999999999</v>
      </c>
      <c r="S2373">
        <v>26966.799999999999</v>
      </c>
      <c r="T2373">
        <v>26991.599999999999</v>
      </c>
      <c r="U2373">
        <v>26957.9</v>
      </c>
      <c r="V2373">
        <v>26735.7</v>
      </c>
      <c r="W2373">
        <v>26665</v>
      </c>
      <c r="X2373">
        <v>26593.200000000001</v>
      </c>
      <c r="Y2373">
        <v>26540.6</v>
      </c>
      <c r="Z2373">
        <v>26515.599999999999</v>
      </c>
      <c r="AA2373">
        <v>26520.9</v>
      </c>
      <c r="AB2373">
        <v>26686.7</v>
      </c>
      <c r="AC2373">
        <v>26741.599999999999</v>
      </c>
      <c r="AD2373">
        <v>26966.3</v>
      </c>
      <c r="AE2373">
        <v>27082.400000000001</v>
      </c>
      <c r="AF2373">
        <v>27349.9</v>
      </c>
      <c r="AG2373">
        <v>27635.9</v>
      </c>
    </row>
    <row r="2374" spans="1:33">
      <c r="A2374" t="s">
        <v>4602</v>
      </c>
      <c r="B2374" t="s">
        <v>132</v>
      </c>
      <c r="C2374" s="4">
        <v>1287470</v>
      </c>
      <c r="D2374" s="4">
        <v>1513690</v>
      </c>
      <c r="E2374" s="4">
        <v>1540990</v>
      </c>
      <c r="F2374" s="4">
        <v>1452160</v>
      </c>
      <c r="G2374" s="4">
        <v>1480130</v>
      </c>
      <c r="H2374" s="4">
        <v>1469840</v>
      </c>
      <c r="I2374" s="4">
        <v>1506960</v>
      </c>
      <c r="J2374" s="4">
        <v>1563700</v>
      </c>
      <c r="K2374" s="4">
        <v>1601780</v>
      </c>
      <c r="L2374" s="4">
        <v>1640680</v>
      </c>
      <c r="M2374" s="4">
        <v>1677330</v>
      </c>
      <c r="N2374" s="4">
        <v>1707810</v>
      </c>
      <c r="O2374" s="4">
        <v>1730370</v>
      </c>
      <c r="P2374" s="4">
        <v>1750430</v>
      </c>
      <c r="Q2374" s="4">
        <v>1760480</v>
      </c>
      <c r="R2374" s="4">
        <v>1736390</v>
      </c>
      <c r="S2374" s="4">
        <v>1710260</v>
      </c>
      <c r="T2374" s="4">
        <v>1711360</v>
      </c>
      <c r="U2374" s="4">
        <v>1703880</v>
      </c>
      <c r="V2374" s="4">
        <v>1681410</v>
      </c>
      <c r="W2374" s="4">
        <v>1630160</v>
      </c>
      <c r="X2374" s="4">
        <v>1591060</v>
      </c>
      <c r="Y2374" s="4">
        <v>1588480</v>
      </c>
      <c r="Z2374" s="4">
        <v>1564920</v>
      </c>
      <c r="AA2374" s="4">
        <v>1520700</v>
      </c>
      <c r="AB2374" s="4">
        <v>1465840</v>
      </c>
      <c r="AC2374" s="4">
        <v>1438270</v>
      </c>
      <c r="AD2374" s="4">
        <v>1550960</v>
      </c>
      <c r="AE2374" s="4">
        <v>1567890</v>
      </c>
      <c r="AF2374" s="4">
        <v>1598390</v>
      </c>
      <c r="AG2374" s="4">
        <v>1626740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134612</v>
      </c>
      <c r="D2380">
        <v>125246</v>
      </c>
      <c r="E2380">
        <v>116132</v>
      </c>
      <c r="F2380">
        <v>107275</v>
      </c>
      <c r="G2380">
        <v>98666.6</v>
      </c>
      <c r="H2380">
        <v>91458.1</v>
      </c>
      <c r="I2380">
        <v>83226.899999999994</v>
      </c>
      <c r="J2380">
        <v>76306.3</v>
      </c>
      <c r="K2380">
        <v>69467.5</v>
      </c>
      <c r="L2380">
        <v>62717</v>
      </c>
      <c r="M2380">
        <v>56049.1</v>
      </c>
      <c r="N2380">
        <v>49438.5</v>
      </c>
      <c r="O2380">
        <v>43730.1</v>
      </c>
      <c r="P2380">
        <v>40314.699999999997</v>
      </c>
      <c r="Q2380">
        <v>37460.5</v>
      </c>
      <c r="R2380">
        <v>34666.9</v>
      </c>
      <c r="S2380">
        <v>31949.1</v>
      </c>
      <c r="T2380">
        <v>28667.7</v>
      </c>
      <c r="U2380">
        <v>26783.8</v>
      </c>
      <c r="V2380">
        <v>24365.5</v>
      </c>
      <c r="W2380">
        <v>22106.5</v>
      </c>
      <c r="X2380">
        <v>20030.2</v>
      </c>
      <c r="Y2380">
        <v>18648.400000000001</v>
      </c>
      <c r="Z2380">
        <v>16880.400000000001</v>
      </c>
      <c r="AA2380">
        <v>15289.7</v>
      </c>
      <c r="AB2380">
        <v>14300</v>
      </c>
      <c r="AC2380">
        <v>13401.4</v>
      </c>
      <c r="AD2380">
        <v>12128.7</v>
      </c>
      <c r="AE2380">
        <v>11377.2</v>
      </c>
      <c r="AF2380">
        <v>10677.7</v>
      </c>
      <c r="AG2380">
        <v>10033.6</v>
      </c>
    </row>
    <row r="2381" spans="1:33">
      <c r="A2381" t="s">
        <v>4595</v>
      </c>
      <c r="B2381" t="s">
        <v>132</v>
      </c>
      <c r="C2381" s="4">
        <v>56873900</v>
      </c>
      <c r="D2381" s="4">
        <v>54584600</v>
      </c>
      <c r="E2381" s="4">
        <v>52243600</v>
      </c>
      <c r="F2381" s="4">
        <v>49856200</v>
      </c>
      <c r="G2381" s="4">
        <v>47428100</v>
      </c>
      <c r="H2381" s="4">
        <v>45573900</v>
      </c>
      <c r="I2381" s="4">
        <v>43081800</v>
      </c>
      <c r="J2381" s="4">
        <v>41146800</v>
      </c>
      <c r="K2381" s="4">
        <v>39166000</v>
      </c>
      <c r="L2381" s="4">
        <v>37145700</v>
      </c>
      <c r="M2381" s="4">
        <v>35071400</v>
      </c>
      <c r="N2381" s="4">
        <v>32940400</v>
      </c>
      <c r="O2381" s="4">
        <v>31314500</v>
      </c>
      <c r="P2381" s="4">
        <v>28944900</v>
      </c>
      <c r="Q2381" s="4">
        <v>27123500</v>
      </c>
      <c r="R2381" s="4">
        <v>25284700</v>
      </c>
      <c r="S2381" s="4">
        <v>23451900</v>
      </c>
      <c r="T2381" s="4">
        <v>21162500</v>
      </c>
      <c r="U2381" s="4">
        <v>19847300</v>
      </c>
      <c r="V2381" s="4">
        <v>18122800</v>
      </c>
      <c r="W2381" s="4">
        <v>16502500</v>
      </c>
      <c r="X2381" s="4">
        <v>14999700</v>
      </c>
      <c r="Y2381" s="4">
        <v>14005300</v>
      </c>
      <c r="Z2381" s="4">
        <v>12716800</v>
      </c>
      <c r="AA2381" s="4">
        <v>11540400</v>
      </c>
      <c r="AB2381" s="4">
        <v>10816600</v>
      </c>
      <c r="AC2381" s="4">
        <v>10155400</v>
      </c>
      <c r="AD2381" s="4">
        <v>9207800</v>
      </c>
      <c r="AE2381" s="4">
        <v>8654560</v>
      </c>
      <c r="AF2381" s="4">
        <v>8139000</v>
      </c>
      <c r="AG2381" s="4">
        <v>7661220</v>
      </c>
    </row>
    <row r="2382" spans="1:33">
      <c r="A2382" t="s">
        <v>4594</v>
      </c>
      <c r="B2382" t="s">
        <v>132</v>
      </c>
      <c r="C2382" s="4">
        <v>507275000</v>
      </c>
      <c r="D2382" s="4">
        <v>483611000</v>
      </c>
      <c r="E2382" s="4">
        <v>462879000</v>
      </c>
      <c r="F2382" s="4">
        <v>443603000</v>
      </c>
      <c r="G2382" s="4">
        <v>422108000</v>
      </c>
      <c r="H2382" s="4">
        <v>405890000</v>
      </c>
      <c r="I2382" s="4">
        <v>383510000</v>
      </c>
      <c r="J2382" s="4">
        <v>365952000</v>
      </c>
      <c r="K2382" s="4">
        <v>348189000</v>
      </c>
      <c r="L2382" s="4">
        <v>329964000</v>
      </c>
      <c r="M2382" s="4">
        <v>311272000</v>
      </c>
      <c r="N2382" s="4">
        <v>292118000</v>
      </c>
      <c r="O2382" s="4">
        <v>277484000</v>
      </c>
      <c r="P2382" s="4">
        <v>256336000</v>
      </c>
      <c r="Q2382" s="4">
        <v>240086000</v>
      </c>
      <c r="R2382" s="4">
        <v>223869000</v>
      </c>
      <c r="S2382" s="4">
        <v>207601000</v>
      </c>
      <c r="T2382" s="4">
        <v>187199000</v>
      </c>
      <c r="U2382" s="4">
        <v>175520000</v>
      </c>
      <c r="V2382" s="4">
        <v>160241000</v>
      </c>
      <c r="W2382" s="4">
        <v>146008000</v>
      </c>
      <c r="X2382" s="4">
        <v>132760000</v>
      </c>
      <c r="Y2382" s="4">
        <v>123911000</v>
      </c>
      <c r="Z2382" s="4">
        <v>112540000</v>
      </c>
      <c r="AA2382" s="4">
        <v>102221000</v>
      </c>
      <c r="AB2382" s="4">
        <v>95952200</v>
      </c>
      <c r="AC2382" s="4">
        <v>90116800</v>
      </c>
      <c r="AD2382" s="4">
        <v>81427700</v>
      </c>
      <c r="AE2382" s="4">
        <v>76468300</v>
      </c>
      <c r="AF2382" s="4">
        <v>71842000</v>
      </c>
      <c r="AG2382" s="4">
        <v>67563000</v>
      </c>
    </row>
    <row r="2383" spans="1:33">
      <c r="A2383" t="s">
        <v>4593</v>
      </c>
      <c r="B2383" t="s">
        <v>132</v>
      </c>
      <c r="C2383" s="4">
        <v>6474170</v>
      </c>
      <c r="D2383" s="4">
        <v>6213580</v>
      </c>
      <c r="E2383" s="4">
        <v>5947090</v>
      </c>
      <c r="F2383" s="4">
        <v>5675320</v>
      </c>
      <c r="G2383" s="4">
        <v>5398920</v>
      </c>
      <c r="H2383" s="4">
        <v>5187850</v>
      </c>
      <c r="I2383" s="4">
        <v>4904170</v>
      </c>
      <c r="J2383" s="4">
        <v>4683890</v>
      </c>
      <c r="K2383" s="4">
        <v>4458420</v>
      </c>
      <c r="L2383" s="4">
        <v>4228440</v>
      </c>
      <c r="M2383" s="4">
        <v>3992310</v>
      </c>
      <c r="N2383" s="4">
        <v>3749730</v>
      </c>
      <c r="O2383" s="4">
        <v>3564650</v>
      </c>
      <c r="P2383" s="4">
        <v>3294910</v>
      </c>
      <c r="Q2383" s="4">
        <v>3087570</v>
      </c>
      <c r="R2383" s="4">
        <v>2878260</v>
      </c>
      <c r="S2383" s="4">
        <v>2669620</v>
      </c>
      <c r="T2383" s="4">
        <v>2409010</v>
      </c>
      <c r="U2383" s="4">
        <v>2259290</v>
      </c>
      <c r="V2383" s="4">
        <v>2062990</v>
      </c>
      <c r="W2383" s="4">
        <v>1878540</v>
      </c>
      <c r="X2383" s="4">
        <v>1707470</v>
      </c>
      <c r="Y2383" s="4">
        <v>1594270</v>
      </c>
      <c r="Z2383" s="4">
        <v>1447610</v>
      </c>
      <c r="AA2383" s="4">
        <v>1313690</v>
      </c>
      <c r="AB2383" s="4">
        <v>1231300</v>
      </c>
      <c r="AC2383" s="4">
        <v>1156030</v>
      </c>
      <c r="AD2383" s="4">
        <v>1048160</v>
      </c>
      <c r="AE2383">
        <v>985182</v>
      </c>
      <c r="AF2383">
        <v>926494</v>
      </c>
      <c r="AG2383">
        <v>872106</v>
      </c>
    </row>
    <row r="2384" spans="1:33">
      <c r="A2384" t="s">
        <v>4592</v>
      </c>
      <c r="B2384" t="s">
        <v>132</v>
      </c>
      <c r="C2384" s="4">
        <v>22828400</v>
      </c>
      <c r="D2384" s="4">
        <v>25023500</v>
      </c>
      <c r="E2384" s="4">
        <v>23950800</v>
      </c>
      <c r="F2384" s="4">
        <v>20987700</v>
      </c>
      <c r="G2384" s="4">
        <v>19861400</v>
      </c>
      <c r="H2384" s="4">
        <v>18683300</v>
      </c>
      <c r="I2384" s="4">
        <v>17723200</v>
      </c>
      <c r="J2384" s="4">
        <v>17227500</v>
      </c>
      <c r="K2384" s="4">
        <v>16507600</v>
      </c>
      <c r="L2384" s="4">
        <v>15790900</v>
      </c>
      <c r="M2384" s="4">
        <v>15044000</v>
      </c>
      <c r="N2384" s="4">
        <v>14235700</v>
      </c>
      <c r="O2384" s="4">
        <v>13605300</v>
      </c>
      <c r="P2384" s="4">
        <v>12666900</v>
      </c>
      <c r="Q2384" s="4">
        <v>11920000</v>
      </c>
      <c r="R2384" s="4">
        <v>10898300</v>
      </c>
      <c r="S2384" s="4">
        <v>9998870</v>
      </c>
      <c r="T2384" s="4">
        <v>9021340</v>
      </c>
      <c r="U2384" s="4">
        <v>8438780</v>
      </c>
      <c r="V2384" s="4">
        <v>7676530</v>
      </c>
      <c r="W2384" s="4">
        <v>6802020</v>
      </c>
      <c r="X2384" s="4">
        <v>6050650</v>
      </c>
      <c r="Y2384" s="4">
        <v>5655210</v>
      </c>
      <c r="Z2384" s="4">
        <v>5068620</v>
      </c>
      <c r="AA2384" s="4">
        <v>4474490</v>
      </c>
      <c r="AB2384" s="4">
        <v>4021270</v>
      </c>
      <c r="AC2384" s="4">
        <v>3697140</v>
      </c>
      <c r="AD2384" s="4">
        <v>3585530</v>
      </c>
      <c r="AE2384" s="4">
        <v>3394200</v>
      </c>
      <c r="AF2384" s="4">
        <v>3223330</v>
      </c>
      <c r="AG2384" s="4">
        <v>3058500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>
        <v>556210</v>
      </c>
      <c r="D2387">
        <v>518354</v>
      </c>
      <c r="E2387">
        <v>481806</v>
      </c>
      <c r="F2387">
        <v>446235</v>
      </c>
      <c r="G2387">
        <v>411524</v>
      </c>
      <c r="H2387">
        <v>382586</v>
      </c>
      <c r="I2387">
        <v>349223</v>
      </c>
      <c r="J2387">
        <v>321257</v>
      </c>
      <c r="K2387">
        <v>293607</v>
      </c>
      <c r="L2387">
        <v>266285</v>
      </c>
      <c r="M2387">
        <v>239221</v>
      </c>
      <c r="N2387">
        <v>212430</v>
      </c>
      <c r="O2387">
        <v>189384</v>
      </c>
      <c r="P2387">
        <v>174012</v>
      </c>
      <c r="Q2387">
        <v>162024</v>
      </c>
      <c r="R2387">
        <v>150025</v>
      </c>
      <c r="S2387">
        <v>138306</v>
      </c>
      <c r="T2387">
        <v>124169</v>
      </c>
      <c r="U2387">
        <v>115987</v>
      </c>
      <c r="V2387">
        <v>105573</v>
      </c>
      <c r="W2387">
        <v>95852</v>
      </c>
      <c r="X2387">
        <v>86883.9</v>
      </c>
      <c r="Y2387">
        <v>80890.7</v>
      </c>
      <c r="Z2387">
        <v>73251</v>
      </c>
      <c r="AA2387">
        <v>66310.899999999994</v>
      </c>
      <c r="AB2387">
        <v>62009.599999999999</v>
      </c>
      <c r="AC2387">
        <v>58095.1</v>
      </c>
      <c r="AD2387">
        <v>52577.5</v>
      </c>
      <c r="AE2387">
        <v>49330.1</v>
      </c>
      <c r="AF2387">
        <v>46297.599999999999</v>
      </c>
      <c r="AG2387">
        <v>43497.7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4585</v>
      </c>
      <c r="B2391" t="s">
        <v>132</v>
      </c>
      <c r="C2391">
        <v>81896.800000000003</v>
      </c>
      <c r="D2391">
        <v>84685.6</v>
      </c>
      <c r="E2391">
        <v>86665.600000000006</v>
      </c>
      <c r="F2391">
        <v>89358.1</v>
      </c>
      <c r="G2391">
        <v>92035.199999999997</v>
      </c>
      <c r="H2391">
        <v>93827.4</v>
      </c>
      <c r="I2391">
        <v>96335.4</v>
      </c>
      <c r="J2391">
        <v>98707</v>
      </c>
      <c r="K2391">
        <v>100953</v>
      </c>
      <c r="L2391">
        <v>102987</v>
      </c>
      <c r="M2391">
        <v>104810</v>
      </c>
      <c r="N2391">
        <v>106398</v>
      </c>
      <c r="O2391">
        <v>107763</v>
      </c>
      <c r="P2391">
        <v>108239</v>
      </c>
      <c r="Q2391">
        <v>108481</v>
      </c>
      <c r="R2391">
        <v>109112</v>
      </c>
      <c r="S2391">
        <v>108794</v>
      </c>
      <c r="T2391">
        <v>108894</v>
      </c>
      <c r="U2391">
        <v>108758</v>
      </c>
      <c r="V2391">
        <v>107862</v>
      </c>
      <c r="W2391">
        <v>107577</v>
      </c>
      <c r="X2391">
        <v>107287</v>
      </c>
      <c r="Y2391">
        <v>107075</v>
      </c>
      <c r="Z2391">
        <v>106974</v>
      </c>
      <c r="AA2391">
        <v>106996</v>
      </c>
      <c r="AB2391">
        <v>107664</v>
      </c>
      <c r="AC2391">
        <v>107886</v>
      </c>
      <c r="AD2391">
        <v>108792</v>
      </c>
      <c r="AE2391">
        <v>109261</v>
      </c>
      <c r="AF2391">
        <v>110340</v>
      </c>
      <c r="AG2391">
        <v>111494</v>
      </c>
    </row>
    <row r="2392" spans="1:33">
      <c r="A2392" t="s">
        <v>4584</v>
      </c>
      <c r="B2392" t="s">
        <v>132</v>
      </c>
      <c r="C2392" s="4">
        <v>212034000</v>
      </c>
      <c r="D2392" s="4">
        <v>216814000</v>
      </c>
      <c r="E2392" s="4">
        <v>220723000</v>
      </c>
      <c r="F2392" s="4">
        <v>227481000</v>
      </c>
      <c r="G2392" s="4">
        <v>233139000</v>
      </c>
      <c r="H2392" s="4">
        <v>236660000</v>
      </c>
      <c r="I2392" s="4">
        <v>241677000</v>
      </c>
      <c r="J2392" s="4">
        <v>246182000</v>
      </c>
      <c r="K2392" s="4">
        <v>250399000</v>
      </c>
      <c r="L2392" s="4">
        <v>254088000</v>
      </c>
      <c r="M2392" s="4">
        <v>257216000</v>
      </c>
      <c r="N2392" s="4">
        <v>259729000</v>
      </c>
      <c r="O2392" s="4">
        <v>261558000</v>
      </c>
      <c r="P2392" s="4">
        <v>262535000</v>
      </c>
      <c r="Q2392" s="4">
        <v>262797000</v>
      </c>
      <c r="R2392" s="4">
        <v>264354000</v>
      </c>
      <c r="S2392" s="4">
        <v>263174000</v>
      </c>
      <c r="T2392" s="4">
        <v>263194000</v>
      </c>
      <c r="U2392" s="4">
        <v>262656000</v>
      </c>
      <c r="V2392" s="4">
        <v>260126000</v>
      </c>
      <c r="W2392" s="4">
        <v>259339000</v>
      </c>
      <c r="X2392" s="4">
        <v>258734000</v>
      </c>
      <c r="Y2392" s="4">
        <v>257954000</v>
      </c>
      <c r="Z2392" s="4">
        <v>257520000</v>
      </c>
      <c r="AA2392" s="4">
        <v>257478000</v>
      </c>
      <c r="AB2392" s="4">
        <v>259226000</v>
      </c>
      <c r="AC2392" s="4">
        <v>259825000</v>
      </c>
      <c r="AD2392" s="4">
        <v>261047000</v>
      </c>
      <c r="AE2392" s="4">
        <v>261795000</v>
      </c>
      <c r="AF2392" s="4">
        <v>264033000</v>
      </c>
      <c r="AG2392" s="4">
        <v>266329000</v>
      </c>
    </row>
    <row r="2393" spans="1:33">
      <c r="A2393" t="s">
        <v>4583</v>
      </c>
      <c r="B2393" t="s">
        <v>132</v>
      </c>
      <c r="C2393">
        <v>9322.6299999999992</v>
      </c>
      <c r="D2393">
        <v>9640.08</v>
      </c>
      <c r="E2393">
        <v>9865.4699999999993</v>
      </c>
      <c r="F2393">
        <v>10172</v>
      </c>
      <c r="G2393">
        <v>10476.700000000001</v>
      </c>
      <c r="H2393">
        <v>10680.7</v>
      </c>
      <c r="I2393">
        <v>10966.2</v>
      </c>
      <c r="J2393">
        <v>11236.2</v>
      </c>
      <c r="K2393">
        <v>11491.8</v>
      </c>
      <c r="L2393">
        <v>11723.4</v>
      </c>
      <c r="M2393">
        <v>11930.9</v>
      </c>
      <c r="N2393">
        <v>12111.7</v>
      </c>
      <c r="O2393">
        <v>12267</v>
      </c>
      <c r="P2393">
        <v>12321.3</v>
      </c>
      <c r="Q2393">
        <v>12348.8</v>
      </c>
      <c r="R2393">
        <v>12420.7</v>
      </c>
      <c r="S2393">
        <v>12384.5</v>
      </c>
      <c r="T2393">
        <v>12395.9</v>
      </c>
      <c r="U2393">
        <v>12380.4</v>
      </c>
      <c r="V2393">
        <v>12278.4</v>
      </c>
      <c r="W2393">
        <v>12245.9</v>
      </c>
      <c r="X2393">
        <v>12212.9</v>
      </c>
      <c r="Y2393">
        <v>12188.8</v>
      </c>
      <c r="Z2393">
        <v>12177.3</v>
      </c>
      <c r="AA2393">
        <v>12179.7</v>
      </c>
      <c r="AB2393">
        <v>12255.8</v>
      </c>
      <c r="AC2393">
        <v>12281.1</v>
      </c>
      <c r="AD2393">
        <v>12384.3</v>
      </c>
      <c r="AE2393">
        <v>12437.6</v>
      </c>
      <c r="AF2393">
        <v>12560.5</v>
      </c>
      <c r="AG2393">
        <v>12691.8</v>
      </c>
    </row>
    <row r="2394" spans="1:33">
      <c r="A2394" t="s">
        <v>4582</v>
      </c>
      <c r="B2394" t="s">
        <v>132</v>
      </c>
      <c r="C2394" s="4">
        <v>9541960</v>
      </c>
      <c r="D2394" s="4">
        <v>11218600</v>
      </c>
      <c r="E2394" s="4">
        <v>11420900</v>
      </c>
      <c r="F2394" s="4">
        <v>10762600</v>
      </c>
      <c r="G2394" s="4">
        <v>10969800</v>
      </c>
      <c r="H2394" s="4">
        <v>10893600</v>
      </c>
      <c r="I2394" s="4">
        <v>11168700</v>
      </c>
      <c r="J2394" s="4">
        <v>11589200</v>
      </c>
      <c r="K2394" s="4">
        <v>11871400</v>
      </c>
      <c r="L2394" s="4">
        <v>12159700</v>
      </c>
      <c r="M2394" s="4">
        <v>12431400</v>
      </c>
      <c r="N2394" s="4">
        <v>12657300</v>
      </c>
      <c r="O2394" s="4">
        <v>12824500</v>
      </c>
      <c r="P2394" s="4">
        <v>12973200</v>
      </c>
      <c r="Q2394" s="4">
        <v>13047600</v>
      </c>
      <c r="R2394" s="4">
        <v>12869100</v>
      </c>
      <c r="S2394" s="4">
        <v>12675500</v>
      </c>
      <c r="T2394" s="4">
        <v>12683600</v>
      </c>
      <c r="U2394" s="4">
        <v>12628200</v>
      </c>
      <c r="V2394" s="4">
        <v>12461600</v>
      </c>
      <c r="W2394" s="4">
        <v>12081800</v>
      </c>
      <c r="X2394" s="4">
        <v>11792000</v>
      </c>
      <c r="Y2394" s="4">
        <v>11772900</v>
      </c>
      <c r="Z2394" s="4">
        <v>11598300</v>
      </c>
      <c r="AA2394" s="4">
        <v>11270500</v>
      </c>
      <c r="AB2394" s="4">
        <v>10863900</v>
      </c>
      <c r="AC2394" s="4">
        <v>10659600</v>
      </c>
      <c r="AD2394" s="4">
        <v>11494800</v>
      </c>
      <c r="AE2394" s="4">
        <v>11620300</v>
      </c>
      <c r="AF2394" s="4">
        <v>11846400</v>
      </c>
      <c r="AG2394" s="4">
        <v>12056400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26087.599999999999</v>
      </c>
      <c r="D2397">
        <v>25846.9</v>
      </c>
      <c r="E2397">
        <v>25293.4</v>
      </c>
      <c r="F2397">
        <v>24891.200000000001</v>
      </c>
      <c r="G2397">
        <v>24391.4</v>
      </c>
      <c r="H2397">
        <v>23601.7</v>
      </c>
      <c r="I2397">
        <v>22941.7</v>
      </c>
      <c r="J2397">
        <v>22206.3</v>
      </c>
      <c r="K2397">
        <v>21413.4</v>
      </c>
      <c r="L2397">
        <v>20558.599999999999</v>
      </c>
      <c r="M2397">
        <v>19653.400000000001</v>
      </c>
      <c r="N2397">
        <v>18711.8</v>
      </c>
      <c r="O2397">
        <v>17747.900000000001</v>
      </c>
      <c r="P2397">
        <v>17771.7</v>
      </c>
      <c r="Q2397">
        <v>17750.8</v>
      </c>
      <c r="R2397">
        <v>17792.7</v>
      </c>
      <c r="S2397">
        <v>17671.099999999999</v>
      </c>
      <c r="T2397">
        <v>17634.8</v>
      </c>
      <c r="U2397">
        <v>17569.099999999999</v>
      </c>
      <c r="V2397">
        <v>17378</v>
      </c>
      <c r="W2397">
        <v>17289.400000000001</v>
      </c>
      <c r="X2397">
        <v>17200</v>
      </c>
      <c r="Y2397">
        <v>17123.400000000001</v>
      </c>
      <c r="Z2397">
        <v>17064.8</v>
      </c>
      <c r="AA2397">
        <v>17025.8</v>
      </c>
      <c r="AB2397">
        <v>17116.400000000001</v>
      </c>
      <c r="AC2397">
        <v>17134.3</v>
      </c>
      <c r="AD2397">
        <v>17254.599999999999</v>
      </c>
      <c r="AE2397">
        <v>17301.599999999999</v>
      </c>
      <c r="AF2397">
        <v>17450</v>
      </c>
      <c r="AG2397">
        <v>17609.599999999999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>
        <v>244749</v>
      </c>
      <c r="D2400">
        <v>227720</v>
      </c>
      <c r="E2400">
        <v>211149</v>
      </c>
      <c r="F2400">
        <v>195046</v>
      </c>
      <c r="G2400">
        <v>179394</v>
      </c>
      <c r="H2400">
        <v>166287</v>
      </c>
      <c r="I2400">
        <v>151322</v>
      </c>
      <c r="J2400">
        <v>138739</v>
      </c>
      <c r="K2400">
        <v>126305</v>
      </c>
      <c r="L2400">
        <v>114031</v>
      </c>
      <c r="M2400">
        <v>101907</v>
      </c>
      <c r="N2400">
        <v>89888.2</v>
      </c>
      <c r="O2400">
        <v>79509.3</v>
      </c>
      <c r="P2400">
        <v>73299.5</v>
      </c>
      <c r="Q2400">
        <v>68110.100000000006</v>
      </c>
      <c r="R2400">
        <v>63030.8</v>
      </c>
      <c r="S2400">
        <v>58089.4</v>
      </c>
      <c r="T2400">
        <v>52123.199999999997</v>
      </c>
      <c r="U2400">
        <v>48697.8</v>
      </c>
      <c r="V2400">
        <v>44301</v>
      </c>
      <c r="W2400">
        <v>40193.699999999997</v>
      </c>
      <c r="X2400">
        <v>36418.6</v>
      </c>
      <c r="Y2400">
        <v>33906.300000000003</v>
      </c>
      <c r="Z2400">
        <v>30691.7</v>
      </c>
      <c r="AA2400">
        <v>27799.5</v>
      </c>
      <c r="AB2400">
        <v>25999.9</v>
      </c>
      <c r="AC2400">
        <v>24366.2</v>
      </c>
      <c r="AD2400">
        <v>22052.2</v>
      </c>
      <c r="AE2400">
        <v>20685.900000000001</v>
      </c>
      <c r="AF2400">
        <v>19413.900000000001</v>
      </c>
      <c r="AG2400">
        <v>18243</v>
      </c>
    </row>
    <row r="2401" spans="1:33">
      <c r="A2401" t="s">
        <v>4575</v>
      </c>
      <c r="B2401" t="s">
        <v>132</v>
      </c>
      <c r="C2401" s="4">
        <v>160368000</v>
      </c>
      <c r="D2401" s="4">
        <v>153913000</v>
      </c>
      <c r="E2401" s="4">
        <v>147312000</v>
      </c>
      <c r="F2401" s="4">
        <v>140581000</v>
      </c>
      <c r="G2401" s="4">
        <v>133734000</v>
      </c>
      <c r="H2401" s="4">
        <v>128506000</v>
      </c>
      <c r="I2401" s="4">
        <v>121479000</v>
      </c>
      <c r="J2401" s="4">
        <v>116022000</v>
      </c>
      <c r="K2401" s="4">
        <v>110437000</v>
      </c>
      <c r="L2401" s="4">
        <v>104740000</v>
      </c>
      <c r="M2401" s="4">
        <v>98891400</v>
      </c>
      <c r="N2401" s="4">
        <v>92882700</v>
      </c>
      <c r="O2401" s="4">
        <v>88298200</v>
      </c>
      <c r="P2401" s="4">
        <v>81616400</v>
      </c>
      <c r="Q2401" s="4">
        <v>76480600</v>
      </c>
      <c r="R2401" s="4">
        <v>71295800</v>
      </c>
      <c r="S2401" s="4">
        <v>66127800</v>
      </c>
      <c r="T2401" s="4">
        <v>59672400</v>
      </c>
      <c r="U2401" s="4">
        <v>55963800</v>
      </c>
      <c r="V2401" s="4">
        <v>51101200</v>
      </c>
      <c r="W2401" s="4">
        <v>46532300</v>
      </c>
      <c r="X2401" s="4">
        <v>42294900</v>
      </c>
      <c r="Y2401" s="4">
        <v>39490900</v>
      </c>
      <c r="Z2401" s="4">
        <v>35857900</v>
      </c>
      <c r="AA2401" s="4">
        <v>32540700</v>
      </c>
      <c r="AB2401" s="4">
        <v>30499800</v>
      </c>
      <c r="AC2401" s="4">
        <v>28635500</v>
      </c>
      <c r="AD2401" s="4">
        <v>25963400</v>
      </c>
      <c r="AE2401" s="4">
        <v>24403400</v>
      </c>
      <c r="AF2401" s="4">
        <v>22949700</v>
      </c>
      <c r="AG2401" s="4">
        <v>21602500</v>
      </c>
    </row>
    <row r="2402" spans="1:33">
      <c r="A2402" t="s">
        <v>4574</v>
      </c>
      <c r="B2402" t="s">
        <v>132</v>
      </c>
      <c r="C2402" s="4">
        <v>276350000</v>
      </c>
      <c r="D2402" s="4">
        <v>263458000</v>
      </c>
      <c r="E2402" s="4">
        <v>252164000</v>
      </c>
      <c r="F2402" s="4">
        <v>241663000</v>
      </c>
      <c r="G2402" s="4">
        <v>229953000</v>
      </c>
      <c r="H2402" s="4">
        <v>221118000</v>
      </c>
      <c r="I2402" s="4">
        <v>208926000</v>
      </c>
      <c r="J2402" s="4">
        <v>199361000</v>
      </c>
      <c r="K2402" s="4">
        <v>189684000</v>
      </c>
      <c r="L2402" s="4">
        <v>179755000</v>
      </c>
      <c r="M2402" s="4">
        <v>169572000</v>
      </c>
      <c r="N2402" s="4">
        <v>159138000</v>
      </c>
      <c r="O2402" s="4">
        <v>151166000</v>
      </c>
      <c r="P2402" s="4">
        <v>139645000</v>
      </c>
      <c r="Q2402" s="4">
        <v>130792000</v>
      </c>
      <c r="R2402" s="4">
        <v>121958000</v>
      </c>
      <c r="S2402" s="4">
        <v>113096000</v>
      </c>
      <c r="T2402" s="4">
        <v>101981000</v>
      </c>
      <c r="U2402" s="4">
        <v>95618600</v>
      </c>
      <c r="V2402" s="4">
        <v>87295200</v>
      </c>
      <c r="W2402" s="4">
        <v>79541100</v>
      </c>
      <c r="X2402" s="4">
        <v>72324200</v>
      </c>
      <c r="Y2402" s="4">
        <v>67503200</v>
      </c>
      <c r="Z2402" s="4">
        <v>61308800</v>
      </c>
      <c r="AA2402" s="4">
        <v>55687200</v>
      </c>
      <c r="AB2402" s="4">
        <v>52272200</v>
      </c>
      <c r="AC2402" s="4">
        <v>49093200</v>
      </c>
      <c r="AD2402" s="4">
        <v>44359600</v>
      </c>
      <c r="AE2402" s="4">
        <v>41657900</v>
      </c>
      <c r="AF2402" s="4">
        <v>39137600</v>
      </c>
      <c r="AG2402" s="4">
        <v>36806500</v>
      </c>
    </row>
    <row r="2403" spans="1:33">
      <c r="A2403" t="s">
        <v>4573</v>
      </c>
      <c r="B2403" t="s">
        <v>132</v>
      </c>
      <c r="C2403" s="4">
        <v>18255300</v>
      </c>
      <c r="D2403" s="4">
        <v>17520500</v>
      </c>
      <c r="E2403" s="4">
        <v>16769100</v>
      </c>
      <c r="F2403" s="4">
        <v>16002800</v>
      </c>
      <c r="G2403" s="4">
        <v>15223400</v>
      </c>
      <c r="H2403" s="4">
        <v>14628300</v>
      </c>
      <c r="I2403" s="4">
        <v>13828400</v>
      </c>
      <c r="J2403" s="4">
        <v>13207300</v>
      </c>
      <c r="K2403" s="4">
        <v>12571500</v>
      </c>
      <c r="L2403" s="4">
        <v>11923000</v>
      </c>
      <c r="M2403" s="4">
        <v>11257200</v>
      </c>
      <c r="N2403" s="4">
        <v>10573200</v>
      </c>
      <c r="O2403" s="4">
        <v>10051300</v>
      </c>
      <c r="P2403" s="4">
        <v>9290710</v>
      </c>
      <c r="Q2403" s="4">
        <v>8706080</v>
      </c>
      <c r="R2403" s="4">
        <v>8115880</v>
      </c>
      <c r="S2403" s="4">
        <v>7527580</v>
      </c>
      <c r="T2403" s="4">
        <v>6792740</v>
      </c>
      <c r="U2403" s="4">
        <v>6370570</v>
      </c>
      <c r="V2403" s="4">
        <v>5817040</v>
      </c>
      <c r="W2403" s="4">
        <v>5296950</v>
      </c>
      <c r="X2403" s="4">
        <v>4814590</v>
      </c>
      <c r="Y2403" s="4">
        <v>4495400</v>
      </c>
      <c r="Z2403" s="4">
        <v>4081840</v>
      </c>
      <c r="AA2403" s="4">
        <v>3704230</v>
      </c>
      <c r="AB2403" s="4">
        <v>3471910</v>
      </c>
      <c r="AC2403" s="4">
        <v>3259690</v>
      </c>
      <c r="AD2403" s="4">
        <v>2955510</v>
      </c>
      <c r="AE2403" s="4">
        <v>2777930</v>
      </c>
      <c r="AF2403" s="4">
        <v>2612450</v>
      </c>
      <c r="AG2403" s="4">
        <v>2459090</v>
      </c>
    </row>
    <row r="2404" spans="1:33">
      <c r="A2404" t="s">
        <v>4572</v>
      </c>
      <c r="B2404" t="s">
        <v>132</v>
      </c>
      <c r="C2404" s="4">
        <v>12436300</v>
      </c>
      <c r="D2404" s="4">
        <v>13632100</v>
      </c>
      <c r="E2404" s="4">
        <v>13047700</v>
      </c>
      <c r="F2404" s="4">
        <v>11433500</v>
      </c>
      <c r="G2404" s="4">
        <v>10819900</v>
      </c>
      <c r="H2404" s="4">
        <v>10178200</v>
      </c>
      <c r="I2404" s="4">
        <v>9655130</v>
      </c>
      <c r="J2404" s="4">
        <v>9385060</v>
      </c>
      <c r="K2404" s="4">
        <v>8992920</v>
      </c>
      <c r="L2404" s="4">
        <v>8602440</v>
      </c>
      <c r="M2404" s="4">
        <v>8195540</v>
      </c>
      <c r="N2404" s="4">
        <v>7755210</v>
      </c>
      <c r="O2404" s="4">
        <v>7411810</v>
      </c>
      <c r="P2404" s="4">
        <v>6900560</v>
      </c>
      <c r="Q2404" s="4">
        <v>6493710</v>
      </c>
      <c r="R2404" s="4">
        <v>5937080</v>
      </c>
      <c r="S2404" s="4">
        <v>5447120</v>
      </c>
      <c r="T2404" s="4">
        <v>4914590</v>
      </c>
      <c r="U2404" s="4">
        <v>4597220</v>
      </c>
      <c r="V2404" s="4">
        <v>4181970</v>
      </c>
      <c r="W2404" s="4">
        <v>3705560</v>
      </c>
      <c r="X2404" s="4">
        <v>3296230</v>
      </c>
      <c r="Y2404" s="4">
        <v>3080810</v>
      </c>
      <c r="Z2404" s="4">
        <v>2761250</v>
      </c>
      <c r="AA2404" s="4">
        <v>2437580</v>
      </c>
      <c r="AB2404" s="4">
        <v>2190680</v>
      </c>
      <c r="AC2404" s="4">
        <v>2014100</v>
      </c>
      <c r="AD2404" s="4">
        <v>1953300</v>
      </c>
      <c r="AE2404" s="4">
        <v>1849070</v>
      </c>
      <c r="AF2404" s="4">
        <v>1755980</v>
      </c>
      <c r="AG2404" s="4">
        <v>1666190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1028990</v>
      </c>
      <c r="D2407">
        <v>958954</v>
      </c>
      <c r="E2407">
        <v>891341</v>
      </c>
      <c r="F2407">
        <v>825534</v>
      </c>
      <c r="G2407">
        <v>761319</v>
      </c>
      <c r="H2407">
        <v>707785</v>
      </c>
      <c r="I2407">
        <v>646063</v>
      </c>
      <c r="J2407">
        <v>594325</v>
      </c>
      <c r="K2407">
        <v>543173</v>
      </c>
      <c r="L2407">
        <v>492628</v>
      </c>
      <c r="M2407">
        <v>442559</v>
      </c>
      <c r="N2407">
        <v>392996</v>
      </c>
      <c r="O2407">
        <v>350361</v>
      </c>
      <c r="P2407">
        <v>321922</v>
      </c>
      <c r="Q2407">
        <v>299745</v>
      </c>
      <c r="R2407">
        <v>277547</v>
      </c>
      <c r="S2407">
        <v>255867</v>
      </c>
      <c r="T2407">
        <v>229713</v>
      </c>
      <c r="U2407">
        <v>214576</v>
      </c>
      <c r="V2407">
        <v>195310</v>
      </c>
      <c r="W2407">
        <v>177326</v>
      </c>
      <c r="X2407">
        <v>160735</v>
      </c>
      <c r="Y2407">
        <v>149648</v>
      </c>
      <c r="Z2407">
        <v>135514</v>
      </c>
      <c r="AA2407">
        <v>122675</v>
      </c>
      <c r="AB2407">
        <v>114718</v>
      </c>
      <c r="AC2407">
        <v>107476</v>
      </c>
      <c r="AD2407">
        <v>97268.5</v>
      </c>
      <c r="AE2407">
        <v>91260.7</v>
      </c>
      <c r="AF2407">
        <v>85650.5</v>
      </c>
      <c r="AG2407">
        <v>80470.8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4565</v>
      </c>
      <c r="B2411" t="s">
        <v>132</v>
      </c>
      <c r="C2411">
        <v>230926</v>
      </c>
      <c r="D2411">
        <v>238789</v>
      </c>
      <c r="E2411">
        <v>244372</v>
      </c>
      <c r="F2411">
        <v>251965</v>
      </c>
      <c r="G2411">
        <v>259513</v>
      </c>
      <c r="H2411">
        <v>264567</v>
      </c>
      <c r="I2411">
        <v>271639</v>
      </c>
      <c r="J2411">
        <v>278326</v>
      </c>
      <c r="K2411">
        <v>284658</v>
      </c>
      <c r="L2411">
        <v>290394</v>
      </c>
      <c r="M2411">
        <v>295534</v>
      </c>
      <c r="N2411">
        <v>300013</v>
      </c>
      <c r="O2411">
        <v>303860</v>
      </c>
      <c r="P2411">
        <v>305204</v>
      </c>
      <c r="Q2411">
        <v>305886</v>
      </c>
      <c r="R2411">
        <v>307666</v>
      </c>
      <c r="S2411">
        <v>306770</v>
      </c>
      <c r="T2411">
        <v>307052</v>
      </c>
      <c r="U2411">
        <v>306668</v>
      </c>
      <c r="V2411">
        <v>304141</v>
      </c>
      <c r="W2411">
        <v>303337</v>
      </c>
      <c r="X2411">
        <v>302519</v>
      </c>
      <c r="Y2411">
        <v>301922</v>
      </c>
      <c r="Z2411">
        <v>301637</v>
      </c>
      <c r="AA2411">
        <v>301698</v>
      </c>
      <c r="AB2411">
        <v>303583</v>
      </c>
      <c r="AC2411">
        <v>304209</v>
      </c>
      <c r="AD2411">
        <v>306764</v>
      </c>
      <c r="AE2411">
        <v>308085</v>
      </c>
      <c r="AF2411">
        <v>311128</v>
      </c>
      <c r="AG2411">
        <v>314382</v>
      </c>
    </row>
    <row r="2412" spans="1:33">
      <c r="A2412" t="s">
        <v>4564</v>
      </c>
      <c r="B2412" t="s">
        <v>132</v>
      </c>
      <c r="C2412" s="4">
        <v>115511000</v>
      </c>
      <c r="D2412" s="4">
        <v>118114000</v>
      </c>
      <c r="E2412" s="4">
        <v>120244000</v>
      </c>
      <c r="F2412" s="4">
        <v>123925000</v>
      </c>
      <c r="G2412" s="4">
        <v>127008000</v>
      </c>
      <c r="H2412" s="4">
        <v>128926000</v>
      </c>
      <c r="I2412" s="4">
        <v>131659000</v>
      </c>
      <c r="J2412" s="4">
        <v>134113000</v>
      </c>
      <c r="K2412" s="4">
        <v>136411000</v>
      </c>
      <c r="L2412" s="4">
        <v>138420000</v>
      </c>
      <c r="M2412" s="4">
        <v>140124000</v>
      </c>
      <c r="N2412" s="4">
        <v>141494000</v>
      </c>
      <c r="O2412" s="4">
        <v>142490000</v>
      </c>
      <c r="P2412" s="4">
        <v>143022000</v>
      </c>
      <c r="Q2412" s="4">
        <v>143165000</v>
      </c>
      <c r="R2412" s="4">
        <v>144013000</v>
      </c>
      <c r="S2412" s="4">
        <v>143370000</v>
      </c>
      <c r="T2412" s="4">
        <v>143381000</v>
      </c>
      <c r="U2412" s="4">
        <v>143088000</v>
      </c>
      <c r="V2412" s="4">
        <v>141710000</v>
      </c>
      <c r="W2412" s="4">
        <v>141281000</v>
      </c>
      <c r="X2412" s="4">
        <v>140951000</v>
      </c>
      <c r="Y2412" s="4">
        <v>140526000</v>
      </c>
      <c r="Z2412" s="4">
        <v>140290000</v>
      </c>
      <c r="AA2412" s="4">
        <v>140267000</v>
      </c>
      <c r="AB2412" s="4">
        <v>141219000</v>
      </c>
      <c r="AC2412" s="4">
        <v>141546000</v>
      </c>
      <c r="AD2412" s="4">
        <v>142211000</v>
      </c>
      <c r="AE2412" s="4">
        <v>142619000</v>
      </c>
      <c r="AF2412" s="4">
        <v>143838000</v>
      </c>
      <c r="AG2412" s="4">
        <v>145089000</v>
      </c>
    </row>
    <row r="2413" spans="1:33">
      <c r="A2413" t="s">
        <v>4563</v>
      </c>
      <c r="B2413" t="s">
        <v>132</v>
      </c>
      <c r="C2413">
        <v>26287.200000000001</v>
      </c>
      <c r="D2413">
        <v>27182.3</v>
      </c>
      <c r="E2413">
        <v>27817.9</v>
      </c>
      <c r="F2413">
        <v>28682.1</v>
      </c>
      <c r="G2413">
        <v>29541.4</v>
      </c>
      <c r="H2413">
        <v>30116.6</v>
      </c>
      <c r="I2413">
        <v>30921.7</v>
      </c>
      <c r="J2413">
        <v>31682.9</v>
      </c>
      <c r="K2413">
        <v>32403.7</v>
      </c>
      <c r="L2413">
        <v>33056.6</v>
      </c>
      <c r="M2413">
        <v>33641.800000000003</v>
      </c>
      <c r="N2413">
        <v>34151.599999999999</v>
      </c>
      <c r="O2413">
        <v>34589.599999999999</v>
      </c>
      <c r="P2413">
        <v>34742.5</v>
      </c>
      <c r="Q2413">
        <v>34820.199999999997</v>
      </c>
      <c r="R2413">
        <v>35022.800000000003</v>
      </c>
      <c r="S2413">
        <v>34920.800000000003</v>
      </c>
      <c r="T2413">
        <v>34952.9</v>
      </c>
      <c r="U2413">
        <v>34909.199999999997</v>
      </c>
      <c r="V2413">
        <v>34621.5</v>
      </c>
      <c r="W2413">
        <v>34530</v>
      </c>
      <c r="X2413">
        <v>34436.9</v>
      </c>
      <c r="Y2413">
        <v>34368.9</v>
      </c>
      <c r="Z2413">
        <v>34336.5</v>
      </c>
      <c r="AA2413">
        <v>34343.4</v>
      </c>
      <c r="AB2413">
        <v>34558</v>
      </c>
      <c r="AC2413">
        <v>34629.199999999997</v>
      </c>
      <c r="AD2413">
        <v>34920.1</v>
      </c>
      <c r="AE2413">
        <v>35070.5</v>
      </c>
      <c r="AF2413">
        <v>35416.9</v>
      </c>
      <c r="AG2413">
        <v>35787.300000000003</v>
      </c>
    </row>
    <row r="2414" spans="1:33">
      <c r="A2414" t="s">
        <v>4562</v>
      </c>
      <c r="B2414" t="s">
        <v>132</v>
      </c>
      <c r="C2414" s="4">
        <v>5198200</v>
      </c>
      <c r="D2414" s="4">
        <v>6111600</v>
      </c>
      <c r="E2414" s="4">
        <v>6221790</v>
      </c>
      <c r="F2414" s="4">
        <v>5863150</v>
      </c>
      <c r="G2414" s="4">
        <v>5976070</v>
      </c>
      <c r="H2414" s="4">
        <v>5934540</v>
      </c>
      <c r="I2414" s="4">
        <v>6084390</v>
      </c>
      <c r="J2414" s="4">
        <v>6313480</v>
      </c>
      <c r="K2414" s="4">
        <v>6467230</v>
      </c>
      <c r="L2414" s="4">
        <v>6624300</v>
      </c>
      <c r="M2414" s="4">
        <v>6772290</v>
      </c>
      <c r="N2414" s="4">
        <v>6895340</v>
      </c>
      <c r="O2414" s="4">
        <v>6986430</v>
      </c>
      <c r="P2414" s="4">
        <v>7067440</v>
      </c>
      <c r="Q2414" s="4">
        <v>7107990</v>
      </c>
      <c r="R2414" s="4">
        <v>7010750</v>
      </c>
      <c r="S2414" s="4">
        <v>6905250</v>
      </c>
      <c r="T2414" s="4">
        <v>6909690</v>
      </c>
      <c r="U2414" s="4">
        <v>6879500</v>
      </c>
      <c r="V2414" s="4">
        <v>6788750</v>
      </c>
      <c r="W2414" s="4">
        <v>6581810</v>
      </c>
      <c r="X2414" s="4">
        <v>6423950</v>
      </c>
      <c r="Y2414" s="4">
        <v>6413540</v>
      </c>
      <c r="Z2414" s="4">
        <v>6318430</v>
      </c>
      <c r="AA2414" s="4">
        <v>6139860</v>
      </c>
      <c r="AB2414" s="4">
        <v>5918380</v>
      </c>
      <c r="AC2414" s="4">
        <v>5807060</v>
      </c>
      <c r="AD2414" s="4">
        <v>6262040</v>
      </c>
      <c r="AE2414" s="4">
        <v>6330430</v>
      </c>
      <c r="AF2414" s="4">
        <v>6453580</v>
      </c>
      <c r="AG2414" s="4">
        <v>6568020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48262.1</v>
      </c>
      <c r="D2417">
        <v>47816.7</v>
      </c>
      <c r="E2417">
        <v>46792.800000000003</v>
      </c>
      <c r="F2417">
        <v>46048.6</v>
      </c>
      <c r="G2417">
        <v>45124.1</v>
      </c>
      <c r="H2417">
        <v>43663.1</v>
      </c>
      <c r="I2417">
        <v>42442.1</v>
      </c>
      <c r="J2417">
        <v>41081.599999999999</v>
      </c>
      <c r="K2417">
        <v>39614.800000000003</v>
      </c>
      <c r="L2417">
        <v>38033.5</v>
      </c>
      <c r="M2417">
        <v>36358.800000000003</v>
      </c>
      <c r="N2417">
        <v>34616.9</v>
      </c>
      <c r="O2417">
        <v>32833.599999999999</v>
      </c>
      <c r="P2417">
        <v>32877.699999999997</v>
      </c>
      <c r="Q2417">
        <v>32839</v>
      </c>
      <c r="R2417">
        <v>32916.5</v>
      </c>
      <c r="S2417">
        <v>32691.5</v>
      </c>
      <c r="T2417">
        <v>32624.3</v>
      </c>
      <c r="U2417">
        <v>32502.799999999999</v>
      </c>
      <c r="V2417">
        <v>32149.3</v>
      </c>
      <c r="W2417">
        <v>31985.3</v>
      </c>
      <c r="X2417">
        <v>31820</v>
      </c>
      <c r="Y2417">
        <v>31678.2</v>
      </c>
      <c r="Z2417">
        <v>31569.8</v>
      </c>
      <c r="AA2417">
        <v>31497.8</v>
      </c>
      <c r="AB2417">
        <v>31665.3</v>
      </c>
      <c r="AC2417">
        <v>31698.5</v>
      </c>
      <c r="AD2417">
        <v>31921.1</v>
      </c>
      <c r="AE2417">
        <v>32007.9</v>
      </c>
      <c r="AF2417">
        <v>32282.5</v>
      </c>
      <c r="AG2417">
        <v>32577.7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>
        <v>611872</v>
      </c>
      <c r="D2420">
        <v>569300</v>
      </c>
      <c r="E2420">
        <v>527872</v>
      </c>
      <c r="F2420">
        <v>487615</v>
      </c>
      <c r="G2420">
        <v>448484</v>
      </c>
      <c r="H2420">
        <v>415719</v>
      </c>
      <c r="I2420">
        <v>378304</v>
      </c>
      <c r="J2420">
        <v>346847</v>
      </c>
      <c r="K2420">
        <v>315761</v>
      </c>
      <c r="L2420">
        <v>285077</v>
      </c>
      <c r="M2420">
        <v>254769</v>
      </c>
      <c r="N2420">
        <v>224720</v>
      </c>
      <c r="O2420">
        <v>198773</v>
      </c>
      <c r="P2420">
        <v>183249</v>
      </c>
      <c r="Q2420">
        <v>170275</v>
      </c>
      <c r="R2420">
        <v>157577</v>
      </c>
      <c r="S2420">
        <v>145223</v>
      </c>
      <c r="T2420">
        <v>130308</v>
      </c>
      <c r="U2420">
        <v>121745</v>
      </c>
      <c r="V2420">
        <v>110752</v>
      </c>
      <c r="W2420">
        <v>100484</v>
      </c>
      <c r="X2420">
        <v>91046.399999999994</v>
      </c>
      <c r="Y2420">
        <v>84765.7</v>
      </c>
      <c r="Z2420">
        <v>76729.3</v>
      </c>
      <c r="AA2420">
        <v>69498.8</v>
      </c>
      <c r="AB2420">
        <v>64999.8</v>
      </c>
      <c r="AC2420">
        <v>60915.4</v>
      </c>
      <c r="AD2420">
        <v>55130.400000000001</v>
      </c>
      <c r="AE2420">
        <v>51714.7</v>
      </c>
      <c r="AF2420">
        <v>48534.8</v>
      </c>
      <c r="AG2420">
        <v>45607.5</v>
      </c>
    </row>
    <row r="2421" spans="1:33">
      <c r="A2421" t="s">
        <v>4555</v>
      </c>
      <c r="B2421" t="s">
        <v>132</v>
      </c>
      <c r="C2421" s="4">
        <v>480624000</v>
      </c>
      <c r="D2421" s="4">
        <v>461279000</v>
      </c>
      <c r="E2421" s="4">
        <v>441495000</v>
      </c>
      <c r="F2421" s="4">
        <v>421320000</v>
      </c>
      <c r="G2421" s="4">
        <v>400800000</v>
      </c>
      <c r="H2421" s="4">
        <v>385132000</v>
      </c>
      <c r="I2421" s="4">
        <v>364072000</v>
      </c>
      <c r="J2421" s="4">
        <v>347719000</v>
      </c>
      <c r="K2421" s="4">
        <v>330980000</v>
      </c>
      <c r="L2421" s="4">
        <v>313908000</v>
      </c>
      <c r="M2421" s="4">
        <v>296378000</v>
      </c>
      <c r="N2421" s="4">
        <v>278370000</v>
      </c>
      <c r="O2421" s="4">
        <v>264630000</v>
      </c>
      <c r="P2421" s="4">
        <v>244605000</v>
      </c>
      <c r="Q2421" s="4">
        <v>229213000</v>
      </c>
      <c r="R2421" s="4">
        <v>213674000</v>
      </c>
      <c r="S2421" s="4">
        <v>198185000</v>
      </c>
      <c r="T2421" s="4">
        <v>178838000</v>
      </c>
      <c r="U2421" s="4">
        <v>167724000</v>
      </c>
      <c r="V2421" s="4">
        <v>153150000</v>
      </c>
      <c r="W2421" s="4">
        <v>139458000</v>
      </c>
      <c r="X2421" s="4">
        <v>126758000</v>
      </c>
      <c r="Y2421" s="4">
        <v>118354000</v>
      </c>
      <c r="Z2421" s="4">
        <v>107466000</v>
      </c>
      <c r="AA2421" s="4">
        <v>97524400</v>
      </c>
      <c r="AB2421" s="4">
        <v>91408000</v>
      </c>
      <c r="AC2421" s="4">
        <v>85820700</v>
      </c>
      <c r="AD2421" s="4">
        <v>77812400</v>
      </c>
      <c r="AE2421" s="4">
        <v>73137100</v>
      </c>
      <c r="AF2421" s="4">
        <v>68780300</v>
      </c>
      <c r="AG2421" s="4">
        <v>64742700</v>
      </c>
    </row>
    <row r="2422" spans="1:33">
      <c r="A2422" t="s">
        <v>4554</v>
      </c>
      <c r="B2422" t="s">
        <v>132</v>
      </c>
      <c r="C2422" s="4">
        <v>308311000</v>
      </c>
      <c r="D2422" s="4">
        <v>293929000</v>
      </c>
      <c r="E2422" s="4">
        <v>281329000</v>
      </c>
      <c r="F2422" s="4">
        <v>269613000</v>
      </c>
      <c r="G2422" s="4">
        <v>256549000</v>
      </c>
      <c r="H2422" s="4">
        <v>246692000</v>
      </c>
      <c r="I2422" s="4">
        <v>233089000</v>
      </c>
      <c r="J2422" s="4">
        <v>222418000</v>
      </c>
      <c r="K2422" s="4">
        <v>211622000</v>
      </c>
      <c r="L2422" s="4">
        <v>200545000</v>
      </c>
      <c r="M2422" s="4">
        <v>189185000</v>
      </c>
      <c r="N2422" s="4">
        <v>177543000</v>
      </c>
      <c r="O2422" s="4">
        <v>168649000</v>
      </c>
      <c r="P2422" s="4">
        <v>155796000</v>
      </c>
      <c r="Q2422" s="4">
        <v>145919000</v>
      </c>
      <c r="R2422" s="4">
        <v>136063000</v>
      </c>
      <c r="S2422" s="4">
        <v>126176000</v>
      </c>
      <c r="T2422" s="4">
        <v>113776000</v>
      </c>
      <c r="U2422" s="4">
        <v>106678000</v>
      </c>
      <c r="V2422" s="4">
        <v>97391400</v>
      </c>
      <c r="W2422" s="4">
        <v>88740500</v>
      </c>
      <c r="X2422" s="4">
        <v>80689000</v>
      </c>
      <c r="Y2422" s="4">
        <v>75310400</v>
      </c>
      <c r="Z2422" s="4">
        <v>68399500</v>
      </c>
      <c r="AA2422" s="4">
        <v>62127800</v>
      </c>
      <c r="AB2422" s="4">
        <v>58317800</v>
      </c>
      <c r="AC2422" s="4">
        <v>54771200</v>
      </c>
      <c r="AD2422" s="4">
        <v>49490100</v>
      </c>
      <c r="AE2422" s="4">
        <v>46475900</v>
      </c>
      <c r="AF2422" s="4">
        <v>43664100</v>
      </c>
      <c r="AG2422" s="4">
        <v>41063400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83431500</v>
      </c>
      <c r="D2427" s="4">
        <v>77753000</v>
      </c>
      <c r="E2427" s="4">
        <v>72270900</v>
      </c>
      <c r="F2427" s="4">
        <v>66935200</v>
      </c>
      <c r="G2427" s="4">
        <v>61728500</v>
      </c>
      <c r="H2427" s="4">
        <v>57388000</v>
      </c>
      <c r="I2427" s="4">
        <v>52383500</v>
      </c>
      <c r="J2427" s="4">
        <v>48188500</v>
      </c>
      <c r="K2427" s="4">
        <v>44041100</v>
      </c>
      <c r="L2427" s="4">
        <v>39942800</v>
      </c>
      <c r="M2427" s="4">
        <v>35883200</v>
      </c>
      <c r="N2427" s="4">
        <v>31864600</v>
      </c>
      <c r="O2427" s="4">
        <v>28407700</v>
      </c>
      <c r="P2427" s="4">
        <v>26101800</v>
      </c>
      <c r="Q2427" s="4">
        <v>24303700</v>
      </c>
      <c r="R2427" s="4">
        <v>22503800</v>
      </c>
      <c r="S2427" s="4">
        <v>20745900</v>
      </c>
      <c r="T2427" s="4">
        <v>18625400</v>
      </c>
      <c r="U2427" s="4">
        <v>17398000</v>
      </c>
      <c r="V2427" s="4">
        <v>15836000</v>
      </c>
      <c r="W2427" s="4">
        <v>14377800</v>
      </c>
      <c r="X2427" s="4">
        <v>13032600</v>
      </c>
      <c r="Y2427" s="4">
        <v>12133600</v>
      </c>
      <c r="Z2427" s="4">
        <v>10987700</v>
      </c>
      <c r="AA2427" s="4">
        <v>9946630</v>
      </c>
      <c r="AB2427" s="4">
        <v>9301430</v>
      </c>
      <c r="AC2427" s="4">
        <v>8714260</v>
      </c>
      <c r="AD2427" s="4">
        <v>7886630</v>
      </c>
      <c r="AE2427" s="4">
        <v>7399510</v>
      </c>
      <c r="AF2427" s="4">
        <v>6944640</v>
      </c>
      <c r="AG2427" s="4">
        <v>6524660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4545</v>
      </c>
      <c r="B2431" t="s">
        <v>132</v>
      </c>
      <c r="C2431">
        <v>692086</v>
      </c>
      <c r="D2431">
        <v>715653</v>
      </c>
      <c r="E2431">
        <v>732385</v>
      </c>
      <c r="F2431">
        <v>755139</v>
      </c>
      <c r="G2431">
        <v>777762</v>
      </c>
      <c r="H2431">
        <v>792907</v>
      </c>
      <c r="I2431">
        <v>814102</v>
      </c>
      <c r="J2431">
        <v>834144</v>
      </c>
      <c r="K2431">
        <v>853120</v>
      </c>
      <c r="L2431">
        <v>870311</v>
      </c>
      <c r="M2431">
        <v>885716</v>
      </c>
      <c r="N2431">
        <v>899139</v>
      </c>
      <c r="O2431">
        <v>910670</v>
      </c>
      <c r="P2431">
        <v>914697</v>
      </c>
      <c r="Q2431">
        <v>916741</v>
      </c>
      <c r="R2431">
        <v>922077</v>
      </c>
      <c r="S2431">
        <v>919390</v>
      </c>
      <c r="T2431">
        <v>920235</v>
      </c>
      <c r="U2431">
        <v>919085</v>
      </c>
      <c r="V2431">
        <v>911511</v>
      </c>
      <c r="W2431">
        <v>909101</v>
      </c>
      <c r="X2431">
        <v>906651</v>
      </c>
      <c r="Y2431">
        <v>904860</v>
      </c>
      <c r="Z2431">
        <v>904007</v>
      </c>
      <c r="AA2431">
        <v>904189</v>
      </c>
      <c r="AB2431">
        <v>909839</v>
      </c>
      <c r="AC2431">
        <v>911714</v>
      </c>
      <c r="AD2431">
        <v>919373</v>
      </c>
      <c r="AE2431">
        <v>923333</v>
      </c>
      <c r="AF2431">
        <v>932453</v>
      </c>
      <c r="AG2431">
        <v>942203</v>
      </c>
    </row>
    <row r="2432" spans="1:33">
      <c r="A2432" t="s">
        <v>4544</v>
      </c>
      <c r="B2432" t="s">
        <v>132</v>
      </c>
      <c r="C2432" s="4">
        <v>128870000</v>
      </c>
      <c r="D2432" s="4">
        <v>131775000</v>
      </c>
      <c r="E2432" s="4">
        <v>134151000</v>
      </c>
      <c r="F2432" s="4">
        <v>138258000</v>
      </c>
      <c r="G2432" s="4">
        <v>141697000</v>
      </c>
      <c r="H2432" s="4">
        <v>143837000</v>
      </c>
      <c r="I2432" s="4">
        <v>146886000</v>
      </c>
      <c r="J2432" s="4">
        <v>149624000</v>
      </c>
      <c r="K2432" s="4">
        <v>152187000</v>
      </c>
      <c r="L2432" s="4">
        <v>154430000</v>
      </c>
      <c r="M2432" s="4">
        <v>156330000</v>
      </c>
      <c r="N2432" s="4">
        <v>157858000</v>
      </c>
      <c r="O2432" s="4">
        <v>158970000</v>
      </c>
      <c r="P2432" s="4">
        <v>159564000</v>
      </c>
      <c r="Q2432" s="4">
        <v>159723000</v>
      </c>
      <c r="R2432" s="4">
        <v>160669000</v>
      </c>
      <c r="S2432" s="4">
        <v>159952000</v>
      </c>
      <c r="T2432" s="4">
        <v>159964000</v>
      </c>
      <c r="U2432" s="4">
        <v>159637000</v>
      </c>
      <c r="V2432" s="4">
        <v>158099000</v>
      </c>
      <c r="W2432" s="4">
        <v>157621000</v>
      </c>
      <c r="X2432" s="4">
        <v>157253000</v>
      </c>
      <c r="Y2432" s="4">
        <v>156779000</v>
      </c>
      <c r="Z2432" s="4">
        <v>156515000</v>
      </c>
      <c r="AA2432" s="4">
        <v>156490000</v>
      </c>
      <c r="AB2432" s="4">
        <v>157552000</v>
      </c>
      <c r="AC2432" s="4">
        <v>157916000</v>
      </c>
      <c r="AD2432" s="4">
        <v>158659000</v>
      </c>
      <c r="AE2432" s="4">
        <v>159113000</v>
      </c>
      <c r="AF2432" s="4">
        <v>160474000</v>
      </c>
      <c r="AG2432" s="4">
        <v>161869000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3913140</v>
      </c>
      <c r="D2437" s="4">
        <v>3877030</v>
      </c>
      <c r="E2437" s="4">
        <v>3794010</v>
      </c>
      <c r="F2437" s="4">
        <v>3733670</v>
      </c>
      <c r="G2437" s="4">
        <v>3658710</v>
      </c>
      <c r="H2437" s="4">
        <v>3540250</v>
      </c>
      <c r="I2437" s="4">
        <v>3441250</v>
      </c>
      <c r="J2437" s="4">
        <v>3330940</v>
      </c>
      <c r="K2437" s="4">
        <v>3212010</v>
      </c>
      <c r="L2437" s="4">
        <v>3083800</v>
      </c>
      <c r="M2437" s="4">
        <v>2948010</v>
      </c>
      <c r="N2437" s="4">
        <v>2806770</v>
      </c>
      <c r="O2437" s="4">
        <v>2662190</v>
      </c>
      <c r="P2437" s="4">
        <v>2665760</v>
      </c>
      <c r="Q2437" s="4">
        <v>2662620</v>
      </c>
      <c r="R2437" s="4">
        <v>2668910</v>
      </c>
      <c r="S2437" s="4">
        <v>2650660</v>
      </c>
      <c r="T2437" s="4">
        <v>2645220</v>
      </c>
      <c r="U2437" s="4">
        <v>2635360</v>
      </c>
      <c r="V2437" s="4">
        <v>2606700</v>
      </c>
      <c r="W2437" s="4">
        <v>2593400</v>
      </c>
      <c r="X2437" s="4">
        <v>2580000</v>
      </c>
      <c r="Y2437" s="4">
        <v>2568500</v>
      </c>
      <c r="Z2437" s="4">
        <v>2559710</v>
      </c>
      <c r="AA2437" s="4">
        <v>2553880</v>
      </c>
      <c r="AB2437" s="4">
        <v>2567450</v>
      </c>
      <c r="AC2437" s="4">
        <v>2570150</v>
      </c>
      <c r="AD2437" s="4">
        <v>2588190</v>
      </c>
      <c r="AE2437" s="4">
        <v>2595240</v>
      </c>
      <c r="AF2437" s="4">
        <v>2617500</v>
      </c>
      <c r="AG2437" s="4">
        <v>2641440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61187.199999999997</v>
      </c>
      <c r="D2440">
        <v>56930</v>
      </c>
      <c r="E2440">
        <v>52787.199999999997</v>
      </c>
      <c r="F2440">
        <v>48761.5</v>
      </c>
      <c r="G2440">
        <v>44848.4</v>
      </c>
      <c r="H2440">
        <v>41571.9</v>
      </c>
      <c r="I2440">
        <v>37830.400000000001</v>
      </c>
      <c r="J2440">
        <v>34684.699999999997</v>
      </c>
      <c r="K2440">
        <v>31576.1</v>
      </c>
      <c r="L2440">
        <v>28507.7</v>
      </c>
      <c r="M2440">
        <v>25476.9</v>
      </c>
      <c r="N2440">
        <v>22472</v>
      </c>
      <c r="O2440">
        <v>19877.3</v>
      </c>
      <c r="P2440">
        <v>18324.900000000001</v>
      </c>
      <c r="Q2440">
        <v>17027.5</v>
      </c>
      <c r="R2440">
        <v>15757.7</v>
      </c>
      <c r="S2440">
        <v>14522.3</v>
      </c>
      <c r="T2440">
        <v>13030.8</v>
      </c>
      <c r="U2440">
        <v>12174.5</v>
      </c>
      <c r="V2440">
        <v>11075.2</v>
      </c>
      <c r="W2440">
        <v>10048.4</v>
      </c>
      <c r="X2440">
        <v>9104.64</v>
      </c>
      <c r="Y2440">
        <v>8476.57</v>
      </c>
      <c r="Z2440">
        <v>7672.93</v>
      </c>
      <c r="AA2440">
        <v>6949.88</v>
      </c>
      <c r="AB2440">
        <v>6499.98</v>
      </c>
      <c r="AC2440">
        <v>6091.54</v>
      </c>
      <c r="AD2440">
        <v>5513.04</v>
      </c>
      <c r="AE2440">
        <v>5171.47</v>
      </c>
      <c r="AF2440">
        <v>4853.4799999999996</v>
      </c>
      <c r="AG2440">
        <v>4560.75</v>
      </c>
    </row>
    <row r="2441" spans="1:33">
      <c r="A2441" t="s">
        <v>4535</v>
      </c>
      <c r="B2441" t="s">
        <v>132</v>
      </c>
      <c r="C2441" s="4">
        <v>96124900</v>
      </c>
      <c r="D2441" s="4">
        <v>92255700</v>
      </c>
      <c r="E2441" s="4">
        <v>88299000</v>
      </c>
      <c r="F2441" s="4">
        <v>84264000</v>
      </c>
      <c r="G2441" s="4">
        <v>80160100</v>
      </c>
      <c r="H2441" s="4">
        <v>77026300</v>
      </c>
      <c r="I2441" s="4">
        <v>72814400</v>
      </c>
      <c r="J2441" s="4">
        <v>69543800</v>
      </c>
      <c r="K2441" s="4">
        <v>66196100</v>
      </c>
      <c r="L2441" s="4">
        <v>62781500</v>
      </c>
      <c r="M2441" s="4">
        <v>59275600</v>
      </c>
      <c r="N2441" s="4">
        <v>55673900</v>
      </c>
      <c r="O2441" s="4">
        <v>52926000</v>
      </c>
      <c r="P2441" s="4">
        <v>48920900</v>
      </c>
      <c r="Q2441" s="4">
        <v>45842500</v>
      </c>
      <c r="R2441" s="4">
        <v>42734800</v>
      </c>
      <c r="S2441" s="4">
        <v>39637100</v>
      </c>
      <c r="T2441" s="4">
        <v>35767700</v>
      </c>
      <c r="U2441" s="4">
        <v>33544700</v>
      </c>
      <c r="V2441" s="4">
        <v>30630100</v>
      </c>
      <c r="W2441" s="4">
        <v>27891500</v>
      </c>
      <c r="X2441" s="4">
        <v>25351600</v>
      </c>
      <c r="Y2441" s="4">
        <v>23670900</v>
      </c>
      <c r="Z2441" s="4">
        <v>21493300</v>
      </c>
      <c r="AA2441" s="4">
        <v>19504900</v>
      </c>
      <c r="AB2441" s="4">
        <v>18281600</v>
      </c>
      <c r="AC2441" s="4">
        <v>17164100</v>
      </c>
      <c r="AD2441" s="4">
        <v>15562500</v>
      </c>
      <c r="AE2441" s="4">
        <v>14627400</v>
      </c>
      <c r="AF2441" s="4">
        <v>13756100</v>
      </c>
      <c r="AG2441" s="4">
        <v>12948500</v>
      </c>
    </row>
    <row r="2442" spans="1:33">
      <c r="A2442" t="s">
        <v>4534</v>
      </c>
      <c r="B2442" t="s">
        <v>132</v>
      </c>
      <c r="C2442" s="4">
        <v>61662300</v>
      </c>
      <c r="D2442" s="4">
        <v>58785800</v>
      </c>
      <c r="E2442" s="4">
        <v>56265700</v>
      </c>
      <c r="F2442" s="4">
        <v>53922600</v>
      </c>
      <c r="G2442" s="4">
        <v>51309800</v>
      </c>
      <c r="H2442" s="4">
        <v>49338300</v>
      </c>
      <c r="I2442" s="4">
        <v>46617900</v>
      </c>
      <c r="J2442" s="4">
        <v>44483600</v>
      </c>
      <c r="K2442" s="4">
        <v>42324400</v>
      </c>
      <c r="L2442" s="4">
        <v>40109100</v>
      </c>
      <c r="M2442" s="4">
        <v>37836900</v>
      </c>
      <c r="N2442" s="4">
        <v>35508700</v>
      </c>
      <c r="O2442" s="4">
        <v>33729800</v>
      </c>
      <c r="P2442" s="4">
        <v>31159200</v>
      </c>
      <c r="Q2442" s="4">
        <v>29183900</v>
      </c>
      <c r="R2442" s="4">
        <v>27212600</v>
      </c>
      <c r="S2442" s="4">
        <v>25235100</v>
      </c>
      <c r="T2442" s="4">
        <v>22755200</v>
      </c>
      <c r="U2442" s="4">
        <v>21335500</v>
      </c>
      <c r="V2442" s="4">
        <v>19478300</v>
      </c>
      <c r="W2442" s="4">
        <v>17748100</v>
      </c>
      <c r="X2442" s="4">
        <v>16137800</v>
      </c>
      <c r="Y2442" s="4">
        <v>15062100</v>
      </c>
      <c r="Z2442" s="4">
        <v>13679900</v>
      </c>
      <c r="AA2442" s="4">
        <v>12425600</v>
      </c>
      <c r="AB2442" s="4">
        <v>11663600</v>
      </c>
      <c r="AC2442" s="4">
        <v>10954200</v>
      </c>
      <c r="AD2442" s="4">
        <v>9898020</v>
      </c>
      <c r="AE2442" s="4">
        <v>9295170</v>
      </c>
      <c r="AF2442" s="4">
        <v>8732810</v>
      </c>
      <c r="AG2442" s="4">
        <v>8212680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16686300</v>
      </c>
      <c r="D2447" s="4">
        <v>15550600</v>
      </c>
      <c r="E2447" s="4">
        <v>14454200</v>
      </c>
      <c r="F2447" s="4">
        <v>13387000</v>
      </c>
      <c r="G2447" s="4">
        <v>12345700</v>
      </c>
      <c r="H2447" s="4">
        <v>11477600</v>
      </c>
      <c r="I2447" s="4">
        <v>10476700</v>
      </c>
      <c r="J2447" s="4">
        <v>9637700</v>
      </c>
      <c r="K2447" s="4">
        <v>8808210</v>
      </c>
      <c r="L2447" s="4">
        <v>7988560</v>
      </c>
      <c r="M2447" s="4">
        <v>7176640</v>
      </c>
      <c r="N2447" s="4">
        <v>6372910</v>
      </c>
      <c r="O2447" s="4">
        <v>5681530</v>
      </c>
      <c r="P2447" s="4">
        <v>5220360</v>
      </c>
      <c r="Q2447" s="4">
        <v>4860730</v>
      </c>
      <c r="R2447" s="4">
        <v>4500760</v>
      </c>
      <c r="S2447" s="4">
        <v>4149190</v>
      </c>
      <c r="T2447" s="4">
        <v>3725080</v>
      </c>
      <c r="U2447" s="4">
        <v>3479610</v>
      </c>
      <c r="V2447" s="4">
        <v>3167190</v>
      </c>
      <c r="W2447" s="4">
        <v>2875560</v>
      </c>
      <c r="X2447" s="4">
        <v>2606520</v>
      </c>
      <c r="Y2447" s="4">
        <v>2426720</v>
      </c>
      <c r="Z2447" s="4">
        <v>2197530</v>
      </c>
      <c r="AA2447" s="4">
        <v>1989330</v>
      </c>
      <c r="AB2447" s="4">
        <v>1860290</v>
      </c>
      <c r="AC2447" s="4">
        <v>1742850</v>
      </c>
      <c r="AD2447" s="4">
        <v>1577330</v>
      </c>
      <c r="AE2447" s="4">
        <v>1479900</v>
      </c>
      <c r="AF2447" s="4">
        <v>1388930</v>
      </c>
      <c r="AG2447" s="4">
        <v>1304930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4525</v>
      </c>
      <c r="B2451" t="s">
        <v>132</v>
      </c>
      <c r="C2451">
        <v>138417</v>
      </c>
      <c r="D2451">
        <v>143131</v>
      </c>
      <c r="E2451">
        <v>146477</v>
      </c>
      <c r="F2451">
        <v>151028</v>
      </c>
      <c r="G2451">
        <v>155552</v>
      </c>
      <c r="H2451">
        <v>158581</v>
      </c>
      <c r="I2451">
        <v>162820</v>
      </c>
      <c r="J2451">
        <v>166829</v>
      </c>
      <c r="K2451">
        <v>170624</v>
      </c>
      <c r="L2451">
        <v>174062</v>
      </c>
      <c r="M2451">
        <v>177143</v>
      </c>
      <c r="N2451">
        <v>179828</v>
      </c>
      <c r="O2451">
        <v>182134</v>
      </c>
      <c r="P2451">
        <v>182939</v>
      </c>
      <c r="Q2451">
        <v>183348</v>
      </c>
      <c r="R2451">
        <v>184415</v>
      </c>
      <c r="S2451">
        <v>183878</v>
      </c>
      <c r="T2451">
        <v>184047</v>
      </c>
      <c r="U2451">
        <v>183817</v>
      </c>
      <c r="V2451">
        <v>182302</v>
      </c>
      <c r="W2451">
        <v>181820</v>
      </c>
      <c r="X2451">
        <v>181330</v>
      </c>
      <c r="Y2451">
        <v>180972</v>
      </c>
      <c r="Z2451">
        <v>180801</v>
      </c>
      <c r="AA2451">
        <v>180838</v>
      </c>
      <c r="AB2451">
        <v>181968</v>
      </c>
      <c r="AC2451">
        <v>182343</v>
      </c>
      <c r="AD2451">
        <v>183875</v>
      </c>
      <c r="AE2451">
        <v>184667</v>
      </c>
      <c r="AF2451">
        <v>186491</v>
      </c>
      <c r="AG2451">
        <v>188441</v>
      </c>
    </row>
    <row r="2452" spans="1:33">
      <c r="A2452" t="s">
        <v>4524</v>
      </c>
      <c r="B2452" t="s">
        <v>132</v>
      </c>
      <c r="C2452" s="4">
        <v>25774000</v>
      </c>
      <c r="D2452" s="4">
        <v>26355000</v>
      </c>
      <c r="E2452" s="4">
        <v>26830200</v>
      </c>
      <c r="F2452" s="4">
        <v>27651600</v>
      </c>
      <c r="G2452" s="4">
        <v>28339400</v>
      </c>
      <c r="H2452" s="4">
        <v>28767500</v>
      </c>
      <c r="I2452" s="4">
        <v>29377200</v>
      </c>
      <c r="J2452" s="4">
        <v>29924800</v>
      </c>
      <c r="K2452" s="4">
        <v>30437500</v>
      </c>
      <c r="L2452" s="4">
        <v>30885900</v>
      </c>
      <c r="M2452" s="4">
        <v>31266100</v>
      </c>
      <c r="N2452" s="4">
        <v>31571600</v>
      </c>
      <c r="O2452" s="4">
        <v>31793900</v>
      </c>
      <c r="P2452" s="4">
        <v>31912700</v>
      </c>
      <c r="Q2452" s="4">
        <v>31944600</v>
      </c>
      <c r="R2452" s="4">
        <v>32133700</v>
      </c>
      <c r="S2452" s="4">
        <v>31990300</v>
      </c>
      <c r="T2452" s="4">
        <v>31992800</v>
      </c>
      <c r="U2452" s="4">
        <v>31927400</v>
      </c>
      <c r="V2452" s="4">
        <v>31619800</v>
      </c>
      <c r="W2452" s="4">
        <v>31524200</v>
      </c>
      <c r="X2452" s="4">
        <v>31450600</v>
      </c>
      <c r="Y2452" s="4">
        <v>31355800</v>
      </c>
      <c r="Z2452" s="4">
        <v>31303000</v>
      </c>
      <c r="AA2452" s="4">
        <v>31297900</v>
      </c>
      <c r="AB2452" s="4">
        <v>31510400</v>
      </c>
      <c r="AC2452" s="4">
        <v>31583300</v>
      </c>
      <c r="AD2452" s="4">
        <v>31731800</v>
      </c>
      <c r="AE2452" s="4">
        <v>31822700</v>
      </c>
      <c r="AF2452" s="4">
        <v>32094800</v>
      </c>
      <c r="AG2452" s="4">
        <v>32373900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>
        <v>782628</v>
      </c>
      <c r="D2457">
        <v>775406</v>
      </c>
      <c r="E2457">
        <v>758803</v>
      </c>
      <c r="F2457">
        <v>746735</v>
      </c>
      <c r="G2457">
        <v>731742</v>
      </c>
      <c r="H2457">
        <v>708050</v>
      </c>
      <c r="I2457">
        <v>688251</v>
      </c>
      <c r="J2457">
        <v>666188</v>
      </c>
      <c r="K2457">
        <v>642402</v>
      </c>
      <c r="L2457">
        <v>616759</v>
      </c>
      <c r="M2457">
        <v>589603</v>
      </c>
      <c r="N2457">
        <v>561355</v>
      </c>
      <c r="O2457">
        <v>532437</v>
      </c>
      <c r="P2457">
        <v>533152</v>
      </c>
      <c r="Q2457">
        <v>532525</v>
      </c>
      <c r="R2457">
        <v>533781</v>
      </c>
      <c r="S2457">
        <v>530133</v>
      </c>
      <c r="T2457">
        <v>529043</v>
      </c>
      <c r="U2457">
        <v>527072</v>
      </c>
      <c r="V2457">
        <v>521340</v>
      </c>
      <c r="W2457">
        <v>518681</v>
      </c>
      <c r="X2457">
        <v>515999</v>
      </c>
      <c r="Y2457">
        <v>513701</v>
      </c>
      <c r="Z2457">
        <v>511943</v>
      </c>
      <c r="AA2457">
        <v>510775</v>
      </c>
      <c r="AB2457">
        <v>513491</v>
      </c>
      <c r="AC2457">
        <v>514030</v>
      </c>
      <c r="AD2457">
        <v>517639</v>
      </c>
      <c r="AE2457">
        <v>519047</v>
      </c>
      <c r="AF2457">
        <v>523501</v>
      </c>
      <c r="AG2457">
        <v>528288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584127000000</v>
      </c>
      <c r="D2485" s="4">
        <v>524003000000</v>
      </c>
      <c r="E2485" s="4">
        <v>852518000000</v>
      </c>
      <c r="F2485" s="4">
        <v>1164600000000</v>
      </c>
      <c r="G2485" s="4">
        <v>1489170000000</v>
      </c>
      <c r="H2485" s="4">
        <v>1543900000000</v>
      </c>
      <c r="I2485" s="4">
        <v>1612340000000</v>
      </c>
      <c r="J2485" s="4">
        <v>1665050000000</v>
      </c>
      <c r="K2485" s="4">
        <v>1731350000000</v>
      </c>
      <c r="L2485" s="4">
        <v>1796460000000</v>
      </c>
      <c r="M2485" s="4">
        <v>1860340000000</v>
      </c>
      <c r="N2485" s="4">
        <v>1923080000000</v>
      </c>
      <c r="O2485" s="4">
        <v>1999030000000</v>
      </c>
      <c r="P2485" s="4">
        <v>2073700000000</v>
      </c>
      <c r="Q2485" s="4">
        <v>2147140000000</v>
      </c>
      <c r="R2485" s="4">
        <v>2219390000000</v>
      </c>
      <c r="S2485" s="4">
        <v>2304560000000</v>
      </c>
      <c r="T2485" s="4">
        <v>2388400000000</v>
      </c>
      <c r="U2485" s="4">
        <v>2470980000000</v>
      </c>
      <c r="V2485" s="4">
        <v>2552430000000</v>
      </c>
      <c r="W2485" s="4">
        <v>2646180000000</v>
      </c>
      <c r="X2485" s="4">
        <v>2738580000000</v>
      </c>
      <c r="Y2485" s="4">
        <v>2843240000000</v>
      </c>
      <c r="Z2485" s="4">
        <v>2946240000000</v>
      </c>
      <c r="AA2485" s="4">
        <v>3049570000000</v>
      </c>
      <c r="AB2485" s="4">
        <v>3152150000000</v>
      </c>
      <c r="AC2485" s="4">
        <v>3264860000000</v>
      </c>
      <c r="AD2485" s="4">
        <v>3387730000000</v>
      </c>
      <c r="AE2485" s="4">
        <v>3494220000000</v>
      </c>
      <c r="AF2485" s="4">
        <v>3470100000000</v>
      </c>
      <c r="AG2485" s="4">
        <v>3446840000000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14934200000</v>
      </c>
      <c r="D2495" s="4">
        <v>16412300000</v>
      </c>
      <c r="E2495" s="4">
        <v>16949800000</v>
      </c>
      <c r="F2495" s="4">
        <v>17293500000</v>
      </c>
      <c r="G2495" s="4">
        <v>17815100000</v>
      </c>
      <c r="H2495" s="4">
        <v>18142700000</v>
      </c>
      <c r="I2495" s="4">
        <v>18646600000</v>
      </c>
      <c r="J2495" s="4">
        <v>19137200000</v>
      </c>
      <c r="K2495" s="4">
        <v>19592300000</v>
      </c>
      <c r="L2495" s="4">
        <v>20037700000</v>
      </c>
      <c r="M2495" s="4">
        <v>20468700000</v>
      </c>
      <c r="N2495" s="4">
        <v>20890500000</v>
      </c>
      <c r="O2495" s="4">
        <v>21324500000</v>
      </c>
      <c r="P2495" s="4">
        <v>21932900000</v>
      </c>
      <c r="Q2495" s="4">
        <v>22353400000</v>
      </c>
      <c r="R2495" s="4">
        <v>22946800000</v>
      </c>
      <c r="S2495" s="4">
        <v>23354800000</v>
      </c>
      <c r="T2495" s="4">
        <v>23934100000</v>
      </c>
      <c r="U2495" s="4">
        <v>24479500000</v>
      </c>
      <c r="V2495" s="4">
        <v>25018200000</v>
      </c>
      <c r="W2495" s="4">
        <v>25555400000</v>
      </c>
      <c r="X2495" s="4">
        <v>26085800000</v>
      </c>
      <c r="Y2495" s="4">
        <v>26614300000</v>
      </c>
      <c r="Z2495" s="4">
        <v>27304600000</v>
      </c>
      <c r="AA2495" s="4">
        <v>27788400000</v>
      </c>
      <c r="AB2495" s="4">
        <v>28435400000</v>
      </c>
      <c r="AC2495" s="4">
        <v>29052700000</v>
      </c>
      <c r="AD2495" s="4">
        <v>29665100000</v>
      </c>
      <c r="AE2495" s="4">
        <v>30272700000</v>
      </c>
      <c r="AF2495" s="4">
        <v>30072100000</v>
      </c>
      <c r="AG2495" s="4">
        <v>29876800000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253516000</v>
      </c>
      <c r="D2505" s="4">
        <v>227421000</v>
      </c>
      <c r="E2505" s="4">
        <v>369999000</v>
      </c>
      <c r="F2505" s="4">
        <v>505446000</v>
      </c>
      <c r="G2505" s="4">
        <v>646311000</v>
      </c>
      <c r="H2505" s="4">
        <v>670064000</v>
      </c>
      <c r="I2505" s="4">
        <v>699769000</v>
      </c>
      <c r="J2505" s="4">
        <v>722643000</v>
      </c>
      <c r="K2505" s="4">
        <v>751419000</v>
      </c>
      <c r="L2505" s="4">
        <v>779680000</v>
      </c>
      <c r="M2505" s="4">
        <v>807400000</v>
      </c>
      <c r="N2505" s="4">
        <v>834632000</v>
      </c>
      <c r="O2505" s="4">
        <v>867596000</v>
      </c>
      <c r="P2505" s="4">
        <v>900003000</v>
      </c>
      <c r="Q2505" s="4">
        <v>931874000</v>
      </c>
      <c r="R2505" s="4">
        <v>963231000</v>
      </c>
      <c r="S2505" s="4">
        <v>1000200000</v>
      </c>
      <c r="T2505" s="4">
        <v>1036590000</v>
      </c>
      <c r="U2505" s="4">
        <v>1072420000</v>
      </c>
      <c r="V2505" s="4">
        <v>1107780000</v>
      </c>
      <c r="W2505" s="4">
        <v>1148460000</v>
      </c>
      <c r="X2505" s="4">
        <v>1188570000</v>
      </c>
      <c r="Y2505" s="4">
        <v>1233990000</v>
      </c>
      <c r="Z2505" s="4">
        <v>1278690000</v>
      </c>
      <c r="AA2505" s="4">
        <v>1323540000</v>
      </c>
      <c r="AB2505" s="4">
        <v>1368060000</v>
      </c>
      <c r="AC2505" s="4">
        <v>1416970000</v>
      </c>
      <c r="AD2505" s="4">
        <v>1470300000</v>
      </c>
      <c r="AE2505" s="4">
        <v>1516520000</v>
      </c>
      <c r="AF2505" s="4">
        <v>1506050000</v>
      </c>
      <c r="AG2505" s="4">
        <v>1495960000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6481540</v>
      </c>
      <c r="D2515" s="4">
        <v>7123080</v>
      </c>
      <c r="E2515" s="4">
        <v>7356360</v>
      </c>
      <c r="F2515" s="4">
        <v>7505520</v>
      </c>
      <c r="G2515" s="4">
        <v>7731900</v>
      </c>
      <c r="H2515" s="4">
        <v>7874080</v>
      </c>
      <c r="I2515" s="4">
        <v>8092760</v>
      </c>
      <c r="J2515" s="4">
        <v>8305680</v>
      </c>
      <c r="K2515" s="4">
        <v>8503190</v>
      </c>
      <c r="L2515" s="4">
        <v>8696530</v>
      </c>
      <c r="M2515" s="4">
        <v>8883560</v>
      </c>
      <c r="N2515" s="4">
        <v>9066660</v>
      </c>
      <c r="O2515" s="4">
        <v>9255010</v>
      </c>
      <c r="P2515" s="4">
        <v>9519030</v>
      </c>
      <c r="Q2515" s="4">
        <v>9701540</v>
      </c>
      <c r="R2515" s="4">
        <v>9959080</v>
      </c>
      <c r="S2515" s="4">
        <v>10136100</v>
      </c>
      <c r="T2515" s="4">
        <v>10387600</v>
      </c>
      <c r="U2515" s="4">
        <v>10624300</v>
      </c>
      <c r="V2515" s="4">
        <v>10858100</v>
      </c>
      <c r="W2515" s="4">
        <v>11091200</v>
      </c>
      <c r="X2515" s="4">
        <v>11321400</v>
      </c>
      <c r="Y2515" s="4">
        <v>11550800</v>
      </c>
      <c r="Z2515" s="4">
        <v>11850400</v>
      </c>
      <c r="AA2515" s="4">
        <v>12060400</v>
      </c>
      <c r="AB2515" s="4">
        <v>12341200</v>
      </c>
      <c r="AC2515" s="4">
        <v>12609100</v>
      </c>
      <c r="AD2515" s="4">
        <v>12874900</v>
      </c>
      <c r="AE2515" s="4">
        <v>13138600</v>
      </c>
      <c r="AF2515" s="4">
        <v>13051500</v>
      </c>
      <c r="AG2515" s="4">
        <v>12966800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1871510000</v>
      </c>
      <c r="D2525" s="4">
        <v>1678880000</v>
      </c>
      <c r="E2525" s="4">
        <v>2731420000</v>
      </c>
      <c r="F2525" s="4">
        <v>3731320000</v>
      </c>
      <c r="G2525" s="4">
        <v>4771210000</v>
      </c>
      <c r="H2525" s="4">
        <v>4946570000</v>
      </c>
      <c r="I2525" s="4">
        <v>5165860000</v>
      </c>
      <c r="J2525" s="4">
        <v>5334720000</v>
      </c>
      <c r="K2525" s="4">
        <v>5547150000</v>
      </c>
      <c r="L2525" s="4">
        <v>5755770000</v>
      </c>
      <c r="M2525" s="4">
        <v>5960410000</v>
      </c>
      <c r="N2525" s="4">
        <v>6161440000</v>
      </c>
      <c r="O2525" s="4">
        <v>6404790000</v>
      </c>
      <c r="P2525" s="4">
        <v>6644030000</v>
      </c>
      <c r="Q2525" s="4">
        <v>6879310000</v>
      </c>
      <c r="R2525" s="4">
        <v>7110800000</v>
      </c>
      <c r="S2525" s="4">
        <v>7383690000</v>
      </c>
      <c r="T2525" s="4">
        <v>7652310000</v>
      </c>
      <c r="U2525" s="4">
        <v>7916870000</v>
      </c>
      <c r="V2525" s="4">
        <v>8177850000</v>
      </c>
      <c r="W2525" s="4">
        <v>8478230000</v>
      </c>
      <c r="X2525" s="4">
        <v>8774270000</v>
      </c>
      <c r="Y2525" s="4">
        <v>9109600000</v>
      </c>
      <c r="Z2525" s="4">
        <v>9439610000</v>
      </c>
      <c r="AA2525" s="4">
        <v>9770670000</v>
      </c>
      <c r="AB2525" s="4">
        <v>10099300000</v>
      </c>
      <c r="AC2525" s="4">
        <v>10460400000</v>
      </c>
      <c r="AD2525" s="4">
        <v>10854100000</v>
      </c>
      <c r="AE2525" s="4">
        <v>11195300000</v>
      </c>
      <c r="AF2525" s="4">
        <v>11118000000</v>
      </c>
      <c r="AG2525" s="4">
        <v>11043500000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47848200</v>
      </c>
      <c r="D2535" s="4">
        <v>52584200</v>
      </c>
      <c r="E2535" s="4">
        <v>54306300</v>
      </c>
      <c r="F2535" s="4">
        <v>55407500</v>
      </c>
      <c r="G2535" s="4">
        <v>57078600</v>
      </c>
      <c r="H2535" s="4">
        <v>58128200</v>
      </c>
      <c r="I2535" s="4">
        <v>59742600</v>
      </c>
      <c r="J2535" s="4">
        <v>61314400</v>
      </c>
      <c r="K2535" s="4">
        <v>62772500</v>
      </c>
      <c r="L2535" s="4">
        <v>64199800</v>
      </c>
      <c r="M2535" s="4">
        <v>65580500</v>
      </c>
      <c r="N2535" s="4">
        <v>66932100</v>
      </c>
      <c r="O2535" s="4">
        <v>68322600</v>
      </c>
      <c r="P2535" s="4">
        <v>70271600</v>
      </c>
      <c r="Q2535" s="4">
        <v>71619000</v>
      </c>
      <c r="R2535" s="4">
        <v>73520200</v>
      </c>
      <c r="S2535" s="4">
        <v>74827300</v>
      </c>
      <c r="T2535" s="4">
        <v>76683400</v>
      </c>
      <c r="U2535" s="4">
        <v>78430900</v>
      </c>
      <c r="V2535" s="4">
        <v>80156800</v>
      </c>
      <c r="W2535" s="4">
        <v>81878000</v>
      </c>
      <c r="X2535" s="4">
        <v>83577400</v>
      </c>
      <c r="Y2535" s="4">
        <v>85270800</v>
      </c>
      <c r="Z2535" s="4">
        <v>87482400</v>
      </c>
      <c r="AA2535" s="4">
        <v>89032500</v>
      </c>
      <c r="AB2535" s="4">
        <v>91105600</v>
      </c>
      <c r="AC2535" s="4">
        <v>93083100</v>
      </c>
      <c r="AD2535" s="4">
        <v>95045400</v>
      </c>
      <c r="AE2535" s="4">
        <v>96992000</v>
      </c>
      <c r="AF2535" s="4">
        <v>96349400</v>
      </c>
      <c r="AG2535" s="4">
        <v>95723600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556853000</v>
      </c>
      <c r="D2545" s="4">
        <v>499536000</v>
      </c>
      <c r="E2545" s="4">
        <v>812712000</v>
      </c>
      <c r="F2545" s="4">
        <v>1110220000</v>
      </c>
      <c r="G2545" s="4">
        <v>1419640000</v>
      </c>
      <c r="H2545" s="4">
        <v>1471810000</v>
      </c>
      <c r="I2545" s="4">
        <v>1537060000</v>
      </c>
      <c r="J2545" s="4">
        <v>1587300000</v>
      </c>
      <c r="K2545" s="4">
        <v>1650510000</v>
      </c>
      <c r="L2545" s="4">
        <v>1712580000</v>
      </c>
      <c r="M2545" s="4">
        <v>1773470000</v>
      </c>
      <c r="N2545" s="4">
        <v>1833290000</v>
      </c>
      <c r="O2545" s="4">
        <v>1905690000</v>
      </c>
      <c r="P2545" s="4">
        <v>1976880000</v>
      </c>
      <c r="Q2545" s="4">
        <v>2046880000</v>
      </c>
      <c r="R2545" s="4">
        <v>2115760000</v>
      </c>
      <c r="S2545" s="4">
        <v>2196960000</v>
      </c>
      <c r="T2545" s="4">
        <v>2276880000</v>
      </c>
      <c r="U2545" s="4">
        <v>2355600000</v>
      </c>
      <c r="V2545" s="4">
        <v>2433250000</v>
      </c>
      <c r="W2545" s="4">
        <v>2522630000</v>
      </c>
      <c r="X2545" s="4">
        <v>2610710000</v>
      </c>
      <c r="Y2545" s="4">
        <v>2710490000</v>
      </c>
      <c r="Z2545" s="4">
        <v>2808680000</v>
      </c>
      <c r="AA2545" s="4">
        <v>2907180000</v>
      </c>
      <c r="AB2545" s="4">
        <v>3004970000</v>
      </c>
      <c r="AC2545" s="4">
        <v>3112410000</v>
      </c>
      <c r="AD2545" s="4">
        <v>3229550000</v>
      </c>
      <c r="AE2545" s="4">
        <v>3331070000</v>
      </c>
      <c r="AF2545" s="4">
        <v>3308070000</v>
      </c>
      <c r="AG2545" s="4">
        <v>3285900000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14236900</v>
      </c>
      <c r="D2555" s="4">
        <v>15646000</v>
      </c>
      <c r="E2555" s="4">
        <v>16158400</v>
      </c>
      <c r="F2555" s="4">
        <v>16486000</v>
      </c>
      <c r="G2555" s="4">
        <v>16983300</v>
      </c>
      <c r="H2555" s="4">
        <v>17295600</v>
      </c>
      <c r="I2555" s="4">
        <v>17775900</v>
      </c>
      <c r="J2555" s="4">
        <v>18243600</v>
      </c>
      <c r="K2555" s="4">
        <v>18677400</v>
      </c>
      <c r="L2555" s="4">
        <v>19102100</v>
      </c>
      <c r="M2555" s="4">
        <v>19513000</v>
      </c>
      <c r="N2555" s="4">
        <v>19915100</v>
      </c>
      <c r="O2555" s="4">
        <v>20328800</v>
      </c>
      <c r="P2555" s="4">
        <v>20908800</v>
      </c>
      <c r="Q2555" s="4">
        <v>21309700</v>
      </c>
      <c r="R2555" s="4">
        <v>21875300</v>
      </c>
      <c r="S2555" s="4">
        <v>22264300</v>
      </c>
      <c r="T2555" s="4">
        <v>22816500</v>
      </c>
      <c r="U2555" s="4">
        <v>23336500</v>
      </c>
      <c r="V2555" s="4">
        <v>23850000</v>
      </c>
      <c r="W2555" s="4">
        <v>24362100</v>
      </c>
      <c r="X2555" s="4">
        <v>24867800</v>
      </c>
      <c r="Y2555" s="4">
        <v>25371600</v>
      </c>
      <c r="Z2555" s="4">
        <v>26029700</v>
      </c>
      <c r="AA2555" s="4">
        <v>26490900</v>
      </c>
      <c r="AB2555" s="4">
        <v>27107700</v>
      </c>
      <c r="AC2555" s="4">
        <v>27696100</v>
      </c>
      <c r="AD2555" s="4">
        <v>28280000</v>
      </c>
      <c r="AE2555" s="4">
        <v>28859200</v>
      </c>
      <c r="AF2555" s="4">
        <v>28668000</v>
      </c>
      <c r="AG2555" s="4">
        <v>28481800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30151700</v>
      </c>
      <c r="D2565" s="4">
        <v>27048200</v>
      </c>
      <c r="E2565" s="4">
        <v>44005700</v>
      </c>
      <c r="F2565" s="4">
        <v>60115000</v>
      </c>
      <c r="G2565" s="4">
        <v>76868600</v>
      </c>
      <c r="H2565" s="4">
        <v>79693700</v>
      </c>
      <c r="I2565" s="4">
        <v>83226700</v>
      </c>
      <c r="J2565" s="4">
        <v>85947200</v>
      </c>
      <c r="K2565" s="4">
        <v>89369600</v>
      </c>
      <c r="L2565" s="4">
        <v>92730800</v>
      </c>
      <c r="M2565" s="4">
        <v>96027600</v>
      </c>
      <c r="N2565" s="4">
        <v>99266500</v>
      </c>
      <c r="O2565" s="4">
        <v>103187000</v>
      </c>
      <c r="P2565" s="4">
        <v>107041000</v>
      </c>
      <c r="Q2565" s="4">
        <v>110832000</v>
      </c>
      <c r="R2565" s="4">
        <v>114561000</v>
      </c>
      <c r="S2565" s="4">
        <v>118958000</v>
      </c>
      <c r="T2565" s="4">
        <v>123286000</v>
      </c>
      <c r="U2565" s="4">
        <v>127548000</v>
      </c>
      <c r="V2565" s="4">
        <v>131753000</v>
      </c>
      <c r="W2565" s="4">
        <v>136592000</v>
      </c>
      <c r="X2565" s="4">
        <v>141361000</v>
      </c>
      <c r="Y2565" s="4">
        <v>146764000</v>
      </c>
      <c r="Z2565" s="4">
        <v>152081000</v>
      </c>
      <c r="AA2565" s="4">
        <v>157414000</v>
      </c>
      <c r="AB2565" s="4">
        <v>162709000</v>
      </c>
      <c r="AC2565" s="4">
        <v>168527000</v>
      </c>
      <c r="AD2565" s="4">
        <v>174869000</v>
      </c>
      <c r="AE2565" s="4">
        <v>180367000</v>
      </c>
      <c r="AF2565" s="4">
        <v>179121000</v>
      </c>
      <c r="AG2565" s="4">
        <v>177921000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>
        <v>770879</v>
      </c>
      <c r="D2575">
        <v>847180</v>
      </c>
      <c r="E2575">
        <v>874924</v>
      </c>
      <c r="F2575">
        <v>892665</v>
      </c>
      <c r="G2575">
        <v>919589</v>
      </c>
      <c r="H2575">
        <v>936499</v>
      </c>
      <c r="I2575">
        <v>962508</v>
      </c>
      <c r="J2575">
        <v>987831</v>
      </c>
      <c r="K2575" s="4">
        <v>1011320</v>
      </c>
      <c r="L2575" s="4">
        <v>1034320</v>
      </c>
      <c r="M2575" s="4">
        <v>1056560</v>
      </c>
      <c r="N2575" s="4">
        <v>1078340</v>
      </c>
      <c r="O2575" s="4">
        <v>1100740</v>
      </c>
      <c r="P2575" s="4">
        <v>1132140</v>
      </c>
      <c r="Q2575" s="4">
        <v>1153850</v>
      </c>
      <c r="R2575" s="4">
        <v>1184480</v>
      </c>
      <c r="S2575" s="4">
        <v>1205540</v>
      </c>
      <c r="T2575" s="4">
        <v>1235440</v>
      </c>
      <c r="U2575" s="4">
        <v>1263590</v>
      </c>
      <c r="V2575" s="4">
        <v>1291400</v>
      </c>
      <c r="W2575" s="4">
        <v>1319130</v>
      </c>
      <c r="X2575" s="4">
        <v>1346510</v>
      </c>
      <c r="Y2575" s="4">
        <v>1373790</v>
      </c>
      <c r="Z2575" s="4">
        <v>1409420</v>
      </c>
      <c r="AA2575" s="4">
        <v>1434390</v>
      </c>
      <c r="AB2575" s="4">
        <v>1467790</v>
      </c>
      <c r="AC2575" s="4">
        <v>1499650</v>
      </c>
      <c r="AD2575" s="4">
        <v>1531270</v>
      </c>
      <c r="AE2575" s="4">
        <v>1562630</v>
      </c>
      <c r="AF2575" s="4">
        <v>1552280</v>
      </c>
      <c r="AG2575" s="4">
        <v>1542190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26479800</v>
      </c>
      <c r="D2585" s="4">
        <v>23754300</v>
      </c>
      <c r="E2585" s="4">
        <v>38646600</v>
      </c>
      <c r="F2585" s="4">
        <v>52794100</v>
      </c>
      <c r="G2585" s="4">
        <v>67507500</v>
      </c>
      <c r="H2585" s="4">
        <v>69988500</v>
      </c>
      <c r="I2585" s="4">
        <v>73091200</v>
      </c>
      <c r="J2585" s="4">
        <v>75480500</v>
      </c>
      <c r="K2585" s="4">
        <v>78486000</v>
      </c>
      <c r="L2585" s="4">
        <v>81437900</v>
      </c>
      <c r="M2585" s="4">
        <v>84333300</v>
      </c>
      <c r="N2585" s="4">
        <v>87177700</v>
      </c>
      <c r="O2585" s="4">
        <v>90620800</v>
      </c>
      <c r="P2585" s="4">
        <v>94005700</v>
      </c>
      <c r="Q2585" s="4">
        <v>97334700</v>
      </c>
      <c r="R2585" s="4">
        <v>100610000</v>
      </c>
      <c r="S2585" s="4">
        <v>104471000</v>
      </c>
      <c r="T2585" s="4">
        <v>108272000</v>
      </c>
      <c r="U2585" s="4">
        <v>112015000</v>
      </c>
      <c r="V2585" s="4">
        <v>115708000</v>
      </c>
      <c r="W2585" s="4">
        <v>119958000</v>
      </c>
      <c r="X2585" s="4">
        <v>124146000</v>
      </c>
      <c r="Y2585" s="4">
        <v>128891000</v>
      </c>
      <c r="Z2585" s="4">
        <v>133560000</v>
      </c>
      <c r="AA2585" s="4">
        <v>138244000</v>
      </c>
      <c r="AB2585" s="4">
        <v>142894000</v>
      </c>
      <c r="AC2585" s="4">
        <v>148004000</v>
      </c>
      <c r="AD2585" s="4">
        <v>153573000</v>
      </c>
      <c r="AE2585" s="4">
        <v>158401000</v>
      </c>
      <c r="AF2585" s="4">
        <v>157307000</v>
      </c>
      <c r="AG2585" s="4">
        <v>156253000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>
        <v>677000</v>
      </c>
      <c r="D2595">
        <v>744009</v>
      </c>
      <c r="E2595">
        <v>768375</v>
      </c>
      <c r="F2595">
        <v>783955</v>
      </c>
      <c r="G2595">
        <v>807600</v>
      </c>
      <c r="H2595">
        <v>822451</v>
      </c>
      <c r="I2595">
        <v>845293</v>
      </c>
      <c r="J2595">
        <v>867532</v>
      </c>
      <c r="K2595">
        <v>888162</v>
      </c>
      <c r="L2595">
        <v>908356</v>
      </c>
      <c r="M2595">
        <v>927892</v>
      </c>
      <c r="N2595">
        <v>947017</v>
      </c>
      <c r="O2595">
        <v>966691</v>
      </c>
      <c r="P2595">
        <v>994267</v>
      </c>
      <c r="Q2595" s="4">
        <v>1013330</v>
      </c>
      <c r="R2595" s="4">
        <v>1040230</v>
      </c>
      <c r="S2595" s="4">
        <v>1058730</v>
      </c>
      <c r="T2595" s="4">
        <v>1084990</v>
      </c>
      <c r="U2595" s="4">
        <v>1109710</v>
      </c>
      <c r="V2595" s="4">
        <v>1134130</v>
      </c>
      <c r="W2595" s="4">
        <v>1158480</v>
      </c>
      <c r="X2595" s="4">
        <v>1182530</v>
      </c>
      <c r="Y2595" s="4">
        <v>1206490</v>
      </c>
      <c r="Z2595" s="4">
        <v>1237780</v>
      </c>
      <c r="AA2595" s="4">
        <v>1259710</v>
      </c>
      <c r="AB2595" s="4">
        <v>1289040</v>
      </c>
      <c r="AC2595" s="4">
        <v>1317020</v>
      </c>
      <c r="AD2595" s="4">
        <v>1344790</v>
      </c>
      <c r="AE2595" s="4">
        <v>1372330</v>
      </c>
      <c r="AF2595" s="4">
        <v>1363240</v>
      </c>
      <c r="AG2595" s="4">
        <v>1354380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76212400</v>
      </c>
      <c r="D2605" s="4">
        <v>68367900</v>
      </c>
      <c r="E2605" s="4">
        <v>111230000</v>
      </c>
      <c r="F2605" s="4">
        <v>151948000</v>
      </c>
      <c r="G2605" s="4">
        <v>194295000</v>
      </c>
      <c r="H2605" s="4">
        <v>201436000</v>
      </c>
      <c r="I2605" s="4">
        <v>210366000</v>
      </c>
      <c r="J2605" s="4">
        <v>217243000</v>
      </c>
      <c r="K2605" s="4">
        <v>225893000</v>
      </c>
      <c r="L2605" s="4">
        <v>234389000</v>
      </c>
      <c r="M2605" s="4">
        <v>242722000</v>
      </c>
      <c r="N2605" s="4">
        <v>250909000</v>
      </c>
      <c r="O2605" s="4">
        <v>260819000</v>
      </c>
      <c r="P2605" s="4">
        <v>270561000</v>
      </c>
      <c r="Q2605" s="4">
        <v>280142000</v>
      </c>
      <c r="R2605" s="4">
        <v>289569000</v>
      </c>
      <c r="S2605" s="4">
        <v>300682000</v>
      </c>
      <c r="T2605" s="4">
        <v>311621000</v>
      </c>
      <c r="U2605" s="4">
        <v>322394000</v>
      </c>
      <c r="V2605" s="4">
        <v>333022000</v>
      </c>
      <c r="W2605" s="4">
        <v>345254000</v>
      </c>
      <c r="X2605" s="4">
        <v>357309000</v>
      </c>
      <c r="Y2605" s="4">
        <v>370965000</v>
      </c>
      <c r="Z2605" s="4">
        <v>384403000</v>
      </c>
      <c r="AA2605" s="4">
        <v>397885000</v>
      </c>
      <c r="AB2605" s="4">
        <v>411269000</v>
      </c>
      <c r="AC2605" s="4">
        <v>425974000</v>
      </c>
      <c r="AD2605" s="4">
        <v>442004000</v>
      </c>
      <c r="AE2605" s="4">
        <v>455900000</v>
      </c>
      <c r="AF2605" s="4">
        <v>452752000</v>
      </c>
      <c r="AG2605" s="4">
        <v>449718000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1948490</v>
      </c>
      <c r="D2615" s="4">
        <v>2141360</v>
      </c>
      <c r="E2615" s="4">
        <v>2211480</v>
      </c>
      <c r="F2615" s="4">
        <v>2256320</v>
      </c>
      <c r="G2615" s="4">
        <v>2324380</v>
      </c>
      <c r="H2615" s="4">
        <v>2367120</v>
      </c>
      <c r="I2615" s="4">
        <v>2432860</v>
      </c>
      <c r="J2615" s="4">
        <v>2496870</v>
      </c>
      <c r="K2615" s="4">
        <v>2556250</v>
      </c>
      <c r="L2615" s="4">
        <v>2614370</v>
      </c>
      <c r="M2615" s="4">
        <v>2670600</v>
      </c>
      <c r="N2615" s="4">
        <v>2725640</v>
      </c>
      <c r="O2615" s="4">
        <v>2782260</v>
      </c>
      <c r="P2615" s="4">
        <v>2861630</v>
      </c>
      <c r="Q2615" s="4">
        <v>2916500</v>
      </c>
      <c r="R2615" s="4">
        <v>2993920</v>
      </c>
      <c r="S2615" s="4">
        <v>3047150</v>
      </c>
      <c r="T2615" s="4">
        <v>3122730</v>
      </c>
      <c r="U2615" s="4">
        <v>3193890</v>
      </c>
      <c r="V2615" s="4">
        <v>3264180</v>
      </c>
      <c r="W2615" s="4">
        <v>3334270</v>
      </c>
      <c r="X2615" s="4">
        <v>3403470</v>
      </c>
      <c r="Y2615" s="4">
        <v>3472430</v>
      </c>
      <c r="Z2615" s="4">
        <v>3562490</v>
      </c>
      <c r="AA2615" s="4">
        <v>3625620</v>
      </c>
      <c r="AB2615" s="4">
        <v>3710040</v>
      </c>
      <c r="AC2615" s="4">
        <v>3790570</v>
      </c>
      <c r="AD2615" s="4">
        <v>3870470</v>
      </c>
      <c r="AE2615" s="4">
        <v>3949750</v>
      </c>
      <c r="AF2615" s="4">
        <v>3923580</v>
      </c>
      <c r="AG2615" s="4">
        <v>3898100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9123170</v>
      </c>
      <c r="D2625" s="4">
        <v>8184120</v>
      </c>
      <c r="E2625" s="4">
        <v>13315000</v>
      </c>
      <c r="F2625" s="4">
        <v>18189300</v>
      </c>
      <c r="G2625" s="4">
        <v>23258500</v>
      </c>
      <c r="H2625" s="4">
        <v>24113300</v>
      </c>
      <c r="I2625" s="4">
        <v>25182300</v>
      </c>
      <c r="J2625" s="4">
        <v>26005500</v>
      </c>
      <c r="K2625" s="4">
        <v>27041000</v>
      </c>
      <c r="L2625" s="4">
        <v>28058000</v>
      </c>
      <c r="M2625" s="4">
        <v>29055600</v>
      </c>
      <c r="N2625" s="4">
        <v>30035600</v>
      </c>
      <c r="O2625" s="4">
        <v>31221800</v>
      </c>
      <c r="P2625" s="4">
        <v>32388000</v>
      </c>
      <c r="Q2625" s="4">
        <v>33535000</v>
      </c>
      <c r="R2625" s="4">
        <v>34663400</v>
      </c>
      <c r="S2625" s="4">
        <v>35993700</v>
      </c>
      <c r="T2625" s="4">
        <v>37303200</v>
      </c>
      <c r="U2625" s="4">
        <v>38592800</v>
      </c>
      <c r="V2625" s="4">
        <v>39865100</v>
      </c>
      <c r="W2625" s="4">
        <v>41329300</v>
      </c>
      <c r="X2625" s="4">
        <v>42772500</v>
      </c>
      <c r="Y2625" s="4">
        <v>44407100</v>
      </c>
      <c r="Z2625" s="4">
        <v>46015800</v>
      </c>
      <c r="AA2625" s="4">
        <v>47629700</v>
      </c>
      <c r="AB2625" s="4">
        <v>49231800</v>
      </c>
      <c r="AC2625" s="4">
        <v>50992100</v>
      </c>
      <c r="AD2625" s="4">
        <v>52911100</v>
      </c>
      <c r="AE2625" s="4">
        <v>54574400</v>
      </c>
      <c r="AF2625" s="4">
        <v>54197600</v>
      </c>
      <c r="AG2625" s="4">
        <v>53834400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>
        <v>233249</v>
      </c>
      <c r="D2635">
        <v>256335</v>
      </c>
      <c r="E2635">
        <v>264730</v>
      </c>
      <c r="F2635">
        <v>270098</v>
      </c>
      <c r="G2635">
        <v>278245</v>
      </c>
      <c r="H2635">
        <v>283361</v>
      </c>
      <c r="I2635">
        <v>291231</v>
      </c>
      <c r="J2635">
        <v>298893</v>
      </c>
      <c r="K2635">
        <v>306001</v>
      </c>
      <c r="L2635">
        <v>312958</v>
      </c>
      <c r="M2635">
        <v>319689</v>
      </c>
      <c r="N2635">
        <v>326278</v>
      </c>
      <c r="O2635">
        <v>333056</v>
      </c>
      <c r="P2635">
        <v>342557</v>
      </c>
      <c r="Q2635">
        <v>349125</v>
      </c>
      <c r="R2635">
        <v>358394</v>
      </c>
      <c r="S2635">
        <v>364765</v>
      </c>
      <c r="T2635">
        <v>373813</v>
      </c>
      <c r="U2635">
        <v>382332</v>
      </c>
      <c r="V2635">
        <v>390745</v>
      </c>
      <c r="W2635">
        <v>399136</v>
      </c>
      <c r="X2635">
        <v>407420</v>
      </c>
      <c r="Y2635">
        <v>415675</v>
      </c>
      <c r="Z2635">
        <v>426456</v>
      </c>
      <c r="AA2635">
        <v>434012</v>
      </c>
      <c r="AB2635">
        <v>444118</v>
      </c>
      <c r="AC2635">
        <v>453758</v>
      </c>
      <c r="AD2635">
        <v>463323</v>
      </c>
      <c r="AE2635">
        <v>472813</v>
      </c>
      <c r="AF2635">
        <v>469680</v>
      </c>
      <c r="AG2635">
        <v>466630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4998330</v>
      </c>
      <c r="D2645" s="4">
        <v>4483850</v>
      </c>
      <c r="E2645" s="4">
        <v>7294930</v>
      </c>
      <c r="F2645" s="4">
        <v>9965410</v>
      </c>
      <c r="G2645" s="4">
        <v>12742700</v>
      </c>
      <c r="H2645" s="4">
        <v>13211000</v>
      </c>
      <c r="I2645" s="4">
        <v>13796700</v>
      </c>
      <c r="J2645" s="4">
        <v>14247700</v>
      </c>
      <c r="K2645" s="4">
        <v>14815000</v>
      </c>
      <c r="L2645" s="4">
        <v>15372200</v>
      </c>
      <c r="M2645" s="4">
        <v>15918700</v>
      </c>
      <c r="N2645" s="4">
        <v>16455700</v>
      </c>
      <c r="O2645" s="4">
        <v>17105600</v>
      </c>
      <c r="P2645" s="4">
        <v>17744500</v>
      </c>
      <c r="Q2645" s="4">
        <v>18372900</v>
      </c>
      <c r="R2645" s="4">
        <v>18991100</v>
      </c>
      <c r="S2645" s="4">
        <v>19720000</v>
      </c>
      <c r="T2645" s="4">
        <v>20437400</v>
      </c>
      <c r="U2645" s="4">
        <v>21144000</v>
      </c>
      <c r="V2645" s="4">
        <v>21841000</v>
      </c>
      <c r="W2645" s="4">
        <v>22643200</v>
      </c>
      <c r="X2645" s="4">
        <v>23433900</v>
      </c>
      <c r="Y2645" s="4">
        <v>24329400</v>
      </c>
      <c r="Z2645" s="4">
        <v>25210800</v>
      </c>
      <c r="AA2645" s="4">
        <v>26095000</v>
      </c>
      <c r="AB2645" s="4">
        <v>26972700</v>
      </c>
      <c r="AC2645" s="4">
        <v>27937100</v>
      </c>
      <c r="AD2645" s="4">
        <v>28988500</v>
      </c>
      <c r="AE2645" s="4">
        <v>29899800</v>
      </c>
      <c r="AF2645" s="4">
        <v>29693400</v>
      </c>
      <c r="AG2645" s="4">
        <v>29494400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>
        <v>127791</v>
      </c>
      <c r="D2655">
        <v>140439</v>
      </c>
      <c r="E2655">
        <v>145038</v>
      </c>
      <c r="F2655">
        <v>147979</v>
      </c>
      <c r="G2655">
        <v>152443</v>
      </c>
      <c r="H2655">
        <v>155246</v>
      </c>
      <c r="I2655">
        <v>159557</v>
      </c>
      <c r="J2655">
        <v>163755</v>
      </c>
      <c r="K2655">
        <v>167649</v>
      </c>
      <c r="L2655">
        <v>171461</v>
      </c>
      <c r="M2655">
        <v>175149</v>
      </c>
      <c r="N2655">
        <v>178759</v>
      </c>
      <c r="O2655">
        <v>182472</v>
      </c>
      <c r="P2655">
        <v>187678</v>
      </c>
      <c r="Q2655">
        <v>191276</v>
      </c>
      <c r="R2655">
        <v>196354</v>
      </c>
      <c r="S2655">
        <v>199845</v>
      </c>
      <c r="T2655">
        <v>204802</v>
      </c>
      <c r="U2655">
        <v>209469</v>
      </c>
      <c r="V2655">
        <v>214078</v>
      </c>
      <c r="W2655">
        <v>218675</v>
      </c>
      <c r="X2655">
        <v>223214</v>
      </c>
      <c r="Y2655">
        <v>227737</v>
      </c>
      <c r="Z2655">
        <v>233643</v>
      </c>
      <c r="AA2655">
        <v>237783</v>
      </c>
      <c r="AB2655">
        <v>243320</v>
      </c>
      <c r="AC2655">
        <v>248601</v>
      </c>
      <c r="AD2655">
        <v>253842</v>
      </c>
      <c r="AE2655">
        <v>259041</v>
      </c>
      <c r="AF2655">
        <v>257325</v>
      </c>
      <c r="AG2655">
        <v>255654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24263700</v>
      </c>
      <c r="D2665" s="4">
        <v>21766300</v>
      </c>
      <c r="E2665" s="4">
        <v>35412300</v>
      </c>
      <c r="F2665" s="4">
        <v>48375800</v>
      </c>
      <c r="G2665" s="4">
        <v>61857800</v>
      </c>
      <c r="H2665" s="4">
        <v>64131200</v>
      </c>
      <c r="I2665" s="4">
        <v>66974300</v>
      </c>
      <c r="J2665" s="4">
        <v>69163500</v>
      </c>
      <c r="K2665" s="4">
        <v>71917600</v>
      </c>
      <c r="L2665" s="4">
        <v>74622400</v>
      </c>
      <c r="M2665" s="4">
        <v>77275500</v>
      </c>
      <c r="N2665" s="4">
        <v>79881800</v>
      </c>
      <c r="O2665" s="4">
        <v>83036800</v>
      </c>
      <c r="P2665" s="4">
        <v>86138400</v>
      </c>
      <c r="Q2665" s="4">
        <v>89188700</v>
      </c>
      <c r="R2665" s="4">
        <v>92190000</v>
      </c>
      <c r="S2665" s="4">
        <v>95728000</v>
      </c>
      <c r="T2665" s="4">
        <v>99210600</v>
      </c>
      <c r="U2665" s="4">
        <v>102641000</v>
      </c>
      <c r="V2665" s="4">
        <v>106024000</v>
      </c>
      <c r="W2665" s="4">
        <v>109918000</v>
      </c>
      <c r="X2665" s="4">
        <v>113757000</v>
      </c>
      <c r="Y2665" s="4">
        <v>118104000</v>
      </c>
      <c r="Z2665" s="4">
        <v>122382000</v>
      </c>
      <c r="AA2665" s="4">
        <v>126675000</v>
      </c>
      <c r="AB2665" s="4">
        <v>130936000</v>
      </c>
      <c r="AC2665" s="4">
        <v>135617000</v>
      </c>
      <c r="AD2665" s="4">
        <v>140721000</v>
      </c>
      <c r="AE2665" s="4">
        <v>145145000</v>
      </c>
      <c r="AF2665" s="4">
        <v>144142000</v>
      </c>
      <c r="AG2665" s="4">
        <v>143177000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>
        <v>620342</v>
      </c>
      <c r="D2675">
        <v>681743</v>
      </c>
      <c r="E2675">
        <v>704070</v>
      </c>
      <c r="F2675">
        <v>718346</v>
      </c>
      <c r="G2675">
        <v>740012</v>
      </c>
      <c r="H2675">
        <v>753620</v>
      </c>
      <c r="I2675">
        <v>774550</v>
      </c>
      <c r="J2675">
        <v>794928</v>
      </c>
      <c r="K2675">
        <v>813832</v>
      </c>
      <c r="L2675">
        <v>832336</v>
      </c>
      <c r="M2675">
        <v>850237</v>
      </c>
      <c r="N2675">
        <v>867761</v>
      </c>
      <c r="O2675">
        <v>885789</v>
      </c>
      <c r="P2675">
        <v>911057</v>
      </c>
      <c r="Q2675">
        <v>928525</v>
      </c>
      <c r="R2675">
        <v>953174</v>
      </c>
      <c r="S2675">
        <v>970121</v>
      </c>
      <c r="T2675">
        <v>994184</v>
      </c>
      <c r="U2675" s="4">
        <v>1016840</v>
      </c>
      <c r="V2675" s="4">
        <v>1039220</v>
      </c>
      <c r="W2675" s="4">
        <v>1061530</v>
      </c>
      <c r="X2675" s="4">
        <v>1083560</v>
      </c>
      <c r="Y2675" s="4">
        <v>1105520</v>
      </c>
      <c r="Z2675" s="4">
        <v>1134190</v>
      </c>
      <c r="AA2675" s="4">
        <v>1154290</v>
      </c>
      <c r="AB2675" s="4">
        <v>1181160</v>
      </c>
      <c r="AC2675" s="4">
        <v>1206800</v>
      </c>
      <c r="AD2675" s="4">
        <v>1232240</v>
      </c>
      <c r="AE2675" s="4">
        <v>1257480</v>
      </c>
      <c r="AF2675" s="4">
        <v>1249150</v>
      </c>
      <c r="AG2675" s="4">
        <v>1241040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4852750</v>
      </c>
      <c r="D2685" s="4">
        <v>4353260</v>
      </c>
      <c r="E2685" s="4">
        <v>7082460</v>
      </c>
      <c r="F2685" s="4">
        <v>9675160</v>
      </c>
      <c r="G2685" s="4">
        <v>12371600</v>
      </c>
      <c r="H2685" s="4">
        <v>12826200</v>
      </c>
      <c r="I2685" s="4">
        <v>13394900</v>
      </c>
      <c r="J2685" s="4">
        <v>13832700</v>
      </c>
      <c r="K2685" s="4">
        <v>14383500</v>
      </c>
      <c r="L2685" s="4">
        <v>14924500</v>
      </c>
      <c r="M2685" s="4">
        <v>15455100</v>
      </c>
      <c r="N2685" s="4">
        <v>15976400</v>
      </c>
      <c r="O2685" s="4">
        <v>16607400</v>
      </c>
      <c r="P2685" s="4">
        <v>17227700</v>
      </c>
      <c r="Q2685" s="4">
        <v>17837700</v>
      </c>
      <c r="R2685" s="4">
        <v>18438000</v>
      </c>
      <c r="S2685" s="4">
        <v>19145600</v>
      </c>
      <c r="T2685" s="4">
        <v>19842100</v>
      </c>
      <c r="U2685" s="4">
        <v>20528100</v>
      </c>
      <c r="V2685" s="4">
        <v>21204800</v>
      </c>
      <c r="W2685" s="4">
        <v>21983700</v>
      </c>
      <c r="X2685" s="4">
        <v>22751300</v>
      </c>
      <c r="Y2685" s="4">
        <v>23620800</v>
      </c>
      <c r="Z2685" s="4">
        <v>24476500</v>
      </c>
      <c r="AA2685" s="4">
        <v>25334900</v>
      </c>
      <c r="AB2685" s="4">
        <v>26187100</v>
      </c>
      <c r="AC2685" s="4">
        <v>27123400</v>
      </c>
      <c r="AD2685" s="4">
        <v>28144200</v>
      </c>
      <c r="AE2685" s="4">
        <v>29028900</v>
      </c>
      <c r="AF2685" s="4">
        <v>28828500</v>
      </c>
      <c r="AG2685" s="4">
        <v>28635300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>
        <v>124068</v>
      </c>
      <c r="D2695">
        <v>136349</v>
      </c>
      <c r="E2695">
        <v>140814</v>
      </c>
      <c r="F2695">
        <v>143669</v>
      </c>
      <c r="G2695">
        <v>148002</v>
      </c>
      <c r="H2695">
        <v>150724</v>
      </c>
      <c r="I2695">
        <v>154910</v>
      </c>
      <c r="J2695">
        <v>158986</v>
      </c>
      <c r="K2695">
        <v>162766</v>
      </c>
      <c r="L2695">
        <v>166467</v>
      </c>
      <c r="M2695">
        <v>170047</v>
      </c>
      <c r="N2695">
        <v>173552</v>
      </c>
      <c r="O2695">
        <v>177158</v>
      </c>
      <c r="P2695">
        <v>182211</v>
      </c>
      <c r="Q2695">
        <v>185705</v>
      </c>
      <c r="R2695">
        <v>190635</v>
      </c>
      <c r="S2695">
        <v>194024</v>
      </c>
      <c r="T2695">
        <v>198837</v>
      </c>
      <c r="U2695">
        <v>203368</v>
      </c>
      <c r="V2695">
        <v>207843</v>
      </c>
      <c r="W2695">
        <v>212306</v>
      </c>
      <c r="X2695">
        <v>216713</v>
      </c>
      <c r="Y2695">
        <v>221104</v>
      </c>
      <c r="Z2695">
        <v>226838</v>
      </c>
      <c r="AA2695">
        <v>230857</v>
      </c>
      <c r="AB2695">
        <v>236233</v>
      </c>
      <c r="AC2695">
        <v>241361</v>
      </c>
      <c r="AD2695">
        <v>246449</v>
      </c>
      <c r="AE2695">
        <v>251496</v>
      </c>
      <c r="AF2695">
        <v>249830</v>
      </c>
      <c r="AG2695">
        <v>248207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189374000000</v>
      </c>
      <c r="D2722" s="4">
        <v>192620000000</v>
      </c>
      <c r="E2722" s="4">
        <v>198901000000</v>
      </c>
      <c r="F2722" s="4">
        <v>208291000000</v>
      </c>
      <c r="G2722" s="4">
        <v>217794000000</v>
      </c>
      <c r="H2722" s="4">
        <v>227201000000</v>
      </c>
      <c r="I2722" s="4">
        <v>233460000000</v>
      </c>
      <c r="J2722" s="4">
        <v>242850000000</v>
      </c>
      <c r="K2722" s="4">
        <v>255406000000</v>
      </c>
      <c r="L2722" s="4">
        <v>264790000000</v>
      </c>
      <c r="M2722" s="4">
        <v>274289000000</v>
      </c>
      <c r="N2722" s="4">
        <v>286965000000</v>
      </c>
      <c r="O2722" s="4">
        <v>296434000000</v>
      </c>
      <c r="P2722" s="4">
        <v>308906000000</v>
      </c>
      <c r="Q2722" s="4">
        <v>321505000000</v>
      </c>
      <c r="R2722" s="4">
        <v>333914000000</v>
      </c>
      <c r="S2722" s="4">
        <v>346449000000</v>
      </c>
      <c r="T2722" s="4">
        <v>361958000000</v>
      </c>
      <c r="U2722" s="4">
        <v>374533000000</v>
      </c>
      <c r="V2722" s="4">
        <v>390104000000</v>
      </c>
      <c r="W2722" s="4">
        <v>405432000000</v>
      </c>
      <c r="X2722" s="4">
        <v>420630000000</v>
      </c>
      <c r="Y2722" s="4">
        <v>435957000000</v>
      </c>
      <c r="Z2722" s="4">
        <v>454218000000</v>
      </c>
      <c r="AA2722" s="4">
        <v>472761000000</v>
      </c>
      <c r="AB2722" s="4">
        <v>491209000000</v>
      </c>
      <c r="AC2722" s="4">
        <v>509964000000</v>
      </c>
      <c r="AD2722" s="4">
        <v>528286000000</v>
      </c>
      <c r="AE2722" s="4">
        <v>549529000000</v>
      </c>
      <c r="AF2722" s="4">
        <v>570304000000</v>
      </c>
      <c r="AG2722" s="4">
        <v>590911000000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12838600000</v>
      </c>
      <c r="D2732" s="4">
        <v>12184100000</v>
      </c>
      <c r="E2732" s="4">
        <v>11757500000</v>
      </c>
      <c r="F2732" s="4">
        <v>11330700000</v>
      </c>
      <c r="G2732" s="4">
        <v>11036900000</v>
      </c>
      <c r="H2732" s="4">
        <v>10609800000</v>
      </c>
      <c r="I2732" s="4">
        <v>10182900000</v>
      </c>
      <c r="J2732" s="4">
        <v>9888170000</v>
      </c>
      <c r="K2732" s="4">
        <v>9461680000</v>
      </c>
      <c r="L2732" s="4">
        <v>9166760000</v>
      </c>
      <c r="M2732" s="4">
        <v>8787950000</v>
      </c>
      <c r="N2732" s="4">
        <v>8538910000</v>
      </c>
      <c r="O2732" s="4">
        <v>8288700000</v>
      </c>
      <c r="P2732" s="4">
        <v>8010870000</v>
      </c>
      <c r="Q2732" s="4">
        <v>7732680000</v>
      </c>
      <c r="R2732" s="4">
        <v>7454150000</v>
      </c>
      <c r="S2732" s="4">
        <v>7175310000</v>
      </c>
      <c r="T2732" s="4">
        <v>6896180000</v>
      </c>
      <c r="U2732" s="4">
        <v>6616800000</v>
      </c>
      <c r="V2732" s="4">
        <v>6466050000</v>
      </c>
      <c r="W2732" s="4">
        <v>6139880000</v>
      </c>
      <c r="X2732" s="4">
        <v>5815040000</v>
      </c>
      <c r="Y2732" s="4">
        <v>5616540000</v>
      </c>
      <c r="Z2732" s="4">
        <v>5293260000</v>
      </c>
      <c r="AA2732" s="4">
        <v>5093120000</v>
      </c>
      <c r="AB2732" s="4">
        <v>4807830000</v>
      </c>
      <c r="AC2732" s="4">
        <v>4643460000</v>
      </c>
      <c r="AD2732" s="4">
        <v>4478770000</v>
      </c>
      <c r="AE2732" s="4">
        <v>4197190000</v>
      </c>
      <c r="AF2732" s="4">
        <v>4033280000</v>
      </c>
      <c r="AG2732" s="4">
        <v>3868790000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120885000</v>
      </c>
      <c r="D2742" s="4">
        <v>122957000</v>
      </c>
      <c r="E2742" s="4">
        <v>126966000</v>
      </c>
      <c r="F2742" s="4">
        <v>132961000</v>
      </c>
      <c r="G2742" s="4">
        <v>139026000</v>
      </c>
      <c r="H2742" s="4">
        <v>145031000</v>
      </c>
      <c r="I2742" s="4">
        <v>149027000</v>
      </c>
      <c r="J2742" s="4">
        <v>155021000</v>
      </c>
      <c r="K2742" s="4">
        <v>163035000</v>
      </c>
      <c r="L2742" s="4">
        <v>169026000</v>
      </c>
      <c r="M2742" s="4">
        <v>175090000</v>
      </c>
      <c r="N2742" s="4">
        <v>183181000</v>
      </c>
      <c r="O2742" s="4">
        <v>189226000</v>
      </c>
      <c r="P2742" s="4">
        <v>197187000</v>
      </c>
      <c r="Q2742" s="4">
        <v>205229000</v>
      </c>
      <c r="R2742" s="4">
        <v>213150000</v>
      </c>
      <c r="S2742" s="4">
        <v>221152000</v>
      </c>
      <c r="T2742" s="4">
        <v>231052000</v>
      </c>
      <c r="U2742" s="4">
        <v>239079000</v>
      </c>
      <c r="V2742" s="4">
        <v>249019000</v>
      </c>
      <c r="W2742" s="4">
        <v>258803000</v>
      </c>
      <c r="X2742" s="4">
        <v>268505000</v>
      </c>
      <c r="Y2742" s="4">
        <v>278289000</v>
      </c>
      <c r="Z2742" s="4">
        <v>289946000</v>
      </c>
      <c r="AA2742" s="4">
        <v>301782000</v>
      </c>
      <c r="AB2742" s="4">
        <v>313558000</v>
      </c>
      <c r="AC2742" s="4">
        <v>325530000</v>
      </c>
      <c r="AD2742" s="4">
        <v>337226000</v>
      </c>
      <c r="AE2742" s="4">
        <v>350786000</v>
      </c>
      <c r="AF2742" s="4">
        <v>364048000</v>
      </c>
      <c r="AG2742" s="4">
        <v>377202000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8195400</v>
      </c>
      <c r="D2752" s="4">
        <v>7777620</v>
      </c>
      <c r="E2752" s="4">
        <v>7505290</v>
      </c>
      <c r="F2752" s="4">
        <v>7232860</v>
      </c>
      <c r="G2752" s="4">
        <v>7045280</v>
      </c>
      <c r="H2752" s="4">
        <v>6772650</v>
      </c>
      <c r="I2752" s="4">
        <v>6500140</v>
      </c>
      <c r="J2752" s="4">
        <v>6312010</v>
      </c>
      <c r="K2752" s="4">
        <v>6039760</v>
      </c>
      <c r="L2752" s="4">
        <v>5851500</v>
      </c>
      <c r="M2752" s="4">
        <v>5609700</v>
      </c>
      <c r="N2752" s="4">
        <v>5450730</v>
      </c>
      <c r="O2752" s="4">
        <v>5291010</v>
      </c>
      <c r="P2752" s="4">
        <v>5113660</v>
      </c>
      <c r="Q2752" s="4">
        <v>4936080</v>
      </c>
      <c r="R2752" s="4">
        <v>4758280</v>
      </c>
      <c r="S2752" s="4">
        <v>4580280</v>
      </c>
      <c r="T2752" s="4">
        <v>4402110</v>
      </c>
      <c r="U2752" s="4">
        <v>4223770</v>
      </c>
      <c r="V2752" s="4">
        <v>4127540</v>
      </c>
      <c r="W2752" s="4">
        <v>3919330</v>
      </c>
      <c r="X2752" s="4">
        <v>3711970</v>
      </c>
      <c r="Y2752" s="4">
        <v>3585260</v>
      </c>
      <c r="Z2752" s="4">
        <v>3378900</v>
      </c>
      <c r="AA2752" s="4">
        <v>3251140</v>
      </c>
      <c r="AB2752" s="4">
        <v>3069030</v>
      </c>
      <c r="AC2752" s="4">
        <v>2964100</v>
      </c>
      <c r="AD2752" s="4">
        <v>2858970</v>
      </c>
      <c r="AE2752" s="4">
        <v>2679230</v>
      </c>
      <c r="AF2752" s="4">
        <v>2574600</v>
      </c>
      <c r="AG2752" s="4">
        <v>2469600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494129000</v>
      </c>
      <c r="D2762" s="4">
        <v>502600000</v>
      </c>
      <c r="E2762" s="4">
        <v>518987000</v>
      </c>
      <c r="F2762" s="4">
        <v>543490000</v>
      </c>
      <c r="G2762" s="4">
        <v>568284000</v>
      </c>
      <c r="H2762" s="4">
        <v>592829000</v>
      </c>
      <c r="I2762" s="4">
        <v>609161000</v>
      </c>
      <c r="J2762" s="4">
        <v>633663000</v>
      </c>
      <c r="K2762" s="4">
        <v>666424000</v>
      </c>
      <c r="L2762" s="4">
        <v>690910000</v>
      </c>
      <c r="M2762" s="4">
        <v>715696000</v>
      </c>
      <c r="N2762" s="4">
        <v>748771000</v>
      </c>
      <c r="O2762" s="4">
        <v>773479000</v>
      </c>
      <c r="P2762" s="4">
        <v>806021000</v>
      </c>
      <c r="Q2762" s="4">
        <v>838895000</v>
      </c>
      <c r="R2762" s="4">
        <v>871274000</v>
      </c>
      <c r="S2762" s="4">
        <v>903981000</v>
      </c>
      <c r="T2762" s="4">
        <v>944448000</v>
      </c>
      <c r="U2762" s="4">
        <v>977261000</v>
      </c>
      <c r="V2762" s="4">
        <v>1017890000</v>
      </c>
      <c r="W2762" s="4">
        <v>1057880000</v>
      </c>
      <c r="X2762" s="4">
        <v>1097540000</v>
      </c>
      <c r="Y2762" s="4">
        <v>1137530000</v>
      </c>
      <c r="Z2762" s="4">
        <v>1185180000</v>
      </c>
      <c r="AA2762" s="4">
        <v>1233560000</v>
      </c>
      <c r="AB2762" s="4">
        <v>1281700000</v>
      </c>
      <c r="AC2762" s="4">
        <v>1330640000</v>
      </c>
      <c r="AD2762" s="4">
        <v>1378450000</v>
      </c>
      <c r="AE2762" s="4">
        <v>1433870000</v>
      </c>
      <c r="AF2762" s="4">
        <v>1488080000</v>
      </c>
      <c r="AG2762" s="4">
        <v>1541850000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33499500</v>
      </c>
      <c r="D2772" s="4">
        <v>31791800</v>
      </c>
      <c r="E2772" s="4">
        <v>30678600</v>
      </c>
      <c r="F2772" s="4">
        <v>29565000</v>
      </c>
      <c r="G2772" s="4">
        <v>28798300</v>
      </c>
      <c r="H2772" s="4">
        <v>27683900</v>
      </c>
      <c r="I2772" s="4">
        <v>26570000</v>
      </c>
      <c r="J2772" s="4">
        <v>25801000</v>
      </c>
      <c r="K2772" s="4">
        <v>24688100</v>
      </c>
      <c r="L2772" s="4">
        <v>23918600</v>
      </c>
      <c r="M2772" s="4">
        <v>22930200</v>
      </c>
      <c r="N2772" s="4">
        <v>22280400</v>
      </c>
      <c r="O2772" s="4">
        <v>21627500</v>
      </c>
      <c r="P2772" s="4">
        <v>20902600</v>
      </c>
      <c r="Q2772" s="4">
        <v>20176700</v>
      </c>
      <c r="R2772" s="4">
        <v>19449900</v>
      </c>
      <c r="S2772" s="4">
        <v>18722400</v>
      </c>
      <c r="T2772" s="4">
        <v>17994000</v>
      </c>
      <c r="U2772" s="4">
        <v>17265100</v>
      </c>
      <c r="V2772" s="4">
        <v>16871700</v>
      </c>
      <c r="W2772" s="4">
        <v>16020600</v>
      </c>
      <c r="X2772" s="4">
        <v>15173000</v>
      </c>
      <c r="Y2772" s="4">
        <v>14655100</v>
      </c>
      <c r="Z2772" s="4">
        <v>13811600</v>
      </c>
      <c r="AA2772" s="4">
        <v>13289400</v>
      </c>
      <c r="AB2772" s="4">
        <v>12544900</v>
      </c>
      <c r="AC2772" s="4">
        <v>12116100</v>
      </c>
      <c r="AD2772" s="4">
        <v>11686300</v>
      </c>
      <c r="AE2772" s="4">
        <v>10951600</v>
      </c>
      <c r="AF2772" s="4">
        <v>10523900</v>
      </c>
      <c r="AG2772" s="4">
        <v>10094800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2547930000</v>
      </c>
      <c r="D2782" s="4">
        <v>2591610000</v>
      </c>
      <c r="E2782" s="4">
        <v>2676110000</v>
      </c>
      <c r="F2782" s="4">
        <v>2802450000</v>
      </c>
      <c r="G2782" s="4">
        <v>2930300000</v>
      </c>
      <c r="H2782" s="4">
        <v>3056870000</v>
      </c>
      <c r="I2782" s="4">
        <v>3141080000</v>
      </c>
      <c r="J2782" s="4">
        <v>3267420000</v>
      </c>
      <c r="K2782" s="4">
        <v>3436350000</v>
      </c>
      <c r="L2782" s="4">
        <v>3562610000</v>
      </c>
      <c r="M2782" s="4">
        <v>3690420000</v>
      </c>
      <c r="N2782" s="4">
        <v>3860960000</v>
      </c>
      <c r="O2782" s="4">
        <v>3988370000</v>
      </c>
      <c r="P2782" s="4">
        <v>4156170000</v>
      </c>
      <c r="Q2782" s="4">
        <v>4325680000</v>
      </c>
      <c r="R2782" s="4">
        <v>4492640000</v>
      </c>
      <c r="S2782" s="4">
        <v>4661300000</v>
      </c>
      <c r="T2782" s="4">
        <v>4869960000</v>
      </c>
      <c r="U2782" s="4">
        <v>5039150000</v>
      </c>
      <c r="V2782" s="4">
        <v>5248660000</v>
      </c>
      <c r="W2782" s="4">
        <v>5454880000</v>
      </c>
      <c r="X2782" s="4">
        <v>5659360000</v>
      </c>
      <c r="Y2782" s="4">
        <v>5865580000</v>
      </c>
      <c r="Z2782" s="4">
        <v>6111280000</v>
      </c>
      <c r="AA2782" s="4">
        <v>6360760000</v>
      </c>
      <c r="AB2782" s="4">
        <v>6608970000</v>
      </c>
      <c r="AC2782" s="4">
        <v>6861310000</v>
      </c>
      <c r="AD2782" s="4">
        <v>7107820000</v>
      </c>
      <c r="AE2782" s="4">
        <v>7393620000</v>
      </c>
      <c r="AF2782" s="4">
        <v>7673150000</v>
      </c>
      <c r="AG2782" s="4">
        <v>7950410000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172737000</v>
      </c>
      <c r="D2792" s="4">
        <v>163931000</v>
      </c>
      <c r="E2792" s="4">
        <v>158191000</v>
      </c>
      <c r="F2792" s="4">
        <v>152449000</v>
      </c>
      <c r="G2792" s="4">
        <v>148496000</v>
      </c>
      <c r="H2792" s="4">
        <v>142749000</v>
      </c>
      <c r="I2792" s="4">
        <v>137006000</v>
      </c>
      <c r="J2792" s="4">
        <v>133040000</v>
      </c>
      <c r="K2792" s="4">
        <v>127302000</v>
      </c>
      <c r="L2792" s="4">
        <v>123334000</v>
      </c>
      <c r="M2792" s="4">
        <v>118237000</v>
      </c>
      <c r="N2792" s="4">
        <v>114887000</v>
      </c>
      <c r="O2792" s="4">
        <v>111520000</v>
      </c>
      <c r="P2792" s="4">
        <v>107782000</v>
      </c>
      <c r="Q2792" s="4">
        <v>104039000</v>
      </c>
      <c r="R2792" s="4">
        <v>100292000</v>
      </c>
      <c r="S2792" s="4">
        <v>96540100</v>
      </c>
      <c r="T2792" s="4">
        <v>92784600</v>
      </c>
      <c r="U2792" s="4">
        <v>89025700</v>
      </c>
      <c r="V2792" s="4">
        <v>86997400</v>
      </c>
      <c r="W2792" s="4">
        <v>82608900</v>
      </c>
      <c r="X2792" s="4">
        <v>78238300</v>
      </c>
      <c r="Y2792" s="4">
        <v>75567600</v>
      </c>
      <c r="Z2792" s="4">
        <v>71218100</v>
      </c>
      <c r="AA2792" s="4">
        <v>68525300</v>
      </c>
      <c r="AB2792" s="4">
        <v>64686800</v>
      </c>
      <c r="AC2792" s="4">
        <v>62475300</v>
      </c>
      <c r="AD2792" s="4">
        <v>60259500</v>
      </c>
      <c r="AE2792" s="4">
        <v>56471000</v>
      </c>
      <c r="AF2792" s="4">
        <v>54265700</v>
      </c>
      <c r="AG2792" s="4">
        <v>52052600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72758100</v>
      </c>
      <c r="D2802" s="4">
        <v>74005300</v>
      </c>
      <c r="E2802" s="4">
        <v>76418300</v>
      </c>
      <c r="F2802" s="4">
        <v>80026100</v>
      </c>
      <c r="G2802" s="4">
        <v>83676900</v>
      </c>
      <c r="H2802" s="4">
        <v>87291100</v>
      </c>
      <c r="I2802" s="4">
        <v>89695900</v>
      </c>
      <c r="J2802" s="4">
        <v>93303700</v>
      </c>
      <c r="K2802" s="4">
        <v>98127600</v>
      </c>
      <c r="L2802" s="4">
        <v>101733000</v>
      </c>
      <c r="M2802" s="4">
        <v>105383000</v>
      </c>
      <c r="N2802" s="4">
        <v>110253000</v>
      </c>
      <c r="O2802" s="4">
        <v>113891000</v>
      </c>
      <c r="P2802" s="4">
        <v>118683000</v>
      </c>
      <c r="Q2802" s="4">
        <v>123523000</v>
      </c>
      <c r="R2802" s="4">
        <v>128291000</v>
      </c>
      <c r="S2802" s="4">
        <v>133107000</v>
      </c>
      <c r="T2802" s="4">
        <v>139065000</v>
      </c>
      <c r="U2802" s="4">
        <v>143897000</v>
      </c>
      <c r="V2802" s="4">
        <v>149879000</v>
      </c>
      <c r="W2802" s="4">
        <v>155768000</v>
      </c>
      <c r="X2802" s="4">
        <v>161607000</v>
      </c>
      <c r="Y2802" s="4">
        <v>167496000</v>
      </c>
      <c r="Z2802" s="4">
        <v>174512000</v>
      </c>
      <c r="AA2802" s="4">
        <v>181636000</v>
      </c>
      <c r="AB2802" s="4">
        <v>188724000</v>
      </c>
      <c r="AC2802" s="4">
        <v>195930000</v>
      </c>
      <c r="AD2802" s="4">
        <v>202969000</v>
      </c>
      <c r="AE2802" s="4">
        <v>211130000</v>
      </c>
      <c r="AF2802" s="4">
        <v>219113000</v>
      </c>
      <c r="AG2802" s="4">
        <v>227030000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4932640</v>
      </c>
      <c r="D2812" s="4">
        <v>4681190</v>
      </c>
      <c r="E2812" s="4">
        <v>4517280</v>
      </c>
      <c r="F2812" s="4">
        <v>4353300</v>
      </c>
      <c r="G2812" s="4">
        <v>4240400</v>
      </c>
      <c r="H2812" s="4">
        <v>4076310</v>
      </c>
      <c r="I2812" s="4">
        <v>3912300</v>
      </c>
      <c r="J2812" s="4">
        <v>3799070</v>
      </c>
      <c r="K2812" s="4">
        <v>3635200</v>
      </c>
      <c r="L2812" s="4">
        <v>3521900</v>
      </c>
      <c r="M2812" s="4">
        <v>3376360</v>
      </c>
      <c r="N2812" s="4">
        <v>3280670</v>
      </c>
      <c r="O2812" s="4">
        <v>3184540</v>
      </c>
      <c r="P2812" s="4">
        <v>3077800</v>
      </c>
      <c r="Q2812" s="4">
        <v>2970920</v>
      </c>
      <c r="R2812" s="4">
        <v>2863910</v>
      </c>
      <c r="S2812" s="4">
        <v>2756770</v>
      </c>
      <c r="T2812" s="4">
        <v>2649530</v>
      </c>
      <c r="U2812" s="4">
        <v>2542190</v>
      </c>
      <c r="V2812" s="4">
        <v>2484280</v>
      </c>
      <c r="W2812" s="4">
        <v>2358960</v>
      </c>
      <c r="X2812" s="4">
        <v>2234150</v>
      </c>
      <c r="Y2812" s="4">
        <v>2157890</v>
      </c>
      <c r="Z2812" s="4">
        <v>2033690</v>
      </c>
      <c r="AA2812" s="4">
        <v>1956790</v>
      </c>
      <c r="AB2812" s="4">
        <v>1847180</v>
      </c>
      <c r="AC2812" s="4">
        <v>1784030</v>
      </c>
      <c r="AD2812" s="4">
        <v>1720760</v>
      </c>
      <c r="AE2812" s="4">
        <v>1612570</v>
      </c>
      <c r="AF2812" s="4">
        <v>1549600</v>
      </c>
      <c r="AG2812" s="4">
        <v>1486400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70224300</v>
      </c>
      <c r="D2822" s="4">
        <v>71428100</v>
      </c>
      <c r="E2822" s="4">
        <v>73757000</v>
      </c>
      <c r="F2822" s="4">
        <v>77239200</v>
      </c>
      <c r="G2822" s="4">
        <v>80762900</v>
      </c>
      <c r="H2822" s="4">
        <v>84251200</v>
      </c>
      <c r="I2822" s="4">
        <v>86572300</v>
      </c>
      <c r="J2822" s="4">
        <v>90054400</v>
      </c>
      <c r="K2822" s="4">
        <v>94710300</v>
      </c>
      <c r="L2822" s="4">
        <v>98190300</v>
      </c>
      <c r="M2822" s="4">
        <v>101713000</v>
      </c>
      <c r="N2822" s="4">
        <v>106413000</v>
      </c>
      <c r="O2822" s="4">
        <v>109925000</v>
      </c>
      <c r="P2822" s="4">
        <v>114549000</v>
      </c>
      <c r="Q2822" s="4">
        <v>119221000</v>
      </c>
      <c r="R2822" s="4">
        <v>123823000</v>
      </c>
      <c r="S2822" s="4">
        <v>128471000</v>
      </c>
      <c r="T2822" s="4">
        <v>134222000</v>
      </c>
      <c r="U2822" s="4">
        <v>138886000</v>
      </c>
      <c r="V2822" s="4">
        <v>144660000</v>
      </c>
      <c r="W2822" s="4">
        <v>150344000</v>
      </c>
      <c r="X2822" s="4">
        <v>155979000</v>
      </c>
      <c r="Y2822" s="4">
        <v>161663000</v>
      </c>
      <c r="Z2822" s="4">
        <v>168435000</v>
      </c>
      <c r="AA2822" s="4">
        <v>175311000</v>
      </c>
      <c r="AB2822" s="4">
        <v>182152000</v>
      </c>
      <c r="AC2822" s="4">
        <v>189107000</v>
      </c>
      <c r="AD2822" s="4">
        <v>195901000</v>
      </c>
      <c r="AE2822" s="4">
        <v>203778000</v>
      </c>
      <c r="AF2822" s="4">
        <v>211482000</v>
      </c>
      <c r="AG2822" s="4">
        <v>219123000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4760860</v>
      </c>
      <c r="D2832" s="4">
        <v>4518160</v>
      </c>
      <c r="E2832" s="4">
        <v>4359960</v>
      </c>
      <c r="F2832" s="4">
        <v>4201700</v>
      </c>
      <c r="G2832" s="4">
        <v>4092730</v>
      </c>
      <c r="H2832" s="4">
        <v>3934360</v>
      </c>
      <c r="I2832" s="4">
        <v>3776050</v>
      </c>
      <c r="J2832" s="4">
        <v>3666760</v>
      </c>
      <c r="K2832" s="4">
        <v>3508610</v>
      </c>
      <c r="L2832" s="4">
        <v>3399250</v>
      </c>
      <c r="M2832" s="4">
        <v>3258780</v>
      </c>
      <c r="N2832" s="4">
        <v>3166430</v>
      </c>
      <c r="O2832" s="4">
        <v>3073640</v>
      </c>
      <c r="P2832" s="4">
        <v>2970620</v>
      </c>
      <c r="Q2832" s="4">
        <v>2867460</v>
      </c>
      <c r="R2832" s="4">
        <v>2764170</v>
      </c>
      <c r="S2832" s="4">
        <v>2660770</v>
      </c>
      <c r="T2832" s="4">
        <v>2557260</v>
      </c>
      <c r="U2832" s="4">
        <v>2453660</v>
      </c>
      <c r="V2832" s="4">
        <v>2397760</v>
      </c>
      <c r="W2832" s="4">
        <v>2276810</v>
      </c>
      <c r="X2832" s="4">
        <v>2156350</v>
      </c>
      <c r="Y2832" s="4">
        <v>2082740</v>
      </c>
      <c r="Z2832" s="4">
        <v>1962860</v>
      </c>
      <c r="AA2832" s="4">
        <v>1888650</v>
      </c>
      <c r="AB2832" s="4">
        <v>1782850</v>
      </c>
      <c r="AC2832" s="4">
        <v>1721900</v>
      </c>
      <c r="AD2832" s="4">
        <v>1660830</v>
      </c>
      <c r="AE2832" s="4">
        <v>1556410</v>
      </c>
      <c r="AF2832" s="4">
        <v>1495630</v>
      </c>
      <c r="AG2832" s="4">
        <v>1434640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3023720</v>
      </c>
      <c r="D2842" s="4">
        <v>3075550</v>
      </c>
      <c r="E2842" s="4">
        <v>3175830</v>
      </c>
      <c r="F2842" s="4">
        <v>3325770</v>
      </c>
      <c r="G2842" s="4">
        <v>3477490</v>
      </c>
      <c r="H2842" s="4">
        <v>3627690</v>
      </c>
      <c r="I2842" s="4">
        <v>3727630</v>
      </c>
      <c r="J2842" s="4">
        <v>3877560</v>
      </c>
      <c r="K2842" s="4">
        <v>4078040</v>
      </c>
      <c r="L2842" s="4">
        <v>4227880</v>
      </c>
      <c r="M2842" s="4">
        <v>4379550</v>
      </c>
      <c r="N2842" s="4">
        <v>4581940</v>
      </c>
      <c r="O2842" s="4">
        <v>4733140</v>
      </c>
      <c r="P2842" s="4">
        <v>4932270</v>
      </c>
      <c r="Q2842" s="4">
        <v>5133440</v>
      </c>
      <c r="R2842" s="4">
        <v>5331570</v>
      </c>
      <c r="S2842" s="4">
        <v>5531720</v>
      </c>
      <c r="T2842" s="4">
        <v>5779350</v>
      </c>
      <c r="U2842" s="4">
        <v>5980140</v>
      </c>
      <c r="V2842" s="4">
        <v>6228760</v>
      </c>
      <c r="W2842" s="4">
        <v>6473500</v>
      </c>
      <c r="X2842" s="4">
        <v>6716160</v>
      </c>
      <c r="Y2842" s="4">
        <v>6960890</v>
      </c>
      <c r="Z2842" s="4">
        <v>7252470</v>
      </c>
      <c r="AA2842" s="4">
        <v>7548540</v>
      </c>
      <c r="AB2842" s="4">
        <v>7843090</v>
      </c>
      <c r="AC2842" s="4">
        <v>8142560</v>
      </c>
      <c r="AD2842" s="4">
        <v>8435100</v>
      </c>
      <c r="AE2842" s="4">
        <v>8774270</v>
      </c>
      <c r="AF2842" s="4">
        <v>9106000</v>
      </c>
      <c r="AG2842" s="4">
        <v>9435020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204993</v>
      </c>
      <c r="D2852">
        <v>194543</v>
      </c>
      <c r="E2852">
        <v>187731</v>
      </c>
      <c r="F2852">
        <v>180917</v>
      </c>
      <c r="G2852">
        <v>176225</v>
      </c>
      <c r="H2852">
        <v>169406</v>
      </c>
      <c r="I2852">
        <v>162589</v>
      </c>
      <c r="J2852">
        <v>157884</v>
      </c>
      <c r="K2852">
        <v>151074</v>
      </c>
      <c r="L2852">
        <v>146365</v>
      </c>
      <c r="M2852">
        <v>140316</v>
      </c>
      <c r="N2852">
        <v>136340</v>
      </c>
      <c r="O2852">
        <v>132345</v>
      </c>
      <c r="P2852">
        <v>127909</v>
      </c>
      <c r="Q2852">
        <v>123467</v>
      </c>
      <c r="R2852">
        <v>119020</v>
      </c>
      <c r="S2852">
        <v>114568</v>
      </c>
      <c r="T2852">
        <v>110111</v>
      </c>
      <c r="U2852">
        <v>105650</v>
      </c>
      <c r="V2852">
        <v>103243</v>
      </c>
      <c r="W2852">
        <v>98034.8</v>
      </c>
      <c r="X2852">
        <v>92848.1</v>
      </c>
      <c r="Y2852">
        <v>89678.7</v>
      </c>
      <c r="Z2852">
        <v>84517</v>
      </c>
      <c r="AA2852">
        <v>81321.399999999994</v>
      </c>
      <c r="AB2852">
        <v>76766.100000000006</v>
      </c>
      <c r="AC2852">
        <v>74141.7</v>
      </c>
      <c r="AD2852">
        <v>71512.100000000006</v>
      </c>
      <c r="AE2852">
        <v>67016.100000000006</v>
      </c>
      <c r="AF2852">
        <v>64399</v>
      </c>
      <c r="AG2852">
        <v>61772.7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54156500</v>
      </c>
      <c r="D2862" s="4">
        <v>55084800</v>
      </c>
      <c r="E2862" s="4">
        <v>56880900</v>
      </c>
      <c r="F2862" s="4">
        <v>59566300</v>
      </c>
      <c r="G2862" s="4">
        <v>62283800</v>
      </c>
      <c r="H2862" s="4">
        <v>64973900</v>
      </c>
      <c r="I2862" s="4">
        <v>66763900</v>
      </c>
      <c r="J2862" s="4">
        <v>69449300</v>
      </c>
      <c r="K2862" s="4">
        <v>73039900</v>
      </c>
      <c r="L2862" s="4">
        <v>75723600</v>
      </c>
      <c r="M2862" s="4">
        <v>78440100</v>
      </c>
      <c r="N2862" s="4">
        <v>82065100</v>
      </c>
      <c r="O2862" s="4">
        <v>84773200</v>
      </c>
      <c r="P2862" s="4">
        <v>88339700</v>
      </c>
      <c r="Q2862" s="4">
        <v>91942700</v>
      </c>
      <c r="R2862" s="4">
        <v>95491400</v>
      </c>
      <c r="S2862" s="4">
        <v>99076200</v>
      </c>
      <c r="T2862" s="4">
        <v>103511000</v>
      </c>
      <c r="U2862" s="4">
        <v>107108000</v>
      </c>
      <c r="V2862" s="4">
        <v>111561000</v>
      </c>
      <c r="W2862" s="4">
        <v>115944000</v>
      </c>
      <c r="X2862" s="4">
        <v>120290000</v>
      </c>
      <c r="Y2862" s="4">
        <v>124673000</v>
      </c>
      <c r="Z2862" s="4">
        <v>129896000</v>
      </c>
      <c r="AA2862" s="4">
        <v>135198000</v>
      </c>
      <c r="AB2862" s="4">
        <v>140474000</v>
      </c>
      <c r="AC2862" s="4">
        <v>145838000</v>
      </c>
      <c r="AD2862" s="4">
        <v>151077000</v>
      </c>
      <c r="AE2862" s="4">
        <v>157152000</v>
      </c>
      <c r="AF2862" s="4">
        <v>163093000</v>
      </c>
      <c r="AG2862" s="4">
        <v>168986000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3671540</v>
      </c>
      <c r="D2872" s="4">
        <v>3484380</v>
      </c>
      <c r="E2872" s="4">
        <v>3362370</v>
      </c>
      <c r="F2872" s="4">
        <v>3240320</v>
      </c>
      <c r="G2872" s="4">
        <v>3156290</v>
      </c>
      <c r="H2872" s="4">
        <v>3034150</v>
      </c>
      <c r="I2872" s="4">
        <v>2912060</v>
      </c>
      <c r="J2872" s="4">
        <v>2827780</v>
      </c>
      <c r="K2872" s="4">
        <v>2705810</v>
      </c>
      <c r="L2872" s="4">
        <v>2621470</v>
      </c>
      <c r="M2872" s="4">
        <v>2513140</v>
      </c>
      <c r="N2872" s="4">
        <v>2441920</v>
      </c>
      <c r="O2872" s="4">
        <v>2370370</v>
      </c>
      <c r="P2872" s="4">
        <v>2290920</v>
      </c>
      <c r="Q2872" s="4">
        <v>2211360</v>
      </c>
      <c r="R2872" s="4">
        <v>2131710</v>
      </c>
      <c r="S2872" s="4">
        <v>2051970</v>
      </c>
      <c r="T2872" s="4">
        <v>1972140</v>
      </c>
      <c r="U2872" s="4">
        <v>1892250</v>
      </c>
      <c r="V2872" s="4">
        <v>1849140</v>
      </c>
      <c r="W2872" s="4">
        <v>1755860</v>
      </c>
      <c r="X2872" s="4">
        <v>1662960</v>
      </c>
      <c r="Y2872" s="4">
        <v>1606200</v>
      </c>
      <c r="Z2872" s="4">
        <v>1513750</v>
      </c>
      <c r="AA2872" s="4">
        <v>1456510</v>
      </c>
      <c r="AB2872" s="4">
        <v>1374920</v>
      </c>
      <c r="AC2872" s="4">
        <v>1327920</v>
      </c>
      <c r="AD2872" s="4">
        <v>1280820</v>
      </c>
      <c r="AE2872" s="4">
        <v>1200300</v>
      </c>
      <c r="AF2872" s="4">
        <v>1153420</v>
      </c>
      <c r="AG2872" s="4">
        <v>1106380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12332200</v>
      </c>
      <c r="D2882" s="4">
        <v>12543600</v>
      </c>
      <c r="E2882" s="4">
        <v>12952600</v>
      </c>
      <c r="F2882" s="4">
        <v>13564100</v>
      </c>
      <c r="G2882" s="4">
        <v>14182900</v>
      </c>
      <c r="H2882" s="4">
        <v>14795500</v>
      </c>
      <c r="I2882" s="4">
        <v>15203100</v>
      </c>
      <c r="J2882" s="4">
        <v>15814600</v>
      </c>
      <c r="K2882" s="4">
        <v>16632200</v>
      </c>
      <c r="L2882" s="4">
        <v>17243300</v>
      </c>
      <c r="M2882" s="4">
        <v>17861900</v>
      </c>
      <c r="N2882" s="4">
        <v>18687400</v>
      </c>
      <c r="O2882" s="4">
        <v>19304000</v>
      </c>
      <c r="P2882" s="4">
        <v>20116200</v>
      </c>
      <c r="Q2882" s="4">
        <v>20936600</v>
      </c>
      <c r="R2882" s="4">
        <v>21744700</v>
      </c>
      <c r="S2882" s="4">
        <v>22561000</v>
      </c>
      <c r="T2882" s="4">
        <v>23571000</v>
      </c>
      <c r="U2882" s="4">
        <v>24389900</v>
      </c>
      <c r="V2882" s="4">
        <v>25403900</v>
      </c>
      <c r="W2882" s="4">
        <v>26402000</v>
      </c>
      <c r="X2882" s="4">
        <v>27391700</v>
      </c>
      <c r="Y2882" s="4">
        <v>28389800</v>
      </c>
      <c r="Z2882" s="4">
        <v>29579000</v>
      </c>
      <c r="AA2882" s="4">
        <v>30786600</v>
      </c>
      <c r="AB2882" s="4">
        <v>31987900</v>
      </c>
      <c r="AC2882" s="4">
        <v>33209300</v>
      </c>
      <c r="AD2882" s="4">
        <v>34402400</v>
      </c>
      <c r="AE2882" s="4">
        <v>35785700</v>
      </c>
      <c r="AF2882" s="4">
        <v>37138600</v>
      </c>
      <c r="AG2882" s="4">
        <v>38480600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>
        <v>836060</v>
      </c>
      <c r="D2892">
        <v>793441</v>
      </c>
      <c r="E2892">
        <v>765659</v>
      </c>
      <c r="F2892">
        <v>737866</v>
      </c>
      <c r="G2892">
        <v>718730</v>
      </c>
      <c r="H2892">
        <v>690918</v>
      </c>
      <c r="I2892">
        <v>663117</v>
      </c>
      <c r="J2892">
        <v>643925</v>
      </c>
      <c r="K2892">
        <v>616151</v>
      </c>
      <c r="L2892">
        <v>596946</v>
      </c>
      <c r="M2892">
        <v>572278</v>
      </c>
      <c r="N2892">
        <v>556060</v>
      </c>
      <c r="O2892">
        <v>539766</v>
      </c>
      <c r="P2892">
        <v>521674</v>
      </c>
      <c r="Q2892">
        <v>503558</v>
      </c>
      <c r="R2892">
        <v>485420</v>
      </c>
      <c r="S2892">
        <v>467261</v>
      </c>
      <c r="T2892">
        <v>449084</v>
      </c>
      <c r="U2892">
        <v>430891</v>
      </c>
      <c r="V2892">
        <v>421074</v>
      </c>
      <c r="W2892">
        <v>399833</v>
      </c>
      <c r="X2892">
        <v>378679</v>
      </c>
      <c r="Y2892">
        <v>365753</v>
      </c>
      <c r="Z2892">
        <v>344701</v>
      </c>
      <c r="AA2892">
        <v>331668</v>
      </c>
      <c r="AB2892">
        <v>313089</v>
      </c>
      <c r="AC2892">
        <v>302385</v>
      </c>
      <c r="AD2892">
        <v>291661</v>
      </c>
      <c r="AE2892">
        <v>273324</v>
      </c>
      <c r="AF2892">
        <v>262650</v>
      </c>
      <c r="AG2892">
        <v>251939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7654990</v>
      </c>
      <c r="D2902" s="4">
        <v>7786210</v>
      </c>
      <c r="E2902" s="4">
        <v>8040080</v>
      </c>
      <c r="F2902" s="4">
        <v>8419670</v>
      </c>
      <c r="G2902" s="4">
        <v>8803770</v>
      </c>
      <c r="H2902" s="4">
        <v>9184030</v>
      </c>
      <c r="I2902" s="4">
        <v>9437040</v>
      </c>
      <c r="J2902" s="4">
        <v>9816620</v>
      </c>
      <c r="K2902" s="4">
        <v>10324100</v>
      </c>
      <c r="L2902" s="4">
        <v>10703500</v>
      </c>
      <c r="M2902" s="4">
        <v>11087500</v>
      </c>
      <c r="N2902" s="4">
        <v>11599900</v>
      </c>
      <c r="O2902" s="4">
        <v>11982600</v>
      </c>
      <c r="P2902" s="4">
        <v>12486800</v>
      </c>
      <c r="Q2902" s="4">
        <v>12996100</v>
      </c>
      <c r="R2902" s="4">
        <v>13497700</v>
      </c>
      <c r="S2902" s="4">
        <v>14004400</v>
      </c>
      <c r="T2902" s="4">
        <v>14631300</v>
      </c>
      <c r="U2902" s="4">
        <v>15139600</v>
      </c>
      <c r="V2902" s="4">
        <v>15769000</v>
      </c>
      <c r="W2902" s="4">
        <v>16388600</v>
      </c>
      <c r="X2902" s="4">
        <v>17002900</v>
      </c>
      <c r="Y2902" s="4">
        <v>17622500</v>
      </c>
      <c r="Z2902" s="4">
        <v>18360700</v>
      </c>
      <c r="AA2902" s="4">
        <v>19110200</v>
      </c>
      <c r="AB2902" s="4">
        <v>19855900</v>
      </c>
      <c r="AC2902" s="4">
        <v>20614100</v>
      </c>
      <c r="AD2902" s="4">
        <v>21354700</v>
      </c>
      <c r="AE2902" s="4">
        <v>22213300</v>
      </c>
      <c r="AF2902" s="4">
        <v>23053200</v>
      </c>
      <c r="AG2902" s="4">
        <v>23886100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>
        <v>518970</v>
      </c>
      <c r="D2912">
        <v>492514</v>
      </c>
      <c r="E2912">
        <v>475269</v>
      </c>
      <c r="F2912">
        <v>458018</v>
      </c>
      <c r="G2912">
        <v>446139</v>
      </c>
      <c r="H2912">
        <v>428875</v>
      </c>
      <c r="I2912">
        <v>411619</v>
      </c>
      <c r="J2912">
        <v>399705</v>
      </c>
      <c r="K2912">
        <v>382465</v>
      </c>
      <c r="L2912">
        <v>370544</v>
      </c>
      <c r="M2912">
        <v>355232</v>
      </c>
      <c r="N2912">
        <v>345165</v>
      </c>
      <c r="O2912">
        <v>335051</v>
      </c>
      <c r="P2912">
        <v>323820</v>
      </c>
      <c r="Q2912">
        <v>312575</v>
      </c>
      <c r="R2912">
        <v>301316</v>
      </c>
      <c r="S2912">
        <v>290044</v>
      </c>
      <c r="T2912">
        <v>278761</v>
      </c>
      <c r="U2912">
        <v>267468</v>
      </c>
      <c r="V2912">
        <v>261374</v>
      </c>
      <c r="W2912">
        <v>248189</v>
      </c>
      <c r="X2912">
        <v>235059</v>
      </c>
      <c r="Y2912">
        <v>227035</v>
      </c>
      <c r="Z2912">
        <v>213967</v>
      </c>
      <c r="AA2912">
        <v>205877</v>
      </c>
      <c r="AB2912">
        <v>194345</v>
      </c>
      <c r="AC2912">
        <v>187700</v>
      </c>
      <c r="AD2912">
        <v>181043</v>
      </c>
      <c r="AE2912">
        <v>169661</v>
      </c>
      <c r="AF2912">
        <v>163035</v>
      </c>
      <c r="AG2912">
        <v>156387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1531000</v>
      </c>
      <c r="D2922" s="4">
        <v>1557240</v>
      </c>
      <c r="E2922" s="4">
        <v>1608020</v>
      </c>
      <c r="F2922" s="4">
        <v>1683930</v>
      </c>
      <c r="G2922" s="4">
        <v>1760750</v>
      </c>
      <c r="H2922" s="4">
        <v>1836810</v>
      </c>
      <c r="I2922" s="4">
        <v>1887410</v>
      </c>
      <c r="J2922" s="4">
        <v>1963320</v>
      </c>
      <c r="K2922" s="4">
        <v>2064830</v>
      </c>
      <c r="L2922" s="4">
        <v>2140700</v>
      </c>
      <c r="M2922" s="4">
        <v>2217490</v>
      </c>
      <c r="N2922" s="4">
        <v>2319970</v>
      </c>
      <c r="O2922" s="4">
        <v>2396530</v>
      </c>
      <c r="P2922" s="4">
        <v>2497350</v>
      </c>
      <c r="Q2922" s="4">
        <v>2599210</v>
      </c>
      <c r="R2922" s="4">
        <v>2699530</v>
      </c>
      <c r="S2922" s="4">
        <v>2800870</v>
      </c>
      <c r="T2922" s="4">
        <v>2926250</v>
      </c>
      <c r="U2922" s="4">
        <v>3027920</v>
      </c>
      <c r="V2922" s="4">
        <v>3153800</v>
      </c>
      <c r="W2922" s="4">
        <v>3277720</v>
      </c>
      <c r="X2922" s="4">
        <v>3400590</v>
      </c>
      <c r="Y2922" s="4">
        <v>3524500</v>
      </c>
      <c r="Z2922" s="4">
        <v>3672130</v>
      </c>
      <c r="AA2922" s="4">
        <v>3822040</v>
      </c>
      <c r="AB2922" s="4">
        <v>3971190</v>
      </c>
      <c r="AC2922" s="4">
        <v>4122810</v>
      </c>
      <c r="AD2922" s="4">
        <v>4270940</v>
      </c>
      <c r="AE2922" s="4">
        <v>4442670</v>
      </c>
      <c r="AF2922" s="4">
        <v>4610630</v>
      </c>
      <c r="AG2922" s="4">
        <v>4777230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103794</v>
      </c>
      <c r="D2932">
        <v>98502.9</v>
      </c>
      <c r="E2932">
        <v>95053.9</v>
      </c>
      <c r="F2932">
        <v>91603.5</v>
      </c>
      <c r="G2932">
        <v>89227.9</v>
      </c>
      <c r="H2932">
        <v>85775</v>
      </c>
      <c r="I2932">
        <v>82323.7</v>
      </c>
      <c r="J2932">
        <v>79941.100000000006</v>
      </c>
      <c r="K2932">
        <v>76493</v>
      </c>
      <c r="L2932">
        <v>74108.800000000003</v>
      </c>
      <c r="M2932">
        <v>71046.3</v>
      </c>
      <c r="N2932">
        <v>69032.899999999994</v>
      </c>
      <c r="O2932">
        <v>67010.100000000006</v>
      </c>
      <c r="P2932">
        <v>64764</v>
      </c>
      <c r="Q2932">
        <v>62514.9</v>
      </c>
      <c r="R2932">
        <v>60263.199999999997</v>
      </c>
      <c r="S2932">
        <v>58008.9</v>
      </c>
      <c r="T2932">
        <v>55752.3</v>
      </c>
      <c r="U2932">
        <v>53493.599999999999</v>
      </c>
      <c r="V2932">
        <v>52274.9</v>
      </c>
      <c r="W2932">
        <v>49637.9</v>
      </c>
      <c r="X2932">
        <v>47011.7</v>
      </c>
      <c r="Y2932">
        <v>45406.9</v>
      </c>
      <c r="Z2932">
        <v>42793.4</v>
      </c>
      <c r="AA2932">
        <v>41175.4</v>
      </c>
      <c r="AB2932">
        <v>38868.9</v>
      </c>
      <c r="AC2932">
        <v>37540.1</v>
      </c>
      <c r="AD2932">
        <v>36208.6</v>
      </c>
      <c r="AE2932">
        <v>33932.199999999997</v>
      </c>
      <c r="AF2932">
        <v>32607.1</v>
      </c>
      <c r="AG2932">
        <v>31277.3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4014</v>
      </c>
      <c r="B2962" t="s">
        <v>132</v>
      </c>
      <c r="C2962" s="4">
        <v>860550000</v>
      </c>
      <c r="D2962" s="4">
        <v>584064000</v>
      </c>
      <c r="E2962" s="4">
        <v>442725000</v>
      </c>
      <c r="F2962" s="4">
        <v>358834000</v>
      </c>
      <c r="G2962" s="4">
        <v>301850000</v>
      </c>
      <c r="H2962" s="4">
        <v>260601000</v>
      </c>
      <c r="I2962" s="4">
        <v>230121000</v>
      </c>
      <c r="J2962" s="4">
        <v>206039000</v>
      </c>
      <c r="K2962" s="4">
        <v>184966000</v>
      </c>
      <c r="L2962" s="4">
        <v>169288000</v>
      </c>
      <c r="M2962" s="4">
        <v>157801000</v>
      </c>
      <c r="N2962" s="4">
        <v>146621000</v>
      </c>
      <c r="O2962" s="4">
        <v>136877000</v>
      </c>
      <c r="P2962" s="4">
        <v>128305000</v>
      </c>
      <c r="Q2962" s="4">
        <v>120898000</v>
      </c>
      <c r="R2962" s="4">
        <v>114251000</v>
      </c>
      <c r="S2962" s="4">
        <v>108250000</v>
      </c>
      <c r="T2962" s="4">
        <v>102943000</v>
      </c>
      <c r="U2962" s="4">
        <v>98082200</v>
      </c>
      <c r="V2962" s="4">
        <v>93613200</v>
      </c>
      <c r="W2962" s="4">
        <v>89594600</v>
      </c>
      <c r="X2962" s="4">
        <v>85861400</v>
      </c>
      <c r="Y2962" s="4">
        <v>82382900</v>
      </c>
      <c r="Z2962" s="4">
        <v>80173900</v>
      </c>
      <c r="AA2962" s="4">
        <v>77176800</v>
      </c>
      <c r="AB2962" s="4">
        <v>74353100</v>
      </c>
      <c r="AC2962" s="4">
        <v>71687600</v>
      </c>
      <c r="AD2962" s="4">
        <v>69225600</v>
      </c>
      <c r="AE2962" s="4">
        <v>66885600</v>
      </c>
      <c r="AF2962" s="4">
        <v>65568800</v>
      </c>
      <c r="AG2962" s="4">
        <v>63427900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4950970000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17761500000000</v>
      </c>
      <c r="D2972" s="4">
        <v>16413200000000</v>
      </c>
      <c r="E2972" s="4">
        <v>11208000000000</v>
      </c>
      <c r="F2972" s="4">
        <v>10215200000000</v>
      </c>
      <c r="G2972" s="4">
        <v>13257100000000</v>
      </c>
      <c r="H2972" s="4">
        <v>13139700000000</v>
      </c>
      <c r="I2972" s="4">
        <v>12416900000000</v>
      </c>
      <c r="J2972" s="4">
        <v>13812500000000</v>
      </c>
      <c r="K2972" s="4">
        <v>13838700000000</v>
      </c>
      <c r="L2972" s="4">
        <v>14330100000000</v>
      </c>
      <c r="M2972" s="4">
        <v>14363500000000</v>
      </c>
      <c r="N2972" s="4">
        <v>13338600000000</v>
      </c>
      <c r="O2972" s="4">
        <v>14296300000000</v>
      </c>
      <c r="P2972" s="4">
        <v>14366200000000</v>
      </c>
      <c r="Q2972" s="4">
        <v>14632800000000</v>
      </c>
      <c r="R2972" s="4">
        <v>13631300000000</v>
      </c>
      <c r="S2972" s="4">
        <v>14734200000000</v>
      </c>
      <c r="T2972" s="4">
        <v>14863200000000</v>
      </c>
      <c r="U2972" s="4">
        <v>14098400000000</v>
      </c>
      <c r="V2972" s="4">
        <v>15143500000000</v>
      </c>
      <c r="W2972" s="4">
        <v>15288900000000</v>
      </c>
      <c r="X2972" s="4">
        <v>14326600000000</v>
      </c>
      <c r="Y2972" s="4">
        <v>15514000000000</v>
      </c>
      <c r="Z2972" s="4">
        <v>15636300000000</v>
      </c>
      <c r="AA2972" s="4">
        <v>16013700000000</v>
      </c>
      <c r="AB2972" s="4">
        <v>15999000000000</v>
      </c>
      <c r="AC2972" s="4">
        <v>16326800000000</v>
      </c>
      <c r="AD2972" s="4">
        <v>16410500000000</v>
      </c>
      <c r="AE2972" s="4">
        <v>16444800000000</v>
      </c>
      <c r="AF2972" s="4">
        <v>16577900000000</v>
      </c>
      <c r="AG2972" s="4">
        <v>16656900000000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14958400000000</v>
      </c>
      <c r="D2976" s="4">
        <v>17730700000000</v>
      </c>
      <c r="E2976" s="4">
        <v>24412700000000</v>
      </c>
      <c r="F2976" s="4">
        <v>25752800000000</v>
      </c>
      <c r="G2976" s="4">
        <v>22635300000000</v>
      </c>
      <c r="H2976" s="4">
        <v>23071300000000</v>
      </c>
      <c r="I2976" s="4">
        <v>24119600000000</v>
      </c>
      <c r="J2976" s="4">
        <v>22655200000000</v>
      </c>
      <c r="K2976" s="4">
        <v>22932600000000</v>
      </c>
      <c r="L2976" s="4">
        <v>22377700000000</v>
      </c>
      <c r="M2976" s="4">
        <v>22638100000000</v>
      </c>
      <c r="N2976" s="4">
        <v>23968000000000</v>
      </c>
      <c r="O2976" s="4">
        <v>22927800000000</v>
      </c>
      <c r="P2976" s="4">
        <v>23136900000000</v>
      </c>
      <c r="Q2976" s="4">
        <v>23142300000000</v>
      </c>
      <c r="R2976" s="4">
        <v>24074700000000</v>
      </c>
      <c r="S2976" s="4">
        <v>23219700000000</v>
      </c>
      <c r="T2976" s="4">
        <v>23347300000000</v>
      </c>
      <c r="U2976" s="4">
        <v>24027200000000</v>
      </c>
      <c r="V2976" s="4">
        <v>23213300000000</v>
      </c>
      <c r="W2976" s="4">
        <v>23307700000000</v>
      </c>
      <c r="X2976" s="4">
        <v>24164200000000</v>
      </c>
      <c r="Y2976" s="4">
        <v>23183200000000</v>
      </c>
      <c r="Z2976" s="4">
        <v>23275700000000</v>
      </c>
      <c r="AA2976" s="4">
        <v>22759000000000</v>
      </c>
      <c r="AB2976" s="4">
        <v>22980300000000</v>
      </c>
      <c r="AC2976" s="4">
        <v>22847000000000</v>
      </c>
      <c r="AD2976" s="4">
        <v>22614900000000</v>
      </c>
      <c r="AE2976" s="4">
        <v>22768200000000</v>
      </c>
      <c r="AF2976" s="4">
        <v>22815900000000</v>
      </c>
      <c r="AG2976" s="4">
        <v>22576000000000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3994</v>
      </c>
      <c r="B2982" t="s">
        <v>132</v>
      </c>
      <c r="C2982">
        <v>411317</v>
      </c>
      <c r="D2982">
        <v>279165</v>
      </c>
      <c r="E2982">
        <v>211609</v>
      </c>
      <c r="F2982">
        <v>171512</v>
      </c>
      <c r="G2982">
        <v>144275</v>
      </c>
      <c r="H2982">
        <v>124559</v>
      </c>
      <c r="I2982">
        <v>109991</v>
      </c>
      <c r="J2982">
        <v>98480.2</v>
      </c>
      <c r="K2982">
        <v>88408</v>
      </c>
      <c r="L2982">
        <v>80914.399999999994</v>
      </c>
      <c r="M2982">
        <v>75424.2</v>
      </c>
      <c r="N2982">
        <v>70080.600000000006</v>
      </c>
      <c r="O2982">
        <v>65423</v>
      </c>
      <c r="P2982">
        <v>61325.7</v>
      </c>
      <c r="Q2982">
        <v>57785.4</v>
      </c>
      <c r="R2982">
        <v>54608.3</v>
      </c>
      <c r="S2982">
        <v>51740.2</v>
      </c>
      <c r="T2982">
        <v>49203.4</v>
      </c>
      <c r="U2982">
        <v>46880.3</v>
      </c>
      <c r="V2982">
        <v>44744.3</v>
      </c>
      <c r="W2982">
        <v>42823.5</v>
      </c>
      <c r="X2982">
        <v>41039.1</v>
      </c>
      <c r="Y2982">
        <v>39376.5</v>
      </c>
      <c r="Z2982">
        <v>38320.699999999997</v>
      </c>
      <c r="AA2982">
        <v>36888.199999999997</v>
      </c>
      <c r="AB2982">
        <v>35538.6</v>
      </c>
      <c r="AC2982">
        <v>34264.5</v>
      </c>
      <c r="AD2982">
        <v>33087.800000000003</v>
      </c>
      <c r="AE2982">
        <v>31969.3</v>
      </c>
      <c r="AF2982">
        <v>31339.9</v>
      </c>
      <c r="AG2982">
        <v>30316.6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3512220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8489440000</v>
      </c>
      <c r="D2992" s="4">
        <v>7845030000</v>
      </c>
      <c r="E2992" s="4">
        <v>5357080000</v>
      </c>
      <c r="F2992" s="4">
        <v>4882540000</v>
      </c>
      <c r="G2992" s="4">
        <v>6336500000</v>
      </c>
      <c r="H2992" s="4">
        <v>6280360000</v>
      </c>
      <c r="I2992" s="4">
        <v>5934900000</v>
      </c>
      <c r="J2992" s="4">
        <v>6601980000</v>
      </c>
      <c r="K2992" s="4">
        <v>6614500000</v>
      </c>
      <c r="L2992" s="4">
        <v>6849360000</v>
      </c>
      <c r="M2992" s="4">
        <v>6865320000</v>
      </c>
      <c r="N2992" s="4">
        <v>6375440000</v>
      </c>
      <c r="O2992" s="4">
        <v>6833210000</v>
      </c>
      <c r="P2992" s="4">
        <v>6866620000</v>
      </c>
      <c r="Q2992" s="4">
        <v>6994030000</v>
      </c>
      <c r="R2992" s="4">
        <v>6515360000</v>
      </c>
      <c r="S2992" s="4">
        <v>7042500000</v>
      </c>
      <c r="T2992" s="4">
        <v>7104160000</v>
      </c>
      <c r="U2992" s="4">
        <v>6738600000</v>
      </c>
      <c r="V2992" s="4">
        <v>7238150000</v>
      </c>
      <c r="W2992" s="4">
        <v>7307650000</v>
      </c>
      <c r="X2992" s="4">
        <v>6847670000</v>
      </c>
      <c r="Y2992" s="4">
        <v>7415230000</v>
      </c>
      <c r="Z2992" s="4">
        <v>7473690000</v>
      </c>
      <c r="AA2992" s="4">
        <v>7654060000</v>
      </c>
      <c r="AB2992" s="4">
        <v>7647010000</v>
      </c>
      <c r="AC2992" s="4">
        <v>7803730000</v>
      </c>
      <c r="AD2992" s="4">
        <v>7843720000</v>
      </c>
      <c r="AE2992" s="4">
        <v>7860120000</v>
      </c>
      <c r="AF2992" s="4">
        <v>7923720000</v>
      </c>
      <c r="AG2992" s="4">
        <v>7961500000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7047800000</v>
      </c>
      <c r="D2996" s="4">
        <v>8354000000</v>
      </c>
      <c r="E2996" s="4">
        <v>11502300000</v>
      </c>
      <c r="F2996" s="4">
        <v>12133700000</v>
      </c>
      <c r="G2996" s="4">
        <v>10664800000</v>
      </c>
      <c r="H2996" s="4">
        <v>10870200000</v>
      </c>
      <c r="I2996" s="4">
        <v>11364200000</v>
      </c>
      <c r="J2996" s="4">
        <v>10674200000</v>
      </c>
      <c r="K2996" s="4">
        <v>10804900000</v>
      </c>
      <c r="L2996" s="4">
        <v>10543400000</v>
      </c>
      <c r="M2996" s="4">
        <v>10666100000</v>
      </c>
      <c r="N2996" s="4">
        <v>11292800000</v>
      </c>
      <c r="O2996" s="4">
        <v>10802600000</v>
      </c>
      <c r="P2996" s="4">
        <v>10901200000</v>
      </c>
      <c r="Q2996" s="4">
        <v>10903700000</v>
      </c>
      <c r="R2996" s="4">
        <v>11343000000</v>
      </c>
      <c r="S2996" s="4">
        <v>10940200000</v>
      </c>
      <c r="T2996" s="4">
        <v>11000300000</v>
      </c>
      <c r="U2996" s="4">
        <v>11320600000</v>
      </c>
      <c r="V2996" s="4">
        <v>10937200000</v>
      </c>
      <c r="W2996" s="4">
        <v>10981700000</v>
      </c>
      <c r="X2996" s="4">
        <v>11385200000</v>
      </c>
      <c r="Y2996" s="4">
        <v>10923000000</v>
      </c>
      <c r="Z2996" s="4">
        <v>10966600000</v>
      </c>
      <c r="AA2996" s="4">
        <v>10723100000</v>
      </c>
      <c r="AB2996" s="4">
        <v>10827400000</v>
      </c>
      <c r="AC2996" s="4">
        <v>10764600000</v>
      </c>
      <c r="AD2996" s="4">
        <v>10655200000</v>
      </c>
      <c r="AE2996" s="4">
        <v>10727500000</v>
      </c>
      <c r="AF2996" s="4">
        <v>10750000000</v>
      </c>
      <c r="AG2996" s="4">
        <v>10636900000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3974</v>
      </c>
      <c r="B3002" t="s">
        <v>132</v>
      </c>
      <c r="C3002">
        <v>926434</v>
      </c>
      <c r="D3002">
        <v>628780</v>
      </c>
      <c r="E3002">
        <v>476620</v>
      </c>
      <c r="F3002">
        <v>386306</v>
      </c>
      <c r="G3002">
        <v>324959</v>
      </c>
      <c r="H3002">
        <v>280553</v>
      </c>
      <c r="I3002">
        <v>247739</v>
      </c>
      <c r="J3002">
        <v>221813</v>
      </c>
      <c r="K3002">
        <v>199127</v>
      </c>
      <c r="L3002">
        <v>182248</v>
      </c>
      <c r="M3002">
        <v>169882</v>
      </c>
      <c r="N3002">
        <v>157847</v>
      </c>
      <c r="O3002">
        <v>147356</v>
      </c>
      <c r="P3002">
        <v>138128</v>
      </c>
      <c r="Q3002">
        <v>130154</v>
      </c>
      <c r="R3002">
        <v>122998</v>
      </c>
      <c r="S3002">
        <v>116538</v>
      </c>
      <c r="T3002">
        <v>110824</v>
      </c>
      <c r="U3002">
        <v>105591</v>
      </c>
      <c r="V3002">
        <v>100780</v>
      </c>
      <c r="W3002">
        <v>96454</v>
      </c>
      <c r="X3002">
        <v>92435</v>
      </c>
      <c r="Y3002">
        <v>88690.1</v>
      </c>
      <c r="Z3002">
        <v>86312.1</v>
      </c>
      <c r="AA3002">
        <v>83085.399999999994</v>
      </c>
      <c r="AB3002">
        <v>80045.7</v>
      </c>
      <c r="AC3002">
        <v>77176</v>
      </c>
      <c r="AD3002">
        <v>74525.600000000006</v>
      </c>
      <c r="AE3002">
        <v>72006.399999999994</v>
      </c>
      <c r="AF3002">
        <v>70588.7</v>
      </c>
      <c r="AG3002">
        <v>68284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39747100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19121300000</v>
      </c>
      <c r="D3012" s="4">
        <v>17669800000</v>
      </c>
      <c r="E3012" s="4">
        <v>12066100000</v>
      </c>
      <c r="F3012" s="4">
        <v>10997200000</v>
      </c>
      <c r="G3012" s="4">
        <v>14272100000</v>
      </c>
      <c r="H3012" s="4">
        <v>14145600000</v>
      </c>
      <c r="I3012" s="4">
        <v>13367500000</v>
      </c>
      <c r="J3012" s="4">
        <v>14870000000</v>
      </c>
      <c r="K3012" s="4">
        <v>14898200000</v>
      </c>
      <c r="L3012" s="4">
        <v>15427200000</v>
      </c>
      <c r="M3012" s="4">
        <v>15463200000</v>
      </c>
      <c r="N3012" s="4">
        <v>14359800000</v>
      </c>
      <c r="O3012" s="4">
        <v>15390800000</v>
      </c>
      <c r="P3012" s="4">
        <v>15466100000</v>
      </c>
      <c r="Q3012" s="4">
        <v>15753100000</v>
      </c>
      <c r="R3012" s="4">
        <v>14674900000</v>
      </c>
      <c r="S3012" s="4">
        <v>15862300000</v>
      </c>
      <c r="T3012" s="4">
        <v>16001100000</v>
      </c>
      <c r="U3012" s="4">
        <v>15177800000</v>
      </c>
      <c r="V3012" s="4">
        <v>16302900000</v>
      </c>
      <c r="W3012" s="4">
        <v>16459500000</v>
      </c>
      <c r="X3012" s="4">
        <v>15423400000</v>
      </c>
      <c r="Y3012" s="4">
        <v>16701800000</v>
      </c>
      <c r="Z3012" s="4">
        <v>16833500000</v>
      </c>
      <c r="AA3012" s="4">
        <v>17239700000</v>
      </c>
      <c r="AB3012" s="4">
        <v>17223800000</v>
      </c>
      <c r="AC3012" s="4">
        <v>17576800000</v>
      </c>
      <c r="AD3012" s="4">
        <v>17666900000</v>
      </c>
      <c r="AE3012" s="4">
        <v>17703800000</v>
      </c>
      <c r="AF3012" s="4">
        <v>17847100000</v>
      </c>
      <c r="AG3012" s="4">
        <v>17932200000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15874200000</v>
      </c>
      <c r="D3016" s="4">
        <v>18816200000</v>
      </c>
      <c r="E3016" s="4">
        <v>25907200000</v>
      </c>
      <c r="F3016" s="4">
        <v>27329500000</v>
      </c>
      <c r="G3016" s="4">
        <v>24021100000</v>
      </c>
      <c r="H3016" s="4">
        <v>24483700000</v>
      </c>
      <c r="I3016" s="4">
        <v>25596300000</v>
      </c>
      <c r="J3016" s="4">
        <v>24042200000</v>
      </c>
      <c r="K3016" s="4">
        <v>24336600000</v>
      </c>
      <c r="L3016" s="4">
        <v>23747700000</v>
      </c>
      <c r="M3016" s="4">
        <v>24024000000</v>
      </c>
      <c r="N3016" s="4">
        <v>25435400000</v>
      </c>
      <c r="O3016" s="4">
        <v>24331400000</v>
      </c>
      <c r="P3016" s="4">
        <v>24553400000</v>
      </c>
      <c r="Q3016" s="4">
        <v>24559100000</v>
      </c>
      <c r="R3016" s="4">
        <v>25548600000</v>
      </c>
      <c r="S3016" s="4">
        <v>24641300000</v>
      </c>
      <c r="T3016" s="4">
        <v>24776600000</v>
      </c>
      <c r="U3016" s="4">
        <v>25498200000</v>
      </c>
      <c r="V3016" s="4">
        <v>24634500000</v>
      </c>
      <c r="W3016" s="4">
        <v>24734600000</v>
      </c>
      <c r="X3016" s="4">
        <v>25643500000</v>
      </c>
      <c r="Y3016" s="4">
        <v>24602500000</v>
      </c>
      <c r="Z3016" s="4">
        <v>24700700000</v>
      </c>
      <c r="AA3016" s="4">
        <v>24152300000</v>
      </c>
      <c r="AB3016" s="4">
        <v>24387200000</v>
      </c>
      <c r="AC3016" s="4">
        <v>24245800000</v>
      </c>
      <c r="AD3016" s="4">
        <v>23999400000</v>
      </c>
      <c r="AE3016" s="4">
        <v>24162200000</v>
      </c>
      <c r="AF3016" s="4">
        <v>24212800000</v>
      </c>
      <c r="AG3016" s="4">
        <v>23958100000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t="s">
        <v>3954</v>
      </c>
      <c r="B3022" t="s">
        <v>132</v>
      </c>
      <c r="C3022" s="4">
        <v>8031850</v>
      </c>
      <c r="D3022" s="4">
        <v>5451290</v>
      </c>
      <c r="E3022" s="4">
        <v>4132120</v>
      </c>
      <c r="F3022" s="4">
        <v>3349130</v>
      </c>
      <c r="G3022" s="4">
        <v>2817280</v>
      </c>
      <c r="H3022" s="4">
        <v>2432290</v>
      </c>
      <c r="I3022" s="4">
        <v>2147810</v>
      </c>
      <c r="J3022" s="4">
        <v>1923040</v>
      </c>
      <c r="K3022" s="4">
        <v>1726360</v>
      </c>
      <c r="L3022" s="4">
        <v>1580030</v>
      </c>
      <c r="M3022" s="4">
        <v>1472820</v>
      </c>
      <c r="N3022" s="4">
        <v>1368470</v>
      </c>
      <c r="O3022" s="4">
        <v>1277530</v>
      </c>
      <c r="P3022" s="4">
        <v>1197520</v>
      </c>
      <c r="Q3022" s="4">
        <v>1128380</v>
      </c>
      <c r="R3022" s="4">
        <v>1066350</v>
      </c>
      <c r="S3022" s="4">
        <v>1010340</v>
      </c>
      <c r="T3022">
        <v>960803</v>
      </c>
      <c r="U3022">
        <v>915440</v>
      </c>
      <c r="V3022">
        <v>873729</v>
      </c>
      <c r="W3022">
        <v>836222</v>
      </c>
      <c r="X3022">
        <v>801378</v>
      </c>
      <c r="Y3022">
        <v>768912</v>
      </c>
      <c r="Z3022">
        <v>748295</v>
      </c>
      <c r="AA3022">
        <v>720321</v>
      </c>
      <c r="AB3022">
        <v>693967</v>
      </c>
      <c r="AC3022">
        <v>669088</v>
      </c>
      <c r="AD3022">
        <v>646110</v>
      </c>
      <c r="AE3022">
        <v>624270</v>
      </c>
      <c r="AF3022">
        <v>611979</v>
      </c>
      <c r="AG3022">
        <v>591997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1764800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165775000000</v>
      </c>
      <c r="D3032" s="4">
        <v>153191000000</v>
      </c>
      <c r="E3032" s="4">
        <v>104609000000</v>
      </c>
      <c r="F3032" s="4">
        <v>95342100000</v>
      </c>
      <c r="G3032" s="4">
        <v>123734000000</v>
      </c>
      <c r="H3032" s="4">
        <v>122638000000</v>
      </c>
      <c r="I3032" s="4">
        <v>115892000000</v>
      </c>
      <c r="J3032" s="4">
        <v>128918000000</v>
      </c>
      <c r="K3032" s="4">
        <v>129162000000</v>
      </c>
      <c r="L3032" s="4">
        <v>133749000000</v>
      </c>
      <c r="M3032" s="4">
        <v>134060000000</v>
      </c>
      <c r="N3032" s="4">
        <v>124494000000</v>
      </c>
      <c r="O3032" s="4">
        <v>133433000000</v>
      </c>
      <c r="P3032" s="4">
        <v>134086000000</v>
      </c>
      <c r="Q3032" s="4">
        <v>136574000000</v>
      </c>
      <c r="R3032" s="4">
        <v>127226000000</v>
      </c>
      <c r="S3032" s="4">
        <v>137520000000</v>
      </c>
      <c r="T3032" s="4">
        <v>138724000000</v>
      </c>
      <c r="U3032" s="4">
        <v>131586000000</v>
      </c>
      <c r="V3032" s="4">
        <v>141341000000</v>
      </c>
      <c r="W3032" s="4">
        <v>142698000000</v>
      </c>
      <c r="X3032" s="4">
        <v>133715000000</v>
      </c>
      <c r="Y3032" s="4">
        <v>144798000000</v>
      </c>
      <c r="Z3032" s="4">
        <v>145940000000</v>
      </c>
      <c r="AA3032" s="4">
        <v>149462000000</v>
      </c>
      <c r="AB3032" s="4">
        <v>149324000000</v>
      </c>
      <c r="AC3032" s="4">
        <v>152385000000</v>
      </c>
      <c r="AD3032" s="4">
        <v>153166000000</v>
      </c>
      <c r="AE3032" s="4">
        <v>153486000000</v>
      </c>
      <c r="AF3032" s="4">
        <v>154728000000</v>
      </c>
      <c r="AG3032" s="4">
        <v>155466000000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137623000000</v>
      </c>
      <c r="D3036" s="4">
        <v>163130000000</v>
      </c>
      <c r="E3036" s="4">
        <v>224606000000</v>
      </c>
      <c r="F3036" s="4">
        <v>236937000000</v>
      </c>
      <c r="G3036" s="4">
        <v>208254000000</v>
      </c>
      <c r="H3036" s="4">
        <v>212265000000</v>
      </c>
      <c r="I3036" s="4">
        <v>221910000000</v>
      </c>
      <c r="J3036" s="4">
        <v>208437000000</v>
      </c>
      <c r="K3036" s="4">
        <v>210990000000</v>
      </c>
      <c r="L3036" s="4">
        <v>205884000000</v>
      </c>
      <c r="M3036" s="4">
        <v>208280000000</v>
      </c>
      <c r="N3036" s="4">
        <v>220516000000</v>
      </c>
      <c r="O3036" s="4">
        <v>210945000000</v>
      </c>
      <c r="P3036" s="4">
        <v>212869000000</v>
      </c>
      <c r="Q3036" s="4">
        <v>212919000000</v>
      </c>
      <c r="R3036" s="4">
        <v>221497000000</v>
      </c>
      <c r="S3036" s="4">
        <v>213631000000</v>
      </c>
      <c r="T3036" s="4">
        <v>214804000000</v>
      </c>
      <c r="U3036" s="4">
        <v>221060000000</v>
      </c>
      <c r="V3036" s="4">
        <v>213572000000</v>
      </c>
      <c r="W3036" s="4">
        <v>214440000000</v>
      </c>
      <c r="X3036" s="4">
        <v>222320000000</v>
      </c>
      <c r="Y3036" s="4">
        <v>213295000000</v>
      </c>
      <c r="Z3036" s="4">
        <v>214146000000</v>
      </c>
      <c r="AA3036" s="4">
        <v>209392000000</v>
      </c>
      <c r="AB3036" s="4">
        <v>211428000000</v>
      </c>
      <c r="AC3036" s="4">
        <v>210202000000</v>
      </c>
      <c r="AD3036" s="4">
        <v>208066000000</v>
      </c>
      <c r="AE3036" s="4">
        <v>209477000000</v>
      </c>
      <c r="AF3036" s="4">
        <v>209916000000</v>
      </c>
      <c r="AG3036" s="4">
        <v>207708000000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3934</v>
      </c>
      <c r="B3042" t="s">
        <v>132</v>
      </c>
      <c r="C3042">
        <v>333200</v>
      </c>
      <c r="D3042">
        <v>226146</v>
      </c>
      <c r="E3042">
        <v>171420</v>
      </c>
      <c r="F3042">
        <v>138938</v>
      </c>
      <c r="G3042">
        <v>116874</v>
      </c>
      <c r="H3042">
        <v>100903</v>
      </c>
      <c r="I3042">
        <v>89101.5</v>
      </c>
      <c r="J3042">
        <v>79776.899999999994</v>
      </c>
      <c r="K3042">
        <v>71617.600000000006</v>
      </c>
      <c r="L3042">
        <v>65547.199999999997</v>
      </c>
      <c r="M3042">
        <v>61099.7</v>
      </c>
      <c r="N3042">
        <v>56770.9</v>
      </c>
      <c r="O3042">
        <v>52997.9</v>
      </c>
      <c r="P3042">
        <v>49678.8</v>
      </c>
      <c r="Q3042">
        <v>46810.8</v>
      </c>
      <c r="R3042">
        <v>44237.2</v>
      </c>
      <c r="S3042">
        <v>41913.800000000003</v>
      </c>
      <c r="T3042">
        <v>39858.800000000003</v>
      </c>
      <c r="U3042">
        <v>37976.9</v>
      </c>
      <c r="V3042">
        <v>36246.5</v>
      </c>
      <c r="W3042">
        <v>34690.5</v>
      </c>
      <c r="X3042">
        <v>33245</v>
      </c>
      <c r="Y3042">
        <v>31898.2</v>
      </c>
      <c r="Z3042">
        <v>31042.9</v>
      </c>
      <c r="AA3042">
        <v>29882.400000000001</v>
      </c>
      <c r="AB3042">
        <v>28789.1</v>
      </c>
      <c r="AC3042">
        <v>27757</v>
      </c>
      <c r="AD3042">
        <v>26803.8</v>
      </c>
      <c r="AE3042">
        <v>25897.7</v>
      </c>
      <c r="AF3042">
        <v>25387.8</v>
      </c>
      <c r="AG3042">
        <v>24558.9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>
        <v>344093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6877130000</v>
      </c>
      <c r="D3052" s="4">
        <v>6355110000</v>
      </c>
      <c r="E3052" s="4">
        <v>4339670000</v>
      </c>
      <c r="F3052" s="4">
        <v>3955250000</v>
      </c>
      <c r="G3052" s="4">
        <v>5133080000</v>
      </c>
      <c r="H3052" s="4">
        <v>5087600000</v>
      </c>
      <c r="I3052" s="4">
        <v>4807750000</v>
      </c>
      <c r="J3052" s="4">
        <v>5348130000</v>
      </c>
      <c r="K3052" s="4">
        <v>5358280000</v>
      </c>
      <c r="L3052" s="4">
        <v>5548540000</v>
      </c>
      <c r="M3052" s="4">
        <v>5561460000</v>
      </c>
      <c r="N3052" s="4">
        <v>5164620000</v>
      </c>
      <c r="O3052" s="4">
        <v>5535450000</v>
      </c>
      <c r="P3052" s="4">
        <v>5562520000</v>
      </c>
      <c r="Q3052" s="4">
        <v>5665730000</v>
      </c>
      <c r="R3052" s="4">
        <v>5277970000</v>
      </c>
      <c r="S3052" s="4">
        <v>5704990000</v>
      </c>
      <c r="T3052" s="4">
        <v>5754950000</v>
      </c>
      <c r="U3052" s="4">
        <v>5458810000</v>
      </c>
      <c r="V3052" s="4">
        <v>5863490000</v>
      </c>
      <c r="W3052" s="4">
        <v>5919790000</v>
      </c>
      <c r="X3052" s="4">
        <v>5547160000</v>
      </c>
      <c r="Y3052" s="4">
        <v>6006930000</v>
      </c>
      <c r="Z3052" s="4">
        <v>6054300000</v>
      </c>
      <c r="AA3052" s="4">
        <v>6200410000</v>
      </c>
      <c r="AB3052" s="4">
        <v>6194700000</v>
      </c>
      <c r="AC3052" s="4">
        <v>6321660000</v>
      </c>
      <c r="AD3052" s="4">
        <v>6354050000</v>
      </c>
      <c r="AE3052" s="4">
        <v>6367330000</v>
      </c>
      <c r="AF3052" s="4">
        <v>6418850000</v>
      </c>
      <c r="AG3052" s="4">
        <v>6449460000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5709290000</v>
      </c>
      <c r="D3056" s="4">
        <v>6767420000</v>
      </c>
      <c r="E3056" s="4">
        <v>9317760000</v>
      </c>
      <c r="F3056" s="4">
        <v>9829270000</v>
      </c>
      <c r="G3056" s="4">
        <v>8639380000</v>
      </c>
      <c r="H3056" s="4">
        <v>8805780000</v>
      </c>
      <c r="I3056" s="4">
        <v>9205920000</v>
      </c>
      <c r="J3056" s="4">
        <v>8646980000</v>
      </c>
      <c r="K3056" s="4">
        <v>8752870000</v>
      </c>
      <c r="L3056" s="4">
        <v>8541050000</v>
      </c>
      <c r="M3056" s="4">
        <v>8640440000</v>
      </c>
      <c r="N3056" s="4">
        <v>9148060000</v>
      </c>
      <c r="O3056" s="4">
        <v>8751010000</v>
      </c>
      <c r="P3056" s="4">
        <v>8830840000</v>
      </c>
      <c r="Q3056" s="4">
        <v>8832890000</v>
      </c>
      <c r="R3056" s="4">
        <v>9188770000</v>
      </c>
      <c r="S3056" s="4">
        <v>8862440000</v>
      </c>
      <c r="T3056" s="4">
        <v>8911120000</v>
      </c>
      <c r="U3056" s="4">
        <v>9170630000</v>
      </c>
      <c r="V3056" s="4">
        <v>8859990000</v>
      </c>
      <c r="W3056" s="4">
        <v>8896030000</v>
      </c>
      <c r="X3056" s="4">
        <v>9222920000</v>
      </c>
      <c r="Y3056" s="4">
        <v>8848510000</v>
      </c>
      <c r="Z3056" s="4">
        <v>8883830000</v>
      </c>
      <c r="AA3056" s="4">
        <v>8686600000</v>
      </c>
      <c r="AB3056" s="4">
        <v>8771060000</v>
      </c>
      <c r="AC3056" s="4">
        <v>8720200000</v>
      </c>
      <c r="AD3056" s="4">
        <v>8631580000</v>
      </c>
      <c r="AE3056" s="4">
        <v>8690130000</v>
      </c>
      <c r="AF3056" s="4">
        <v>8708330000</v>
      </c>
      <c r="AG3056" s="4">
        <v>8616740000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3914</v>
      </c>
      <c r="B3062" t="s">
        <v>132</v>
      </c>
      <c r="C3062">
        <v>309267</v>
      </c>
      <c r="D3062">
        <v>209903</v>
      </c>
      <c r="E3062">
        <v>159108</v>
      </c>
      <c r="F3062">
        <v>128959</v>
      </c>
      <c r="G3062">
        <v>108480</v>
      </c>
      <c r="H3062">
        <v>93655.8</v>
      </c>
      <c r="I3062">
        <v>82701.7</v>
      </c>
      <c r="J3062">
        <v>74046.899999999994</v>
      </c>
      <c r="K3062">
        <v>66473.600000000006</v>
      </c>
      <c r="L3062">
        <v>60839.199999999997</v>
      </c>
      <c r="M3062">
        <v>56711.1</v>
      </c>
      <c r="N3062">
        <v>52693.3</v>
      </c>
      <c r="O3062">
        <v>49191.3</v>
      </c>
      <c r="P3062">
        <v>46110.5</v>
      </c>
      <c r="Q3062">
        <v>43448.6</v>
      </c>
      <c r="R3062">
        <v>41059.800000000003</v>
      </c>
      <c r="S3062">
        <v>38903.300000000003</v>
      </c>
      <c r="T3062">
        <v>36995.9</v>
      </c>
      <c r="U3062">
        <v>35249.1</v>
      </c>
      <c r="V3062">
        <v>33643</v>
      </c>
      <c r="W3062">
        <v>32198.799999999999</v>
      </c>
      <c r="X3062">
        <v>30857.200000000001</v>
      </c>
      <c r="Y3062">
        <v>29607</v>
      </c>
      <c r="Z3062">
        <v>28813.200000000001</v>
      </c>
      <c r="AA3062">
        <v>27736.1</v>
      </c>
      <c r="AB3062">
        <v>26721.3</v>
      </c>
      <c r="AC3062">
        <v>25763.3</v>
      </c>
      <c r="AD3062">
        <v>24878.5</v>
      </c>
      <c r="AE3062">
        <v>24037.599999999999</v>
      </c>
      <c r="AF3062">
        <v>23564.3</v>
      </c>
      <c r="AG3062">
        <v>22794.9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>
        <v>137963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6383170000</v>
      </c>
      <c r="D3072" s="4">
        <v>5898650000</v>
      </c>
      <c r="E3072" s="4">
        <v>4027970000</v>
      </c>
      <c r="F3072" s="4">
        <v>3671160000</v>
      </c>
      <c r="G3072" s="4">
        <v>4764390000</v>
      </c>
      <c r="H3072" s="4">
        <v>4722180000</v>
      </c>
      <c r="I3072" s="4">
        <v>4462430000</v>
      </c>
      <c r="J3072" s="4">
        <v>4964000000</v>
      </c>
      <c r="K3072" s="4">
        <v>4973410000</v>
      </c>
      <c r="L3072" s="4">
        <v>5150010000</v>
      </c>
      <c r="M3072" s="4">
        <v>5162000000</v>
      </c>
      <c r="N3072" s="4">
        <v>4793660000</v>
      </c>
      <c r="O3072" s="4">
        <v>5137860000</v>
      </c>
      <c r="P3072" s="4">
        <v>5162980000</v>
      </c>
      <c r="Q3072" s="4">
        <v>5258780000</v>
      </c>
      <c r="R3072" s="4">
        <v>4898870000</v>
      </c>
      <c r="S3072" s="4">
        <v>5295230000</v>
      </c>
      <c r="T3072" s="4">
        <v>5341590000</v>
      </c>
      <c r="U3072" s="4">
        <v>5066720000</v>
      </c>
      <c r="V3072" s="4">
        <v>5442340000</v>
      </c>
      <c r="W3072" s="4">
        <v>5494590000</v>
      </c>
      <c r="X3072" s="4">
        <v>5148730000</v>
      </c>
      <c r="Y3072" s="4">
        <v>5575480000</v>
      </c>
      <c r="Z3072" s="4">
        <v>5619440000</v>
      </c>
      <c r="AA3072" s="4">
        <v>5755060000</v>
      </c>
      <c r="AB3072" s="4">
        <v>5749760000</v>
      </c>
      <c r="AC3072" s="4">
        <v>5867590000</v>
      </c>
      <c r="AD3072" s="4">
        <v>5897660000</v>
      </c>
      <c r="AE3072" s="4">
        <v>5909990000</v>
      </c>
      <c r="AF3072" s="4">
        <v>5957810000</v>
      </c>
      <c r="AG3072" s="4">
        <v>5986220000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5299210000</v>
      </c>
      <c r="D3076" s="4">
        <v>6281340000</v>
      </c>
      <c r="E3076" s="4">
        <v>8648500000</v>
      </c>
      <c r="F3076" s="4">
        <v>9123270000</v>
      </c>
      <c r="G3076" s="4">
        <v>8018840000</v>
      </c>
      <c r="H3076" s="4">
        <v>8173290000</v>
      </c>
      <c r="I3076" s="4">
        <v>8544690000</v>
      </c>
      <c r="J3076" s="4">
        <v>8025900000</v>
      </c>
      <c r="K3076" s="4">
        <v>8124190000</v>
      </c>
      <c r="L3076" s="4">
        <v>7927570000</v>
      </c>
      <c r="M3076" s="4">
        <v>8019830000</v>
      </c>
      <c r="N3076" s="4">
        <v>8490990000</v>
      </c>
      <c r="O3076" s="4">
        <v>8122460000</v>
      </c>
      <c r="P3076" s="4">
        <v>8196550000</v>
      </c>
      <c r="Q3076" s="4">
        <v>8198460000</v>
      </c>
      <c r="R3076" s="4">
        <v>8528780000</v>
      </c>
      <c r="S3076" s="4">
        <v>8225880000</v>
      </c>
      <c r="T3076" s="4">
        <v>8271070000</v>
      </c>
      <c r="U3076" s="4">
        <v>8511940000</v>
      </c>
      <c r="V3076" s="4">
        <v>8223610000</v>
      </c>
      <c r="W3076" s="4">
        <v>8257060000</v>
      </c>
      <c r="X3076" s="4">
        <v>8560470000</v>
      </c>
      <c r="Y3076" s="4">
        <v>8212960000</v>
      </c>
      <c r="Z3076" s="4">
        <v>8245740000</v>
      </c>
      <c r="AA3076" s="4">
        <v>8062670000</v>
      </c>
      <c r="AB3076" s="4">
        <v>8141060000</v>
      </c>
      <c r="AC3076" s="4">
        <v>8093860000</v>
      </c>
      <c r="AD3076" s="4">
        <v>8011610000</v>
      </c>
      <c r="AE3076" s="4">
        <v>8065950000</v>
      </c>
      <c r="AF3076" s="4">
        <v>8082840000</v>
      </c>
      <c r="AG3076" s="4">
        <v>7997830000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3894</v>
      </c>
      <c r="B3082" t="s">
        <v>132</v>
      </c>
      <c r="C3082" s="4">
        <v>1737410</v>
      </c>
      <c r="D3082" s="4">
        <v>1179200</v>
      </c>
      <c r="E3082">
        <v>893843</v>
      </c>
      <c r="F3082">
        <v>724470</v>
      </c>
      <c r="G3082">
        <v>609422</v>
      </c>
      <c r="H3082">
        <v>526143</v>
      </c>
      <c r="I3082">
        <v>464605</v>
      </c>
      <c r="J3082">
        <v>415983</v>
      </c>
      <c r="K3082">
        <v>373438</v>
      </c>
      <c r="L3082">
        <v>341785</v>
      </c>
      <c r="M3082">
        <v>318594</v>
      </c>
      <c r="N3082">
        <v>296022</v>
      </c>
      <c r="O3082">
        <v>276349</v>
      </c>
      <c r="P3082">
        <v>259042</v>
      </c>
      <c r="Q3082">
        <v>244087</v>
      </c>
      <c r="R3082">
        <v>230667</v>
      </c>
      <c r="S3082">
        <v>218552</v>
      </c>
      <c r="T3082">
        <v>207837</v>
      </c>
      <c r="U3082">
        <v>198024</v>
      </c>
      <c r="V3082">
        <v>189001</v>
      </c>
      <c r="W3082">
        <v>180888</v>
      </c>
      <c r="X3082">
        <v>173351</v>
      </c>
      <c r="Y3082">
        <v>166328</v>
      </c>
      <c r="Z3082">
        <v>161868</v>
      </c>
      <c r="AA3082">
        <v>155817</v>
      </c>
      <c r="AB3082">
        <v>150116</v>
      </c>
      <c r="AC3082">
        <v>144734</v>
      </c>
      <c r="AD3082">
        <v>139764</v>
      </c>
      <c r="AE3082">
        <v>135039</v>
      </c>
      <c r="AF3082">
        <v>132381</v>
      </c>
      <c r="AG3082">
        <v>128058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28855.5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35859600000</v>
      </c>
      <c r="D3092" s="4">
        <v>33137700000</v>
      </c>
      <c r="E3092" s="4">
        <v>22628500000</v>
      </c>
      <c r="F3092" s="4">
        <v>20624000000</v>
      </c>
      <c r="G3092" s="4">
        <v>26765600000</v>
      </c>
      <c r="H3092" s="4">
        <v>26528400000</v>
      </c>
      <c r="I3092" s="4">
        <v>25069200000</v>
      </c>
      <c r="J3092" s="4">
        <v>27886900000</v>
      </c>
      <c r="K3092" s="4">
        <v>27939800000</v>
      </c>
      <c r="L3092" s="4">
        <v>28931900000</v>
      </c>
      <c r="M3092" s="4">
        <v>28999300000</v>
      </c>
      <c r="N3092" s="4">
        <v>26930000000</v>
      </c>
      <c r="O3092" s="4">
        <v>28863700000</v>
      </c>
      <c r="P3092" s="4">
        <v>29004800000</v>
      </c>
      <c r="Q3092" s="4">
        <v>29543000000</v>
      </c>
      <c r="R3092" s="4">
        <v>27521100000</v>
      </c>
      <c r="S3092" s="4">
        <v>29747700000</v>
      </c>
      <c r="T3092" s="4">
        <v>30008200000</v>
      </c>
      <c r="U3092" s="4">
        <v>28464000000</v>
      </c>
      <c r="V3092" s="4">
        <v>30574200000</v>
      </c>
      <c r="W3092" s="4">
        <v>30867700000</v>
      </c>
      <c r="X3092" s="4">
        <v>28924700000</v>
      </c>
      <c r="Y3092" s="4">
        <v>31322100000</v>
      </c>
      <c r="Z3092" s="4">
        <v>31569100000</v>
      </c>
      <c r="AA3092" s="4">
        <v>32331000000</v>
      </c>
      <c r="AB3092" s="4">
        <v>32301200000</v>
      </c>
      <c r="AC3092" s="4">
        <v>32963200000</v>
      </c>
      <c r="AD3092" s="4">
        <v>33132100000</v>
      </c>
      <c r="AE3092" s="4">
        <v>33201400000</v>
      </c>
      <c r="AF3092" s="4">
        <v>33470000000</v>
      </c>
      <c r="AG3092" s="4">
        <v>33629600000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29770100000</v>
      </c>
      <c r="D3096" s="4">
        <v>35287600000</v>
      </c>
      <c r="E3096" s="4">
        <v>48585900000</v>
      </c>
      <c r="F3096" s="4">
        <v>51253100000</v>
      </c>
      <c r="G3096" s="4">
        <v>45048600000</v>
      </c>
      <c r="H3096" s="4">
        <v>45916300000</v>
      </c>
      <c r="I3096" s="4">
        <v>48002700000</v>
      </c>
      <c r="J3096" s="4">
        <v>45088200000</v>
      </c>
      <c r="K3096" s="4">
        <v>45640400000</v>
      </c>
      <c r="L3096" s="4">
        <v>44535800000</v>
      </c>
      <c r="M3096" s="4">
        <v>45054100000</v>
      </c>
      <c r="N3096" s="4">
        <v>47701000000</v>
      </c>
      <c r="O3096" s="4">
        <v>45630700000</v>
      </c>
      <c r="P3096" s="4">
        <v>46046900000</v>
      </c>
      <c r="Q3096" s="4">
        <v>46057600000</v>
      </c>
      <c r="R3096" s="4">
        <v>47913300000</v>
      </c>
      <c r="S3096" s="4">
        <v>46211700000</v>
      </c>
      <c r="T3096" s="4">
        <v>46465500000</v>
      </c>
      <c r="U3096" s="4">
        <v>47818700000</v>
      </c>
      <c r="V3096" s="4">
        <v>46198900000</v>
      </c>
      <c r="W3096" s="4">
        <v>46386800000</v>
      </c>
      <c r="X3096" s="4">
        <v>48091300000</v>
      </c>
      <c r="Y3096" s="4">
        <v>46139100000</v>
      </c>
      <c r="Z3096" s="4">
        <v>46323200000</v>
      </c>
      <c r="AA3096" s="4">
        <v>45294800000</v>
      </c>
      <c r="AB3096" s="4">
        <v>45735200000</v>
      </c>
      <c r="AC3096" s="4">
        <v>45470000000</v>
      </c>
      <c r="AD3096" s="4">
        <v>45007900000</v>
      </c>
      <c r="AE3096" s="4">
        <v>45313200000</v>
      </c>
      <c r="AF3096" s="4">
        <v>45408100000</v>
      </c>
      <c r="AG3096" s="4">
        <v>44930500000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3874</v>
      </c>
      <c r="B3102" t="s">
        <v>132</v>
      </c>
      <c r="C3102">
        <v>98570.9</v>
      </c>
      <c r="D3102">
        <v>66901</v>
      </c>
      <c r="E3102">
        <v>50711.5</v>
      </c>
      <c r="F3102">
        <v>41102.199999999997</v>
      </c>
      <c r="G3102">
        <v>34575.1</v>
      </c>
      <c r="H3102">
        <v>29850.3</v>
      </c>
      <c r="I3102">
        <v>26359</v>
      </c>
      <c r="J3102">
        <v>23600.5</v>
      </c>
      <c r="K3102">
        <v>21186.7</v>
      </c>
      <c r="L3102">
        <v>19390.900000000001</v>
      </c>
      <c r="M3102">
        <v>18075.2</v>
      </c>
      <c r="N3102">
        <v>16794.599999999999</v>
      </c>
      <c r="O3102">
        <v>15678.4</v>
      </c>
      <c r="P3102">
        <v>14696.5</v>
      </c>
      <c r="Q3102">
        <v>13848.1</v>
      </c>
      <c r="R3102">
        <v>13086.7</v>
      </c>
      <c r="S3102">
        <v>12399.4</v>
      </c>
      <c r="T3102">
        <v>11791.5</v>
      </c>
      <c r="U3102">
        <v>11234.7</v>
      </c>
      <c r="V3102">
        <v>10722.8</v>
      </c>
      <c r="W3102">
        <v>10262.5</v>
      </c>
      <c r="X3102">
        <v>9834.91</v>
      </c>
      <c r="Y3102">
        <v>9436.4699999999993</v>
      </c>
      <c r="Z3102">
        <v>9183.44</v>
      </c>
      <c r="AA3102">
        <v>8840.14</v>
      </c>
      <c r="AB3102">
        <v>8516.7099999999991</v>
      </c>
      <c r="AC3102">
        <v>8211.39</v>
      </c>
      <c r="AD3102">
        <v>7929.38</v>
      </c>
      <c r="AE3102">
        <v>7661.35</v>
      </c>
      <c r="AF3102">
        <v>7510.51</v>
      </c>
      <c r="AG3102">
        <v>7265.29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25528.6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2034470000</v>
      </c>
      <c r="D3112" s="4">
        <v>1880040000</v>
      </c>
      <c r="E3112" s="4">
        <v>1283810000</v>
      </c>
      <c r="F3112" s="4">
        <v>1170090000</v>
      </c>
      <c r="G3112" s="4">
        <v>1518520000</v>
      </c>
      <c r="H3112" s="4">
        <v>1505070000</v>
      </c>
      <c r="I3112" s="4">
        <v>1422280000</v>
      </c>
      <c r="J3112" s="4">
        <v>1582140000</v>
      </c>
      <c r="K3112" s="4">
        <v>1585140000</v>
      </c>
      <c r="L3112" s="4">
        <v>1641430000</v>
      </c>
      <c r="M3112" s="4">
        <v>1645250000</v>
      </c>
      <c r="N3112" s="4">
        <v>1527850000</v>
      </c>
      <c r="O3112" s="4">
        <v>1637560000</v>
      </c>
      <c r="P3112" s="4">
        <v>1645560000</v>
      </c>
      <c r="Q3112" s="4">
        <v>1676100000</v>
      </c>
      <c r="R3112" s="4">
        <v>1561390000</v>
      </c>
      <c r="S3112" s="4">
        <v>1687710000</v>
      </c>
      <c r="T3112" s="4">
        <v>1702490000</v>
      </c>
      <c r="U3112" s="4">
        <v>1614880000</v>
      </c>
      <c r="V3112" s="4">
        <v>1734600000</v>
      </c>
      <c r="W3112" s="4">
        <v>1751260000</v>
      </c>
      <c r="X3112" s="4">
        <v>1641020000</v>
      </c>
      <c r="Y3112" s="4">
        <v>1777040000</v>
      </c>
      <c r="Z3112" s="4">
        <v>1791050000</v>
      </c>
      <c r="AA3112" s="4">
        <v>1834270000</v>
      </c>
      <c r="AB3112" s="4">
        <v>1832580000</v>
      </c>
      <c r="AC3112" s="4">
        <v>1870140000</v>
      </c>
      <c r="AD3112" s="4">
        <v>1879720000</v>
      </c>
      <c r="AE3112" s="4">
        <v>1883650000</v>
      </c>
      <c r="AF3112" s="4">
        <v>1898900000</v>
      </c>
      <c r="AG3112" s="4">
        <v>1907950000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1688980000</v>
      </c>
      <c r="D3116" s="4">
        <v>2002010000</v>
      </c>
      <c r="E3116" s="4">
        <v>2756480000</v>
      </c>
      <c r="F3116" s="4">
        <v>2907800000</v>
      </c>
      <c r="G3116" s="4">
        <v>2555800000</v>
      </c>
      <c r="H3116" s="4">
        <v>2605020000</v>
      </c>
      <c r="I3116" s="4">
        <v>2723400000</v>
      </c>
      <c r="J3116" s="4">
        <v>2558040000</v>
      </c>
      <c r="K3116" s="4">
        <v>2589370000</v>
      </c>
      <c r="L3116" s="4">
        <v>2526710000</v>
      </c>
      <c r="M3116" s="4">
        <v>2556110000</v>
      </c>
      <c r="N3116" s="4">
        <v>2706280000</v>
      </c>
      <c r="O3116" s="4">
        <v>2588820000</v>
      </c>
      <c r="P3116" s="4">
        <v>2612440000</v>
      </c>
      <c r="Q3116" s="4">
        <v>2613040000</v>
      </c>
      <c r="R3116" s="4">
        <v>2718320000</v>
      </c>
      <c r="S3116" s="4">
        <v>2621780000</v>
      </c>
      <c r="T3116" s="4">
        <v>2636190000</v>
      </c>
      <c r="U3116" s="4">
        <v>2712960000</v>
      </c>
      <c r="V3116" s="4">
        <v>2621060000</v>
      </c>
      <c r="W3116" s="4">
        <v>2631720000</v>
      </c>
      <c r="X3116" s="4">
        <v>2728420000</v>
      </c>
      <c r="Y3116" s="4">
        <v>2617660000</v>
      </c>
      <c r="Z3116" s="4">
        <v>2628110000</v>
      </c>
      <c r="AA3116" s="4">
        <v>2569760000</v>
      </c>
      <c r="AB3116" s="4">
        <v>2594750000</v>
      </c>
      <c r="AC3116" s="4">
        <v>2579710000</v>
      </c>
      <c r="AD3116" s="4">
        <v>2553490000</v>
      </c>
      <c r="AE3116" s="4">
        <v>2570810000</v>
      </c>
      <c r="AF3116" s="4">
        <v>2576190000</v>
      </c>
      <c r="AG3116" s="4">
        <v>2549100000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3854</v>
      </c>
      <c r="B3122" t="s">
        <v>132</v>
      </c>
      <c r="C3122">
        <v>104253</v>
      </c>
      <c r="D3122">
        <v>70757.2</v>
      </c>
      <c r="E3122">
        <v>53634.5</v>
      </c>
      <c r="F3122">
        <v>43471.4</v>
      </c>
      <c r="G3122">
        <v>36568</v>
      </c>
      <c r="H3122">
        <v>31570.9</v>
      </c>
      <c r="I3122">
        <v>27878.3</v>
      </c>
      <c r="J3122">
        <v>24960.799999999999</v>
      </c>
      <c r="K3122">
        <v>22407.9</v>
      </c>
      <c r="L3122">
        <v>20508.599999999999</v>
      </c>
      <c r="M3122">
        <v>19117</v>
      </c>
      <c r="N3122">
        <v>17762.599999999999</v>
      </c>
      <c r="O3122">
        <v>16582.099999999999</v>
      </c>
      <c r="P3122">
        <v>15543.6</v>
      </c>
      <c r="Q3122">
        <v>14646.3</v>
      </c>
      <c r="R3122">
        <v>13841</v>
      </c>
      <c r="S3122">
        <v>13114.1</v>
      </c>
      <c r="T3122">
        <v>12471.1</v>
      </c>
      <c r="U3122">
        <v>11882.3</v>
      </c>
      <c r="V3122">
        <v>11340.9</v>
      </c>
      <c r="W3122">
        <v>10854.1</v>
      </c>
      <c r="X3122">
        <v>10401.799999999999</v>
      </c>
      <c r="Y3122">
        <v>9980.39</v>
      </c>
      <c r="Z3122">
        <v>9712.7800000000007</v>
      </c>
      <c r="AA3122">
        <v>9349.69</v>
      </c>
      <c r="AB3122">
        <v>9007.6200000000008</v>
      </c>
      <c r="AC3122">
        <v>8684.69</v>
      </c>
      <c r="AD3122">
        <v>8386.44</v>
      </c>
      <c r="AE3122">
        <v>8102.95</v>
      </c>
      <c r="AF3122">
        <v>7943.42</v>
      </c>
      <c r="AG3122">
        <v>7684.06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48341.4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2151740000</v>
      </c>
      <c r="D3132" s="4">
        <v>1988410000</v>
      </c>
      <c r="E3132" s="4">
        <v>1357810000</v>
      </c>
      <c r="F3132" s="4">
        <v>1237530000</v>
      </c>
      <c r="G3132" s="4">
        <v>1606050000</v>
      </c>
      <c r="H3132" s="4">
        <v>1591820000</v>
      </c>
      <c r="I3132" s="4">
        <v>1504260000</v>
      </c>
      <c r="J3132" s="4">
        <v>1673340000</v>
      </c>
      <c r="K3132" s="4">
        <v>1676510000</v>
      </c>
      <c r="L3132" s="4">
        <v>1736040000</v>
      </c>
      <c r="M3132" s="4">
        <v>1740090000</v>
      </c>
      <c r="N3132" s="4">
        <v>1615920000</v>
      </c>
      <c r="O3132" s="4">
        <v>1731950000</v>
      </c>
      <c r="P3132" s="4">
        <v>1740420000</v>
      </c>
      <c r="Q3132" s="4">
        <v>1772710000</v>
      </c>
      <c r="R3132" s="4">
        <v>1651390000</v>
      </c>
      <c r="S3132" s="4">
        <v>1784990000</v>
      </c>
      <c r="T3132" s="4">
        <v>1800620000</v>
      </c>
      <c r="U3132" s="4">
        <v>1707970000</v>
      </c>
      <c r="V3132" s="4">
        <v>1834580000</v>
      </c>
      <c r="W3132" s="4">
        <v>1852200000</v>
      </c>
      <c r="X3132" s="4">
        <v>1735610000</v>
      </c>
      <c r="Y3132" s="4">
        <v>1879470000</v>
      </c>
      <c r="Z3132" s="4">
        <v>1894290000</v>
      </c>
      <c r="AA3132" s="4">
        <v>1940000000</v>
      </c>
      <c r="AB3132" s="4">
        <v>1938220000</v>
      </c>
      <c r="AC3132" s="4">
        <v>1977940000</v>
      </c>
      <c r="AD3132" s="4">
        <v>1988070000</v>
      </c>
      <c r="AE3132" s="4">
        <v>1992230000</v>
      </c>
      <c r="AF3132" s="4">
        <v>2008350000</v>
      </c>
      <c r="AG3132" s="4">
        <v>2017920000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1786340000</v>
      </c>
      <c r="D3136" s="4">
        <v>2117410000</v>
      </c>
      <c r="E3136" s="4">
        <v>2915370000</v>
      </c>
      <c r="F3136" s="4">
        <v>3075410000</v>
      </c>
      <c r="G3136" s="4">
        <v>2703110000</v>
      </c>
      <c r="H3136" s="4">
        <v>2755180000</v>
      </c>
      <c r="I3136" s="4">
        <v>2880370000</v>
      </c>
      <c r="J3136" s="4">
        <v>2705490000</v>
      </c>
      <c r="K3136" s="4">
        <v>2738620000</v>
      </c>
      <c r="L3136" s="4">
        <v>2672350000</v>
      </c>
      <c r="M3136" s="4">
        <v>2703450000</v>
      </c>
      <c r="N3136" s="4">
        <v>2862270000</v>
      </c>
      <c r="O3136" s="4">
        <v>2738040000</v>
      </c>
      <c r="P3136" s="4">
        <v>2763020000</v>
      </c>
      <c r="Q3136" s="4">
        <v>2763660000</v>
      </c>
      <c r="R3136" s="4">
        <v>2875010000</v>
      </c>
      <c r="S3136" s="4">
        <v>2772900000</v>
      </c>
      <c r="T3136" s="4">
        <v>2788140000</v>
      </c>
      <c r="U3136" s="4">
        <v>2869330000</v>
      </c>
      <c r="V3136" s="4">
        <v>2772140000</v>
      </c>
      <c r="W3136" s="4">
        <v>2783410000</v>
      </c>
      <c r="X3136" s="4">
        <v>2885690000</v>
      </c>
      <c r="Y3136" s="4">
        <v>2768550000</v>
      </c>
      <c r="Z3136" s="4">
        <v>2779600000</v>
      </c>
      <c r="AA3136" s="4">
        <v>2717890000</v>
      </c>
      <c r="AB3136" s="4">
        <v>2744310000</v>
      </c>
      <c r="AC3136" s="4">
        <v>2728400000</v>
      </c>
      <c r="AD3136" s="4">
        <v>2700670000</v>
      </c>
      <c r="AE3136" s="4">
        <v>2718990000</v>
      </c>
      <c r="AF3136" s="4">
        <v>2724690000</v>
      </c>
      <c r="AG3136" s="4">
        <v>2696030000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3834</v>
      </c>
      <c r="B3142" t="s">
        <v>132</v>
      </c>
      <c r="C3142">
        <v>34785.599999999999</v>
      </c>
      <c r="D3142">
        <v>23609.3</v>
      </c>
      <c r="E3142">
        <v>17896.099999999999</v>
      </c>
      <c r="F3142">
        <v>14505</v>
      </c>
      <c r="G3142">
        <v>12201.5</v>
      </c>
      <c r="H3142">
        <v>10534.2</v>
      </c>
      <c r="I3142">
        <v>9302.08</v>
      </c>
      <c r="J3142">
        <v>8328.61</v>
      </c>
      <c r="K3142">
        <v>7476.78</v>
      </c>
      <c r="L3142">
        <v>6843.04</v>
      </c>
      <c r="M3142">
        <v>6378.72</v>
      </c>
      <c r="N3142">
        <v>5926.81</v>
      </c>
      <c r="O3142">
        <v>5532.91</v>
      </c>
      <c r="P3142">
        <v>5186.3999999999996</v>
      </c>
      <c r="Q3142">
        <v>4886.99</v>
      </c>
      <c r="R3142">
        <v>4618.3</v>
      </c>
      <c r="S3142">
        <v>4375.74</v>
      </c>
      <c r="T3142">
        <v>4161.2</v>
      </c>
      <c r="U3142">
        <v>3964.73</v>
      </c>
      <c r="V3142">
        <v>3784.09</v>
      </c>
      <c r="W3142">
        <v>3621.64</v>
      </c>
      <c r="X3142">
        <v>3470.74</v>
      </c>
      <c r="Y3142">
        <v>3330.13</v>
      </c>
      <c r="Z3142">
        <v>3240.83</v>
      </c>
      <c r="AA3142">
        <v>3119.68</v>
      </c>
      <c r="AB3142">
        <v>3005.54</v>
      </c>
      <c r="AC3142">
        <v>2897.8</v>
      </c>
      <c r="AD3142">
        <v>2798.28</v>
      </c>
      <c r="AE3142">
        <v>2703.69</v>
      </c>
      <c r="AF3142">
        <v>2650.46</v>
      </c>
      <c r="AG3142">
        <v>2563.92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>
        <v>203686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717963000</v>
      </c>
      <c r="D3152" s="4">
        <v>663465000</v>
      </c>
      <c r="E3152" s="4">
        <v>453056000</v>
      </c>
      <c r="F3152" s="4">
        <v>412923000</v>
      </c>
      <c r="G3152" s="4">
        <v>535886000</v>
      </c>
      <c r="H3152" s="4">
        <v>531139000</v>
      </c>
      <c r="I3152" s="4">
        <v>501923000</v>
      </c>
      <c r="J3152" s="4">
        <v>558338000</v>
      </c>
      <c r="K3152" s="4">
        <v>559397000</v>
      </c>
      <c r="L3152" s="4">
        <v>579260000</v>
      </c>
      <c r="M3152" s="4">
        <v>580609000</v>
      </c>
      <c r="N3152" s="4">
        <v>539179000</v>
      </c>
      <c r="O3152" s="4">
        <v>577894000</v>
      </c>
      <c r="P3152" s="4">
        <v>580719000</v>
      </c>
      <c r="Q3152" s="4">
        <v>591495000</v>
      </c>
      <c r="R3152" s="4">
        <v>551013000</v>
      </c>
      <c r="S3152" s="4">
        <v>595594000</v>
      </c>
      <c r="T3152" s="4">
        <v>600809000</v>
      </c>
      <c r="U3152" s="4">
        <v>569892000</v>
      </c>
      <c r="V3152" s="4">
        <v>612140000</v>
      </c>
      <c r="W3152" s="4">
        <v>618018000</v>
      </c>
      <c r="X3152" s="4">
        <v>579116000</v>
      </c>
      <c r="Y3152" s="4">
        <v>627116000</v>
      </c>
      <c r="Z3152" s="4">
        <v>632060000</v>
      </c>
      <c r="AA3152" s="4">
        <v>647315000</v>
      </c>
      <c r="AB3152" s="4">
        <v>646718000</v>
      </c>
      <c r="AC3152" s="4">
        <v>659972000</v>
      </c>
      <c r="AD3152" s="4">
        <v>663354000</v>
      </c>
      <c r="AE3152" s="4">
        <v>664741000</v>
      </c>
      <c r="AF3152" s="4">
        <v>670120000</v>
      </c>
      <c r="AG3152" s="4">
        <v>673315000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596042000</v>
      </c>
      <c r="D3156" s="4">
        <v>706509000</v>
      </c>
      <c r="E3156" s="4">
        <v>972762000</v>
      </c>
      <c r="F3156" s="4">
        <v>1026160000</v>
      </c>
      <c r="G3156" s="4">
        <v>901940000</v>
      </c>
      <c r="H3156" s="4">
        <v>919312000</v>
      </c>
      <c r="I3156" s="4">
        <v>961085000</v>
      </c>
      <c r="J3156" s="4">
        <v>902733000</v>
      </c>
      <c r="K3156" s="4">
        <v>913788000</v>
      </c>
      <c r="L3156" s="4">
        <v>891674000</v>
      </c>
      <c r="M3156" s="4">
        <v>902051000</v>
      </c>
      <c r="N3156" s="4">
        <v>955045000</v>
      </c>
      <c r="O3156" s="4">
        <v>913594000</v>
      </c>
      <c r="P3156" s="4">
        <v>921928000</v>
      </c>
      <c r="Q3156" s="4">
        <v>922142000</v>
      </c>
      <c r="R3156" s="4">
        <v>959295000</v>
      </c>
      <c r="S3156" s="4">
        <v>925227000</v>
      </c>
      <c r="T3156" s="4">
        <v>930309000</v>
      </c>
      <c r="U3156" s="4">
        <v>957402000</v>
      </c>
      <c r="V3156" s="4">
        <v>924971000</v>
      </c>
      <c r="W3156" s="4">
        <v>928733000</v>
      </c>
      <c r="X3156" s="4">
        <v>962860000</v>
      </c>
      <c r="Y3156" s="4">
        <v>923773000</v>
      </c>
      <c r="Z3156" s="4">
        <v>927460000</v>
      </c>
      <c r="AA3156" s="4">
        <v>906869000</v>
      </c>
      <c r="AB3156" s="4">
        <v>915687000</v>
      </c>
      <c r="AC3156" s="4">
        <v>910377000</v>
      </c>
      <c r="AD3156" s="4">
        <v>901126000</v>
      </c>
      <c r="AE3156" s="4">
        <v>907238000</v>
      </c>
      <c r="AF3156" s="4">
        <v>909138000</v>
      </c>
      <c r="AG3156" s="4">
        <v>899576000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3814</v>
      </c>
      <c r="B3162" t="s">
        <v>132</v>
      </c>
      <c r="C3162">
        <v>6957.13</v>
      </c>
      <c r="D3162">
        <v>4721.87</v>
      </c>
      <c r="E3162">
        <v>3579.21</v>
      </c>
      <c r="F3162">
        <v>2900.99</v>
      </c>
      <c r="G3162">
        <v>2440.31</v>
      </c>
      <c r="H3162">
        <v>2106.83</v>
      </c>
      <c r="I3162">
        <v>1860.42</v>
      </c>
      <c r="J3162">
        <v>1665.72</v>
      </c>
      <c r="K3162">
        <v>1495.36</v>
      </c>
      <c r="L3162">
        <v>1368.61</v>
      </c>
      <c r="M3162">
        <v>1275.74</v>
      </c>
      <c r="N3162">
        <v>1185.3599999999999</v>
      </c>
      <c r="O3162">
        <v>1106.58</v>
      </c>
      <c r="P3162">
        <v>1037.28</v>
      </c>
      <c r="Q3162">
        <v>977.39800000000002</v>
      </c>
      <c r="R3162">
        <v>923.66</v>
      </c>
      <c r="S3162">
        <v>875.14800000000002</v>
      </c>
      <c r="T3162">
        <v>832.24</v>
      </c>
      <c r="U3162">
        <v>792.947</v>
      </c>
      <c r="V3162">
        <v>756.81700000000001</v>
      </c>
      <c r="W3162">
        <v>724.32899999999995</v>
      </c>
      <c r="X3162">
        <v>694.14700000000005</v>
      </c>
      <c r="Y3162">
        <v>666.02499999999998</v>
      </c>
      <c r="Z3162">
        <v>648.16700000000003</v>
      </c>
      <c r="AA3162">
        <v>623.93600000000004</v>
      </c>
      <c r="AB3162">
        <v>601.10900000000004</v>
      </c>
      <c r="AC3162">
        <v>579.55899999999997</v>
      </c>
      <c r="AD3162">
        <v>559.65499999999997</v>
      </c>
      <c r="AE3162">
        <v>540.73800000000006</v>
      </c>
      <c r="AF3162">
        <v>530.09100000000001</v>
      </c>
      <c r="AG3162">
        <v>512.78300000000002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40737.1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143593000</v>
      </c>
      <c r="D3172" s="4">
        <v>132693000</v>
      </c>
      <c r="E3172" s="4">
        <v>90611200</v>
      </c>
      <c r="F3172" s="4">
        <v>82584600</v>
      </c>
      <c r="G3172" s="4">
        <v>107177000</v>
      </c>
      <c r="H3172" s="4">
        <v>106228000</v>
      </c>
      <c r="I3172" s="4">
        <v>100385000</v>
      </c>
      <c r="J3172" s="4">
        <v>111668000</v>
      </c>
      <c r="K3172" s="4">
        <v>111879000</v>
      </c>
      <c r="L3172" s="4">
        <v>115852000</v>
      </c>
      <c r="M3172" s="4">
        <v>116122000</v>
      </c>
      <c r="N3172" s="4">
        <v>107836000</v>
      </c>
      <c r="O3172" s="4">
        <v>115579000</v>
      </c>
      <c r="P3172" s="4">
        <v>116144000</v>
      </c>
      <c r="Q3172" s="4">
        <v>118299000</v>
      </c>
      <c r="R3172" s="4">
        <v>110203000</v>
      </c>
      <c r="S3172" s="4">
        <v>119119000</v>
      </c>
      <c r="T3172" s="4">
        <v>120162000</v>
      </c>
      <c r="U3172" s="4">
        <v>113978000</v>
      </c>
      <c r="V3172" s="4">
        <v>122428000</v>
      </c>
      <c r="W3172" s="4">
        <v>123604000</v>
      </c>
      <c r="X3172" s="4">
        <v>115823000</v>
      </c>
      <c r="Y3172" s="4">
        <v>125423000</v>
      </c>
      <c r="Z3172" s="4">
        <v>126412000</v>
      </c>
      <c r="AA3172" s="4">
        <v>129463000</v>
      </c>
      <c r="AB3172" s="4">
        <v>129344000</v>
      </c>
      <c r="AC3172" s="4">
        <v>131994000</v>
      </c>
      <c r="AD3172" s="4">
        <v>132671000</v>
      </c>
      <c r="AE3172" s="4">
        <v>132948000</v>
      </c>
      <c r="AF3172" s="4">
        <v>134024000</v>
      </c>
      <c r="AG3172" s="4">
        <v>134663000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119208000</v>
      </c>
      <c r="D3176" s="4">
        <v>141302000</v>
      </c>
      <c r="E3176" s="4">
        <v>194552000</v>
      </c>
      <c r="F3176" s="4">
        <v>205233000</v>
      </c>
      <c r="G3176" s="4">
        <v>180388000</v>
      </c>
      <c r="H3176" s="4">
        <v>183862000</v>
      </c>
      <c r="I3176" s="4">
        <v>192217000</v>
      </c>
      <c r="J3176" s="4">
        <v>180547000</v>
      </c>
      <c r="K3176" s="4">
        <v>182758000</v>
      </c>
      <c r="L3176" s="4">
        <v>178335000</v>
      </c>
      <c r="M3176" s="4">
        <v>180410000</v>
      </c>
      <c r="N3176" s="4">
        <v>191009000</v>
      </c>
      <c r="O3176" s="4">
        <v>182719000</v>
      </c>
      <c r="P3176" s="4">
        <v>184386000</v>
      </c>
      <c r="Q3176" s="4">
        <v>184428000</v>
      </c>
      <c r="R3176" s="4">
        <v>191859000</v>
      </c>
      <c r="S3176" s="4">
        <v>185045000</v>
      </c>
      <c r="T3176" s="4">
        <v>186062000</v>
      </c>
      <c r="U3176" s="4">
        <v>191480000</v>
      </c>
      <c r="V3176" s="4">
        <v>184994000</v>
      </c>
      <c r="W3176" s="4">
        <v>185747000</v>
      </c>
      <c r="X3176" s="4">
        <v>192572000</v>
      </c>
      <c r="Y3176" s="4">
        <v>184755000</v>
      </c>
      <c r="Z3176" s="4">
        <v>185492000</v>
      </c>
      <c r="AA3176" s="4">
        <v>181374000</v>
      </c>
      <c r="AB3176" s="4">
        <v>183137000</v>
      </c>
      <c r="AC3176" s="4">
        <v>182075000</v>
      </c>
      <c r="AD3176" s="4">
        <v>180225000</v>
      </c>
      <c r="AE3176" s="4">
        <v>181448000</v>
      </c>
      <c r="AF3176" s="4">
        <v>181828000</v>
      </c>
      <c r="AG3176" s="4">
        <v>179915000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1488610000000</v>
      </c>
      <c r="D3201" s="4">
        <v>1478060000000</v>
      </c>
      <c r="E3201" s="4">
        <v>1463630000000</v>
      </c>
      <c r="F3201" s="4">
        <v>1444510000000</v>
      </c>
      <c r="G3201" s="4">
        <v>1419900000000</v>
      </c>
      <c r="H3201" s="4">
        <v>1389160000000</v>
      </c>
      <c r="I3201" s="4">
        <v>1351820000000</v>
      </c>
      <c r="J3201" s="4">
        <v>1307730000000</v>
      </c>
      <c r="K3201" s="4">
        <v>1257110000000</v>
      </c>
      <c r="L3201" s="4">
        <v>1200450000000</v>
      </c>
      <c r="M3201" s="4">
        <v>1138450000000</v>
      </c>
      <c r="N3201" s="4">
        <v>1071920000000</v>
      </c>
      <c r="O3201" s="4">
        <v>1001620000000</v>
      </c>
      <c r="P3201" s="4">
        <v>928311000000</v>
      </c>
      <c r="Q3201" s="4">
        <v>852605000000</v>
      </c>
      <c r="R3201" s="4">
        <v>775019000000</v>
      </c>
      <c r="S3201" s="4">
        <v>695975000000</v>
      </c>
      <c r="T3201" s="4">
        <v>616527000000</v>
      </c>
      <c r="U3201" s="4">
        <v>546989000000</v>
      </c>
      <c r="V3201" s="4">
        <v>480795000000</v>
      </c>
      <c r="W3201" s="4">
        <v>418891000000</v>
      </c>
      <c r="X3201" s="4">
        <v>362148000000</v>
      </c>
      <c r="Y3201" s="4">
        <v>311299000000</v>
      </c>
      <c r="Z3201" s="4">
        <v>266835000000</v>
      </c>
      <c r="AA3201" s="4">
        <v>228921000000</v>
      </c>
      <c r="AB3201" s="4">
        <v>197341000000</v>
      </c>
      <c r="AC3201" s="4">
        <v>171611000000</v>
      </c>
      <c r="AD3201" s="4">
        <v>151033000000</v>
      </c>
      <c r="AE3201" s="4">
        <v>134799000000</v>
      </c>
      <c r="AF3201" s="4">
        <v>122109000000</v>
      </c>
      <c r="AG3201" s="4">
        <v>112256000000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95102200000</v>
      </c>
      <c r="D3203" s="4">
        <v>94428200000</v>
      </c>
      <c r="E3203" s="4">
        <v>93506300000</v>
      </c>
      <c r="F3203" s="4">
        <v>92284500000</v>
      </c>
      <c r="G3203" s="4">
        <v>90712700000</v>
      </c>
      <c r="H3203" s="4">
        <v>88748800000</v>
      </c>
      <c r="I3203" s="4">
        <v>86362900000</v>
      </c>
      <c r="J3203" s="4">
        <v>83546200000</v>
      </c>
      <c r="K3203" s="4">
        <v>80312500000</v>
      </c>
      <c r="L3203" s="4">
        <v>76692600000</v>
      </c>
      <c r="M3203" s="4">
        <v>72731900000</v>
      </c>
      <c r="N3203" s="4">
        <v>68480900000</v>
      </c>
      <c r="O3203" s="4">
        <v>63990200000</v>
      </c>
      <c r="P3203" s="4">
        <v>59306600000</v>
      </c>
      <c r="Q3203" s="4">
        <v>54470000000</v>
      </c>
      <c r="R3203" s="4">
        <v>49513300000</v>
      </c>
      <c r="S3203" s="4">
        <v>44463400000</v>
      </c>
      <c r="T3203" s="4">
        <v>39387800000</v>
      </c>
      <c r="U3203" s="4">
        <v>34945300000</v>
      </c>
      <c r="V3203" s="4">
        <v>30716300000</v>
      </c>
      <c r="W3203" s="4">
        <v>26761500000</v>
      </c>
      <c r="X3203" s="4">
        <v>23136400000</v>
      </c>
      <c r="Y3203" s="4">
        <v>19887800000</v>
      </c>
      <c r="Z3203" s="4">
        <v>17047200000</v>
      </c>
      <c r="AA3203" s="4">
        <v>14625000000</v>
      </c>
      <c r="AB3203" s="4">
        <v>12607500000</v>
      </c>
      <c r="AC3203" s="4">
        <v>10963600000</v>
      </c>
      <c r="AD3203" s="4">
        <v>9648990000</v>
      </c>
      <c r="AE3203" s="4">
        <v>8611810000</v>
      </c>
      <c r="AF3203" s="4">
        <v>7801140000</v>
      </c>
      <c r="AG3203" s="4">
        <v>7171630000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 s="4">
        <v>73066700000</v>
      </c>
      <c r="D3211" s="4">
        <v>68693100000</v>
      </c>
      <c r="E3211" s="4">
        <v>64329700000</v>
      </c>
      <c r="F3211" s="4">
        <v>59976500000</v>
      </c>
      <c r="G3211" s="4">
        <v>55633500000</v>
      </c>
      <c r="H3211" s="4">
        <v>51300600000</v>
      </c>
      <c r="I3211" s="4">
        <v>46977800000</v>
      </c>
      <c r="J3211" s="4">
        <v>42665100000</v>
      </c>
      <c r="K3211" s="4">
        <v>38362400000</v>
      </c>
      <c r="L3211" s="4">
        <v>34069700000</v>
      </c>
      <c r="M3211" s="4">
        <v>29787000000</v>
      </c>
      <c r="N3211" s="4">
        <v>25514200000</v>
      </c>
      <c r="O3211" s="4">
        <v>21251300000</v>
      </c>
      <c r="P3211" s="4">
        <v>16998300000</v>
      </c>
      <c r="Q3211" s="4">
        <v>12755100000</v>
      </c>
      <c r="R3211" s="4">
        <v>8521680000</v>
      </c>
      <c r="S3211" s="4">
        <v>4298040000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 s="4">
        <v>4667980000</v>
      </c>
      <c r="D3213" s="4">
        <v>4388560000</v>
      </c>
      <c r="E3213" s="4">
        <v>4109800000</v>
      </c>
      <c r="F3213" s="4">
        <v>3831690000</v>
      </c>
      <c r="G3213" s="4">
        <v>3554230000</v>
      </c>
      <c r="H3213" s="4">
        <v>3277420000</v>
      </c>
      <c r="I3213" s="4">
        <v>3001250000</v>
      </c>
      <c r="J3213" s="4">
        <v>2725720000</v>
      </c>
      <c r="K3213" s="4">
        <v>2450840000</v>
      </c>
      <c r="L3213" s="4">
        <v>2176600000</v>
      </c>
      <c r="M3213" s="4">
        <v>1902990000</v>
      </c>
      <c r="N3213" s="4">
        <v>1630010000</v>
      </c>
      <c r="O3213" s="4">
        <v>1357670000</v>
      </c>
      <c r="P3213" s="4">
        <v>1085960000</v>
      </c>
      <c r="Q3213" s="4">
        <v>814878000</v>
      </c>
      <c r="R3213" s="4">
        <v>544421000</v>
      </c>
      <c r="S3213" s="4">
        <v>274587000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1056020000</v>
      </c>
      <c r="D3221" s="4">
        <v>1048540000</v>
      </c>
      <c r="E3221" s="4">
        <v>1038300000</v>
      </c>
      <c r="F3221" s="4">
        <v>1024730000</v>
      </c>
      <c r="G3221" s="4">
        <v>1007280000</v>
      </c>
      <c r="H3221" s="4">
        <v>985473000</v>
      </c>
      <c r="I3221" s="4">
        <v>958980000</v>
      </c>
      <c r="J3221" s="4">
        <v>927703000</v>
      </c>
      <c r="K3221" s="4">
        <v>891796000</v>
      </c>
      <c r="L3221" s="4">
        <v>851600000</v>
      </c>
      <c r="M3221" s="4">
        <v>807620000</v>
      </c>
      <c r="N3221" s="4">
        <v>760417000</v>
      </c>
      <c r="O3221" s="4">
        <v>710552000</v>
      </c>
      <c r="P3221" s="4">
        <v>658545000</v>
      </c>
      <c r="Q3221" s="4">
        <v>604839000</v>
      </c>
      <c r="R3221" s="4">
        <v>549799000</v>
      </c>
      <c r="S3221" s="4">
        <v>493725000</v>
      </c>
      <c r="T3221" s="4">
        <v>437365000</v>
      </c>
      <c r="U3221" s="4">
        <v>388035000</v>
      </c>
      <c r="V3221" s="4">
        <v>341076000</v>
      </c>
      <c r="W3221" s="4">
        <v>297161000</v>
      </c>
      <c r="X3221" s="4">
        <v>256908000</v>
      </c>
      <c r="Y3221" s="4">
        <v>220836000</v>
      </c>
      <c r="Z3221" s="4">
        <v>189293000</v>
      </c>
      <c r="AA3221" s="4">
        <v>162397000</v>
      </c>
      <c r="AB3221" s="4">
        <v>139994000</v>
      </c>
      <c r="AC3221" s="4">
        <v>121741000</v>
      </c>
      <c r="AD3221" s="4">
        <v>107143000</v>
      </c>
      <c r="AE3221" s="4">
        <v>95626200</v>
      </c>
      <c r="AF3221" s="4">
        <v>86624500</v>
      </c>
      <c r="AG3221" s="4">
        <v>79634300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108896000</v>
      </c>
      <c r="D3223" s="4">
        <v>108125000</v>
      </c>
      <c r="E3223" s="4">
        <v>107069000</v>
      </c>
      <c r="F3223" s="4">
        <v>105670000</v>
      </c>
      <c r="G3223" s="4">
        <v>103870000</v>
      </c>
      <c r="H3223" s="4">
        <v>101621000</v>
      </c>
      <c r="I3223" s="4">
        <v>98889500</v>
      </c>
      <c r="J3223" s="4">
        <v>95664200</v>
      </c>
      <c r="K3223" s="4">
        <v>91961500</v>
      </c>
      <c r="L3223" s="4">
        <v>87816500</v>
      </c>
      <c r="M3223" s="4">
        <v>83281300</v>
      </c>
      <c r="N3223" s="4">
        <v>78413800</v>
      </c>
      <c r="O3223" s="4">
        <v>73271700</v>
      </c>
      <c r="P3223" s="4">
        <v>67908700</v>
      </c>
      <c r="Q3223" s="4">
        <v>62370600</v>
      </c>
      <c r="R3223" s="4">
        <v>56695000</v>
      </c>
      <c r="S3223" s="4">
        <v>50912600</v>
      </c>
      <c r="T3223" s="4">
        <v>45100800</v>
      </c>
      <c r="U3223" s="4">
        <v>40013900</v>
      </c>
      <c r="V3223" s="4">
        <v>35171600</v>
      </c>
      <c r="W3223" s="4">
        <v>30643100</v>
      </c>
      <c r="X3223" s="4">
        <v>26492200</v>
      </c>
      <c r="Y3223" s="4">
        <v>22772400</v>
      </c>
      <c r="Z3223" s="4">
        <v>19519800</v>
      </c>
      <c r="AA3223" s="4">
        <v>16746300</v>
      </c>
      <c r="AB3223" s="4">
        <v>14436100</v>
      </c>
      <c r="AC3223" s="4">
        <v>12553800</v>
      </c>
      <c r="AD3223" s="4">
        <v>11048500</v>
      </c>
      <c r="AE3223" s="4">
        <v>9860910</v>
      </c>
      <c r="AF3223" s="4">
        <v>8932660</v>
      </c>
      <c r="AG3223" s="4">
        <v>8211840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 s="4">
        <v>51833600</v>
      </c>
      <c r="D3231" s="4">
        <v>48730900</v>
      </c>
      <c r="E3231" s="4">
        <v>45635500</v>
      </c>
      <c r="F3231" s="4">
        <v>42547400</v>
      </c>
      <c r="G3231" s="4">
        <v>39466400</v>
      </c>
      <c r="H3231" s="4">
        <v>36392700</v>
      </c>
      <c r="I3231" s="4">
        <v>33326100</v>
      </c>
      <c r="J3231" s="4">
        <v>30266600</v>
      </c>
      <c r="K3231" s="4">
        <v>27214300</v>
      </c>
      <c r="L3231" s="4">
        <v>24169100</v>
      </c>
      <c r="M3231" s="4">
        <v>21130900</v>
      </c>
      <c r="N3231" s="4">
        <v>18099800</v>
      </c>
      <c r="O3231" s="4">
        <v>15075700</v>
      </c>
      <c r="P3231" s="4">
        <v>12058600</v>
      </c>
      <c r="Q3231" s="4">
        <v>9048460</v>
      </c>
      <c r="R3231" s="4">
        <v>6045290</v>
      </c>
      <c r="S3231" s="4">
        <v>3049040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 s="4">
        <v>5345050</v>
      </c>
      <c r="D3233" s="4">
        <v>5025100</v>
      </c>
      <c r="E3233" s="4">
        <v>4705910</v>
      </c>
      <c r="F3233" s="4">
        <v>4387460</v>
      </c>
      <c r="G3233" s="4">
        <v>4069750</v>
      </c>
      <c r="H3233" s="4">
        <v>3752790</v>
      </c>
      <c r="I3233" s="4">
        <v>3436570</v>
      </c>
      <c r="J3233" s="4">
        <v>3121080</v>
      </c>
      <c r="K3233" s="4">
        <v>2806320</v>
      </c>
      <c r="L3233" s="4">
        <v>2492300</v>
      </c>
      <c r="M3233" s="4">
        <v>2179010</v>
      </c>
      <c r="N3233" s="4">
        <v>1866440</v>
      </c>
      <c r="O3233" s="4">
        <v>1554600</v>
      </c>
      <c r="P3233" s="4">
        <v>1243470</v>
      </c>
      <c r="Q3233">
        <v>933072</v>
      </c>
      <c r="R3233">
        <v>623386</v>
      </c>
      <c r="S3233">
        <v>314415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11950800000</v>
      </c>
      <c r="D3241" s="4">
        <v>11866100000</v>
      </c>
      <c r="E3241" s="4">
        <v>11750200000</v>
      </c>
      <c r="F3241" s="4">
        <v>11596700000</v>
      </c>
      <c r="G3241" s="4">
        <v>11399200000</v>
      </c>
      <c r="H3241" s="4">
        <v>11152400000</v>
      </c>
      <c r="I3241" s="4">
        <v>10852600000</v>
      </c>
      <c r="J3241" s="4">
        <v>10498600000</v>
      </c>
      <c r="K3241" s="4">
        <v>10092300000</v>
      </c>
      <c r="L3241" s="4">
        <v>9637390000</v>
      </c>
      <c r="M3241" s="4">
        <v>9139680000</v>
      </c>
      <c r="N3241" s="4">
        <v>8605490000</v>
      </c>
      <c r="O3241" s="4">
        <v>8041170000</v>
      </c>
      <c r="P3241" s="4">
        <v>7452620000</v>
      </c>
      <c r="Q3241" s="4">
        <v>6844840000</v>
      </c>
      <c r="R3241" s="4">
        <v>6221970000</v>
      </c>
      <c r="S3241" s="4">
        <v>5587390000</v>
      </c>
      <c r="T3241" s="4">
        <v>4949570000</v>
      </c>
      <c r="U3241" s="4">
        <v>4391310000</v>
      </c>
      <c r="V3241" s="4">
        <v>3859890000</v>
      </c>
      <c r="W3241" s="4">
        <v>3362910000</v>
      </c>
      <c r="X3241" s="4">
        <v>2907380000</v>
      </c>
      <c r="Y3241" s="4">
        <v>2499150000</v>
      </c>
      <c r="Z3241" s="4">
        <v>2142190000</v>
      </c>
      <c r="AA3241" s="4">
        <v>1837810000</v>
      </c>
      <c r="AB3241" s="4">
        <v>1584280000</v>
      </c>
      <c r="AC3241" s="4">
        <v>1377720000</v>
      </c>
      <c r="AD3241" s="4">
        <v>1212520000</v>
      </c>
      <c r="AE3241" s="4">
        <v>1082180000</v>
      </c>
      <c r="AF3241" s="4">
        <v>980312000</v>
      </c>
      <c r="AG3241" s="4">
        <v>901205000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1318710000</v>
      </c>
      <c r="D3243" s="4">
        <v>1309370000</v>
      </c>
      <c r="E3243" s="4">
        <v>1296580000</v>
      </c>
      <c r="F3243" s="4">
        <v>1279640000</v>
      </c>
      <c r="G3243" s="4">
        <v>1257850000</v>
      </c>
      <c r="H3243" s="4">
        <v>1230610000</v>
      </c>
      <c r="I3243" s="4">
        <v>1197530000</v>
      </c>
      <c r="J3243" s="4">
        <v>1158470000</v>
      </c>
      <c r="K3243" s="4">
        <v>1113630000</v>
      </c>
      <c r="L3243" s="4">
        <v>1063440000</v>
      </c>
      <c r="M3243" s="4">
        <v>1008520000</v>
      </c>
      <c r="N3243" s="4">
        <v>949575000</v>
      </c>
      <c r="O3243" s="4">
        <v>887305000</v>
      </c>
      <c r="P3243" s="4">
        <v>822361000</v>
      </c>
      <c r="Q3243" s="4">
        <v>755295000</v>
      </c>
      <c r="R3243" s="4">
        <v>686564000</v>
      </c>
      <c r="S3243" s="4">
        <v>616542000</v>
      </c>
      <c r="T3243" s="4">
        <v>546161000</v>
      </c>
      <c r="U3243" s="4">
        <v>484560000</v>
      </c>
      <c r="V3243" s="4">
        <v>425921000</v>
      </c>
      <c r="W3243" s="4">
        <v>371081000</v>
      </c>
      <c r="X3243" s="4">
        <v>320815000</v>
      </c>
      <c r="Y3243" s="4">
        <v>275769000</v>
      </c>
      <c r="Z3243" s="4">
        <v>236381000</v>
      </c>
      <c r="AA3243" s="4">
        <v>202794000</v>
      </c>
      <c r="AB3243" s="4">
        <v>174818000</v>
      </c>
      <c r="AC3243" s="4">
        <v>152024000</v>
      </c>
      <c r="AD3243" s="4">
        <v>133795000</v>
      </c>
      <c r="AE3243" s="4">
        <v>119414000</v>
      </c>
      <c r="AF3243" s="4">
        <v>108173000</v>
      </c>
      <c r="AG3243" s="4">
        <v>99443700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 s="4">
        <v>586590000</v>
      </c>
      <c r="D3251" s="4">
        <v>551478000</v>
      </c>
      <c r="E3251" s="4">
        <v>516448000</v>
      </c>
      <c r="F3251" s="4">
        <v>481500000</v>
      </c>
      <c r="G3251" s="4">
        <v>446634000</v>
      </c>
      <c r="H3251" s="4">
        <v>411849000</v>
      </c>
      <c r="I3251" s="4">
        <v>377145000</v>
      </c>
      <c r="J3251" s="4">
        <v>342521000</v>
      </c>
      <c r="K3251" s="4">
        <v>307979000</v>
      </c>
      <c r="L3251" s="4">
        <v>273517000</v>
      </c>
      <c r="M3251" s="4">
        <v>239134000</v>
      </c>
      <c r="N3251" s="4">
        <v>204832000</v>
      </c>
      <c r="O3251" s="4">
        <v>170608000</v>
      </c>
      <c r="P3251" s="4">
        <v>136465000</v>
      </c>
      <c r="Q3251" s="4">
        <v>102400000</v>
      </c>
      <c r="R3251" s="4">
        <v>68413300</v>
      </c>
      <c r="S3251" s="4">
        <v>34505300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 s="4">
        <v>64727400</v>
      </c>
      <c r="D3253" s="4">
        <v>60853000</v>
      </c>
      <c r="E3253" s="4">
        <v>56987600</v>
      </c>
      <c r="F3253" s="4">
        <v>53131200</v>
      </c>
      <c r="G3253" s="4">
        <v>49283900</v>
      </c>
      <c r="H3253" s="4">
        <v>45445500</v>
      </c>
      <c r="I3253" s="4">
        <v>41616100</v>
      </c>
      <c r="J3253" s="4">
        <v>37795600</v>
      </c>
      <c r="K3253" s="4">
        <v>33984000</v>
      </c>
      <c r="L3253" s="4">
        <v>30181200</v>
      </c>
      <c r="M3253" s="4">
        <v>26387300</v>
      </c>
      <c r="N3253" s="4">
        <v>22602200</v>
      </c>
      <c r="O3253" s="4">
        <v>18825800</v>
      </c>
      <c r="P3253" s="4">
        <v>15058200</v>
      </c>
      <c r="Q3253" s="4">
        <v>11299300</v>
      </c>
      <c r="R3253" s="4">
        <v>7549080</v>
      </c>
      <c r="S3253" s="4">
        <v>3807500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530624000</v>
      </c>
      <c r="D3261" s="4">
        <v>526864000</v>
      </c>
      <c r="E3261" s="4">
        <v>521720000</v>
      </c>
      <c r="F3261" s="4">
        <v>514902000</v>
      </c>
      <c r="G3261" s="4">
        <v>506133000</v>
      </c>
      <c r="H3261" s="4">
        <v>495175000</v>
      </c>
      <c r="I3261" s="4">
        <v>481863000</v>
      </c>
      <c r="J3261" s="4">
        <v>466147000</v>
      </c>
      <c r="K3261" s="4">
        <v>448105000</v>
      </c>
      <c r="L3261" s="4">
        <v>427907000</v>
      </c>
      <c r="M3261" s="4">
        <v>405809000</v>
      </c>
      <c r="N3261" s="4">
        <v>382090000</v>
      </c>
      <c r="O3261" s="4">
        <v>357034000</v>
      </c>
      <c r="P3261" s="4">
        <v>330902000</v>
      </c>
      <c r="Q3261" s="4">
        <v>303916000</v>
      </c>
      <c r="R3261" s="4">
        <v>276260000</v>
      </c>
      <c r="S3261" s="4">
        <v>248084000</v>
      </c>
      <c r="T3261" s="4">
        <v>219765000</v>
      </c>
      <c r="U3261" s="4">
        <v>194977000</v>
      </c>
      <c r="V3261" s="4">
        <v>171382000</v>
      </c>
      <c r="W3261" s="4">
        <v>149316000</v>
      </c>
      <c r="X3261" s="4">
        <v>129090000</v>
      </c>
      <c r="Y3261" s="4">
        <v>110964000</v>
      </c>
      <c r="Z3261" s="4">
        <v>95114900</v>
      </c>
      <c r="AA3261" s="4">
        <v>81600200</v>
      </c>
      <c r="AB3261" s="4">
        <v>70343400</v>
      </c>
      <c r="AC3261" s="4">
        <v>61171600</v>
      </c>
      <c r="AD3261" s="4">
        <v>53836700</v>
      </c>
      <c r="AE3261" s="4">
        <v>48049700</v>
      </c>
      <c r="AF3261" s="4">
        <v>43526600</v>
      </c>
      <c r="AG3261" s="4">
        <v>40014200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58553200</v>
      </c>
      <c r="D3263" s="4">
        <v>58138200</v>
      </c>
      <c r="E3263" s="4">
        <v>57570600</v>
      </c>
      <c r="F3263" s="4">
        <v>56818300</v>
      </c>
      <c r="G3263" s="4">
        <v>55850600</v>
      </c>
      <c r="H3263" s="4">
        <v>54641500</v>
      </c>
      <c r="I3263" s="4">
        <v>53172500</v>
      </c>
      <c r="J3263" s="4">
        <v>51438300</v>
      </c>
      <c r="K3263" s="4">
        <v>49447400</v>
      </c>
      <c r="L3263" s="4">
        <v>47218600</v>
      </c>
      <c r="M3263" s="4">
        <v>44780100</v>
      </c>
      <c r="N3263" s="4">
        <v>42162800</v>
      </c>
      <c r="O3263" s="4">
        <v>39397900</v>
      </c>
      <c r="P3263" s="4">
        <v>36514300</v>
      </c>
      <c r="Q3263" s="4">
        <v>33536500</v>
      </c>
      <c r="R3263" s="4">
        <v>30484700</v>
      </c>
      <c r="S3263" s="4">
        <v>27375600</v>
      </c>
      <c r="T3263" s="4">
        <v>24250500</v>
      </c>
      <c r="U3263" s="4">
        <v>21515300</v>
      </c>
      <c r="V3263" s="4">
        <v>18911600</v>
      </c>
      <c r="W3263" s="4">
        <v>16476700</v>
      </c>
      <c r="X3263" s="4">
        <v>14244800</v>
      </c>
      <c r="Y3263" s="4">
        <v>12244700</v>
      </c>
      <c r="Z3263" s="4">
        <v>10495700</v>
      </c>
      <c r="AA3263" s="4">
        <v>9004410</v>
      </c>
      <c r="AB3263" s="4">
        <v>7762240</v>
      </c>
      <c r="AC3263" s="4">
        <v>6750160</v>
      </c>
      <c r="AD3263" s="4">
        <v>5940760</v>
      </c>
      <c r="AE3263" s="4">
        <v>5302180</v>
      </c>
      <c r="AF3263" s="4">
        <v>4803060</v>
      </c>
      <c r="AG3263" s="4">
        <v>4415480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 s="4">
        <v>26045100</v>
      </c>
      <c r="D3271" s="4">
        <v>24486000</v>
      </c>
      <c r="E3271" s="4">
        <v>22930700</v>
      </c>
      <c r="F3271" s="4">
        <v>21379000</v>
      </c>
      <c r="G3271" s="4">
        <v>19830900</v>
      </c>
      <c r="H3271" s="4">
        <v>18286400</v>
      </c>
      <c r="I3271" s="4">
        <v>16745500</v>
      </c>
      <c r="J3271" s="4">
        <v>15208200</v>
      </c>
      <c r="K3271" s="4">
        <v>13674500</v>
      </c>
      <c r="L3271" s="4">
        <v>12144300</v>
      </c>
      <c r="M3271" s="4">
        <v>10617700</v>
      </c>
      <c r="N3271" s="4">
        <v>9094670</v>
      </c>
      <c r="O3271" s="4">
        <v>7575140</v>
      </c>
      <c r="P3271" s="4">
        <v>6059130</v>
      </c>
      <c r="Q3271" s="4">
        <v>4546620</v>
      </c>
      <c r="R3271" s="4">
        <v>3037600</v>
      </c>
      <c r="S3271" s="4">
        <v>1532060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 s="4">
        <v>2874010</v>
      </c>
      <c r="D3273" s="4">
        <v>2701980</v>
      </c>
      <c r="E3273" s="4">
        <v>2530350</v>
      </c>
      <c r="F3273" s="4">
        <v>2359120</v>
      </c>
      <c r="G3273" s="4">
        <v>2188290</v>
      </c>
      <c r="H3273" s="4">
        <v>2017860</v>
      </c>
      <c r="I3273" s="4">
        <v>1847830</v>
      </c>
      <c r="J3273" s="4">
        <v>1678190</v>
      </c>
      <c r="K3273" s="4">
        <v>1508950</v>
      </c>
      <c r="L3273" s="4">
        <v>1340100</v>
      </c>
      <c r="M3273" s="4">
        <v>1171640</v>
      </c>
      <c r="N3273" s="4">
        <v>1003580</v>
      </c>
      <c r="O3273">
        <v>835901</v>
      </c>
      <c r="P3273">
        <v>668612</v>
      </c>
      <c r="Q3273">
        <v>501710</v>
      </c>
      <c r="R3273">
        <v>335193</v>
      </c>
      <c r="S3273">
        <v>169060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103459000</v>
      </c>
      <c r="D3281" s="4">
        <v>102726000</v>
      </c>
      <c r="E3281" s="4">
        <v>101723000</v>
      </c>
      <c r="F3281" s="4">
        <v>100393000</v>
      </c>
      <c r="G3281" s="4">
        <v>98683500</v>
      </c>
      <c r="H3281" s="4">
        <v>96547000</v>
      </c>
      <c r="I3281" s="4">
        <v>93951500</v>
      </c>
      <c r="J3281" s="4">
        <v>90887300</v>
      </c>
      <c r="K3281" s="4">
        <v>87369500</v>
      </c>
      <c r="L3281" s="4">
        <v>83431400</v>
      </c>
      <c r="M3281" s="4">
        <v>79122700</v>
      </c>
      <c r="N3281" s="4">
        <v>74498300</v>
      </c>
      <c r="O3281" s="4">
        <v>69612900</v>
      </c>
      <c r="P3281" s="4">
        <v>64517800</v>
      </c>
      <c r="Q3281" s="4">
        <v>59256200</v>
      </c>
      <c r="R3281" s="4">
        <v>53864000</v>
      </c>
      <c r="S3281" s="4">
        <v>48370400</v>
      </c>
      <c r="T3281" s="4">
        <v>42848700</v>
      </c>
      <c r="U3281" s="4">
        <v>38015800</v>
      </c>
      <c r="V3281" s="4">
        <v>33415300</v>
      </c>
      <c r="W3281" s="4">
        <v>29113000</v>
      </c>
      <c r="X3281" s="4">
        <v>25169400</v>
      </c>
      <c r="Y3281" s="4">
        <v>21635300</v>
      </c>
      <c r="Z3281" s="4">
        <v>18545100</v>
      </c>
      <c r="AA3281" s="4">
        <v>15910000</v>
      </c>
      <c r="AB3281" s="4">
        <v>13715300</v>
      </c>
      <c r="AC3281" s="4">
        <v>11927000</v>
      </c>
      <c r="AD3281" s="4">
        <v>10496800</v>
      </c>
      <c r="AE3281" s="4">
        <v>9368520</v>
      </c>
      <c r="AF3281" s="4">
        <v>8486620</v>
      </c>
      <c r="AG3281" s="4">
        <v>7801790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 s="4">
        <v>11416900</v>
      </c>
      <c r="D3283" s="4">
        <v>11336000</v>
      </c>
      <c r="E3283" s="4">
        <v>11225300</v>
      </c>
      <c r="F3283" s="4">
        <v>11078600</v>
      </c>
      <c r="G3283" s="4">
        <v>10890000</v>
      </c>
      <c r="H3283" s="4">
        <v>10654200</v>
      </c>
      <c r="I3283" s="4">
        <v>10367800</v>
      </c>
      <c r="J3283" s="4">
        <v>10029600</v>
      </c>
      <c r="K3283" s="4">
        <v>9641420</v>
      </c>
      <c r="L3283" s="4">
        <v>9206850</v>
      </c>
      <c r="M3283" s="4">
        <v>8731380</v>
      </c>
      <c r="N3283" s="4">
        <v>8221060</v>
      </c>
      <c r="O3283" s="4">
        <v>7681950</v>
      </c>
      <c r="P3283" s="4">
        <v>7119690</v>
      </c>
      <c r="Q3283" s="4">
        <v>6539060</v>
      </c>
      <c r="R3283" s="4">
        <v>5944010</v>
      </c>
      <c r="S3283" s="4">
        <v>5337780</v>
      </c>
      <c r="T3283" s="4">
        <v>4728460</v>
      </c>
      <c r="U3283" s="4">
        <v>4195140</v>
      </c>
      <c r="V3283" s="4">
        <v>3687460</v>
      </c>
      <c r="W3283" s="4">
        <v>3212680</v>
      </c>
      <c r="X3283" s="4">
        <v>2777500</v>
      </c>
      <c r="Y3283" s="4">
        <v>2387510</v>
      </c>
      <c r="Z3283" s="4">
        <v>2046490</v>
      </c>
      <c r="AA3283" s="4">
        <v>1755710</v>
      </c>
      <c r="AB3283" s="4">
        <v>1513510</v>
      </c>
      <c r="AC3283" s="4">
        <v>1316170</v>
      </c>
      <c r="AD3283" s="4">
        <v>1158350</v>
      </c>
      <c r="AE3283" s="4">
        <v>1033840</v>
      </c>
      <c r="AF3283">
        <v>936518</v>
      </c>
      <c r="AG3283">
        <v>860945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 s="4">
        <v>5078150</v>
      </c>
      <c r="D3291" s="4">
        <v>4774180</v>
      </c>
      <c r="E3291" s="4">
        <v>4470920</v>
      </c>
      <c r="F3291" s="4">
        <v>4168380</v>
      </c>
      <c r="G3291" s="4">
        <v>3866530</v>
      </c>
      <c r="H3291" s="4">
        <v>3565400</v>
      </c>
      <c r="I3291" s="4">
        <v>3264960</v>
      </c>
      <c r="J3291" s="4">
        <v>2965230</v>
      </c>
      <c r="K3291" s="4">
        <v>2666190</v>
      </c>
      <c r="L3291" s="4">
        <v>2367850</v>
      </c>
      <c r="M3291" s="4">
        <v>2070200</v>
      </c>
      <c r="N3291" s="4">
        <v>1773240</v>
      </c>
      <c r="O3291" s="4">
        <v>1476970</v>
      </c>
      <c r="P3291" s="4">
        <v>1181380</v>
      </c>
      <c r="Q3291">
        <v>886480</v>
      </c>
      <c r="R3291">
        <v>592258</v>
      </c>
      <c r="S3291">
        <v>298715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560386</v>
      </c>
      <c r="D3293">
        <v>526842</v>
      </c>
      <c r="E3293">
        <v>493377</v>
      </c>
      <c r="F3293">
        <v>459990</v>
      </c>
      <c r="G3293">
        <v>426681</v>
      </c>
      <c r="H3293">
        <v>393450</v>
      </c>
      <c r="I3293">
        <v>360296</v>
      </c>
      <c r="J3293">
        <v>327220</v>
      </c>
      <c r="K3293">
        <v>294221</v>
      </c>
      <c r="L3293">
        <v>261298</v>
      </c>
      <c r="M3293">
        <v>228451</v>
      </c>
      <c r="N3293">
        <v>195681</v>
      </c>
      <c r="O3293">
        <v>162987</v>
      </c>
      <c r="P3293">
        <v>130368</v>
      </c>
      <c r="Q3293">
        <v>97825.1</v>
      </c>
      <c r="R3293">
        <v>65357.1</v>
      </c>
      <c r="S3293">
        <v>32963.9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41481500</v>
      </c>
      <c r="D3301" s="4">
        <v>41187500</v>
      </c>
      <c r="E3301" s="4">
        <v>40785400</v>
      </c>
      <c r="F3301" s="4">
        <v>40252400</v>
      </c>
      <c r="G3301" s="4">
        <v>39566900</v>
      </c>
      <c r="H3301" s="4">
        <v>38710300</v>
      </c>
      <c r="I3301" s="4">
        <v>37669600</v>
      </c>
      <c r="J3301" s="4">
        <v>36441000</v>
      </c>
      <c r="K3301" s="4">
        <v>35030500</v>
      </c>
      <c r="L3301" s="4">
        <v>33451600</v>
      </c>
      <c r="M3301" s="4">
        <v>31724000</v>
      </c>
      <c r="N3301" s="4">
        <v>29869900</v>
      </c>
      <c r="O3301" s="4">
        <v>27911100</v>
      </c>
      <c r="P3301" s="4">
        <v>25868200</v>
      </c>
      <c r="Q3301" s="4">
        <v>23758600</v>
      </c>
      <c r="R3301" s="4">
        <v>21596600</v>
      </c>
      <c r="S3301" s="4">
        <v>19394000</v>
      </c>
      <c r="T3301" s="4">
        <v>17180100</v>
      </c>
      <c r="U3301" s="4">
        <v>15242300</v>
      </c>
      <c r="V3301" s="4">
        <v>13397800</v>
      </c>
      <c r="W3301" s="4">
        <v>11672800</v>
      </c>
      <c r="X3301" s="4">
        <v>10091600</v>
      </c>
      <c r="Y3301" s="4">
        <v>8674620</v>
      </c>
      <c r="Z3301" s="4">
        <v>7435600</v>
      </c>
      <c r="AA3301" s="4">
        <v>6379090</v>
      </c>
      <c r="AB3301" s="4">
        <v>5499090</v>
      </c>
      <c r="AC3301" s="4">
        <v>4782090</v>
      </c>
      <c r="AD3301" s="4">
        <v>4208680</v>
      </c>
      <c r="AE3301" s="4">
        <v>3756280</v>
      </c>
      <c r="AF3301" s="4">
        <v>3402690</v>
      </c>
      <c r="AG3301" s="4">
        <v>3128100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 s="4">
        <v>4575590</v>
      </c>
      <c r="D3303" s="4">
        <v>4543170</v>
      </c>
      <c r="E3303" s="4">
        <v>4498810</v>
      </c>
      <c r="F3303" s="4">
        <v>4440020</v>
      </c>
      <c r="G3303" s="4">
        <v>4364400</v>
      </c>
      <c r="H3303" s="4">
        <v>4269920</v>
      </c>
      <c r="I3303" s="4">
        <v>4155130</v>
      </c>
      <c r="J3303" s="4">
        <v>4019610</v>
      </c>
      <c r="K3303" s="4">
        <v>3864030</v>
      </c>
      <c r="L3303" s="4">
        <v>3689860</v>
      </c>
      <c r="M3303" s="4">
        <v>3499300</v>
      </c>
      <c r="N3303" s="4">
        <v>3294780</v>
      </c>
      <c r="O3303" s="4">
        <v>3078720</v>
      </c>
      <c r="P3303" s="4">
        <v>2853380</v>
      </c>
      <c r="Q3303" s="4">
        <v>2620680</v>
      </c>
      <c r="R3303" s="4">
        <v>2382200</v>
      </c>
      <c r="S3303" s="4">
        <v>2139240</v>
      </c>
      <c r="T3303" s="4">
        <v>1895040</v>
      </c>
      <c r="U3303" s="4">
        <v>1681300</v>
      </c>
      <c r="V3303" s="4">
        <v>1477840</v>
      </c>
      <c r="W3303" s="4">
        <v>1287560</v>
      </c>
      <c r="X3303" s="4">
        <v>1113150</v>
      </c>
      <c r="Y3303">
        <v>956849</v>
      </c>
      <c r="Z3303">
        <v>820180</v>
      </c>
      <c r="AA3303">
        <v>703642</v>
      </c>
      <c r="AB3303">
        <v>606575</v>
      </c>
      <c r="AC3303">
        <v>527486</v>
      </c>
      <c r="AD3303">
        <v>464236</v>
      </c>
      <c r="AE3303">
        <v>414335</v>
      </c>
      <c r="AF3303">
        <v>375332</v>
      </c>
      <c r="AG3303">
        <v>345044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 s="4">
        <v>2036070</v>
      </c>
      <c r="D3311" s="4">
        <v>1914190</v>
      </c>
      <c r="E3311" s="4">
        <v>1792600</v>
      </c>
      <c r="F3311" s="4">
        <v>1671300</v>
      </c>
      <c r="G3311" s="4">
        <v>1550280</v>
      </c>
      <c r="H3311" s="4">
        <v>1429540</v>
      </c>
      <c r="I3311" s="4">
        <v>1309080</v>
      </c>
      <c r="J3311" s="4">
        <v>1188900</v>
      </c>
      <c r="K3311" s="4">
        <v>1069000</v>
      </c>
      <c r="L3311">
        <v>949383</v>
      </c>
      <c r="M3311">
        <v>830041</v>
      </c>
      <c r="N3311">
        <v>710975</v>
      </c>
      <c r="O3311">
        <v>592186</v>
      </c>
      <c r="P3311">
        <v>473672</v>
      </c>
      <c r="Q3311">
        <v>355432</v>
      </c>
      <c r="R3311">
        <v>237464</v>
      </c>
      <c r="S3311">
        <v>119769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224588</v>
      </c>
      <c r="D3313">
        <v>211144</v>
      </c>
      <c r="E3313">
        <v>197732</v>
      </c>
      <c r="F3313">
        <v>184352</v>
      </c>
      <c r="G3313">
        <v>171002</v>
      </c>
      <c r="H3313">
        <v>157684</v>
      </c>
      <c r="I3313">
        <v>144397</v>
      </c>
      <c r="J3313">
        <v>131141</v>
      </c>
      <c r="K3313">
        <v>117916</v>
      </c>
      <c r="L3313">
        <v>104721</v>
      </c>
      <c r="M3313">
        <v>91557.2</v>
      </c>
      <c r="N3313">
        <v>78423.8</v>
      </c>
      <c r="O3313">
        <v>65320.800000000003</v>
      </c>
      <c r="P3313">
        <v>52248.2</v>
      </c>
      <c r="Q3313">
        <v>39205.699999999997</v>
      </c>
      <c r="R3313">
        <v>26193.4</v>
      </c>
      <c r="S3313">
        <v>13211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 s="4">
        <v>8676000</v>
      </c>
      <c r="D3321" s="4">
        <v>8614510</v>
      </c>
      <c r="E3321" s="4">
        <v>8530410</v>
      </c>
      <c r="F3321" s="4">
        <v>8418940</v>
      </c>
      <c r="G3321" s="4">
        <v>8275550</v>
      </c>
      <c r="H3321" s="4">
        <v>8096390</v>
      </c>
      <c r="I3321" s="4">
        <v>7878730</v>
      </c>
      <c r="J3321" s="4">
        <v>7621760</v>
      </c>
      <c r="K3321" s="4">
        <v>7326760</v>
      </c>
      <c r="L3321" s="4">
        <v>6996520</v>
      </c>
      <c r="M3321" s="4">
        <v>6635190</v>
      </c>
      <c r="N3321" s="4">
        <v>6247390</v>
      </c>
      <c r="O3321" s="4">
        <v>5837710</v>
      </c>
      <c r="P3321" s="4">
        <v>5410430</v>
      </c>
      <c r="Q3321" s="4">
        <v>4969190</v>
      </c>
      <c r="R3321" s="4">
        <v>4517010</v>
      </c>
      <c r="S3321" s="4">
        <v>4056320</v>
      </c>
      <c r="T3321" s="4">
        <v>3593270</v>
      </c>
      <c r="U3321" s="4">
        <v>3187990</v>
      </c>
      <c r="V3321" s="4">
        <v>2802190</v>
      </c>
      <c r="W3321" s="4">
        <v>2441400</v>
      </c>
      <c r="X3321" s="4">
        <v>2110690</v>
      </c>
      <c r="Y3321" s="4">
        <v>1814330</v>
      </c>
      <c r="Z3321" s="4">
        <v>1555180</v>
      </c>
      <c r="AA3321" s="4">
        <v>1334210</v>
      </c>
      <c r="AB3321" s="4">
        <v>1150150</v>
      </c>
      <c r="AC3321" s="4">
        <v>1000190</v>
      </c>
      <c r="AD3321">
        <v>880260</v>
      </c>
      <c r="AE3321">
        <v>785639</v>
      </c>
      <c r="AF3321">
        <v>711684</v>
      </c>
      <c r="AG3321">
        <v>654254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309068</v>
      </c>
      <c r="D3323">
        <v>306877</v>
      </c>
      <c r="E3323">
        <v>303881</v>
      </c>
      <c r="F3323">
        <v>299910</v>
      </c>
      <c r="G3323">
        <v>294802</v>
      </c>
      <c r="H3323">
        <v>288420</v>
      </c>
      <c r="I3323">
        <v>280666</v>
      </c>
      <c r="J3323">
        <v>271512</v>
      </c>
      <c r="K3323">
        <v>261003</v>
      </c>
      <c r="L3323">
        <v>249239</v>
      </c>
      <c r="M3323">
        <v>236367</v>
      </c>
      <c r="N3323">
        <v>222552</v>
      </c>
      <c r="O3323">
        <v>207958</v>
      </c>
      <c r="P3323">
        <v>192737</v>
      </c>
      <c r="Q3323">
        <v>177019</v>
      </c>
      <c r="R3323">
        <v>160911</v>
      </c>
      <c r="S3323">
        <v>144499</v>
      </c>
      <c r="T3323">
        <v>128004</v>
      </c>
      <c r="U3323">
        <v>113567</v>
      </c>
      <c r="V3323">
        <v>99823.3</v>
      </c>
      <c r="W3323">
        <v>86970.6</v>
      </c>
      <c r="X3323">
        <v>75189.8</v>
      </c>
      <c r="Y3323">
        <v>64632.3</v>
      </c>
      <c r="Z3323">
        <v>55400.7</v>
      </c>
      <c r="AA3323">
        <v>47528.9</v>
      </c>
      <c r="AB3323">
        <v>40972.300000000003</v>
      </c>
      <c r="AC3323">
        <v>35630.1</v>
      </c>
      <c r="AD3323">
        <v>31357.7</v>
      </c>
      <c r="AE3323">
        <v>27987.1</v>
      </c>
      <c r="AF3323">
        <v>25352.5</v>
      </c>
      <c r="AG3323">
        <v>23306.7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425851</v>
      </c>
      <c r="D3331">
        <v>400360</v>
      </c>
      <c r="E3331">
        <v>374929</v>
      </c>
      <c r="F3331">
        <v>349558</v>
      </c>
      <c r="G3331">
        <v>324246</v>
      </c>
      <c r="H3331">
        <v>298993</v>
      </c>
      <c r="I3331">
        <v>273798</v>
      </c>
      <c r="J3331">
        <v>248663</v>
      </c>
      <c r="K3331">
        <v>223586</v>
      </c>
      <c r="L3331">
        <v>198567</v>
      </c>
      <c r="M3331">
        <v>173606</v>
      </c>
      <c r="N3331">
        <v>148703</v>
      </c>
      <c r="O3331">
        <v>123858</v>
      </c>
      <c r="P3331">
        <v>99070.2</v>
      </c>
      <c r="Q3331">
        <v>74339.8</v>
      </c>
      <c r="R3331">
        <v>49666.5</v>
      </c>
      <c r="S3331">
        <v>25050.1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15170.2</v>
      </c>
      <c r="D3333">
        <v>14262.2</v>
      </c>
      <c r="E3333">
        <v>13356.2</v>
      </c>
      <c r="F3333">
        <v>12452.4</v>
      </c>
      <c r="G3333">
        <v>11550.7</v>
      </c>
      <c r="H3333">
        <v>10651.1</v>
      </c>
      <c r="I3333">
        <v>9753.6</v>
      </c>
      <c r="J3333">
        <v>8858.18</v>
      </c>
      <c r="K3333">
        <v>7964.85</v>
      </c>
      <c r="L3333">
        <v>7073.6</v>
      </c>
      <c r="M3333">
        <v>6184.41</v>
      </c>
      <c r="N3333">
        <v>5297.29</v>
      </c>
      <c r="O3333">
        <v>4412.22</v>
      </c>
      <c r="P3333">
        <v>3529.21</v>
      </c>
      <c r="Q3333">
        <v>2648.23</v>
      </c>
      <c r="R3333">
        <v>1769.28</v>
      </c>
      <c r="S3333">
        <v>892.36599999999999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 s="4">
        <v>7675710</v>
      </c>
      <c r="D3341" s="4">
        <v>7621310</v>
      </c>
      <c r="E3341" s="4">
        <v>7546900</v>
      </c>
      <c r="F3341" s="4">
        <v>7448280</v>
      </c>
      <c r="G3341" s="4">
        <v>7321430</v>
      </c>
      <c r="H3341" s="4">
        <v>7162920</v>
      </c>
      <c r="I3341" s="4">
        <v>6970360</v>
      </c>
      <c r="J3341" s="4">
        <v>6743020</v>
      </c>
      <c r="K3341" s="4">
        <v>6482030</v>
      </c>
      <c r="L3341" s="4">
        <v>6189860</v>
      </c>
      <c r="M3341" s="4">
        <v>5870200</v>
      </c>
      <c r="N3341" s="4">
        <v>5527100</v>
      </c>
      <c r="O3341" s="4">
        <v>5164650</v>
      </c>
      <c r="P3341" s="4">
        <v>4786640</v>
      </c>
      <c r="Q3341" s="4">
        <v>4396270</v>
      </c>
      <c r="R3341" s="4">
        <v>3996220</v>
      </c>
      <c r="S3341" s="4">
        <v>3588650</v>
      </c>
      <c r="T3341" s="4">
        <v>3178990</v>
      </c>
      <c r="U3341" s="4">
        <v>2820430</v>
      </c>
      <c r="V3341" s="4">
        <v>2479120</v>
      </c>
      <c r="W3341" s="4">
        <v>2159920</v>
      </c>
      <c r="X3341" s="4">
        <v>1867340</v>
      </c>
      <c r="Y3341" s="4">
        <v>1605150</v>
      </c>
      <c r="Z3341" s="4">
        <v>1375880</v>
      </c>
      <c r="AA3341" s="4">
        <v>1180380</v>
      </c>
      <c r="AB3341" s="4">
        <v>1017550</v>
      </c>
      <c r="AC3341">
        <v>884874</v>
      </c>
      <c r="AD3341">
        <v>778771</v>
      </c>
      <c r="AE3341">
        <v>695060</v>
      </c>
      <c r="AF3341">
        <v>629631</v>
      </c>
      <c r="AG3341">
        <v>578822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848193</v>
      </c>
      <c r="D3343">
        <v>842182</v>
      </c>
      <c r="E3343">
        <v>833960</v>
      </c>
      <c r="F3343">
        <v>823062</v>
      </c>
      <c r="G3343">
        <v>809044</v>
      </c>
      <c r="H3343">
        <v>791528</v>
      </c>
      <c r="I3343">
        <v>770249</v>
      </c>
      <c r="J3343">
        <v>745128</v>
      </c>
      <c r="K3343">
        <v>716287</v>
      </c>
      <c r="L3343">
        <v>684002</v>
      </c>
      <c r="M3343">
        <v>648678</v>
      </c>
      <c r="N3343">
        <v>610764</v>
      </c>
      <c r="O3343">
        <v>570713</v>
      </c>
      <c r="P3343">
        <v>528941</v>
      </c>
      <c r="Q3343">
        <v>485804</v>
      </c>
      <c r="R3343">
        <v>441597</v>
      </c>
      <c r="S3343">
        <v>396558</v>
      </c>
      <c r="T3343">
        <v>351290</v>
      </c>
      <c r="U3343">
        <v>311668</v>
      </c>
      <c r="V3343">
        <v>273951</v>
      </c>
      <c r="W3343">
        <v>238679</v>
      </c>
      <c r="X3343">
        <v>206348</v>
      </c>
      <c r="Y3343">
        <v>177374</v>
      </c>
      <c r="Z3343">
        <v>152039</v>
      </c>
      <c r="AA3343">
        <v>130436</v>
      </c>
      <c r="AB3343">
        <v>112443</v>
      </c>
      <c r="AC3343">
        <v>97781.8</v>
      </c>
      <c r="AD3343">
        <v>86057</v>
      </c>
      <c r="AE3343">
        <v>76806.600000000006</v>
      </c>
      <c r="AF3343">
        <v>69576.399999999994</v>
      </c>
      <c r="AG3343">
        <v>63962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376753</v>
      </c>
      <c r="D3351">
        <v>354201</v>
      </c>
      <c r="E3351">
        <v>331702</v>
      </c>
      <c r="F3351">
        <v>309256</v>
      </c>
      <c r="G3351">
        <v>286862</v>
      </c>
      <c r="H3351">
        <v>264520</v>
      </c>
      <c r="I3351">
        <v>242231</v>
      </c>
      <c r="J3351">
        <v>219993</v>
      </c>
      <c r="K3351">
        <v>197807</v>
      </c>
      <c r="L3351">
        <v>175673</v>
      </c>
      <c r="M3351">
        <v>153590</v>
      </c>
      <c r="N3351">
        <v>131558</v>
      </c>
      <c r="O3351">
        <v>109578</v>
      </c>
      <c r="P3351">
        <v>87648</v>
      </c>
      <c r="Q3351">
        <v>65768.800000000003</v>
      </c>
      <c r="R3351">
        <v>43940.2</v>
      </c>
      <c r="S3351">
        <v>22161.9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41632.6</v>
      </c>
      <c r="D3353">
        <v>39140.5</v>
      </c>
      <c r="E3353">
        <v>36654.300000000003</v>
      </c>
      <c r="F3353">
        <v>34173.9</v>
      </c>
      <c r="G3353">
        <v>31699.3</v>
      </c>
      <c r="H3353">
        <v>29230.5</v>
      </c>
      <c r="I3353">
        <v>26767.4</v>
      </c>
      <c r="J3353">
        <v>24310.1</v>
      </c>
      <c r="K3353">
        <v>21858.400000000001</v>
      </c>
      <c r="L3353">
        <v>19412.5</v>
      </c>
      <c r="M3353">
        <v>16972.3</v>
      </c>
      <c r="N3353">
        <v>14537.7</v>
      </c>
      <c r="O3353">
        <v>12108.7</v>
      </c>
      <c r="P3353">
        <v>9685.41</v>
      </c>
      <c r="Q3353">
        <v>7267.69</v>
      </c>
      <c r="R3353">
        <v>4855.55</v>
      </c>
      <c r="S3353">
        <v>2448.9699999999998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 s="4">
        <v>14534800</v>
      </c>
      <c r="D3361" s="4">
        <v>14431800</v>
      </c>
      <c r="E3361" s="4">
        <v>14290900</v>
      </c>
      <c r="F3361" s="4">
        <v>14104200</v>
      </c>
      <c r="G3361" s="4">
        <v>13864000</v>
      </c>
      <c r="H3361" s="4">
        <v>13563800</v>
      </c>
      <c r="I3361" s="4">
        <v>13199200</v>
      </c>
      <c r="J3361" s="4">
        <v>12768700</v>
      </c>
      <c r="K3361" s="4">
        <v>12274500</v>
      </c>
      <c r="L3361" s="4">
        <v>11721200</v>
      </c>
      <c r="M3361" s="4">
        <v>11115900</v>
      </c>
      <c r="N3361" s="4">
        <v>10466200</v>
      </c>
      <c r="O3361" s="4">
        <v>9779880</v>
      </c>
      <c r="P3361" s="4">
        <v>9064060</v>
      </c>
      <c r="Q3361" s="4">
        <v>8324860</v>
      </c>
      <c r="R3361" s="4">
        <v>7567310</v>
      </c>
      <c r="S3361" s="4">
        <v>6795520</v>
      </c>
      <c r="T3361" s="4">
        <v>6019790</v>
      </c>
      <c r="U3361" s="4">
        <v>5340820</v>
      </c>
      <c r="V3361" s="4">
        <v>4694500</v>
      </c>
      <c r="W3361" s="4">
        <v>4090060</v>
      </c>
      <c r="X3361" s="4">
        <v>3536030</v>
      </c>
      <c r="Y3361" s="4">
        <v>3039530</v>
      </c>
      <c r="Z3361" s="4">
        <v>2605390</v>
      </c>
      <c r="AA3361" s="4">
        <v>2235190</v>
      </c>
      <c r="AB3361" s="4">
        <v>1926850</v>
      </c>
      <c r="AC3361" s="4">
        <v>1675610</v>
      </c>
      <c r="AD3361" s="4">
        <v>1474690</v>
      </c>
      <c r="AE3361" s="4">
        <v>1316180</v>
      </c>
      <c r="AF3361" s="4">
        <v>1192280</v>
      </c>
      <c r="AG3361" s="4">
        <v>1096070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 s="4">
        <v>1603430</v>
      </c>
      <c r="D3363" s="4">
        <v>1592070</v>
      </c>
      <c r="E3363" s="4">
        <v>1576530</v>
      </c>
      <c r="F3363" s="4">
        <v>1555930</v>
      </c>
      <c r="G3363" s="4">
        <v>1529430</v>
      </c>
      <c r="H3363" s="4">
        <v>1496310</v>
      </c>
      <c r="I3363" s="4">
        <v>1456090</v>
      </c>
      <c r="J3363" s="4">
        <v>1408600</v>
      </c>
      <c r="K3363" s="4">
        <v>1354080</v>
      </c>
      <c r="L3363" s="4">
        <v>1293040</v>
      </c>
      <c r="M3363" s="4">
        <v>1226270</v>
      </c>
      <c r="N3363" s="4">
        <v>1154600</v>
      </c>
      <c r="O3363" s="4">
        <v>1078880</v>
      </c>
      <c r="P3363">
        <v>999915</v>
      </c>
      <c r="Q3363">
        <v>918369</v>
      </c>
      <c r="R3363">
        <v>834799</v>
      </c>
      <c r="S3363">
        <v>749658</v>
      </c>
      <c r="T3363">
        <v>664082</v>
      </c>
      <c r="U3363">
        <v>589181</v>
      </c>
      <c r="V3363">
        <v>517880</v>
      </c>
      <c r="W3363">
        <v>451201</v>
      </c>
      <c r="X3363">
        <v>390082</v>
      </c>
      <c r="Y3363">
        <v>335310</v>
      </c>
      <c r="Z3363">
        <v>287417</v>
      </c>
      <c r="AA3363">
        <v>246579</v>
      </c>
      <c r="AB3363">
        <v>212563</v>
      </c>
      <c r="AC3363">
        <v>184848</v>
      </c>
      <c r="AD3363">
        <v>162683</v>
      </c>
      <c r="AE3363">
        <v>145196</v>
      </c>
      <c r="AF3363">
        <v>131528</v>
      </c>
      <c r="AG3363">
        <v>120914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713426</v>
      </c>
      <c r="D3371">
        <v>670721</v>
      </c>
      <c r="E3371">
        <v>628117</v>
      </c>
      <c r="F3371">
        <v>585612</v>
      </c>
      <c r="G3371">
        <v>543207</v>
      </c>
      <c r="H3371">
        <v>500900</v>
      </c>
      <c r="I3371">
        <v>458693</v>
      </c>
      <c r="J3371">
        <v>416583</v>
      </c>
      <c r="K3371">
        <v>374572</v>
      </c>
      <c r="L3371">
        <v>332658</v>
      </c>
      <c r="M3371">
        <v>290841</v>
      </c>
      <c r="N3371">
        <v>249121</v>
      </c>
      <c r="O3371">
        <v>207498</v>
      </c>
      <c r="P3371">
        <v>165972</v>
      </c>
      <c r="Q3371">
        <v>124541</v>
      </c>
      <c r="R3371">
        <v>83206</v>
      </c>
      <c r="S3371">
        <v>41966.2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78702.600000000006</v>
      </c>
      <c r="D3373">
        <v>73991.600000000006</v>
      </c>
      <c r="E3373">
        <v>69291.7</v>
      </c>
      <c r="F3373">
        <v>64602.7</v>
      </c>
      <c r="G3373">
        <v>59924.7</v>
      </c>
      <c r="H3373">
        <v>55257.599999999999</v>
      </c>
      <c r="I3373">
        <v>50601.4</v>
      </c>
      <c r="J3373">
        <v>45956</v>
      </c>
      <c r="K3373">
        <v>41321.4</v>
      </c>
      <c r="L3373">
        <v>36697.599999999999</v>
      </c>
      <c r="M3373">
        <v>32084.6</v>
      </c>
      <c r="N3373">
        <v>27482.2</v>
      </c>
      <c r="O3373">
        <v>22890.5</v>
      </c>
      <c r="P3373">
        <v>18309.400000000001</v>
      </c>
      <c r="Q3373">
        <v>13738.9</v>
      </c>
      <c r="R3373">
        <v>9178.99</v>
      </c>
      <c r="S3373">
        <v>4629.57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61242300</v>
      </c>
      <c r="D3381" s="4">
        <v>60808300</v>
      </c>
      <c r="E3381" s="4">
        <v>60214600</v>
      </c>
      <c r="F3381" s="4">
        <v>59427800</v>
      </c>
      <c r="G3381" s="4">
        <v>58415600</v>
      </c>
      <c r="H3381" s="4">
        <v>57151000</v>
      </c>
      <c r="I3381" s="4">
        <v>55614500</v>
      </c>
      <c r="J3381" s="4">
        <v>53800700</v>
      </c>
      <c r="K3381" s="4">
        <v>51718300</v>
      </c>
      <c r="L3381" s="4">
        <v>49387200</v>
      </c>
      <c r="M3381" s="4">
        <v>46836700</v>
      </c>
      <c r="N3381" s="4">
        <v>44099200</v>
      </c>
      <c r="O3381" s="4">
        <v>41207300</v>
      </c>
      <c r="P3381" s="4">
        <v>38191300</v>
      </c>
      <c r="Q3381" s="4">
        <v>35076700</v>
      </c>
      <c r="R3381" s="4">
        <v>31884700</v>
      </c>
      <c r="S3381" s="4">
        <v>28632800</v>
      </c>
      <c r="T3381" s="4">
        <v>25364300</v>
      </c>
      <c r="U3381" s="4">
        <v>22503500</v>
      </c>
      <c r="V3381" s="4">
        <v>19780200</v>
      </c>
      <c r="W3381" s="4">
        <v>17233400</v>
      </c>
      <c r="X3381" s="4">
        <v>14899000</v>
      </c>
      <c r="Y3381" s="4">
        <v>12807000</v>
      </c>
      <c r="Z3381" s="4">
        <v>10977800</v>
      </c>
      <c r="AA3381" s="4">
        <v>9417950</v>
      </c>
      <c r="AB3381" s="4">
        <v>8118740</v>
      </c>
      <c r="AC3381" s="4">
        <v>7060170</v>
      </c>
      <c r="AD3381" s="4">
        <v>6213600</v>
      </c>
      <c r="AE3381" s="4">
        <v>5545690</v>
      </c>
      <c r="AF3381" s="4">
        <v>5023650</v>
      </c>
      <c r="AG3381" s="4">
        <v>4618260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 s="4">
        <v>3006010</v>
      </c>
      <c r="D3391" s="4">
        <v>2826070</v>
      </c>
      <c r="E3391" s="4">
        <v>2646560</v>
      </c>
      <c r="F3391" s="4">
        <v>2467470</v>
      </c>
      <c r="G3391" s="4">
        <v>2288790</v>
      </c>
      <c r="H3391" s="4">
        <v>2110540</v>
      </c>
      <c r="I3391" s="4">
        <v>1932690</v>
      </c>
      <c r="J3391" s="4">
        <v>1755270</v>
      </c>
      <c r="K3391" s="4">
        <v>1578250</v>
      </c>
      <c r="L3391" s="4">
        <v>1401650</v>
      </c>
      <c r="M3391" s="4">
        <v>1225450</v>
      </c>
      <c r="N3391" s="4">
        <v>1049670</v>
      </c>
      <c r="O3391">
        <v>874291</v>
      </c>
      <c r="P3391">
        <v>699319</v>
      </c>
      <c r="Q3391">
        <v>524751</v>
      </c>
      <c r="R3391">
        <v>350587</v>
      </c>
      <c r="S3391">
        <v>176824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 s="4">
        <v>12248500</v>
      </c>
      <c r="D3401" s="4">
        <v>12161700</v>
      </c>
      <c r="E3401" s="4">
        <v>12042900</v>
      </c>
      <c r="F3401" s="4">
        <v>11885600</v>
      </c>
      <c r="G3401" s="4">
        <v>11683100</v>
      </c>
      <c r="H3401" s="4">
        <v>11430200</v>
      </c>
      <c r="I3401" s="4">
        <v>11122900</v>
      </c>
      <c r="J3401" s="4">
        <v>10760100</v>
      </c>
      <c r="K3401" s="4">
        <v>10343700</v>
      </c>
      <c r="L3401" s="4">
        <v>9877440</v>
      </c>
      <c r="M3401" s="4">
        <v>9367330</v>
      </c>
      <c r="N3401" s="4">
        <v>8819840</v>
      </c>
      <c r="O3401" s="4">
        <v>8241470</v>
      </c>
      <c r="P3401" s="4">
        <v>7638250</v>
      </c>
      <c r="Q3401" s="4">
        <v>7015330</v>
      </c>
      <c r="R3401" s="4">
        <v>6376950</v>
      </c>
      <c r="S3401" s="4">
        <v>5726560</v>
      </c>
      <c r="T3401" s="4">
        <v>5072860</v>
      </c>
      <c r="U3401" s="4">
        <v>4500690</v>
      </c>
      <c r="V3401" s="4">
        <v>3956040</v>
      </c>
      <c r="W3401" s="4">
        <v>3446680</v>
      </c>
      <c r="X3401" s="4">
        <v>2979800</v>
      </c>
      <c r="Y3401" s="4">
        <v>2561400</v>
      </c>
      <c r="Z3401" s="4">
        <v>2195550</v>
      </c>
      <c r="AA3401" s="4">
        <v>1883590</v>
      </c>
      <c r="AB3401" s="4">
        <v>1623750</v>
      </c>
      <c r="AC3401" s="4">
        <v>1412030</v>
      </c>
      <c r="AD3401" s="4">
        <v>1242720</v>
      </c>
      <c r="AE3401" s="4">
        <v>1109140</v>
      </c>
      <c r="AF3401" s="4">
        <v>1004730</v>
      </c>
      <c r="AG3401">
        <v>923653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601202</v>
      </c>
      <c r="D3411">
        <v>565215</v>
      </c>
      <c r="E3411">
        <v>529312</v>
      </c>
      <c r="F3411">
        <v>493494</v>
      </c>
      <c r="G3411">
        <v>457759</v>
      </c>
      <c r="H3411">
        <v>422107</v>
      </c>
      <c r="I3411">
        <v>386539</v>
      </c>
      <c r="J3411">
        <v>351053</v>
      </c>
      <c r="K3411">
        <v>315650</v>
      </c>
      <c r="L3411">
        <v>280329</v>
      </c>
      <c r="M3411">
        <v>245091</v>
      </c>
      <c r="N3411">
        <v>209934</v>
      </c>
      <c r="O3411">
        <v>174858</v>
      </c>
      <c r="P3411">
        <v>139864</v>
      </c>
      <c r="Q3411">
        <v>104950</v>
      </c>
      <c r="R3411">
        <v>70117.399999999994</v>
      </c>
      <c r="S3411">
        <v>35364.800000000003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765730000</v>
      </c>
      <c r="E3835" s="4">
        <v>1076080000</v>
      </c>
      <c r="F3835" s="4">
        <v>1476770000</v>
      </c>
      <c r="G3835" s="4">
        <v>1852380000</v>
      </c>
      <c r="H3835" s="4">
        <v>2290640000</v>
      </c>
      <c r="I3835" s="4">
        <v>2651300000</v>
      </c>
      <c r="J3835" s="4">
        <v>2998100000</v>
      </c>
      <c r="K3835" s="4">
        <v>3054890000</v>
      </c>
      <c r="L3835" s="4">
        <v>4705380000</v>
      </c>
      <c r="M3835" s="4">
        <v>6346510000</v>
      </c>
      <c r="N3835" s="4">
        <v>8042200000</v>
      </c>
      <c r="O3835" s="4">
        <v>9787390000</v>
      </c>
      <c r="P3835" s="4">
        <v>11387700000</v>
      </c>
      <c r="Q3835" s="4">
        <v>12997400000</v>
      </c>
      <c r="R3835" s="4">
        <v>14443600000</v>
      </c>
      <c r="S3835" s="4">
        <v>15935500000</v>
      </c>
      <c r="T3835" s="4">
        <v>15648300000</v>
      </c>
      <c r="U3835" s="4">
        <v>15392000000</v>
      </c>
      <c r="V3835" s="4">
        <v>15285500000</v>
      </c>
      <c r="W3835" s="4">
        <v>15095500000</v>
      </c>
      <c r="X3835" s="4">
        <v>15111500000</v>
      </c>
      <c r="Y3835" s="4">
        <v>14982900000</v>
      </c>
      <c r="Z3835" s="4">
        <v>14808700000</v>
      </c>
      <c r="AA3835" s="4">
        <v>14751200000</v>
      </c>
      <c r="AB3835" s="4">
        <v>14637100000</v>
      </c>
      <c r="AC3835" s="4">
        <v>14478900000</v>
      </c>
      <c r="AD3835" s="4">
        <v>14513900000</v>
      </c>
      <c r="AE3835" s="4">
        <v>14375800000</v>
      </c>
      <c r="AF3835" s="4">
        <v>14289400000</v>
      </c>
      <c r="AG3835" s="4">
        <v>14255500000</v>
      </c>
    </row>
    <row r="3836" spans="1:33">
      <c r="A3836" t="s">
        <v>3140</v>
      </c>
      <c r="B3836" t="s">
        <v>132</v>
      </c>
      <c r="C3836">
        <v>0</v>
      </c>
      <c r="D3836">
        <v>8476.66</v>
      </c>
      <c r="E3836">
        <v>11912.3</v>
      </c>
      <c r="F3836">
        <v>16347.9</v>
      </c>
      <c r="G3836">
        <v>20505.900000000001</v>
      </c>
      <c r="H3836">
        <v>25357.5</v>
      </c>
      <c r="I3836">
        <v>29350</v>
      </c>
      <c r="J3836">
        <v>33189.1</v>
      </c>
      <c r="K3836">
        <v>33817.699999999997</v>
      </c>
      <c r="L3836">
        <v>52088.7</v>
      </c>
      <c r="M3836">
        <v>70256.100000000006</v>
      </c>
      <c r="N3836">
        <v>89027.4</v>
      </c>
      <c r="O3836">
        <v>108347</v>
      </c>
      <c r="P3836">
        <v>126062</v>
      </c>
      <c r="Q3836">
        <v>143881</v>
      </c>
      <c r="R3836">
        <v>159891</v>
      </c>
      <c r="S3836">
        <v>176407</v>
      </c>
      <c r="T3836">
        <v>173227</v>
      </c>
      <c r="U3836">
        <v>170390</v>
      </c>
      <c r="V3836">
        <v>169211</v>
      </c>
      <c r="W3836">
        <v>167108</v>
      </c>
      <c r="X3836">
        <v>167285</v>
      </c>
      <c r="Y3836">
        <v>165861</v>
      </c>
      <c r="Z3836">
        <v>163933</v>
      </c>
      <c r="AA3836">
        <v>163297</v>
      </c>
      <c r="AB3836">
        <v>162033</v>
      </c>
      <c r="AC3836">
        <v>160281</v>
      </c>
      <c r="AD3836">
        <v>160669</v>
      </c>
      <c r="AE3836">
        <v>159140</v>
      </c>
      <c r="AF3836">
        <v>158185</v>
      </c>
      <c r="AG3836">
        <v>157809</v>
      </c>
    </row>
    <row r="3837" spans="1:33">
      <c r="A3837" t="s">
        <v>3139</v>
      </c>
      <c r="B3837" t="s">
        <v>132</v>
      </c>
      <c r="C3837">
        <v>0</v>
      </c>
      <c r="D3837">
        <v>377236</v>
      </c>
      <c r="E3837">
        <v>530131</v>
      </c>
      <c r="F3837">
        <v>727529</v>
      </c>
      <c r="G3837">
        <v>912572</v>
      </c>
      <c r="H3837" s="4">
        <v>1128480</v>
      </c>
      <c r="I3837" s="4">
        <v>1306160</v>
      </c>
      <c r="J3837" s="4">
        <v>1477010</v>
      </c>
      <c r="K3837" s="4">
        <v>1504990</v>
      </c>
      <c r="L3837" s="4">
        <v>2318100</v>
      </c>
      <c r="M3837" s="4">
        <v>3126600</v>
      </c>
      <c r="N3837" s="4">
        <v>3961970</v>
      </c>
      <c r="O3837" s="4">
        <v>4821740</v>
      </c>
      <c r="P3837" s="4">
        <v>5610110</v>
      </c>
      <c r="Q3837" s="4">
        <v>6403130</v>
      </c>
      <c r="R3837" s="4">
        <v>7115590</v>
      </c>
      <c r="S3837" s="4">
        <v>7850600</v>
      </c>
      <c r="T3837" s="4">
        <v>7709100</v>
      </c>
      <c r="U3837" s="4">
        <v>7582830</v>
      </c>
      <c r="V3837" s="4">
        <v>7530390</v>
      </c>
      <c r="W3837" s="4">
        <v>7436770</v>
      </c>
      <c r="X3837" s="4">
        <v>7444640</v>
      </c>
      <c r="Y3837" s="4">
        <v>7381290</v>
      </c>
      <c r="Z3837" s="4">
        <v>7295490</v>
      </c>
      <c r="AA3837" s="4">
        <v>7267160</v>
      </c>
      <c r="AB3837" s="4">
        <v>7210920</v>
      </c>
      <c r="AC3837" s="4">
        <v>7132980</v>
      </c>
      <c r="AD3837" s="4">
        <v>7150230</v>
      </c>
      <c r="AE3837" s="4">
        <v>7082200</v>
      </c>
      <c r="AF3837" s="4">
        <v>7039670</v>
      </c>
      <c r="AG3837" s="4">
        <v>7022970</v>
      </c>
    </row>
    <row r="3838" spans="1:33">
      <c r="A3838" t="s">
        <v>3138</v>
      </c>
      <c r="B3838" t="s">
        <v>132</v>
      </c>
      <c r="C3838">
        <v>0</v>
      </c>
      <c r="D3838" s="4">
        <v>1053780</v>
      </c>
      <c r="E3838" s="4">
        <v>1480890</v>
      </c>
      <c r="F3838" s="4">
        <v>2032300</v>
      </c>
      <c r="G3838" s="4">
        <v>2549210</v>
      </c>
      <c r="H3838" s="4">
        <v>3152340</v>
      </c>
      <c r="I3838" s="4">
        <v>3648670</v>
      </c>
      <c r="J3838" s="4">
        <v>4125930</v>
      </c>
      <c r="K3838" s="4">
        <v>4204080</v>
      </c>
      <c r="L3838" s="4">
        <v>6475460</v>
      </c>
      <c r="M3838" s="4">
        <v>8733950</v>
      </c>
      <c r="N3838" s="4">
        <v>11067500</v>
      </c>
      <c r="O3838" s="4">
        <v>13469200</v>
      </c>
      <c r="P3838" s="4">
        <v>15671500</v>
      </c>
      <c r="Q3838" s="4">
        <v>17886700</v>
      </c>
      <c r="R3838" s="4">
        <v>19876900</v>
      </c>
      <c r="S3838" s="4">
        <v>21930100</v>
      </c>
      <c r="T3838" s="4">
        <v>21534900</v>
      </c>
      <c r="U3838" s="4">
        <v>21182100</v>
      </c>
      <c r="V3838" s="4">
        <v>21035700</v>
      </c>
      <c r="W3838" s="4">
        <v>20774100</v>
      </c>
      <c r="X3838" s="4">
        <v>20796100</v>
      </c>
      <c r="Y3838" s="4">
        <v>20619100</v>
      </c>
      <c r="Z3838" s="4">
        <v>20379500</v>
      </c>
      <c r="AA3838" s="4">
        <v>20300300</v>
      </c>
      <c r="AB3838" s="4">
        <v>20143200</v>
      </c>
      <c r="AC3838" s="4">
        <v>19925500</v>
      </c>
      <c r="AD3838" s="4">
        <v>19973700</v>
      </c>
      <c r="AE3838" s="4">
        <v>19783700</v>
      </c>
      <c r="AF3838" s="4">
        <v>19664900</v>
      </c>
      <c r="AG3838" s="4">
        <v>19618200</v>
      </c>
    </row>
    <row r="3839" spans="1:33">
      <c r="A3839" t="s">
        <v>3137</v>
      </c>
      <c r="B3839" t="s">
        <v>132</v>
      </c>
      <c r="C3839">
        <v>0</v>
      </c>
      <c r="D3839">
        <v>573299</v>
      </c>
      <c r="E3839">
        <v>805660</v>
      </c>
      <c r="F3839" s="4">
        <v>1105650</v>
      </c>
      <c r="G3839" s="4">
        <v>1386870</v>
      </c>
      <c r="H3839" s="4">
        <v>1714990</v>
      </c>
      <c r="I3839" s="4">
        <v>1985020</v>
      </c>
      <c r="J3839" s="4">
        <v>2244670</v>
      </c>
      <c r="K3839" s="4">
        <v>2287180</v>
      </c>
      <c r="L3839" s="4">
        <v>3522900</v>
      </c>
      <c r="M3839" s="4">
        <v>4751610</v>
      </c>
      <c r="N3839" s="4">
        <v>6021160</v>
      </c>
      <c r="O3839" s="4">
        <v>7327780</v>
      </c>
      <c r="P3839" s="4">
        <v>8525890</v>
      </c>
      <c r="Q3839" s="4">
        <v>9731070</v>
      </c>
      <c r="R3839" s="4">
        <v>10813800</v>
      </c>
      <c r="S3839" s="4">
        <v>11930800</v>
      </c>
      <c r="T3839" s="4">
        <v>11715800</v>
      </c>
      <c r="U3839" s="4">
        <v>11523900</v>
      </c>
      <c r="V3839" s="4">
        <v>11444200</v>
      </c>
      <c r="W3839" s="4">
        <v>11301900</v>
      </c>
      <c r="X3839" s="4">
        <v>11313900</v>
      </c>
      <c r="Y3839" s="4">
        <v>11217600</v>
      </c>
      <c r="Z3839" s="4">
        <v>11087200</v>
      </c>
      <c r="AA3839" s="4">
        <v>11044200</v>
      </c>
      <c r="AB3839" s="4">
        <v>10958700</v>
      </c>
      <c r="AC3839" s="4">
        <v>10840300</v>
      </c>
      <c r="AD3839" s="4">
        <v>10866500</v>
      </c>
      <c r="AE3839" s="4">
        <v>10763100</v>
      </c>
      <c r="AF3839" s="4">
        <v>10698400</v>
      </c>
      <c r="AG3839" s="4">
        <v>10673100</v>
      </c>
    </row>
    <row r="3840" spans="1:33">
      <c r="A3840" t="s">
        <v>3136</v>
      </c>
      <c r="B3840" t="s">
        <v>132</v>
      </c>
      <c r="C3840">
        <v>0</v>
      </c>
      <c r="D3840">
        <v>138328</v>
      </c>
      <c r="E3840">
        <v>194393</v>
      </c>
      <c r="F3840">
        <v>266777</v>
      </c>
      <c r="G3840">
        <v>334630</v>
      </c>
      <c r="H3840">
        <v>413801</v>
      </c>
      <c r="I3840">
        <v>478954</v>
      </c>
      <c r="J3840">
        <v>541603</v>
      </c>
      <c r="K3840">
        <v>551861</v>
      </c>
      <c r="L3840">
        <v>850021</v>
      </c>
      <c r="M3840" s="4">
        <v>1146490</v>
      </c>
      <c r="N3840" s="4">
        <v>1452810</v>
      </c>
      <c r="O3840" s="4">
        <v>1768080</v>
      </c>
      <c r="P3840" s="4">
        <v>2057170</v>
      </c>
      <c r="Q3840" s="4">
        <v>2347960</v>
      </c>
      <c r="R3840" s="4">
        <v>2609210</v>
      </c>
      <c r="S3840" s="4">
        <v>2878730</v>
      </c>
      <c r="T3840" s="4">
        <v>2826840</v>
      </c>
      <c r="U3840" s="4">
        <v>2780540</v>
      </c>
      <c r="V3840" s="4">
        <v>2761310</v>
      </c>
      <c r="W3840" s="4">
        <v>2726980</v>
      </c>
      <c r="X3840" s="4">
        <v>2729870</v>
      </c>
      <c r="Y3840" s="4">
        <v>2706630</v>
      </c>
      <c r="Z3840" s="4">
        <v>2675170</v>
      </c>
      <c r="AA3840" s="4">
        <v>2664790</v>
      </c>
      <c r="AB3840" s="4">
        <v>2644160</v>
      </c>
      <c r="AC3840" s="4">
        <v>2615580</v>
      </c>
      <c r="AD3840" s="4">
        <v>2621910</v>
      </c>
      <c r="AE3840" s="4">
        <v>2596960</v>
      </c>
      <c r="AF3840" s="4">
        <v>2581370</v>
      </c>
      <c r="AG3840" s="4">
        <v>2575240</v>
      </c>
    </row>
    <row r="3841" spans="1:33">
      <c r="A3841" t="s">
        <v>3135</v>
      </c>
      <c r="B3841" t="s">
        <v>132</v>
      </c>
      <c r="C3841">
        <v>0</v>
      </c>
      <c r="D3841" s="4">
        <v>2536700</v>
      </c>
      <c r="E3841" s="4">
        <v>3564840</v>
      </c>
      <c r="F3841" s="4">
        <v>4892240</v>
      </c>
      <c r="G3841" s="4">
        <v>6136560</v>
      </c>
      <c r="H3841" s="4">
        <v>7588420</v>
      </c>
      <c r="I3841" s="4">
        <v>8783220</v>
      </c>
      <c r="J3841" s="4">
        <v>9932090</v>
      </c>
      <c r="K3841" s="4">
        <v>10120200</v>
      </c>
      <c r="L3841" s="4">
        <v>15588000</v>
      </c>
      <c r="M3841" s="4">
        <v>21024700</v>
      </c>
      <c r="N3841" s="4">
        <v>26642100</v>
      </c>
      <c r="O3841" s="4">
        <v>32423600</v>
      </c>
      <c r="P3841" s="4">
        <v>37725000</v>
      </c>
      <c r="Q3841" s="4">
        <v>43057600</v>
      </c>
      <c r="R3841" s="4">
        <v>47848500</v>
      </c>
      <c r="S3841" s="4">
        <v>52791000</v>
      </c>
      <c r="T3841" s="4">
        <v>51839500</v>
      </c>
      <c r="U3841" s="4">
        <v>50990400</v>
      </c>
      <c r="V3841" s="4">
        <v>50637800</v>
      </c>
      <c r="W3841" s="4">
        <v>50008300</v>
      </c>
      <c r="X3841" s="4">
        <v>50061200</v>
      </c>
      <c r="Y3841" s="4">
        <v>49635100</v>
      </c>
      <c r="Z3841" s="4">
        <v>49058200</v>
      </c>
      <c r="AA3841" s="4">
        <v>48867700</v>
      </c>
      <c r="AB3841" s="4">
        <v>48489500</v>
      </c>
      <c r="AC3841" s="4">
        <v>47965400</v>
      </c>
      <c r="AD3841" s="4">
        <v>48081400</v>
      </c>
      <c r="AE3841" s="4">
        <v>47623900</v>
      </c>
      <c r="AF3841" s="4">
        <v>47338000</v>
      </c>
      <c r="AG3841" s="4">
        <v>47225700</v>
      </c>
    </row>
    <row r="3842" spans="1:33">
      <c r="A3842" t="s">
        <v>3134</v>
      </c>
      <c r="B3842" t="s">
        <v>132</v>
      </c>
      <c r="C3842">
        <v>0</v>
      </c>
      <c r="D3842">
        <v>5912.63</v>
      </c>
      <c r="E3842">
        <v>8309.0499999999993</v>
      </c>
      <c r="F3842">
        <v>11403</v>
      </c>
      <c r="G3842">
        <v>14303.3</v>
      </c>
      <c r="H3842">
        <v>17687.3</v>
      </c>
      <c r="I3842">
        <v>20472.2</v>
      </c>
      <c r="J3842">
        <v>23150</v>
      </c>
      <c r="K3842">
        <v>23588.5</v>
      </c>
      <c r="L3842">
        <v>36332.9</v>
      </c>
      <c r="M3842">
        <v>49005</v>
      </c>
      <c r="N3842">
        <v>62098.3</v>
      </c>
      <c r="O3842">
        <v>75573.899999999994</v>
      </c>
      <c r="P3842">
        <v>87930.5</v>
      </c>
      <c r="Q3842">
        <v>100360</v>
      </c>
      <c r="R3842">
        <v>111527</v>
      </c>
      <c r="S3842">
        <v>123047</v>
      </c>
      <c r="T3842">
        <v>120829</v>
      </c>
      <c r="U3842">
        <v>118850</v>
      </c>
      <c r="V3842">
        <v>118028</v>
      </c>
      <c r="W3842">
        <v>116561</v>
      </c>
      <c r="X3842">
        <v>116684</v>
      </c>
      <c r="Y3842">
        <v>115691</v>
      </c>
      <c r="Z3842">
        <v>114346</v>
      </c>
      <c r="AA3842">
        <v>113902</v>
      </c>
      <c r="AB3842">
        <v>113021</v>
      </c>
      <c r="AC3842">
        <v>111799</v>
      </c>
      <c r="AD3842">
        <v>112070</v>
      </c>
      <c r="AE3842">
        <v>111003</v>
      </c>
      <c r="AF3842">
        <v>110337</v>
      </c>
      <c r="AG3842">
        <v>110075</v>
      </c>
    </row>
    <row r="3843" spans="1:33">
      <c r="A3843" t="s">
        <v>3133</v>
      </c>
      <c r="B3843" t="s">
        <v>132</v>
      </c>
      <c r="C3843">
        <v>0</v>
      </c>
      <c r="D3843">
        <v>4432.45</v>
      </c>
      <c r="E3843">
        <v>6228.95</v>
      </c>
      <c r="F3843">
        <v>8548.33</v>
      </c>
      <c r="G3843">
        <v>10722.6</v>
      </c>
      <c r="H3843">
        <v>13259.4</v>
      </c>
      <c r="I3843">
        <v>15347.1</v>
      </c>
      <c r="J3843">
        <v>17354.599999999999</v>
      </c>
      <c r="K3843">
        <v>17683.3</v>
      </c>
      <c r="L3843">
        <v>27237.200000000001</v>
      </c>
      <c r="M3843">
        <v>36737</v>
      </c>
      <c r="N3843">
        <v>46552.5</v>
      </c>
      <c r="O3843">
        <v>56654.6</v>
      </c>
      <c r="P3843">
        <v>65917.8</v>
      </c>
      <c r="Q3843">
        <v>75235.600000000006</v>
      </c>
      <c r="R3843">
        <v>83607</v>
      </c>
      <c r="S3843">
        <v>92243.199999999997</v>
      </c>
      <c r="T3843">
        <v>90580.5</v>
      </c>
      <c r="U3843">
        <v>89096.9</v>
      </c>
      <c r="V3843">
        <v>88480.7</v>
      </c>
      <c r="W3843">
        <v>87380.800000000003</v>
      </c>
      <c r="X3843">
        <v>87473.2</v>
      </c>
      <c r="Y3843">
        <v>86728.8</v>
      </c>
      <c r="Z3843">
        <v>85720.7</v>
      </c>
      <c r="AA3843">
        <v>85387.9</v>
      </c>
      <c r="AB3843">
        <v>84727.1</v>
      </c>
      <c r="AC3843">
        <v>83811.3</v>
      </c>
      <c r="AD3843">
        <v>84013.9</v>
      </c>
      <c r="AE3843">
        <v>83214.600000000006</v>
      </c>
      <c r="AF3843">
        <v>82714.899999999994</v>
      </c>
      <c r="AG3843">
        <v>82518.600000000006</v>
      </c>
    </row>
    <row r="3844" spans="1:33">
      <c r="A3844" t="s">
        <v>3132</v>
      </c>
      <c r="B3844" t="s">
        <v>132</v>
      </c>
      <c r="C3844">
        <v>0</v>
      </c>
      <c r="D3844">
        <v>88972.6</v>
      </c>
      <c r="E3844">
        <v>125034</v>
      </c>
      <c r="F3844">
        <v>171591</v>
      </c>
      <c r="G3844">
        <v>215234</v>
      </c>
      <c r="H3844">
        <v>266157</v>
      </c>
      <c r="I3844">
        <v>308063</v>
      </c>
      <c r="J3844">
        <v>348359</v>
      </c>
      <c r="K3844">
        <v>354957</v>
      </c>
      <c r="L3844">
        <v>546733</v>
      </c>
      <c r="M3844">
        <v>737421</v>
      </c>
      <c r="N3844">
        <v>934448</v>
      </c>
      <c r="O3844" s="4">
        <v>1137230</v>
      </c>
      <c r="P3844" s="4">
        <v>1323170</v>
      </c>
      <c r="Q3844" s="4">
        <v>1510200</v>
      </c>
      <c r="R3844" s="4">
        <v>1678240</v>
      </c>
      <c r="S3844" s="4">
        <v>1851600</v>
      </c>
      <c r="T3844" s="4">
        <v>1818220</v>
      </c>
      <c r="U3844" s="4">
        <v>1788440</v>
      </c>
      <c r="V3844" s="4">
        <v>1776070</v>
      </c>
      <c r="W3844" s="4">
        <v>1753990</v>
      </c>
      <c r="X3844" s="4">
        <v>1755850</v>
      </c>
      <c r="Y3844" s="4">
        <v>1740910</v>
      </c>
      <c r="Z3844" s="4">
        <v>1720670</v>
      </c>
      <c r="AA3844" s="4">
        <v>1713990</v>
      </c>
      <c r="AB3844" s="4">
        <v>1700730</v>
      </c>
      <c r="AC3844" s="4">
        <v>1682340</v>
      </c>
      <c r="AD3844" s="4">
        <v>1686410</v>
      </c>
      <c r="AE3844" s="4">
        <v>1670370</v>
      </c>
      <c r="AF3844" s="4">
        <v>1660330</v>
      </c>
      <c r="AG3844" s="4">
        <v>1656400</v>
      </c>
    </row>
    <row r="3845" spans="1:33">
      <c r="A3845" t="s">
        <v>3131</v>
      </c>
      <c r="B3845" t="s">
        <v>132</v>
      </c>
      <c r="C3845">
        <v>0</v>
      </c>
      <c r="D3845">
        <v>12941.5</v>
      </c>
      <c r="E3845">
        <v>18186.7</v>
      </c>
      <c r="F3845">
        <v>24958.6</v>
      </c>
      <c r="G3845">
        <v>31306.799999999999</v>
      </c>
      <c r="H3845">
        <v>38713.699999999997</v>
      </c>
      <c r="I3845">
        <v>44809.2</v>
      </c>
      <c r="J3845">
        <v>50670.400000000001</v>
      </c>
      <c r="K3845">
        <v>51630.1</v>
      </c>
      <c r="L3845">
        <v>79524.800000000003</v>
      </c>
      <c r="M3845">
        <v>107261</v>
      </c>
      <c r="N3845">
        <v>135920</v>
      </c>
      <c r="O3845">
        <v>165415</v>
      </c>
      <c r="P3845">
        <v>192461</v>
      </c>
      <c r="Q3845">
        <v>219666</v>
      </c>
      <c r="R3845">
        <v>244108</v>
      </c>
      <c r="S3845">
        <v>269323</v>
      </c>
      <c r="T3845">
        <v>264469</v>
      </c>
      <c r="U3845">
        <v>260137</v>
      </c>
      <c r="V3845">
        <v>258338</v>
      </c>
      <c r="W3845">
        <v>255126</v>
      </c>
      <c r="X3845">
        <v>255396</v>
      </c>
      <c r="Y3845">
        <v>253223</v>
      </c>
      <c r="Z3845">
        <v>250279</v>
      </c>
      <c r="AA3845">
        <v>249308</v>
      </c>
      <c r="AB3845">
        <v>247378</v>
      </c>
      <c r="AC3845">
        <v>244704</v>
      </c>
      <c r="AD3845">
        <v>245296</v>
      </c>
      <c r="AE3845">
        <v>242962</v>
      </c>
      <c r="AF3845">
        <v>241503</v>
      </c>
      <c r="AG3845">
        <v>240930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362611000000</v>
      </c>
      <c r="E3847" s="4">
        <v>380623000000</v>
      </c>
      <c r="F3847" s="4">
        <v>398631000000</v>
      </c>
      <c r="G3847" s="4">
        <v>415693000000</v>
      </c>
      <c r="H3847" s="4">
        <v>433702000000</v>
      </c>
      <c r="I3847" s="4">
        <v>442241000000</v>
      </c>
      <c r="J3847" s="4">
        <v>451726000000</v>
      </c>
      <c r="K3847" s="4">
        <v>460361000000</v>
      </c>
      <c r="L3847" s="4">
        <v>468892000000</v>
      </c>
      <c r="M3847" s="4">
        <v>477428000000</v>
      </c>
      <c r="N3847" s="4">
        <v>482173000000</v>
      </c>
      <c r="O3847" s="4">
        <v>485973000000</v>
      </c>
      <c r="P3847" s="4">
        <v>490716000000</v>
      </c>
      <c r="Q3847" s="4">
        <v>494513000000</v>
      </c>
      <c r="R3847" s="4">
        <v>499252000000</v>
      </c>
      <c r="S3847" s="4">
        <v>500203000000</v>
      </c>
      <c r="T3847" s="4">
        <v>502085000000</v>
      </c>
      <c r="U3847" s="4">
        <v>503025000000</v>
      </c>
      <c r="V3847" s="4">
        <v>504912000000</v>
      </c>
      <c r="W3847" s="4">
        <v>505854000000</v>
      </c>
      <c r="X3847" s="4">
        <v>511530000000</v>
      </c>
      <c r="Y3847" s="4">
        <v>513419000000</v>
      </c>
      <c r="Z3847" s="4">
        <v>516252000000</v>
      </c>
      <c r="AA3847" s="4">
        <v>519087000000</v>
      </c>
      <c r="AB3847" s="4">
        <v>521921000000</v>
      </c>
      <c r="AC3847" s="4">
        <v>523807000000</v>
      </c>
      <c r="AD3847" s="4">
        <v>526643000000</v>
      </c>
      <c r="AE3847" s="4">
        <v>529478000000</v>
      </c>
      <c r="AF3847" s="4">
        <v>532313000000</v>
      </c>
      <c r="AG3847" s="4">
        <v>534201000000</v>
      </c>
    </row>
    <row r="3848" spans="1:33">
      <c r="A3848" t="s">
        <v>3128</v>
      </c>
      <c r="B3848" t="s">
        <v>132</v>
      </c>
      <c r="C3848" s="4">
        <v>3814720</v>
      </c>
      <c r="D3848" s="4">
        <v>4014110</v>
      </c>
      <c r="E3848" s="4">
        <v>4213510</v>
      </c>
      <c r="F3848" s="4">
        <v>4412860</v>
      </c>
      <c r="G3848" s="4">
        <v>4601730</v>
      </c>
      <c r="H3848" s="4">
        <v>4801100</v>
      </c>
      <c r="I3848" s="4">
        <v>4895620</v>
      </c>
      <c r="J3848" s="4">
        <v>5000620</v>
      </c>
      <c r="K3848" s="4">
        <v>5096210</v>
      </c>
      <c r="L3848" s="4">
        <v>5190650</v>
      </c>
      <c r="M3848" s="4">
        <v>5285140</v>
      </c>
      <c r="N3848" s="4">
        <v>5337680</v>
      </c>
      <c r="O3848" s="4">
        <v>5379730</v>
      </c>
      <c r="P3848" s="4">
        <v>5432240</v>
      </c>
      <c r="Q3848" s="4">
        <v>5474270</v>
      </c>
      <c r="R3848" s="4">
        <v>5526740</v>
      </c>
      <c r="S3848" s="4">
        <v>5537270</v>
      </c>
      <c r="T3848" s="4">
        <v>5558090</v>
      </c>
      <c r="U3848" s="4">
        <v>5568500</v>
      </c>
      <c r="V3848" s="4">
        <v>5589390</v>
      </c>
      <c r="W3848" s="4">
        <v>5599820</v>
      </c>
      <c r="X3848" s="4">
        <v>5662650</v>
      </c>
      <c r="Y3848" s="4">
        <v>5683560</v>
      </c>
      <c r="Z3848" s="4">
        <v>5714930</v>
      </c>
      <c r="AA3848" s="4">
        <v>5746310</v>
      </c>
      <c r="AB3848" s="4">
        <v>5777690</v>
      </c>
      <c r="AC3848" s="4">
        <v>5798560</v>
      </c>
      <c r="AD3848" s="4">
        <v>5829950</v>
      </c>
      <c r="AE3848" s="4">
        <v>5861330</v>
      </c>
      <c r="AF3848" s="4">
        <v>5892730</v>
      </c>
      <c r="AG3848" s="4">
        <v>5913620</v>
      </c>
    </row>
    <row r="3849" spans="1:33">
      <c r="A3849" t="s">
        <v>3127</v>
      </c>
      <c r="B3849" t="s">
        <v>132</v>
      </c>
      <c r="C3849" s="4">
        <v>169766000</v>
      </c>
      <c r="D3849" s="4">
        <v>178640000</v>
      </c>
      <c r="E3849" s="4">
        <v>187513000</v>
      </c>
      <c r="F3849" s="4">
        <v>196385000</v>
      </c>
      <c r="G3849" s="4">
        <v>204790000</v>
      </c>
      <c r="H3849" s="4">
        <v>213663000</v>
      </c>
      <c r="I3849" s="4">
        <v>217869000</v>
      </c>
      <c r="J3849" s="4">
        <v>222542000</v>
      </c>
      <c r="K3849" s="4">
        <v>226796000</v>
      </c>
      <c r="L3849" s="4">
        <v>230999000</v>
      </c>
      <c r="M3849" s="4">
        <v>235204000</v>
      </c>
      <c r="N3849" s="4">
        <v>237542000</v>
      </c>
      <c r="O3849" s="4">
        <v>239414000</v>
      </c>
      <c r="P3849" s="4">
        <v>241750000</v>
      </c>
      <c r="Q3849" s="4">
        <v>243621000</v>
      </c>
      <c r="R3849" s="4">
        <v>245956000</v>
      </c>
      <c r="S3849" s="4">
        <v>246424000</v>
      </c>
      <c r="T3849" s="4">
        <v>247351000</v>
      </c>
      <c r="U3849" s="4">
        <v>247814000</v>
      </c>
      <c r="V3849" s="4">
        <v>248744000</v>
      </c>
      <c r="W3849" s="4">
        <v>249208000</v>
      </c>
      <c r="X3849" s="4">
        <v>252004000</v>
      </c>
      <c r="Y3849" s="4">
        <v>252935000</v>
      </c>
      <c r="Z3849" s="4">
        <v>254331000</v>
      </c>
      <c r="AA3849" s="4">
        <v>255727000</v>
      </c>
      <c r="AB3849" s="4">
        <v>257124000</v>
      </c>
      <c r="AC3849" s="4">
        <v>258053000</v>
      </c>
      <c r="AD3849" s="4">
        <v>259450000</v>
      </c>
      <c r="AE3849" s="4">
        <v>260846000</v>
      </c>
      <c r="AF3849" s="4">
        <v>262243000</v>
      </c>
      <c r="AG3849" s="4">
        <v>263173000</v>
      </c>
    </row>
    <row r="3850" spans="1:33">
      <c r="A3850" t="s">
        <v>3126</v>
      </c>
      <c r="B3850" t="s">
        <v>132</v>
      </c>
      <c r="C3850" s="4">
        <v>474230000</v>
      </c>
      <c r="D3850" s="4">
        <v>499018000</v>
      </c>
      <c r="E3850" s="4">
        <v>523807000</v>
      </c>
      <c r="F3850" s="4">
        <v>548588000</v>
      </c>
      <c r="G3850" s="4">
        <v>572068000</v>
      </c>
      <c r="H3850" s="4">
        <v>596853000</v>
      </c>
      <c r="I3850" s="4">
        <v>608604000</v>
      </c>
      <c r="J3850" s="4">
        <v>621656000</v>
      </c>
      <c r="K3850" s="4">
        <v>633539000</v>
      </c>
      <c r="L3850" s="4">
        <v>645280000</v>
      </c>
      <c r="M3850" s="4">
        <v>657027000</v>
      </c>
      <c r="N3850" s="4">
        <v>663558000</v>
      </c>
      <c r="O3850" s="4">
        <v>668786000</v>
      </c>
      <c r="P3850" s="4">
        <v>675314000</v>
      </c>
      <c r="Q3850" s="4">
        <v>680538000</v>
      </c>
      <c r="R3850" s="4">
        <v>687061000</v>
      </c>
      <c r="S3850" s="4">
        <v>688370000</v>
      </c>
      <c r="T3850" s="4">
        <v>690959000</v>
      </c>
      <c r="U3850" s="4">
        <v>692253000</v>
      </c>
      <c r="V3850" s="4">
        <v>694850000</v>
      </c>
      <c r="W3850" s="4">
        <v>696146000</v>
      </c>
      <c r="X3850" s="4">
        <v>703958000</v>
      </c>
      <c r="Y3850" s="4">
        <v>706557000</v>
      </c>
      <c r="Z3850" s="4">
        <v>710456000</v>
      </c>
      <c r="AA3850" s="4">
        <v>714357000</v>
      </c>
      <c r="AB3850" s="4">
        <v>718258000</v>
      </c>
      <c r="AC3850" s="4">
        <v>720853000</v>
      </c>
      <c r="AD3850" s="4">
        <v>724755000</v>
      </c>
      <c r="AE3850" s="4">
        <v>728657000</v>
      </c>
      <c r="AF3850" s="4">
        <v>732559000</v>
      </c>
      <c r="AG3850" s="4">
        <v>735157000</v>
      </c>
    </row>
    <row r="3851" spans="1:33">
      <c r="A3851" t="s">
        <v>3125</v>
      </c>
      <c r="B3851" t="s">
        <v>132</v>
      </c>
      <c r="C3851" s="4">
        <v>258000000</v>
      </c>
      <c r="D3851" s="4">
        <v>271485000</v>
      </c>
      <c r="E3851" s="4">
        <v>284971000</v>
      </c>
      <c r="F3851" s="4">
        <v>298453000</v>
      </c>
      <c r="G3851" s="4">
        <v>311227000</v>
      </c>
      <c r="H3851" s="4">
        <v>324711000</v>
      </c>
      <c r="I3851" s="4">
        <v>331104000</v>
      </c>
      <c r="J3851" s="4">
        <v>338205000</v>
      </c>
      <c r="K3851" s="4">
        <v>344670000</v>
      </c>
      <c r="L3851" s="4">
        <v>351057000</v>
      </c>
      <c r="M3851" s="4">
        <v>357448000</v>
      </c>
      <c r="N3851" s="4">
        <v>361001000</v>
      </c>
      <c r="O3851" s="4">
        <v>363846000</v>
      </c>
      <c r="P3851" s="4">
        <v>367397000</v>
      </c>
      <c r="Q3851" s="4">
        <v>370239000</v>
      </c>
      <c r="R3851" s="4">
        <v>373788000</v>
      </c>
      <c r="S3851" s="4">
        <v>374500000</v>
      </c>
      <c r="T3851" s="4">
        <v>375909000</v>
      </c>
      <c r="U3851" s="4">
        <v>376612000</v>
      </c>
      <c r="V3851" s="4">
        <v>378025000</v>
      </c>
      <c r="W3851" s="4">
        <v>378730000</v>
      </c>
      <c r="X3851" s="4">
        <v>382980000</v>
      </c>
      <c r="Y3851" s="4">
        <v>384394000</v>
      </c>
      <c r="Z3851" s="4">
        <v>386516000</v>
      </c>
      <c r="AA3851" s="4">
        <v>388638000</v>
      </c>
      <c r="AB3851" s="4">
        <v>390760000</v>
      </c>
      <c r="AC3851" s="4">
        <v>392172000</v>
      </c>
      <c r="AD3851" s="4">
        <v>394295000</v>
      </c>
      <c r="AE3851" s="4">
        <v>396417000</v>
      </c>
      <c r="AF3851" s="4">
        <v>398541000</v>
      </c>
      <c r="AG3851" s="4">
        <v>399954000</v>
      </c>
    </row>
    <row r="3852" spans="1:33">
      <c r="A3852" t="s">
        <v>3124</v>
      </c>
      <c r="B3852" t="s">
        <v>132</v>
      </c>
      <c r="C3852" s="4">
        <v>62251300</v>
      </c>
      <c r="D3852" s="4">
        <v>65505100</v>
      </c>
      <c r="E3852" s="4">
        <v>68759100</v>
      </c>
      <c r="F3852" s="4">
        <v>72012100</v>
      </c>
      <c r="G3852" s="4">
        <v>75094300</v>
      </c>
      <c r="H3852" s="4">
        <v>78347700</v>
      </c>
      <c r="I3852" s="4">
        <v>79890200</v>
      </c>
      <c r="J3852" s="4">
        <v>81603600</v>
      </c>
      <c r="K3852" s="4">
        <v>83163500</v>
      </c>
      <c r="L3852" s="4">
        <v>84704700</v>
      </c>
      <c r="M3852" s="4">
        <v>86246600</v>
      </c>
      <c r="N3852" s="4">
        <v>87104000</v>
      </c>
      <c r="O3852" s="4">
        <v>87790300</v>
      </c>
      <c r="P3852" s="4">
        <v>88647200</v>
      </c>
      <c r="Q3852" s="4">
        <v>89333000</v>
      </c>
      <c r="R3852" s="4">
        <v>90189200</v>
      </c>
      <c r="S3852" s="4">
        <v>90361000</v>
      </c>
      <c r="T3852" s="4">
        <v>90700900</v>
      </c>
      <c r="U3852" s="4">
        <v>90870700</v>
      </c>
      <c r="V3852" s="4">
        <v>91211600</v>
      </c>
      <c r="W3852" s="4">
        <v>91381700</v>
      </c>
      <c r="X3852" s="4">
        <v>92407200</v>
      </c>
      <c r="Y3852" s="4">
        <v>92748300</v>
      </c>
      <c r="Z3852" s="4">
        <v>93260300</v>
      </c>
      <c r="AA3852" s="4">
        <v>93772200</v>
      </c>
      <c r="AB3852" s="4">
        <v>94284300</v>
      </c>
      <c r="AC3852" s="4">
        <v>94625000</v>
      </c>
      <c r="AD3852" s="4">
        <v>95137200</v>
      </c>
      <c r="AE3852" s="4">
        <v>95649400</v>
      </c>
      <c r="AF3852" s="4">
        <v>96161600</v>
      </c>
      <c r="AG3852" s="4">
        <v>96502600</v>
      </c>
    </row>
    <row r="3853" spans="1:33">
      <c r="A3853" t="s">
        <v>3123</v>
      </c>
      <c r="B3853" t="s">
        <v>132</v>
      </c>
      <c r="C3853" s="4">
        <v>1141580000</v>
      </c>
      <c r="D3853" s="4">
        <v>1201250000</v>
      </c>
      <c r="E3853" s="4">
        <v>1260930000</v>
      </c>
      <c r="F3853" s="4">
        <v>1320580000</v>
      </c>
      <c r="G3853" s="4">
        <v>1377100000</v>
      </c>
      <c r="H3853" s="4">
        <v>1436770000</v>
      </c>
      <c r="I3853" s="4">
        <v>1465050000</v>
      </c>
      <c r="J3853" s="4">
        <v>1496470000</v>
      </c>
      <c r="K3853" s="4">
        <v>1525080000</v>
      </c>
      <c r="L3853" s="4">
        <v>1553340000</v>
      </c>
      <c r="M3853" s="4">
        <v>1581620000</v>
      </c>
      <c r="N3853" s="4">
        <v>1597340000</v>
      </c>
      <c r="O3853" s="4">
        <v>1609930000</v>
      </c>
      <c r="P3853" s="4">
        <v>1625640000</v>
      </c>
      <c r="Q3853" s="4">
        <v>1638220000</v>
      </c>
      <c r="R3853" s="4">
        <v>1653920000</v>
      </c>
      <c r="S3853" s="4">
        <v>1657070000</v>
      </c>
      <c r="T3853" s="4">
        <v>1663300000</v>
      </c>
      <c r="U3853" s="4">
        <v>1666420000</v>
      </c>
      <c r="V3853" s="4">
        <v>1672670000</v>
      </c>
      <c r="W3853" s="4">
        <v>1675790000</v>
      </c>
      <c r="X3853" s="4">
        <v>1694590000</v>
      </c>
      <c r="Y3853" s="4">
        <v>1700850000</v>
      </c>
      <c r="Z3853" s="4">
        <v>1710240000</v>
      </c>
      <c r="AA3853" s="4">
        <v>1719630000</v>
      </c>
      <c r="AB3853" s="4">
        <v>1729020000</v>
      </c>
      <c r="AC3853" s="4">
        <v>1735260000</v>
      </c>
      <c r="AD3853" s="4">
        <v>1744660000</v>
      </c>
      <c r="AE3853" s="4">
        <v>1754050000</v>
      </c>
      <c r="AF3853" s="4">
        <v>1763440000</v>
      </c>
      <c r="AG3853" s="4">
        <v>1769700000</v>
      </c>
    </row>
    <row r="3854" spans="1:33">
      <c r="A3854" t="s">
        <v>3122</v>
      </c>
      <c r="B3854" t="s">
        <v>132</v>
      </c>
      <c r="C3854" s="4">
        <v>2660840</v>
      </c>
      <c r="D3854" s="4">
        <v>2799920</v>
      </c>
      <c r="E3854" s="4">
        <v>2939010</v>
      </c>
      <c r="F3854" s="4">
        <v>3078050</v>
      </c>
      <c r="G3854" s="4">
        <v>3209800</v>
      </c>
      <c r="H3854" s="4">
        <v>3348860</v>
      </c>
      <c r="I3854" s="4">
        <v>3414790</v>
      </c>
      <c r="J3854" s="4">
        <v>3488030</v>
      </c>
      <c r="K3854" s="4">
        <v>3554700</v>
      </c>
      <c r="L3854" s="4">
        <v>3620580</v>
      </c>
      <c r="M3854" s="4">
        <v>3686490</v>
      </c>
      <c r="N3854" s="4">
        <v>3723130</v>
      </c>
      <c r="O3854" s="4">
        <v>3752470</v>
      </c>
      <c r="P3854" s="4">
        <v>3789090</v>
      </c>
      <c r="Q3854" s="4">
        <v>3818410</v>
      </c>
      <c r="R3854" s="4">
        <v>3855000</v>
      </c>
      <c r="S3854" s="4">
        <v>3862350</v>
      </c>
      <c r="T3854" s="4">
        <v>3876880</v>
      </c>
      <c r="U3854" s="4">
        <v>3884130</v>
      </c>
      <c r="V3854" s="4">
        <v>3898710</v>
      </c>
      <c r="W3854" s="4">
        <v>3905980</v>
      </c>
      <c r="X3854" s="4">
        <v>3949810</v>
      </c>
      <c r="Y3854" s="4">
        <v>3964390</v>
      </c>
      <c r="Z3854" s="4">
        <v>3986270</v>
      </c>
      <c r="AA3854" s="4">
        <v>4008160</v>
      </c>
      <c r="AB3854" s="4">
        <v>4030050</v>
      </c>
      <c r="AC3854" s="4">
        <v>4044610</v>
      </c>
      <c r="AD3854" s="4">
        <v>4066500</v>
      </c>
      <c r="AE3854" s="4">
        <v>4088390</v>
      </c>
      <c r="AF3854" s="4">
        <v>4110290</v>
      </c>
      <c r="AG3854" s="4">
        <v>4124860</v>
      </c>
    </row>
    <row r="3855" spans="1:33">
      <c r="A3855" t="s">
        <v>3121</v>
      </c>
      <c r="B3855" t="s">
        <v>132</v>
      </c>
      <c r="C3855" s="4">
        <v>1994720</v>
      </c>
      <c r="D3855" s="4">
        <v>2098980</v>
      </c>
      <c r="E3855" s="4">
        <v>2203250</v>
      </c>
      <c r="F3855" s="4">
        <v>2307490</v>
      </c>
      <c r="G3855" s="4">
        <v>2406250</v>
      </c>
      <c r="H3855" s="4">
        <v>2510500</v>
      </c>
      <c r="I3855" s="4">
        <v>2559930</v>
      </c>
      <c r="J3855" s="4">
        <v>2614830</v>
      </c>
      <c r="K3855" s="4">
        <v>2664810</v>
      </c>
      <c r="L3855" s="4">
        <v>2714200</v>
      </c>
      <c r="M3855" s="4">
        <v>2763600</v>
      </c>
      <c r="N3855" s="4">
        <v>2791080</v>
      </c>
      <c r="O3855" s="4">
        <v>2813070</v>
      </c>
      <c r="P3855" s="4">
        <v>2840520</v>
      </c>
      <c r="Q3855" s="4">
        <v>2862500</v>
      </c>
      <c r="R3855" s="4">
        <v>2889930</v>
      </c>
      <c r="S3855" s="4">
        <v>2895440</v>
      </c>
      <c r="T3855" s="4">
        <v>2906330</v>
      </c>
      <c r="U3855" s="4">
        <v>2911770</v>
      </c>
      <c r="V3855" s="4">
        <v>2922700</v>
      </c>
      <c r="W3855" s="4">
        <v>2928150</v>
      </c>
      <c r="X3855" s="4">
        <v>2961010</v>
      </c>
      <c r="Y3855" s="4">
        <v>2971940</v>
      </c>
      <c r="Z3855" s="4">
        <v>2988340</v>
      </c>
      <c r="AA3855" s="4">
        <v>3004750</v>
      </c>
      <c r="AB3855" s="4">
        <v>3021160</v>
      </c>
      <c r="AC3855" s="4">
        <v>3032070</v>
      </c>
      <c r="AD3855" s="4">
        <v>3048490</v>
      </c>
      <c r="AE3855" s="4">
        <v>3064900</v>
      </c>
      <c r="AF3855" s="4">
        <v>3081310</v>
      </c>
      <c r="AG3855" s="4">
        <v>3092240</v>
      </c>
    </row>
    <row r="3856" spans="1:33">
      <c r="A3856" t="s">
        <v>3120</v>
      </c>
      <c r="B3856" t="s">
        <v>132</v>
      </c>
      <c r="C3856" s="4">
        <v>40040000</v>
      </c>
      <c r="D3856" s="4">
        <v>42132900</v>
      </c>
      <c r="E3856" s="4">
        <v>44225800</v>
      </c>
      <c r="F3856" s="4">
        <v>46318200</v>
      </c>
      <c r="G3856" s="4">
        <v>48300600</v>
      </c>
      <c r="H3856" s="4">
        <v>50393200</v>
      </c>
      <c r="I3856" s="4">
        <v>51385400</v>
      </c>
      <c r="J3856" s="4">
        <v>52487400</v>
      </c>
      <c r="K3856" s="4">
        <v>53490700</v>
      </c>
      <c r="L3856" s="4">
        <v>54482000</v>
      </c>
      <c r="M3856" s="4">
        <v>55473800</v>
      </c>
      <c r="N3856" s="4">
        <v>56025200</v>
      </c>
      <c r="O3856" s="4">
        <v>56466700</v>
      </c>
      <c r="P3856" s="4">
        <v>57017800</v>
      </c>
      <c r="Q3856" s="4">
        <v>57458900</v>
      </c>
      <c r="R3856" s="4">
        <v>58009600</v>
      </c>
      <c r="S3856" s="4">
        <v>58120200</v>
      </c>
      <c r="T3856" s="4">
        <v>58338800</v>
      </c>
      <c r="U3856" s="4">
        <v>58448000</v>
      </c>
      <c r="V3856" s="4">
        <v>58667300</v>
      </c>
      <c r="W3856" s="4">
        <v>58776700</v>
      </c>
      <c r="X3856" s="4">
        <v>59436300</v>
      </c>
      <c r="Y3856" s="4">
        <v>59655700</v>
      </c>
      <c r="Z3856" s="4">
        <v>59985000</v>
      </c>
      <c r="AA3856" s="4">
        <v>60314300</v>
      </c>
      <c r="AB3856" s="4">
        <v>60643700</v>
      </c>
      <c r="AC3856" s="4">
        <v>60862800</v>
      </c>
      <c r="AD3856" s="4">
        <v>61192200</v>
      </c>
      <c r="AE3856" s="4">
        <v>61521600</v>
      </c>
      <c r="AF3856" s="4">
        <v>61851100</v>
      </c>
      <c r="AG3856" s="4">
        <v>62070500</v>
      </c>
    </row>
    <row r="3857" spans="1:33">
      <c r="A3857" t="s">
        <v>3119</v>
      </c>
      <c r="B3857" t="s">
        <v>132</v>
      </c>
      <c r="C3857" s="4">
        <v>5824000</v>
      </c>
      <c r="D3857" s="4">
        <v>6128420</v>
      </c>
      <c r="E3857" s="4">
        <v>6432850</v>
      </c>
      <c r="F3857" s="4">
        <v>6737190</v>
      </c>
      <c r="G3857" s="4">
        <v>7025550</v>
      </c>
      <c r="H3857" s="4">
        <v>7329920</v>
      </c>
      <c r="I3857" s="4">
        <v>7474240</v>
      </c>
      <c r="J3857" s="4">
        <v>7634540</v>
      </c>
      <c r="K3857" s="4">
        <v>7780470</v>
      </c>
      <c r="L3857" s="4">
        <v>7924660</v>
      </c>
      <c r="M3857" s="4">
        <v>8068920</v>
      </c>
      <c r="N3857" s="4">
        <v>8149120</v>
      </c>
      <c r="O3857" s="4">
        <v>8213330</v>
      </c>
      <c r="P3857" s="4">
        <v>8293500</v>
      </c>
      <c r="Q3857" s="4">
        <v>8357660</v>
      </c>
      <c r="R3857" s="4">
        <v>8437770</v>
      </c>
      <c r="S3857" s="4">
        <v>8453840</v>
      </c>
      <c r="T3857" s="4">
        <v>8485640</v>
      </c>
      <c r="U3857" s="4">
        <v>8501520</v>
      </c>
      <c r="V3857" s="4">
        <v>8533420</v>
      </c>
      <c r="W3857" s="4">
        <v>8549340</v>
      </c>
      <c r="X3857" s="4">
        <v>8645270</v>
      </c>
      <c r="Y3857" s="4">
        <v>8677190</v>
      </c>
      <c r="Z3857" s="4">
        <v>8725090</v>
      </c>
      <c r="AA3857" s="4">
        <v>8772990</v>
      </c>
      <c r="AB3857" s="4">
        <v>8820890</v>
      </c>
      <c r="AC3857" s="4">
        <v>8852770</v>
      </c>
      <c r="AD3857" s="4">
        <v>8900690</v>
      </c>
      <c r="AE3857" s="4">
        <v>8948600</v>
      </c>
      <c r="AF3857" s="4">
        <v>8996530</v>
      </c>
      <c r="AG3857" s="4">
        <v>9028430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8133650000000</v>
      </c>
      <c r="F3883" s="4">
        <v>8798030000000</v>
      </c>
      <c r="G3883" s="4">
        <v>9453110000000</v>
      </c>
      <c r="H3883" s="4">
        <v>10136900000000</v>
      </c>
      <c r="I3883" s="4">
        <v>10328300000000</v>
      </c>
      <c r="J3883" s="4">
        <v>10614400000000</v>
      </c>
      <c r="K3883" s="4">
        <v>10809100000000</v>
      </c>
      <c r="L3883" s="4">
        <v>11111900000000</v>
      </c>
      <c r="M3883" s="4">
        <v>11320600000000</v>
      </c>
      <c r="N3883" s="4">
        <v>11529500000000</v>
      </c>
      <c r="O3883" s="4">
        <v>11738700000000</v>
      </c>
      <c r="P3883" s="4">
        <v>11853100000000</v>
      </c>
      <c r="Q3883" s="4">
        <v>12062300000000</v>
      </c>
      <c r="R3883" s="4">
        <v>12271500000000</v>
      </c>
      <c r="S3883" s="4">
        <v>12384800000000</v>
      </c>
      <c r="T3883" s="4">
        <v>12478500000000</v>
      </c>
      <c r="U3883" s="4">
        <v>12572700000000</v>
      </c>
      <c r="V3883" s="4">
        <v>12667100000000</v>
      </c>
      <c r="W3883" s="4">
        <v>12856400000000</v>
      </c>
      <c r="X3883" s="4">
        <v>13046100000000</v>
      </c>
      <c r="Y3883" s="4">
        <v>13140400000000</v>
      </c>
      <c r="Z3883" s="4">
        <v>13234000000000</v>
      </c>
      <c r="AA3883" s="4">
        <v>13423300000000</v>
      </c>
      <c r="AB3883" s="4">
        <v>13517900000000</v>
      </c>
      <c r="AC3883" s="4">
        <v>13611800000000</v>
      </c>
      <c r="AD3883" s="4">
        <v>13801000000000</v>
      </c>
      <c r="AE3883" s="4">
        <v>13895100000000</v>
      </c>
      <c r="AF3883" s="4">
        <v>14084300000000</v>
      </c>
      <c r="AG3883" s="4">
        <v>14178800000000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90039800</v>
      </c>
      <c r="F3884" s="4">
        <v>97394500</v>
      </c>
      <c r="G3884" s="4">
        <v>104646000</v>
      </c>
      <c r="H3884" s="4">
        <v>112216000</v>
      </c>
      <c r="I3884" s="4">
        <v>114334000</v>
      </c>
      <c r="J3884" s="4">
        <v>117501000</v>
      </c>
      <c r="K3884" s="4">
        <v>119657000</v>
      </c>
      <c r="L3884" s="4">
        <v>123009000</v>
      </c>
      <c r="M3884" s="4">
        <v>125320000</v>
      </c>
      <c r="N3884" s="4">
        <v>127631000</v>
      </c>
      <c r="O3884" s="4">
        <v>129948000</v>
      </c>
      <c r="P3884" s="4">
        <v>131214000</v>
      </c>
      <c r="Q3884" s="4">
        <v>133530000</v>
      </c>
      <c r="R3884" s="4">
        <v>135846000</v>
      </c>
      <c r="S3884" s="4">
        <v>137100000</v>
      </c>
      <c r="T3884" s="4">
        <v>138137000</v>
      </c>
      <c r="U3884" s="4">
        <v>139180000</v>
      </c>
      <c r="V3884" s="4">
        <v>140225000</v>
      </c>
      <c r="W3884" s="4">
        <v>142321000</v>
      </c>
      <c r="X3884" s="4">
        <v>144421000</v>
      </c>
      <c r="Y3884" s="4">
        <v>145465000</v>
      </c>
      <c r="Z3884" s="4">
        <v>146501000</v>
      </c>
      <c r="AA3884" s="4">
        <v>148596000</v>
      </c>
      <c r="AB3884" s="4">
        <v>149644000</v>
      </c>
      <c r="AC3884" s="4">
        <v>150683000</v>
      </c>
      <c r="AD3884" s="4">
        <v>152778000</v>
      </c>
      <c r="AE3884" s="4">
        <v>153819000</v>
      </c>
      <c r="AF3884" s="4">
        <v>155913000</v>
      </c>
      <c r="AG3884" s="4">
        <v>156960000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4007030000</v>
      </c>
      <c r="F3885" s="4">
        <v>4334330000</v>
      </c>
      <c r="G3885" s="4">
        <v>4657060000</v>
      </c>
      <c r="H3885" s="4">
        <v>4993930000</v>
      </c>
      <c r="I3885" s="4">
        <v>5088200000</v>
      </c>
      <c r="J3885" s="4">
        <v>5229150000</v>
      </c>
      <c r="K3885" s="4">
        <v>5325090000</v>
      </c>
      <c r="L3885" s="4">
        <v>5474240000</v>
      </c>
      <c r="M3885" s="4">
        <v>5577090000</v>
      </c>
      <c r="N3885" s="4">
        <v>5679960000</v>
      </c>
      <c r="O3885" s="4">
        <v>5783070000</v>
      </c>
      <c r="P3885" s="4">
        <v>5839390000</v>
      </c>
      <c r="Q3885" s="4">
        <v>5942480000</v>
      </c>
      <c r="R3885" s="4">
        <v>6045530000</v>
      </c>
      <c r="S3885" s="4">
        <v>6101330000</v>
      </c>
      <c r="T3885" s="4">
        <v>6147510000</v>
      </c>
      <c r="U3885" s="4">
        <v>6193920000</v>
      </c>
      <c r="V3885" s="4">
        <v>6240420000</v>
      </c>
      <c r="W3885" s="4">
        <v>6333680000</v>
      </c>
      <c r="X3885" s="4">
        <v>6427140000</v>
      </c>
      <c r="Y3885" s="4">
        <v>6473600000</v>
      </c>
      <c r="Z3885" s="4">
        <v>6519700000</v>
      </c>
      <c r="AA3885" s="4">
        <v>6612960000</v>
      </c>
      <c r="AB3885" s="4">
        <v>6659580000</v>
      </c>
      <c r="AC3885" s="4">
        <v>6705840000</v>
      </c>
      <c r="AD3885" s="4">
        <v>6799060000</v>
      </c>
      <c r="AE3885" s="4">
        <v>6845380000</v>
      </c>
      <c r="AF3885" s="4">
        <v>6938590000</v>
      </c>
      <c r="AG3885" s="4">
        <v>6985180000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11193400000</v>
      </c>
      <c r="F3886" s="4">
        <v>12107700000</v>
      </c>
      <c r="G3886" s="4">
        <v>13009200000</v>
      </c>
      <c r="H3886" s="4">
        <v>13950200000</v>
      </c>
      <c r="I3886" s="4">
        <v>14213600000</v>
      </c>
      <c r="J3886" s="4">
        <v>14607300000</v>
      </c>
      <c r="K3886" s="4">
        <v>14875300000</v>
      </c>
      <c r="L3886" s="4">
        <v>15291900000</v>
      </c>
      <c r="M3886" s="4">
        <v>15579200000</v>
      </c>
      <c r="N3886" s="4">
        <v>15866600000</v>
      </c>
      <c r="O3886" s="4">
        <v>16154600000</v>
      </c>
      <c r="P3886" s="4">
        <v>16312000000</v>
      </c>
      <c r="Q3886" s="4">
        <v>16599900000</v>
      </c>
      <c r="R3886" s="4">
        <v>16887800000</v>
      </c>
      <c r="S3886" s="4">
        <v>17043700000</v>
      </c>
      <c r="T3886" s="4">
        <v>17172700000</v>
      </c>
      <c r="U3886" s="4">
        <v>17302300000</v>
      </c>
      <c r="V3886" s="4">
        <v>17432200000</v>
      </c>
      <c r="W3886" s="4">
        <v>17692700000</v>
      </c>
      <c r="X3886" s="4">
        <v>17953800000</v>
      </c>
      <c r="Y3886" s="4">
        <v>18083600000</v>
      </c>
      <c r="Z3886" s="4">
        <v>18212400000</v>
      </c>
      <c r="AA3886" s="4">
        <v>18472900000</v>
      </c>
      <c r="AB3886" s="4">
        <v>18603100000</v>
      </c>
      <c r="AC3886" s="4">
        <v>18732300000</v>
      </c>
      <c r="AD3886" s="4">
        <v>18992700000</v>
      </c>
      <c r="AE3886" s="4">
        <v>19122100000</v>
      </c>
      <c r="AF3886" s="4">
        <v>19382500000</v>
      </c>
      <c r="AG3886" s="4">
        <v>19512600000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6089630000</v>
      </c>
      <c r="F3887" s="4">
        <v>6587050000</v>
      </c>
      <c r="G3887" s="4">
        <v>7077500000</v>
      </c>
      <c r="H3887" s="4">
        <v>7589460000</v>
      </c>
      <c r="I3887" s="4">
        <v>7732720000</v>
      </c>
      <c r="J3887" s="4">
        <v>7946930000</v>
      </c>
      <c r="K3887" s="4">
        <v>8092730000</v>
      </c>
      <c r="L3887" s="4">
        <v>8319410000</v>
      </c>
      <c r="M3887" s="4">
        <v>8475700000</v>
      </c>
      <c r="N3887" s="4">
        <v>8632050000</v>
      </c>
      <c r="O3887" s="4">
        <v>8788740000</v>
      </c>
      <c r="P3887" s="4">
        <v>8874340000</v>
      </c>
      <c r="Q3887" s="4">
        <v>9031000000</v>
      </c>
      <c r="R3887" s="4">
        <v>9187610000</v>
      </c>
      <c r="S3887" s="4">
        <v>9272420000</v>
      </c>
      <c r="T3887" s="4">
        <v>9342600000</v>
      </c>
      <c r="U3887" s="4">
        <v>9413120000</v>
      </c>
      <c r="V3887" s="4">
        <v>9483800000</v>
      </c>
      <c r="W3887" s="4">
        <v>9625530000</v>
      </c>
      <c r="X3887" s="4">
        <v>9767560000</v>
      </c>
      <c r="Y3887" s="4">
        <v>9838170000</v>
      </c>
      <c r="Z3887" s="4">
        <v>9908230000</v>
      </c>
      <c r="AA3887" s="4">
        <v>10050000000</v>
      </c>
      <c r="AB3887" s="4">
        <v>10120800000</v>
      </c>
      <c r="AC3887" s="4">
        <v>10191100000</v>
      </c>
      <c r="AD3887" s="4">
        <v>10332800000</v>
      </c>
      <c r="AE3887" s="4">
        <v>10403200000</v>
      </c>
      <c r="AF3887" s="4">
        <v>10544800000</v>
      </c>
      <c r="AG3887" s="4">
        <v>10615600000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1469330000</v>
      </c>
      <c r="F3888" s="4">
        <v>1589350000</v>
      </c>
      <c r="G3888" s="4">
        <v>1707690000</v>
      </c>
      <c r="H3888" s="4">
        <v>1831220000</v>
      </c>
      <c r="I3888" s="4">
        <v>1865790000</v>
      </c>
      <c r="J3888" s="4">
        <v>1917470000</v>
      </c>
      <c r="K3888" s="4">
        <v>1952650000</v>
      </c>
      <c r="L3888" s="4">
        <v>2007340000</v>
      </c>
      <c r="M3888" s="4">
        <v>2045060000</v>
      </c>
      <c r="N3888" s="4">
        <v>2082780000</v>
      </c>
      <c r="O3888" s="4">
        <v>2120590000</v>
      </c>
      <c r="P3888" s="4">
        <v>2141240000</v>
      </c>
      <c r="Q3888" s="4">
        <v>2179040000</v>
      </c>
      <c r="R3888" s="4">
        <v>2216830000</v>
      </c>
      <c r="S3888" s="4">
        <v>2237290000</v>
      </c>
      <c r="T3888" s="4">
        <v>2254220000</v>
      </c>
      <c r="U3888" s="4">
        <v>2271240000</v>
      </c>
      <c r="V3888" s="4">
        <v>2288290000</v>
      </c>
      <c r="W3888" s="4">
        <v>2322490000</v>
      </c>
      <c r="X3888" s="4">
        <v>2356760000</v>
      </c>
      <c r="Y3888" s="4">
        <v>2373800000</v>
      </c>
      <c r="Z3888" s="4">
        <v>2390700000</v>
      </c>
      <c r="AA3888" s="4">
        <v>2424900000</v>
      </c>
      <c r="AB3888" s="4">
        <v>2441990000</v>
      </c>
      <c r="AC3888" s="4">
        <v>2458960000</v>
      </c>
      <c r="AD3888" s="4">
        <v>2493140000</v>
      </c>
      <c r="AE3888" s="4">
        <v>2510120000</v>
      </c>
      <c r="AF3888" s="4">
        <v>2544300000</v>
      </c>
      <c r="AG3888" s="4">
        <v>2561390000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26945100000</v>
      </c>
      <c r="F3889" s="4">
        <v>29146000000</v>
      </c>
      <c r="G3889" s="4">
        <v>31316200000</v>
      </c>
      <c r="H3889" s="4">
        <v>33581500000</v>
      </c>
      <c r="I3889" s="4">
        <v>34215400000</v>
      </c>
      <c r="J3889" s="4">
        <v>35163200000</v>
      </c>
      <c r="K3889" s="4">
        <v>35808300000</v>
      </c>
      <c r="L3889" s="4">
        <v>36811300000</v>
      </c>
      <c r="M3889" s="4">
        <v>37502900000</v>
      </c>
      <c r="N3889" s="4">
        <v>38194700000</v>
      </c>
      <c r="O3889" s="4">
        <v>38888000000</v>
      </c>
      <c r="P3889" s="4">
        <v>39266800000</v>
      </c>
      <c r="Q3889" s="4">
        <v>39960000000</v>
      </c>
      <c r="R3889" s="4">
        <v>40652900000</v>
      </c>
      <c r="S3889" s="4">
        <v>41028100000</v>
      </c>
      <c r="T3889" s="4">
        <v>41338700000</v>
      </c>
      <c r="U3889" s="4">
        <v>41650700000</v>
      </c>
      <c r="V3889" s="4">
        <v>41963500000</v>
      </c>
      <c r="W3889" s="4">
        <v>42590600000</v>
      </c>
      <c r="X3889" s="4">
        <v>43219000000</v>
      </c>
      <c r="Y3889" s="4">
        <v>43531500000</v>
      </c>
      <c r="Z3889" s="4">
        <v>43841500000</v>
      </c>
      <c r="AA3889" s="4">
        <v>44468500000</v>
      </c>
      <c r="AB3889" s="4">
        <v>44782100000</v>
      </c>
      <c r="AC3889" s="4">
        <v>45093100000</v>
      </c>
      <c r="AD3889" s="4">
        <v>45720000000</v>
      </c>
      <c r="AE3889" s="4">
        <v>46031500000</v>
      </c>
      <c r="AF3889" s="4">
        <v>46658300000</v>
      </c>
      <c r="AG3889" s="4">
        <v>46971600000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62804500</v>
      </c>
      <c r="F3890" s="4">
        <v>67934500</v>
      </c>
      <c r="G3890" s="4">
        <v>72992700</v>
      </c>
      <c r="H3890" s="4">
        <v>78272800</v>
      </c>
      <c r="I3890" s="4">
        <v>79750300</v>
      </c>
      <c r="J3890" s="4">
        <v>81959500</v>
      </c>
      <c r="K3890" s="4">
        <v>83463100</v>
      </c>
      <c r="L3890" s="4">
        <v>85801000</v>
      </c>
      <c r="M3890" s="4">
        <v>87412900</v>
      </c>
      <c r="N3890" s="4">
        <v>89025300</v>
      </c>
      <c r="O3890" s="4">
        <v>90641300</v>
      </c>
      <c r="P3890" s="4">
        <v>91524200</v>
      </c>
      <c r="Q3890" s="4">
        <v>93139900</v>
      </c>
      <c r="R3890" s="4">
        <v>94755000</v>
      </c>
      <c r="S3890" s="4">
        <v>95629700</v>
      </c>
      <c r="T3890" s="4">
        <v>96353500</v>
      </c>
      <c r="U3890" s="4">
        <v>97080800</v>
      </c>
      <c r="V3890" s="4">
        <v>97809700</v>
      </c>
      <c r="W3890" s="4">
        <v>99271500</v>
      </c>
      <c r="X3890" s="4">
        <v>100736000</v>
      </c>
      <c r="Y3890" s="4">
        <v>101465000</v>
      </c>
      <c r="Z3890" s="4">
        <v>102187000</v>
      </c>
      <c r="AA3890" s="4">
        <v>103649000</v>
      </c>
      <c r="AB3890" s="4">
        <v>104379000</v>
      </c>
      <c r="AC3890" s="4">
        <v>105104000</v>
      </c>
      <c r="AD3890" s="4">
        <v>106566000</v>
      </c>
      <c r="AE3890" s="4">
        <v>107292000</v>
      </c>
      <c r="AF3890" s="4">
        <v>108753000</v>
      </c>
      <c r="AG3890" s="4">
        <v>109483000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47081900</v>
      </c>
      <c r="F3891" s="4">
        <v>50927700</v>
      </c>
      <c r="G3891" s="4">
        <v>54719600</v>
      </c>
      <c r="H3891" s="4">
        <v>58677800</v>
      </c>
      <c r="I3891" s="4">
        <v>59785400</v>
      </c>
      <c r="J3891" s="4">
        <v>61441600</v>
      </c>
      <c r="K3891" s="4">
        <v>62568800</v>
      </c>
      <c r="L3891" s="4">
        <v>64321400</v>
      </c>
      <c r="M3891" s="4">
        <v>65529800</v>
      </c>
      <c r="N3891" s="4">
        <v>66738600</v>
      </c>
      <c r="O3891" s="4">
        <v>67950000</v>
      </c>
      <c r="P3891" s="4">
        <v>68611800</v>
      </c>
      <c r="Q3891" s="4">
        <v>69823100</v>
      </c>
      <c r="R3891" s="4">
        <v>71033900</v>
      </c>
      <c r="S3891" s="4">
        <v>71689600</v>
      </c>
      <c r="T3891" s="4">
        <v>72232200</v>
      </c>
      <c r="U3891" s="4">
        <v>72777400</v>
      </c>
      <c r="V3891" s="4">
        <v>73323900</v>
      </c>
      <c r="W3891" s="4">
        <v>74419600</v>
      </c>
      <c r="X3891" s="4">
        <v>75517800</v>
      </c>
      <c r="Y3891" s="4">
        <v>76063700</v>
      </c>
      <c r="Z3891" s="4">
        <v>76605300</v>
      </c>
      <c r="AA3891" s="4">
        <v>77701100</v>
      </c>
      <c r="AB3891" s="4">
        <v>78248900</v>
      </c>
      <c r="AC3891" s="4">
        <v>78792400</v>
      </c>
      <c r="AD3891" s="4">
        <v>79887700</v>
      </c>
      <c r="AE3891" s="4">
        <v>80432000</v>
      </c>
      <c r="AF3891" s="4">
        <v>81527300</v>
      </c>
      <c r="AG3891" s="4">
        <v>82074700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945074000</v>
      </c>
      <c r="F3892" s="4">
        <v>1022270000</v>
      </c>
      <c r="G3892" s="4">
        <v>1098390000</v>
      </c>
      <c r="H3892" s="4">
        <v>1177840000</v>
      </c>
      <c r="I3892" s="4">
        <v>1200070000</v>
      </c>
      <c r="J3892" s="4">
        <v>1233320000</v>
      </c>
      <c r="K3892" s="4">
        <v>1255940000</v>
      </c>
      <c r="L3892" s="4">
        <v>1291120000</v>
      </c>
      <c r="M3892" s="4">
        <v>1315380000</v>
      </c>
      <c r="N3892" s="4">
        <v>1339640000</v>
      </c>
      <c r="O3892" s="4">
        <v>1363960000</v>
      </c>
      <c r="P3892" s="4">
        <v>1377240000</v>
      </c>
      <c r="Q3892" s="4">
        <v>1401560000</v>
      </c>
      <c r="R3892" s="4">
        <v>1425860000</v>
      </c>
      <c r="S3892" s="4">
        <v>1439020000</v>
      </c>
      <c r="T3892" s="4">
        <v>1449920000</v>
      </c>
      <c r="U3892" s="4">
        <v>1460860000</v>
      </c>
      <c r="V3892" s="4">
        <v>1471830000</v>
      </c>
      <c r="W3892" s="4">
        <v>1493820000</v>
      </c>
      <c r="X3892" s="4">
        <v>1515870000</v>
      </c>
      <c r="Y3892" s="4">
        <v>1526830000</v>
      </c>
      <c r="Z3892" s="4">
        <v>1537700000</v>
      </c>
      <c r="AA3892" s="4">
        <v>1559690000</v>
      </c>
      <c r="AB3892" s="4">
        <v>1570690000</v>
      </c>
      <c r="AC3892" s="4">
        <v>1581600000</v>
      </c>
      <c r="AD3892" s="4">
        <v>1603590000</v>
      </c>
      <c r="AE3892" s="4">
        <v>1614510000</v>
      </c>
      <c r="AF3892" s="4">
        <v>1636500000</v>
      </c>
      <c r="AG3892" s="4">
        <v>1647480000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137465000</v>
      </c>
      <c r="F3893" s="4">
        <v>148694000</v>
      </c>
      <c r="G3893" s="4">
        <v>159765000</v>
      </c>
      <c r="H3893" s="4">
        <v>171322000</v>
      </c>
      <c r="I3893" s="4">
        <v>174556000</v>
      </c>
      <c r="J3893" s="4">
        <v>179391000</v>
      </c>
      <c r="K3893" s="4">
        <v>182683000</v>
      </c>
      <c r="L3893" s="4">
        <v>187800000</v>
      </c>
      <c r="M3893" s="4">
        <v>191328000</v>
      </c>
      <c r="N3893" s="4">
        <v>194857000</v>
      </c>
      <c r="O3893" s="4">
        <v>198394000</v>
      </c>
      <c r="P3893" s="4">
        <v>200327000</v>
      </c>
      <c r="Q3893" s="4">
        <v>203863000</v>
      </c>
      <c r="R3893" s="4">
        <v>207398000</v>
      </c>
      <c r="S3893" s="4">
        <v>209313000</v>
      </c>
      <c r="T3893" s="4">
        <v>210897000</v>
      </c>
      <c r="U3893" s="4">
        <v>212489000</v>
      </c>
      <c r="V3893" s="4">
        <v>214084000</v>
      </c>
      <c r="W3893" s="4">
        <v>217284000</v>
      </c>
      <c r="X3893" s="4">
        <v>220490000</v>
      </c>
      <c r="Y3893" s="4">
        <v>222084000</v>
      </c>
      <c r="Z3893" s="4">
        <v>223665000</v>
      </c>
      <c r="AA3893" s="4">
        <v>226864000</v>
      </c>
      <c r="AB3893" s="4">
        <v>228464000</v>
      </c>
      <c r="AC3893" s="4">
        <v>230051000</v>
      </c>
      <c r="AD3893" s="4">
        <v>233249000</v>
      </c>
      <c r="AE3893" s="4">
        <v>234838000</v>
      </c>
      <c r="AF3893" s="4">
        <v>238036000</v>
      </c>
      <c r="AG3893" s="4">
        <v>239634000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>
        <v>370788</v>
      </c>
      <c r="E4003">
        <v>417706</v>
      </c>
      <c r="F4003">
        <v>434530</v>
      </c>
      <c r="G4003">
        <v>443218</v>
      </c>
      <c r="H4003">
        <v>457882</v>
      </c>
      <c r="I4003">
        <v>452539</v>
      </c>
      <c r="J4003">
        <v>468643</v>
      </c>
      <c r="K4003">
        <v>480216</v>
      </c>
      <c r="L4003">
        <v>486687</v>
      </c>
      <c r="M4003">
        <v>489283</v>
      </c>
      <c r="N4003">
        <v>491569</v>
      </c>
      <c r="O4003">
        <v>502179</v>
      </c>
      <c r="P4003">
        <v>509542</v>
      </c>
      <c r="Q4003">
        <v>519663</v>
      </c>
      <c r="R4003">
        <v>527022</v>
      </c>
      <c r="S4003">
        <v>533427</v>
      </c>
      <c r="T4003">
        <v>525148</v>
      </c>
      <c r="U4003">
        <v>511927</v>
      </c>
      <c r="V4003">
        <v>502890</v>
      </c>
      <c r="W4003">
        <v>494074</v>
      </c>
      <c r="X4003">
        <v>487318</v>
      </c>
      <c r="Y4003">
        <v>483088</v>
      </c>
      <c r="Z4003">
        <v>478476</v>
      </c>
      <c r="AA4003">
        <v>474555</v>
      </c>
      <c r="AB4003">
        <v>469745</v>
      </c>
      <c r="AC4003">
        <v>465419</v>
      </c>
      <c r="AD4003">
        <v>465537</v>
      </c>
      <c r="AE4003">
        <v>462653</v>
      </c>
      <c r="AF4003">
        <v>462582</v>
      </c>
      <c r="AG4003">
        <v>463999</v>
      </c>
    </row>
    <row r="4004" spans="1:33">
      <c r="A4004" t="s">
        <v>2972</v>
      </c>
      <c r="B4004" t="s">
        <v>132</v>
      </c>
      <c r="C4004">
        <v>0</v>
      </c>
      <c r="D4004">
        <v>4.1046399999999998</v>
      </c>
      <c r="E4004">
        <v>4.6240100000000002</v>
      </c>
      <c r="F4004">
        <v>4.8102600000000004</v>
      </c>
      <c r="G4004">
        <v>4.9064399999999999</v>
      </c>
      <c r="H4004">
        <v>5.0687699999999998</v>
      </c>
      <c r="I4004">
        <v>5.00962</v>
      </c>
      <c r="J4004">
        <v>5.1878900000000003</v>
      </c>
      <c r="K4004">
        <v>5.3160100000000003</v>
      </c>
      <c r="L4004">
        <v>5.3876400000000002</v>
      </c>
      <c r="M4004">
        <v>5.4163800000000002</v>
      </c>
      <c r="N4004">
        <v>5.4416799999999999</v>
      </c>
      <c r="O4004">
        <v>5.5591400000000002</v>
      </c>
      <c r="P4004">
        <v>5.6406400000000003</v>
      </c>
      <c r="Q4004">
        <v>5.7526799999999998</v>
      </c>
      <c r="R4004">
        <v>5.8341500000000002</v>
      </c>
      <c r="S4004">
        <v>5.9050500000000001</v>
      </c>
      <c r="T4004">
        <v>5.8133999999999997</v>
      </c>
      <c r="U4004">
        <v>5.6670499999999997</v>
      </c>
      <c r="V4004">
        <v>5.5670099999999998</v>
      </c>
      <c r="W4004">
        <v>5.4694200000000004</v>
      </c>
      <c r="X4004">
        <v>5.3946300000000003</v>
      </c>
      <c r="Y4004">
        <v>5.3478000000000003</v>
      </c>
      <c r="Z4004">
        <v>5.2967500000000003</v>
      </c>
      <c r="AA4004">
        <v>5.2533399999999997</v>
      </c>
      <c r="AB4004">
        <v>5.2000900000000003</v>
      </c>
      <c r="AC4004">
        <v>5.1521999999999997</v>
      </c>
      <c r="AD4004">
        <v>5.1535000000000002</v>
      </c>
      <c r="AE4004">
        <v>5.1215799999999998</v>
      </c>
      <c r="AF4004">
        <v>5.1208</v>
      </c>
      <c r="AG4004">
        <v>5.1364799999999997</v>
      </c>
    </row>
    <row r="4005" spans="1:33">
      <c r="A4005" t="s">
        <v>2971</v>
      </c>
      <c r="B4005" t="s">
        <v>132</v>
      </c>
      <c r="C4005">
        <v>0</v>
      </c>
      <c r="D4005">
        <v>182.66800000000001</v>
      </c>
      <c r="E4005">
        <v>205.78200000000001</v>
      </c>
      <c r="F4005">
        <v>214.07</v>
      </c>
      <c r="G4005">
        <v>218.35</v>
      </c>
      <c r="H4005">
        <v>225.57499999999999</v>
      </c>
      <c r="I4005">
        <v>222.94200000000001</v>
      </c>
      <c r="J4005">
        <v>230.876</v>
      </c>
      <c r="K4005">
        <v>236.578</v>
      </c>
      <c r="L4005">
        <v>239.76499999999999</v>
      </c>
      <c r="M4005">
        <v>241.04499999999999</v>
      </c>
      <c r="N4005">
        <v>242.17099999999999</v>
      </c>
      <c r="O4005">
        <v>247.398</v>
      </c>
      <c r="P4005">
        <v>251.02500000000001</v>
      </c>
      <c r="Q4005">
        <v>256.01100000000002</v>
      </c>
      <c r="R4005">
        <v>259.63600000000002</v>
      </c>
      <c r="S4005">
        <v>262.79199999999997</v>
      </c>
      <c r="T4005">
        <v>258.71300000000002</v>
      </c>
      <c r="U4005">
        <v>252.2</v>
      </c>
      <c r="V4005">
        <v>247.74799999999999</v>
      </c>
      <c r="W4005">
        <v>243.405</v>
      </c>
      <c r="X4005">
        <v>240.077</v>
      </c>
      <c r="Y4005">
        <v>237.99199999999999</v>
      </c>
      <c r="Z4005">
        <v>235.72</v>
      </c>
      <c r="AA4005">
        <v>233.78899999999999</v>
      </c>
      <c r="AB4005">
        <v>231.41900000000001</v>
      </c>
      <c r="AC4005">
        <v>229.28800000000001</v>
      </c>
      <c r="AD4005">
        <v>229.346</v>
      </c>
      <c r="AE4005">
        <v>227.92500000000001</v>
      </c>
      <c r="AF4005">
        <v>227.89</v>
      </c>
      <c r="AG4005">
        <v>228.58799999999999</v>
      </c>
    </row>
    <row r="4006" spans="1:33">
      <c r="A4006" t="s">
        <v>2970</v>
      </c>
      <c r="B4006" t="s">
        <v>132</v>
      </c>
      <c r="C4006">
        <v>0</v>
      </c>
      <c r="D4006">
        <v>510.27100000000002</v>
      </c>
      <c r="E4006">
        <v>574.83799999999997</v>
      </c>
      <c r="F4006">
        <v>597.99199999999996</v>
      </c>
      <c r="G4006">
        <v>609.94799999999998</v>
      </c>
      <c r="H4006">
        <v>630.12800000000004</v>
      </c>
      <c r="I4006">
        <v>622.77499999999998</v>
      </c>
      <c r="J4006">
        <v>644.93700000000001</v>
      </c>
      <c r="K4006">
        <v>660.86400000000003</v>
      </c>
      <c r="L4006">
        <v>669.76900000000001</v>
      </c>
      <c r="M4006">
        <v>673.34199999999998</v>
      </c>
      <c r="N4006">
        <v>676.48800000000006</v>
      </c>
      <c r="O4006">
        <v>691.08900000000006</v>
      </c>
      <c r="P4006">
        <v>701.221</v>
      </c>
      <c r="Q4006">
        <v>715.15</v>
      </c>
      <c r="R4006">
        <v>725.27700000000004</v>
      </c>
      <c r="S4006">
        <v>734.09100000000001</v>
      </c>
      <c r="T4006">
        <v>722.69799999999998</v>
      </c>
      <c r="U4006">
        <v>704.50400000000002</v>
      </c>
      <c r="V4006">
        <v>692.06700000000001</v>
      </c>
      <c r="W4006">
        <v>679.93600000000004</v>
      </c>
      <c r="X4006">
        <v>670.63800000000003</v>
      </c>
      <c r="Y4006">
        <v>664.81600000000003</v>
      </c>
      <c r="Z4006">
        <v>658.46900000000005</v>
      </c>
      <c r="AA4006">
        <v>653.07299999999998</v>
      </c>
      <c r="AB4006">
        <v>646.45299999999997</v>
      </c>
      <c r="AC4006">
        <v>640.5</v>
      </c>
      <c r="AD4006">
        <v>640.66200000000003</v>
      </c>
      <c r="AE4006">
        <v>636.69399999999996</v>
      </c>
      <c r="AF4006">
        <v>636.59699999999998</v>
      </c>
      <c r="AG4006">
        <v>638.54600000000005</v>
      </c>
    </row>
    <row r="4007" spans="1:33">
      <c r="A4007" t="s">
        <v>2969</v>
      </c>
      <c r="B4007" t="s">
        <v>132</v>
      </c>
      <c r="C4007">
        <v>0</v>
      </c>
      <c r="D4007">
        <v>277.60700000000003</v>
      </c>
      <c r="E4007">
        <v>312.73399999999998</v>
      </c>
      <c r="F4007">
        <v>325.33100000000002</v>
      </c>
      <c r="G4007">
        <v>331.83499999999998</v>
      </c>
      <c r="H4007">
        <v>342.81400000000002</v>
      </c>
      <c r="I4007">
        <v>338.81400000000002</v>
      </c>
      <c r="J4007">
        <v>350.87099999999998</v>
      </c>
      <c r="K4007">
        <v>359.536</v>
      </c>
      <c r="L4007">
        <v>364.38</v>
      </c>
      <c r="M4007">
        <v>366.32400000000001</v>
      </c>
      <c r="N4007">
        <v>368.03500000000003</v>
      </c>
      <c r="O4007">
        <v>375.97899999999998</v>
      </c>
      <c r="P4007">
        <v>381.49099999999999</v>
      </c>
      <c r="Q4007">
        <v>389.06900000000002</v>
      </c>
      <c r="R4007">
        <v>394.57900000000001</v>
      </c>
      <c r="S4007">
        <v>399.37400000000002</v>
      </c>
      <c r="T4007">
        <v>393.17599999999999</v>
      </c>
      <c r="U4007">
        <v>383.27800000000002</v>
      </c>
      <c r="V4007">
        <v>376.51100000000002</v>
      </c>
      <c r="W4007">
        <v>369.911</v>
      </c>
      <c r="X4007">
        <v>364.85300000000001</v>
      </c>
      <c r="Y4007">
        <v>361.68599999999998</v>
      </c>
      <c r="Z4007">
        <v>358.233</v>
      </c>
      <c r="AA4007">
        <v>355.29700000000003</v>
      </c>
      <c r="AB4007">
        <v>351.69600000000003</v>
      </c>
      <c r="AC4007">
        <v>348.45699999999999</v>
      </c>
      <c r="AD4007">
        <v>348.54500000000002</v>
      </c>
      <c r="AE4007">
        <v>346.38600000000002</v>
      </c>
      <c r="AF4007">
        <v>346.33300000000003</v>
      </c>
      <c r="AG4007">
        <v>347.39400000000001</v>
      </c>
    </row>
    <row r="4008" spans="1:33">
      <c r="A4008" t="s">
        <v>2968</v>
      </c>
      <c r="B4008" t="s">
        <v>132</v>
      </c>
      <c r="C4008">
        <v>0</v>
      </c>
      <c r="D4008">
        <v>66.982299999999995</v>
      </c>
      <c r="E4008">
        <v>75.457899999999995</v>
      </c>
      <c r="F4008">
        <v>78.497200000000007</v>
      </c>
      <c r="G4008">
        <v>80.066699999999997</v>
      </c>
      <c r="H4008">
        <v>82.715699999999998</v>
      </c>
      <c r="I4008">
        <v>81.750500000000002</v>
      </c>
      <c r="J4008">
        <v>84.659700000000001</v>
      </c>
      <c r="K4008">
        <v>86.750399999999999</v>
      </c>
      <c r="L4008">
        <v>87.919300000000007</v>
      </c>
      <c r="M4008">
        <v>88.388300000000001</v>
      </c>
      <c r="N4008">
        <v>88.801199999999994</v>
      </c>
      <c r="O4008">
        <v>90.718000000000004</v>
      </c>
      <c r="P4008">
        <v>92.048000000000002</v>
      </c>
      <c r="Q4008">
        <v>93.876300000000001</v>
      </c>
      <c r="R4008">
        <v>95.205699999999993</v>
      </c>
      <c r="S4008">
        <v>96.362799999999993</v>
      </c>
      <c r="T4008">
        <v>94.867199999999997</v>
      </c>
      <c r="U4008">
        <v>92.478899999999996</v>
      </c>
      <c r="V4008">
        <v>90.846299999999999</v>
      </c>
      <c r="W4008">
        <v>89.253799999999998</v>
      </c>
      <c r="X4008">
        <v>88.0334</v>
      </c>
      <c r="Y4008">
        <v>87.269099999999995</v>
      </c>
      <c r="Z4008">
        <v>86.436000000000007</v>
      </c>
      <c r="AA4008">
        <v>85.727599999999995</v>
      </c>
      <c r="AB4008">
        <v>84.858699999999999</v>
      </c>
      <c r="AC4008">
        <v>84.077200000000005</v>
      </c>
      <c r="AD4008">
        <v>84.098500000000001</v>
      </c>
      <c r="AE4008">
        <v>83.577600000000004</v>
      </c>
      <c r="AF4008">
        <v>83.564800000000005</v>
      </c>
      <c r="AG4008">
        <v>83.820700000000002</v>
      </c>
    </row>
    <row r="4009" spans="1:33">
      <c r="A4009" t="s">
        <v>2967</v>
      </c>
      <c r="B4009" t="s">
        <v>132</v>
      </c>
      <c r="C4009">
        <v>0</v>
      </c>
      <c r="D4009">
        <v>1228.3399999999999</v>
      </c>
      <c r="E4009">
        <v>1383.77</v>
      </c>
      <c r="F4009">
        <v>1439.51</v>
      </c>
      <c r="G4009">
        <v>1468.29</v>
      </c>
      <c r="H4009">
        <v>1516.87</v>
      </c>
      <c r="I4009">
        <v>1499.17</v>
      </c>
      <c r="J4009">
        <v>1552.52</v>
      </c>
      <c r="K4009">
        <v>1590.86</v>
      </c>
      <c r="L4009">
        <v>1612.29</v>
      </c>
      <c r="M4009">
        <v>1620.89</v>
      </c>
      <c r="N4009">
        <v>1628.47</v>
      </c>
      <c r="O4009">
        <v>1663.62</v>
      </c>
      <c r="P4009">
        <v>1688.01</v>
      </c>
      <c r="Q4009">
        <v>1721.53</v>
      </c>
      <c r="R4009">
        <v>1745.91</v>
      </c>
      <c r="S4009">
        <v>1767.13</v>
      </c>
      <c r="T4009">
        <v>1739.7</v>
      </c>
      <c r="U4009">
        <v>1695.91</v>
      </c>
      <c r="V4009">
        <v>1665.97</v>
      </c>
      <c r="W4009">
        <v>1636.77</v>
      </c>
      <c r="X4009">
        <v>1614.38</v>
      </c>
      <c r="Y4009">
        <v>1600.37</v>
      </c>
      <c r="Z4009">
        <v>1585.09</v>
      </c>
      <c r="AA4009">
        <v>1572.1</v>
      </c>
      <c r="AB4009">
        <v>1556.17</v>
      </c>
      <c r="AC4009">
        <v>1541.83</v>
      </c>
      <c r="AD4009">
        <v>1542.23</v>
      </c>
      <c r="AE4009">
        <v>1532.67</v>
      </c>
      <c r="AF4009">
        <v>1532.44</v>
      </c>
      <c r="AG4009">
        <v>1537.13</v>
      </c>
    </row>
    <row r="4010" spans="1:33">
      <c r="A4010" t="s">
        <v>2966</v>
      </c>
      <c r="B4010" t="s">
        <v>132</v>
      </c>
      <c r="C4010">
        <v>0</v>
      </c>
      <c r="D4010">
        <v>2.8630599999999999</v>
      </c>
      <c r="E4010">
        <v>3.2253400000000001</v>
      </c>
      <c r="F4010">
        <v>3.3552499999999998</v>
      </c>
      <c r="G4010">
        <v>3.4223300000000001</v>
      </c>
      <c r="H4010">
        <v>3.5355599999999998</v>
      </c>
      <c r="I4010">
        <v>3.4943</v>
      </c>
      <c r="J4010">
        <v>3.6186500000000001</v>
      </c>
      <c r="K4010">
        <v>3.7080199999999999</v>
      </c>
      <c r="L4010">
        <v>3.7579799999999999</v>
      </c>
      <c r="M4010">
        <v>3.7780300000000002</v>
      </c>
      <c r="N4010">
        <v>3.7956799999999999</v>
      </c>
      <c r="O4010">
        <v>3.8776099999999998</v>
      </c>
      <c r="P4010">
        <v>3.9344600000000001</v>
      </c>
      <c r="Q4010">
        <v>4.0126099999999996</v>
      </c>
      <c r="R4010">
        <v>4.0694299999999997</v>
      </c>
      <c r="S4010">
        <v>4.1188900000000004</v>
      </c>
      <c r="T4010">
        <v>4.0549600000000003</v>
      </c>
      <c r="U4010">
        <v>3.9528799999999999</v>
      </c>
      <c r="V4010">
        <v>3.8830900000000002</v>
      </c>
      <c r="W4010">
        <v>3.8150300000000001</v>
      </c>
      <c r="X4010">
        <v>3.7628599999999999</v>
      </c>
      <c r="Y4010">
        <v>3.7301899999999999</v>
      </c>
      <c r="Z4010">
        <v>3.6945800000000002</v>
      </c>
      <c r="AA4010">
        <v>3.6642999999999999</v>
      </c>
      <c r="AB4010">
        <v>3.6271599999999999</v>
      </c>
      <c r="AC4010">
        <v>3.5937600000000001</v>
      </c>
      <c r="AD4010">
        <v>3.5946699999999998</v>
      </c>
      <c r="AE4010">
        <v>3.5724</v>
      </c>
      <c r="AF4010">
        <v>3.57186</v>
      </c>
      <c r="AG4010">
        <v>3.5827900000000001</v>
      </c>
    </row>
    <row r="4011" spans="1:33">
      <c r="A4011" t="s">
        <v>2965</v>
      </c>
      <c r="B4011" t="s">
        <v>132</v>
      </c>
      <c r="C4011">
        <v>0</v>
      </c>
      <c r="D4011">
        <v>2.1463199999999998</v>
      </c>
      <c r="E4011">
        <v>2.4178999999999999</v>
      </c>
      <c r="F4011">
        <v>2.5152899999999998</v>
      </c>
      <c r="G4011">
        <v>2.5655800000000002</v>
      </c>
      <c r="H4011">
        <v>2.6504599999999998</v>
      </c>
      <c r="I4011">
        <v>2.6195300000000001</v>
      </c>
      <c r="J4011">
        <v>2.7127500000000002</v>
      </c>
      <c r="K4011">
        <v>2.7797499999999999</v>
      </c>
      <c r="L4011">
        <v>2.8172000000000001</v>
      </c>
      <c r="M4011">
        <v>2.83223</v>
      </c>
      <c r="N4011">
        <v>2.8454600000000001</v>
      </c>
      <c r="O4011">
        <v>2.9068800000000001</v>
      </c>
      <c r="P4011">
        <v>2.9495</v>
      </c>
      <c r="Q4011">
        <v>3.0080800000000001</v>
      </c>
      <c r="R4011">
        <v>3.0506799999999998</v>
      </c>
      <c r="S4011">
        <v>3.0877599999999998</v>
      </c>
      <c r="T4011">
        <v>3.0398299999999998</v>
      </c>
      <c r="U4011">
        <v>2.9633099999999999</v>
      </c>
      <c r="V4011">
        <v>2.91099</v>
      </c>
      <c r="W4011">
        <v>2.8599600000000001</v>
      </c>
      <c r="X4011">
        <v>2.8208600000000001</v>
      </c>
      <c r="Y4011">
        <v>2.79637</v>
      </c>
      <c r="Z4011">
        <v>2.7696700000000001</v>
      </c>
      <c r="AA4011">
        <v>2.7469700000000001</v>
      </c>
      <c r="AB4011">
        <v>2.7191299999999998</v>
      </c>
      <c r="AC4011">
        <v>2.6940900000000001</v>
      </c>
      <c r="AD4011">
        <v>2.6947700000000001</v>
      </c>
      <c r="AE4011">
        <v>2.67808</v>
      </c>
      <c r="AF4011">
        <v>2.67767</v>
      </c>
      <c r="AG4011">
        <v>2.68587</v>
      </c>
    </row>
    <row r="4012" spans="1:33">
      <c r="A4012" t="s">
        <v>2964</v>
      </c>
      <c r="B4012" t="s">
        <v>132</v>
      </c>
      <c r="C4012">
        <v>0</v>
      </c>
      <c r="D4012">
        <v>43.082999999999998</v>
      </c>
      <c r="E4012">
        <v>48.534500000000001</v>
      </c>
      <c r="F4012">
        <v>50.489400000000003</v>
      </c>
      <c r="G4012">
        <v>51.498899999999999</v>
      </c>
      <c r="H4012">
        <v>53.2027</v>
      </c>
      <c r="I4012">
        <v>52.581899999999997</v>
      </c>
      <c r="J4012">
        <v>54.453099999999999</v>
      </c>
      <c r="K4012">
        <v>55.797800000000002</v>
      </c>
      <c r="L4012">
        <v>56.549599999999998</v>
      </c>
      <c r="M4012">
        <v>56.851300000000002</v>
      </c>
      <c r="N4012">
        <v>57.116900000000001</v>
      </c>
      <c r="O4012">
        <v>58.349800000000002</v>
      </c>
      <c r="P4012">
        <v>59.205199999999998</v>
      </c>
      <c r="Q4012">
        <v>60.3812</v>
      </c>
      <c r="R4012">
        <v>61.2363</v>
      </c>
      <c r="S4012">
        <v>61.980499999999999</v>
      </c>
      <c r="T4012">
        <v>61.018500000000003</v>
      </c>
      <c r="U4012">
        <v>59.482399999999998</v>
      </c>
      <c r="V4012">
        <v>58.432299999999998</v>
      </c>
      <c r="W4012">
        <v>57.408000000000001</v>
      </c>
      <c r="X4012">
        <v>56.622999999999998</v>
      </c>
      <c r="Y4012">
        <v>56.131500000000003</v>
      </c>
      <c r="Z4012">
        <v>55.595599999999997</v>
      </c>
      <c r="AA4012">
        <v>55.14</v>
      </c>
      <c r="AB4012">
        <v>54.581099999999999</v>
      </c>
      <c r="AC4012">
        <v>54.078400000000002</v>
      </c>
      <c r="AD4012">
        <v>54.092100000000002</v>
      </c>
      <c r="AE4012">
        <v>53.757100000000001</v>
      </c>
      <c r="AF4012">
        <v>53.748899999999999</v>
      </c>
      <c r="AG4012">
        <v>53.913400000000003</v>
      </c>
    </row>
    <row r="4013" spans="1:33">
      <c r="A4013" t="s">
        <v>2963</v>
      </c>
      <c r="B4013" t="s">
        <v>132</v>
      </c>
      <c r="C4013">
        <v>0</v>
      </c>
      <c r="D4013">
        <v>6.2666199999999996</v>
      </c>
      <c r="E4013">
        <v>7.0595600000000003</v>
      </c>
      <c r="F4013">
        <v>7.3439100000000002</v>
      </c>
      <c r="G4013">
        <v>7.4907399999999997</v>
      </c>
      <c r="H4013">
        <v>7.7385799999999998</v>
      </c>
      <c r="I4013">
        <v>7.6482700000000001</v>
      </c>
      <c r="J4013">
        <v>7.9204499999999998</v>
      </c>
      <c r="K4013">
        <v>8.1160499999999995</v>
      </c>
      <c r="L4013">
        <v>8.2254000000000005</v>
      </c>
      <c r="M4013">
        <v>8.2692899999999998</v>
      </c>
      <c r="N4013">
        <v>8.3079099999999997</v>
      </c>
      <c r="O4013">
        <v>8.4872399999999999</v>
      </c>
      <c r="P4013">
        <v>8.6116700000000002</v>
      </c>
      <c r="Q4013">
        <v>8.7827199999999994</v>
      </c>
      <c r="R4013">
        <v>8.9070900000000002</v>
      </c>
      <c r="S4013">
        <v>9.0153499999999998</v>
      </c>
      <c r="T4013">
        <v>8.8754200000000001</v>
      </c>
      <c r="U4013">
        <v>8.6519899999999996</v>
      </c>
      <c r="V4013">
        <v>8.4992400000000004</v>
      </c>
      <c r="W4013">
        <v>8.3502600000000005</v>
      </c>
      <c r="X4013">
        <v>8.2360799999999994</v>
      </c>
      <c r="Y4013">
        <v>8.1645800000000008</v>
      </c>
      <c r="Z4013">
        <v>8.0866299999999995</v>
      </c>
      <c r="AA4013">
        <v>8.0203600000000002</v>
      </c>
      <c r="AB4013">
        <v>7.9390700000000001</v>
      </c>
      <c r="AC4013">
        <v>7.8659499999999998</v>
      </c>
      <c r="AD4013">
        <v>7.8679500000000004</v>
      </c>
      <c r="AE4013">
        <v>7.81921</v>
      </c>
      <c r="AF4013">
        <v>7.8180199999999997</v>
      </c>
      <c r="AG4013">
        <v>7.8419499999999998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839124000</v>
      </c>
      <c r="E4135" s="4">
        <v>1023990000</v>
      </c>
      <c r="F4135" s="4">
        <v>1280530000</v>
      </c>
      <c r="G4135" s="4">
        <v>1388000000</v>
      </c>
      <c r="H4135" s="4">
        <v>1462590000</v>
      </c>
      <c r="I4135" s="4">
        <v>1694190000</v>
      </c>
      <c r="J4135" s="4">
        <v>1911800000</v>
      </c>
      <c r="K4135" s="4">
        <v>1948770000</v>
      </c>
      <c r="L4135" s="4">
        <v>2989960000</v>
      </c>
      <c r="M4135" s="4">
        <v>4048510000</v>
      </c>
      <c r="N4135" s="4">
        <v>5159670000</v>
      </c>
      <c r="O4135" s="4">
        <v>6294530000</v>
      </c>
      <c r="P4135" s="4">
        <v>7384580000</v>
      </c>
      <c r="Q4135" s="4">
        <v>8490610000</v>
      </c>
      <c r="R4135" s="4">
        <v>9543390000</v>
      </c>
      <c r="S4135" s="4">
        <v>10612400000</v>
      </c>
      <c r="T4135" s="4">
        <v>10523500000</v>
      </c>
      <c r="U4135" s="4">
        <v>10464800000</v>
      </c>
      <c r="V4135" s="4">
        <v>10475200000</v>
      </c>
      <c r="W4135" s="4">
        <v>10419700000</v>
      </c>
      <c r="X4135" s="4">
        <v>10485000000</v>
      </c>
      <c r="Y4135" s="4">
        <v>10487000000</v>
      </c>
      <c r="Z4135" s="4">
        <v>10474900000</v>
      </c>
      <c r="AA4135" s="4">
        <v>10477000000</v>
      </c>
      <c r="AB4135" s="4">
        <v>10455400000</v>
      </c>
      <c r="AC4135" s="4">
        <v>10432000000</v>
      </c>
      <c r="AD4135" s="4">
        <v>10534900000</v>
      </c>
      <c r="AE4135" s="4">
        <v>10518000000</v>
      </c>
      <c r="AF4135" s="4">
        <v>10516600000</v>
      </c>
      <c r="AG4135" s="4">
        <v>10569800000</v>
      </c>
    </row>
    <row r="4136" spans="1:33">
      <c r="A4136" t="s">
        <v>2840</v>
      </c>
      <c r="B4136" t="s">
        <v>132</v>
      </c>
      <c r="C4136">
        <v>0</v>
      </c>
      <c r="D4136">
        <v>95488.7</v>
      </c>
      <c r="E4136">
        <v>116526</v>
      </c>
      <c r="F4136">
        <v>145718</v>
      </c>
      <c r="G4136">
        <v>157948</v>
      </c>
      <c r="H4136">
        <v>166436</v>
      </c>
      <c r="I4136">
        <v>192792</v>
      </c>
      <c r="J4136">
        <v>217555</v>
      </c>
      <c r="K4136">
        <v>221761</v>
      </c>
      <c r="L4136">
        <v>340244</v>
      </c>
      <c r="M4136">
        <v>460704</v>
      </c>
      <c r="N4136">
        <v>587148</v>
      </c>
      <c r="O4136">
        <v>716290</v>
      </c>
      <c r="P4136">
        <v>840334</v>
      </c>
      <c r="Q4136">
        <v>966195</v>
      </c>
      <c r="R4136" s="4">
        <v>1086000</v>
      </c>
      <c r="S4136" s="4">
        <v>1207640</v>
      </c>
      <c r="T4136" s="4">
        <v>1197530</v>
      </c>
      <c r="U4136" s="4">
        <v>1190850</v>
      </c>
      <c r="V4136" s="4">
        <v>1192030</v>
      </c>
      <c r="W4136" s="4">
        <v>1185720</v>
      </c>
      <c r="X4136" s="4">
        <v>1193150</v>
      </c>
      <c r="Y4136" s="4">
        <v>1193370</v>
      </c>
      <c r="Z4136" s="4">
        <v>1191990</v>
      </c>
      <c r="AA4136" s="4">
        <v>1192240</v>
      </c>
      <c r="AB4136" s="4">
        <v>1189780</v>
      </c>
      <c r="AC4136" s="4">
        <v>1187120</v>
      </c>
      <c r="AD4136" s="4">
        <v>1198820</v>
      </c>
      <c r="AE4136" s="4">
        <v>1196900</v>
      </c>
      <c r="AF4136" s="4">
        <v>1196750</v>
      </c>
      <c r="AG4136" s="4">
        <v>1202800</v>
      </c>
    </row>
    <row r="4137" spans="1:33">
      <c r="A4137" t="s">
        <v>2839</v>
      </c>
      <c r="B4137" t="s">
        <v>132</v>
      </c>
      <c r="C4137">
        <v>0</v>
      </c>
      <c r="D4137">
        <v>509753</v>
      </c>
      <c r="E4137">
        <v>622057</v>
      </c>
      <c r="F4137">
        <v>777897</v>
      </c>
      <c r="G4137">
        <v>843185</v>
      </c>
      <c r="H4137">
        <v>888495</v>
      </c>
      <c r="I4137" s="4">
        <v>1029190</v>
      </c>
      <c r="J4137" s="4">
        <v>1161380</v>
      </c>
      <c r="K4137" s="4">
        <v>1183840</v>
      </c>
      <c r="L4137" s="4">
        <v>1816340</v>
      </c>
      <c r="M4137" s="4">
        <v>2459400</v>
      </c>
      <c r="N4137" s="4">
        <v>3134410</v>
      </c>
      <c r="O4137" s="4">
        <v>3823810</v>
      </c>
      <c r="P4137" s="4">
        <v>4486000</v>
      </c>
      <c r="Q4137" s="4">
        <v>5157900</v>
      </c>
      <c r="R4137" s="4">
        <v>5797440</v>
      </c>
      <c r="S4137" s="4">
        <v>6446820</v>
      </c>
      <c r="T4137" s="4">
        <v>6392850</v>
      </c>
      <c r="U4137" s="4">
        <v>6357160</v>
      </c>
      <c r="V4137" s="4">
        <v>6363490</v>
      </c>
      <c r="W4137" s="4">
        <v>6329790</v>
      </c>
      <c r="X4137" s="4">
        <v>6369460</v>
      </c>
      <c r="Y4137" s="4">
        <v>6370650</v>
      </c>
      <c r="Z4137" s="4">
        <v>6363280</v>
      </c>
      <c r="AA4137" s="4">
        <v>6364590</v>
      </c>
      <c r="AB4137" s="4">
        <v>6351480</v>
      </c>
      <c r="AC4137" s="4">
        <v>6337280</v>
      </c>
      <c r="AD4137" s="4">
        <v>6399740</v>
      </c>
      <c r="AE4137" s="4">
        <v>6389500</v>
      </c>
      <c r="AF4137" s="4">
        <v>6388670</v>
      </c>
      <c r="AG4137" s="4">
        <v>6420980</v>
      </c>
    </row>
    <row r="4138" spans="1:33">
      <c r="A4138" t="s">
        <v>2838</v>
      </c>
      <c r="B4138" t="s">
        <v>132</v>
      </c>
      <c r="C4138">
        <v>0</v>
      </c>
      <c r="D4138">
        <v>896547</v>
      </c>
      <c r="E4138" s="4">
        <v>1094070</v>
      </c>
      <c r="F4138" s="4">
        <v>1368160</v>
      </c>
      <c r="G4138" s="4">
        <v>1482980</v>
      </c>
      <c r="H4138" s="4">
        <v>1562670</v>
      </c>
      <c r="I4138" s="4">
        <v>1810130</v>
      </c>
      <c r="J4138" s="4">
        <v>2042630</v>
      </c>
      <c r="K4138" s="4">
        <v>2082130</v>
      </c>
      <c r="L4138" s="4">
        <v>3194560</v>
      </c>
      <c r="M4138" s="4">
        <v>4325560</v>
      </c>
      <c r="N4138" s="4">
        <v>5512760</v>
      </c>
      <c r="O4138" s="4">
        <v>6725270</v>
      </c>
      <c r="P4138" s="4">
        <v>7889930</v>
      </c>
      <c r="Q4138" s="4">
        <v>9071640</v>
      </c>
      <c r="R4138" s="4">
        <v>10196500</v>
      </c>
      <c r="S4138" s="4">
        <v>11338600</v>
      </c>
      <c r="T4138" s="4">
        <v>11243700</v>
      </c>
      <c r="U4138" s="4">
        <v>11180900</v>
      </c>
      <c r="V4138" s="4">
        <v>11192000</v>
      </c>
      <c r="W4138" s="4">
        <v>11132800</v>
      </c>
      <c r="X4138" s="4">
        <v>11202500</v>
      </c>
      <c r="Y4138" s="4">
        <v>11204600</v>
      </c>
      <c r="Z4138" s="4">
        <v>11191700</v>
      </c>
      <c r="AA4138" s="4">
        <v>11194000</v>
      </c>
      <c r="AB4138" s="4">
        <v>11170900</v>
      </c>
      <c r="AC4138" s="4">
        <v>11145900</v>
      </c>
      <c r="AD4138" s="4">
        <v>11255800</v>
      </c>
      <c r="AE4138" s="4">
        <v>11237800</v>
      </c>
      <c r="AF4138" s="4">
        <v>11236300</v>
      </c>
      <c r="AG4138" s="4">
        <v>11293100</v>
      </c>
    </row>
    <row r="4139" spans="1:33">
      <c r="A4139" t="s">
        <v>2837</v>
      </c>
      <c r="B4139" t="s">
        <v>132</v>
      </c>
      <c r="C4139">
        <v>0</v>
      </c>
      <c r="D4139">
        <v>35329.9</v>
      </c>
      <c r="E4139">
        <v>43113.4</v>
      </c>
      <c r="F4139">
        <v>53914.400000000001</v>
      </c>
      <c r="G4139">
        <v>58439.3</v>
      </c>
      <c r="H4139">
        <v>61579.7</v>
      </c>
      <c r="I4139">
        <v>71331.199999999997</v>
      </c>
      <c r="J4139">
        <v>80493</v>
      </c>
      <c r="K4139">
        <v>82049.5</v>
      </c>
      <c r="L4139">
        <v>125887</v>
      </c>
      <c r="M4139">
        <v>170456</v>
      </c>
      <c r="N4139">
        <v>217239</v>
      </c>
      <c r="O4139">
        <v>265020</v>
      </c>
      <c r="P4139">
        <v>310915</v>
      </c>
      <c r="Q4139">
        <v>357483</v>
      </c>
      <c r="R4139">
        <v>401808</v>
      </c>
      <c r="S4139">
        <v>446815</v>
      </c>
      <c r="T4139">
        <v>443075</v>
      </c>
      <c r="U4139">
        <v>440601</v>
      </c>
      <c r="V4139">
        <v>441040</v>
      </c>
      <c r="W4139">
        <v>438704</v>
      </c>
      <c r="X4139">
        <v>441454</v>
      </c>
      <c r="Y4139">
        <v>441536</v>
      </c>
      <c r="Z4139">
        <v>441026</v>
      </c>
      <c r="AA4139">
        <v>441116</v>
      </c>
      <c r="AB4139">
        <v>440207</v>
      </c>
      <c r="AC4139">
        <v>439223</v>
      </c>
      <c r="AD4139">
        <v>443552</v>
      </c>
      <c r="AE4139">
        <v>442842</v>
      </c>
      <c r="AF4139">
        <v>442785</v>
      </c>
      <c r="AG4139">
        <v>445024</v>
      </c>
    </row>
    <row r="4140" spans="1:33">
      <c r="A4140" t="s">
        <v>2836</v>
      </c>
      <c r="B4140" t="s">
        <v>132</v>
      </c>
      <c r="C4140">
        <v>0</v>
      </c>
      <c r="D4140">
        <v>33289.800000000003</v>
      </c>
      <c r="E4140">
        <v>40623.9</v>
      </c>
      <c r="F4140">
        <v>50801.2</v>
      </c>
      <c r="G4140">
        <v>55064.800000000003</v>
      </c>
      <c r="H4140">
        <v>58023.8</v>
      </c>
      <c r="I4140">
        <v>67212.2</v>
      </c>
      <c r="J4140">
        <v>75845</v>
      </c>
      <c r="K4140">
        <v>77311.600000000006</v>
      </c>
      <c r="L4140">
        <v>118618</v>
      </c>
      <c r="M4140">
        <v>160613</v>
      </c>
      <c r="N4140">
        <v>204695</v>
      </c>
      <c r="O4140">
        <v>249717</v>
      </c>
      <c r="P4140">
        <v>292962</v>
      </c>
      <c r="Q4140">
        <v>336840</v>
      </c>
      <c r="R4140">
        <v>378606</v>
      </c>
      <c r="S4140">
        <v>421015</v>
      </c>
      <c r="T4140">
        <v>417490</v>
      </c>
      <c r="U4140">
        <v>415159</v>
      </c>
      <c r="V4140">
        <v>415573</v>
      </c>
      <c r="W4140">
        <v>413372</v>
      </c>
      <c r="X4140">
        <v>415962</v>
      </c>
      <c r="Y4140">
        <v>416040</v>
      </c>
      <c r="Z4140">
        <v>415559</v>
      </c>
      <c r="AA4140">
        <v>415644</v>
      </c>
      <c r="AB4140">
        <v>414788</v>
      </c>
      <c r="AC4140">
        <v>413861</v>
      </c>
      <c r="AD4140">
        <v>417940</v>
      </c>
      <c r="AE4140">
        <v>417271</v>
      </c>
      <c r="AF4140">
        <v>417217</v>
      </c>
      <c r="AG4140">
        <v>419327</v>
      </c>
    </row>
    <row r="4141" spans="1:33">
      <c r="A4141" t="s">
        <v>2835</v>
      </c>
      <c r="B4141" t="s">
        <v>132</v>
      </c>
      <c r="C4141">
        <v>0</v>
      </c>
      <c r="D4141">
        <v>23706.1</v>
      </c>
      <c r="E4141">
        <v>28928.799999999999</v>
      </c>
      <c r="F4141">
        <v>36176.199999999997</v>
      </c>
      <c r="G4141">
        <v>39212.400000000001</v>
      </c>
      <c r="H4141">
        <v>41319.599999999999</v>
      </c>
      <c r="I4141">
        <v>47862.8</v>
      </c>
      <c r="J4141">
        <v>54010.3</v>
      </c>
      <c r="K4141">
        <v>55054.7</v>
      </c>
      <c r="L4141">
        <v>84469.4</v>
      </c>
      <c r="M4141">
        <v>114375</v>
      </c>
      <c r="N4141">
        <v>145766</v>
      </c>
      <c r="O4141">
        <v>177827</v>
      </c>
      <c r="P4141">
        <v>208622</v>
      </c>
      <c r="Q4141">
        <v>239869</v>
      </c>
      <c r="R4141">
        <v>269611</v>
      </c>
      <c r="S4141">
        <v>299810</v>
      </c>
      <c r="T4141">
        <v>297301</v>
      </c>
      <c r="U4141">
        <v>295641</v>
      </c>
      <c r="V4141">
        <v>295935</v>
      </c>
      <c r="W4141">
        <v>294368</v>
      </c>
      <c r="X4141">
        <v>296213</v>
      </c>
      <c r="Y4141">
        <v>296268</v>
      </c>
      <c r="Z4141">
        <v>295925</v>
      </c>
      <c r="AA4141">
        <v>295986</v>
      </c>
      <c r="AB4141">
        <v>295376</v>
      </c>
      <c r="AC4141">
        <v>294716</v>
      </c>
      <c r="AD4141">
        <v>297621</v>
      </c>
      <c r="AE4141">
        <v>297145</v>
      </c>
      <c r="AF4141">
        <v>297106</v>
      </c>
      <c r="AG4141">
        <v>298609</v>
      </c>
    </row>
    <row r="4142" spans="1:33">
      <c r="A4142" t="s">
        <v>2834</v>
      </c>
      <c r="B4142" t="s">
        <v>132</v>
      </c>
      <c r="C4142">
        <v>0</v>
      </c>
      <c r="D4142">
        <v>2214.0500000000002</v>
      </c>
      <c r="E4142">
        <v>2701.83</v>
      </c>
      <c r="F4142">
        <v>3378.7</v>
      </c>
      <c r="G4142">
        <v>3662.27</v>
      </c>
      <c r="H4142">
        <v>3859.07</v>
      </c>
      <c r="I4142">
        <v>4470.17</v>
      </c>
      <c r="J4142">
        <v>5044.33</v>
      </c>
      <c r="K4142">
        <v>5141.87</v>
      </c>
      <c r="L4142">
        <v>7889.07</v>
      </c>
      <c r="M4142">
        <v>10682.1</v>
      </c>
      <c r="N4142">
        <v>13613.9</v>
      </c>
      <c r="O4142">
        <v>16608.2</v>
      </c>
      <c r="P4142">
        <v>19484.400000000001</v>
      </c>
      <c r="Q4142">
        <v>22402.7</v>
      </c>
      <c r="R4142">
        <v>25180.5</v>
      </c>
      <c r="S4142">
        <v>28001</v>
      </c>
      <c r="T4142">
        <v>27766.6</v>
      </c>
      <c r="U4142">
        <v>27611.5</v>
      </c>
      <c r="V4142">
        <v>27639</v>
      </c>
      <c r="W4142">
        <v>27492.7</v>
      </c>
      <c r="X4142">
        <v>27665</v>
      </c>
      <c r="Y4142">
        <v>27670.1</v>
      </c>
      <c r="Z4142">
        <v>27638.1</v>
      </c>
      <c r="AA4142">
        <v>27643.8</v>
      </c>
      <c r="AB4142">
        <v>27586.9</v>
      </c>
      <c r="AC4142">
        <v>27525.200000000001</v>
      </c>
      <c r="AD4142">
        <v>27796.5</v>
      </c>
      <c r="AE4142">
        <v>27752</v>
      </c>
      <c r="AF4142">
        <v>27748.400000000001</v>
      </c>
      <c r="AG4142">
        <v>27888.7</v>
      </c>
    </row>
    <row r="4143" spans="1:33">
      <c r="A4143" t="s">
        <v>2833</v>
      </c>
      <c r="B4143" t="s">
        <v>132</v>
      </c>
      <c r="C4143">
        <v>0</v>
      </c>
      <c r="D4143">
        <v>14865.7</v>
      </c>
      <c r="E4143">
        <v>18140.8</v>
      </c>
      <c r="F4143">
        <v>22685.599999999999</v>
      </c>
      <c r="G4143">
        <v>24589.5</v>
      </c>
      <c r="H4143">
        <v>25910.9</v>
      </c>
      <c r="I4143">
        <v>30014</v>
      </c>
      <c r="J4143">
        <v>33869</v>
      </c>
      <c r="K4143">
        <v>34524</v>
      </c>
      <c r="L4143">
        <v>52969.4</v>
      </c>
      <c r="M4143">
        <v>71722.600000000006</v>
      </c>
      <c r="N4143">
        <v>91407.7</v>
      </c>
      <c r="O4143">
        <v>111513</v>
      </c>
      <c r="P4143">
        <v>130824</v>
      </c>
      <c r="Q4143">
        <v>150418</v>
      </c>
      <c r="R4143">
        <v>169069</v>
      </c>
      <c r="S4143">
        <v>188007</v>
      </c>
      <c r="T4143">
        <v>186433</v>
      </c>
      <c r="U4143">
        <v>185392</v>
      </c>
      <c r="V4143">
        <v>185576</v>
      </c>
      <c r="W4143">
        <v>184594</v>
      </c>
      <c r="X4143">
        <v>185750</v>
      </c>
      <c r="Y4143">
        <v>185785</v>
      </c>
      <c r="Z4143">
        <v>185570</v>
      </c>
      <c r="AA4143">
        <v>185608</v>
      </c>
      <c r="AB4143">
        <v>185226</v>
      </c>
      <c r="AC4143">
        <v>184812</v>
      </c>
      <c r="AD4143">
        <v>186633</v>
      </c>
      <c r="AE4143">
        <v>186335</v>
      </c>
      <c r="AF4143">
        <v>186311</v>
      </c>
      <c r="AG4143">
        <v>187253</v>
      </c>
    </row>
    <row r="4144" spans="1:33">
      <c r="A4144" t="s">
        <v>2832</v>
      </c>
      <c r="B4144" t="s">
        <v>132</v>
      </c>
      <c r="C4144">
        <v>0</v>
      </c>
      <c r="D4144">
        <v>15814.6</v>
      </c>
      <c r="E4144">
        <v>19298.8</v>
      </c>
      <c r="F4144">
        <v>24133.599999999999</v>
      </c>
      <c r="G4144">
        <v>26159.1</v>
      </c>
      <c r="H4144">
        <v>27564.799999999999</v>
      </c>
      <c r="I4144">
        <v>31929.8</v>
      </c>
      <c r="J4144">
        <v>36030.9</v>
      </c>
      <c r="K4144">
        <v>36727.599999999999</v>
      </c>
      <c r="L4144">
        <v>56350.5</v>
      </c>
      <c r="M4144">
        <v>76300.7</v>
      </c>
      <c r="N4144">
        <v>97242.2</v>
      </c>
      <c r="O4144">
        <v>118630</v>
      </c>
      <c r="P4144">
        <v>139174</v>
      </c>
      <c r="Q4144">
        <v>160019</v>
      </c>
      <c r="R4144">
        <v>179860</v>
      </c>
      <c r="S4144">
        <v>200007</v>
      </c>
      <c r="T4144">
        <v>198333</v>
      </c>
      <c r="U4144">
        <v>197225</v>
      </c>
      <c r="V4144">
        <v>197422</v>
      </c>
      <c r="W4144">
        <v>196376</v>
      </c>
      <c r="X4144">
        <v>197607</v>
      </c>
      <c r="Y4144">
        <v>197644</v>
      </c>
      <c r="Z4144">
        <v>197415</v>
      </c>
      <c r="AA4144">
        <v>197456</v>
      </c>
      <c r="AB4144">
        <v>197049</v>
      </c>
      <c r="AC4144">
        <v>196608</v>
      </c>
      <c r="AD4144">
        <v>198546</v>
      </c>
      <c r="AE4144">
        <v>198228</v>
      </c>
      <c r="AF4144">
        <v>198203</v>
      </c>
      <c r="AG4144">
        <v>199205</v>
      </c>
    </row>
    <row r="4145" spans="1:33">
      <c r="A4145" t="s">
        <v>2831</v>
      </c>
      <c r="B4145" t="s">
        <v>132</v>
      </c>
      <c r="C4145">
        <v>0</v>
      </c>
      <c r="D4145">
        <v>1581.46</v>
      </c>
      <c r="E4145">
        <v>1929.88</v>
      </c>
      <c r="F4145">
        <v>2413.36</v>
      </c>
      <c r="G4145">
        <v>2615.91</v>
      </c>
      <c r="H4145">
        <v>2756.48</v>
      </c>
      <c r="I4145">
        <v>3192.98</v>
      </c>
      <c r="J4145">
        <v>3603.09</v>
      </c>
      <c r="K4145">
        <v>3672.76</v>
      </c>
      <c r="L4145">
        <v>5635.05</v>
      </c>
      <c r="M4145">
        <v>7630.07</v>
      </c>
      <c r="N4145">
        <v>9724.2199999999993</v>
      </c>
      <c r="O4145">
        <v>11863</v>
      </c>
      <c r="P4145">
        <v>13917.4</v>
      </c>
      <c r="Q4145">
        <v>16001.9</v>
      </c>
      <c r="R4145">
        <v>17986</v>
      </c>
      <c r="S4145">
        <v>20000.7</v>
      </c>
      <c r="T4145">
        <v>19833.3</v>
      </c>
      <c r="U4145">
        <v>19722.5</v>
      </c>
      <c r="V4145">
        <v>19742.2</v>
      </c>
      <c r="W4145">
        <v>19637.599999999999</v>
      </c>
      <c r="X4145">
        <v>19760.7</v>
      </c>
      <c r="Y4145">
        <v>19764.400000000001</v>
      </c>
      <c r="Z4145">
        <v>19741.5</v>
      </c>
      <c r="AA4145">
        <v>19745.599999999999</v>
      </c>
      <c r="AB4145">
        <v>19704.900000000001</v>
      </c>
      <c r="AC4145">
        <v>19660.8</v>
      </c>
      <c r="AD4145">
        <v>19854.599999999999</v>
      </c>
      <c r="AE4145">
        <v>19822.8</v>
      </c>
      <c r="AF4145">
        <v>19820.3</v>
      </c>
      <c r="AG4145">
        <v>19920.5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4955790000000</v>
      </c>
      <c r="E4147" s="4">
        <v>4657000000000</v>
      </c>
      <c r="F4147" s="4">
        <v>4394150000000</v>
      </c>
      <c r="G4147" s="4">
        <v>4121630000000</v>
      </c>
      <c r="H4147" s="4">
        <v>3832700000000</v>
      </c>
      <c r="I4147" s="4">
        <v>3927410000000</v>
      </c>
      <c r="J4147" s="4">
        <v>4013380000000</v>
      </c>
      <c r="K4147" s="4">
        <v>4099270000000</v>
      </c>
      <c r="L4147" s="4">
        <v>4179800000000</v>
      </c>
      <c r="M4147" s="4">
        <v>4265790000000</v>
      </c>
      <c r="N4147" s="4">
        <v>4304470000000</v>
      </c>
      <c r="O4147" s="4">
        <v>4324800000000</v>
      </c>
      <c r="P4147" s="4">
        <v>4368120000000</v>
      </c>
      <c r="Q4147" s="4">
        <v>4419050000000</v>
      </c>
      <c r="R4147" s="4">
        <v>4466350000000</v>
      </c>
      <c r="S4147" s="4">
        <v>4469110000000</v>
      </c>
      <c r="T4147" s="4">
        <v>4518460000000</v>
      </c>
      <c r="U4147" s="4">
        <v>4522730000000</v>
      </c>
      <c r="V4147" s="4">
        <v>4525440000000</v>
      </c>
      <c r="W4147" s="4">
        <v>4576710000000</v>
      </c>
      <c r="X4147" s="4">
        <v>4625500000000</v>
      </c>
      <c r="Y4147" s="4">
        <v>4631710000000</v>
      </c>
      <c r="Z4147" s="4">
        <v>4681590000000</v>
      </c>
      <c r="AA4147" s="4">
        <v>4689070000000</v>
      </c>
      <c r="AB4147" s="4">
        <v>4742080000000</v>
      </c>
      <c r="AC4147" s="4">
        <v>4751480000000</v>
      </c>
      <c r="AD4147" s="4">
        <v>4803780000000</v>
      </c>
      <c r="AE4147" s="4">
        <v>4859110000000</v>
      </c>
      <c r="AF4147" s="4">
        <v>4871710000000</v>
      </c>
      <c r="AG4147" s="4">
        <v>4927070000000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563948000</v>
      </c>
      <c r="E4148" s="4">
        <v>529947000</v>
      </c>
      <c r="F4148" s="4">
        <v>500035000</v>
      </c>
      <c r="G4148" s="4">
        <v>469024000</v>
      </c>
      <c r="H4148" s="4">
        <v>436145000</v>
      </c>
      <c r="I4148" s="4">
        <v>446923000</v>
      </c>
      <c r="J4148" s="4">
        <v>456706000</v>
      </c>
      <c r="K4148" s="4">
        <v>466479000</v>
      </c>
      <c r="L4148" s="4">
        <v>475643000</v>
      </c>
      <c r="M4148" s="4">
        <v>485428000</v>
      </c>
      <c r="N4148" s="4">
        <v>489831000</v>
      </c>
      <c r="O4148" s="4">
        <v>492143000</v>
      </c>
      <c r="P4148" s="4">
        <v>497073000</v>
      </c>
      <c r="Q4148" s="4">
        <v>502868000</v>
      </c>
      <c r="R4148" s="4">
        <v>508251000</v>
      </c>
      <c r="S4148" s="4">
        <v>508565000</v>
      </c>
      <c r="T4148" s="4">
        <v>514181000</v>
      </c>
      <c r="U4148" s="4">
        <v>514667000</v>
      </c>
      <c r="V4148" s="4">
        <v>514976000</v>
      </c>
      <c r="W4148" s="4">
        <v>520810000</v>
      </c>
      <c r="X4148" s="4">
        <v>526362000</v>
      </c>
      <c r="Y4148" s="4">
        <v>527068000</v>
      </c>
      <c r="Z4148" s="4">
        <v>532744000</v>
      </c>
      <c r="AA4148" s="4">
        <v>533596000</v>
      </c>
      <c r="AB4148" s="4">
        <v>539629000</v>
      </c>
      <c r="AC4148" s="4">
        <v>540698000</v>
      </c>
      <c r="AD4148" s="4">
        <v>546650000</v>
      </c>
      <c r="AE4148" s="4">
        <v>552945000</v>
      </c>
      <c r="AF4148" s="4">
        <v>554380000</v>
      </c>
      <c r="AG4148" s="4">
        <v>560680000</v>
      </c>
    </row>
    <row r="4149" spans="1:33">
      <c r="A4149" t="s">
        <v>2827</v>
      </c>
      <c r="B4149" t="s">
        <v>132</v>
      </c>
      <c r="C4149" s="4">
        <v>3260470000</v>
      </c>
      <c r="D4149" s="4">
        <v>3010560000</v>
      </c>
      <c r="E4149" s="4">
        <v>2829040000</v>
      </c>
      <c r="F4149" s="4">
        <v>2669370000</v>
      </c>
      <c r="G4149" s="4">
        <v>2503820000</v>
      </c>
      <c r="H4149" s="4">
        <v>2328300000</v>
      </c>
      <c r="I4149" s="4">
        <v>2385830000</v>
      </c>
      <c r="J4149" s="4">
        <v>2438060000</v>
      </c>
      <c r="K4149" s="4">
        <v>2490230000</v>
      </c>
      <c r="L4149" s="4">
        <v>2539150000</v>
      </c>
      <c r="M4149" s="4">
        <v>2591390000</v>
      </c>
      <c r="N4149" s="4">
        <v>2614890000</v>
      </c>
      <c r="O4149" s="4">
        <v>2627240000</v>
      </c>
      <c r="P4149" s="4">
        <v>2653560000</v>
      </c>
      <c r="Q4149" s="4">
        <v>2684490000</v>
      </c>
      <c r="R4149" s="4">
        <v>2713230000</v>
      </c>
      <c r="S4149" s="4">
        <v>2714900000</v>
      </c>
      <c r="T4149" s="4">
        <v>2744880000</v>
      </c>
      <c r="U4149" s="4">
        <v>2747470000</v>
      </c>
      <c r="V4149" s="4">
        <v>2749130000</v>
      </c>
      <c r="W4149" s="4">
        <v>2780270000</v>
      </c>
      <c r="X4149" s="4">
        <v>2809910000</v>
      </c>
      <c r="Y4149" s="4">
        <v>2813680000</v>
      </c>
      <c r="Z4149" s="4">
        <v>2843980000</v>
      </c>
      <c r="AA4149" s="4">
        <v>2848520000</v>
      </c>
      <c r="AB4149" s="4">
        <v>2880730000</v>
      </c>
      <c r="AC4149" s="4">
        <v>2886440000</v>
      </c>
      <c r="AD4149" s="4">
        <v>2918210000</v>
      </c>
      <c r="AE4149" s="4">
        <v>2951820000</v>
      </c>
      <c r="AF4149" s="4">
        <v>2959480000</v>
      </c>
      <c r="AG4149" s="4">
        <v>2993110000</v>
      </c>
    </row>
    <row r="4150" spans="1:33">
      <c r="A4150" t="s">
        <v>2826</v>
      </c>
      <c r="B4150" t="s">
        <v>132</v>
      </c>
      <c r="C4150" s="4">
        <v>5734470000</v>
      </c>
      <c r="D4150" s="4">
        <v>5294930000</v>
      </c>
      <c r="E4150" s="4">
        <v>4975690000</v>
      </c>
      <c r="F4150" s="4">
        <v>4694850000</v>
      </c>
      <c r="G4150" s="4">
        <v>4403690000</v>
      </c>
      <c r="H4150" s="4">
        <v>4094980000</v>
      </c>
      <c r="I4150" s="4">
        <v>4196180000</v>
      </c>
      <c r="J4150" s="4">
        <v>4288020000</v>
      </c>
      <c r="K4150" s="4">
        <v>4379790000</v>
      </c>
      <c r="L4150" s="4">
        <v>4465830000</v>
      </c>
      <c r="M4150" s="4">
        <v>4557700000</v>
      </c>
      <c r="N4150" s="4">
        <v>4599040000</v>
      </c>
      <c r="O4150" s="4">
        <v>4620750000</v>
      </c>
      <c r="P4150" s="4">
        <v>4667040000</v>
      </c>
      <c r="Q4150" s="4">
        <v>4721450000</v>
      </c>
      <c r="R4150" s="4">
        <v>4771990000</v>
      </c>
      <c r="S4150" s="4">
        <v>4774940000</v>
      </c>
      <c r="T4150" s="4">
        <v>4827670000</v>
      </c>
      <c r="U4150" s="4">
        <v>4832220000</v>
      </c>
      <c r="V4150" s="4">
        <v>4835130000</v>
      </c>
      <c r="W4150" s="4">
        <v>4889910000</v>
      </c>
      <c r="X4150" s="4">
        <v>4942030000</v>
      </c>
      <c r="Y4150" s="4">
        <v>4948660000</v>
      </c>
      <c r="Z4150" s="4">
        <v>5001960000</v>
      </c>
      <c r="AA4150" s="4">
        <v>5009950000</v>
      </c>
      <c r="AB4150" s="4">
        <v>5066590000</v>
      </c>
      <c r="AC4150" s="4">
        <v>5076630000</v>
      </c>
      <c r="AD4150" s="4">
        <v>5132510000</v>
      </c>
      <c r="AE4150" s="4">
        <v>5191620000</v>
      </c>
      <c r="AF4150" s="4">
        <v>5205090000</v>
      </c>
      <c r="AG4150" s="4">
        <v>5264240000</v>
      </c>
    </row>
    <row r="4151" spans="1:33">
      <c r="A4151" t="s">
        <v>2825</v>
      </c>
      <c r="B4151" t="s">
        <v>132</v>
      </c>
      <c r="C4151" s="4">
        <v>225976000</v>
      </c>
      <c r="D4151" s="4">
        <v>208655000</v>
      </c>
      <c r="E4151" s="4">
        <v>196075000</v>
      </c>
      <c r="F4151" s="4">
        <v>185008000</v>
      </c>
      <c r="G4151" s="4">
        <v>173534000</v>
      </c>
      <c r="H4151" s="4">
        <v>161369000</v>
      </c>
      <c r="I4151" s="4">
        <v>165357000</v>
      </c>
      <c r="J4151" s="4">
        <v>168977000</v>
      </c>
      <c r="K4151" s="4">
        <v>172593000</v>
      </c>
      <c r="L4151" s="4">
        <v>175983000</v>
      </c>
      <c r="M4151" s="4">
        <v>179604000</v>
      </c>
      <c r="N4151" s="4">
        <v>181233000</v>
      </c>
      <c r="O4151" s="4">
        <v>182088000</v>
      </c>
      <c r="P4151" s="4">
        <v>183912000</v>
      </c>
      <c r="Q4151" s="4">
        <v>186056000</v>
      </c>
      <c r="R4151" s="4">
        <v>188048000</v>
      </c>
      <c r="S4151" s="4">
        <v>188164000</v>
      </c>
      <c r="T4151" s="4">
        <v>190242000</v>
      </c>
      <c r="U4151" s="4">
        <v>190422000</v>
      </c>
      <c r="V4151" s="4">
        <v>190536000</v>
      </c>
      <c r="W4151" s="4">
        <v>192695000</v>
      </c>
      <c r="X4151" s="4">
        <v>194749000</v>
      </c>
      <c r="Y4151" s="4">
        <v>195010000</v>
      </c>
      <c r="Z4151" s="4">
        <v>197110000</v>
      </c>
      <c r="AA4151" s="4">
        <v>197425000</v>
      </c>
      <c r="AB4151" s="4">
        <v>199657000</v>
      </c>
      <c r="AC4151" s="4">
        <v>200053000</v>
      </c>
      <c r="AD4151" s="4">
        <v>202255000</v>
      </c>
      <c r="AE4151" s="4">
        <v>204584000</v>
      </c>
      <c r="AF4151" s="4">
        <v>205115000</v>
      </c>
      <c r="AG4151" s="4">
        <v>207446000</v>
      </c>
    </row>
    <row r="4152" spans="1:33">
      <c r="A4152" t="s">
        <v>2824</v>
      </c>
      <c r="B4152" t="s">
        <v>132</v>
      </c>
      <c r="C4152" s="4">
        <v>212927000</v>
      </c>
      <c r="D4152" s="4">
        <v>196607000</v>
      </c>
      <c r="E4152" s="4">
        <v>184753000</v>
      </c>
      <c r="F4152" s="4">
        <v>174325000</v>
      </c>
      <c r="G4152" s="4">
        <v>163514000</v>
      </c>
      <c r="H4152" s="4">
        <v>152051000</v>
      </c>
      <c r="I4152" s="4">
        <v>155809000</v>
      </c>
      <c r="J4152" s="4">
        <v>159219000</v>
      </c>
      <c r="K4152" s="4">
        <v>162627000</v>
      </c>
      <c r="L4152" s="4">
        <v>165821000</v>
      </c>
      <c r="M4152" s="4">
        <v>169233000</v>
      </c>
      <c r="N4152" s="4">
        <v>170767000</v>
      </c>
      <c r="O4152" s="4">
        <v>171574000</v>
      </c>
      <c r="P4152" s="4">
        <v>173292000</v>
      </c>
      <c r="Q4152" s="4">
        <v>175313000</v>
      </c>
      <c r="R4152" s="4">
        <v>177189000</v>
      </c>
      <c r="S4152" s="4">
        <v>177299000</v>
      </c>
      <c r="T4152" s="4">
        <v>179257000</v>
      </c>
      <c r="U4152" s="4">
        <v>179426000</v>
      </c>
      <c r="V4152" s="4">
        <v>179534000</v>
      </c>
      <c r="W4152" s="4">
        <v>181568000</v>
      </c>
      <c r="X4152" s="4">
        <v>183503000</v>
      </c>
      <c r="Y4152" s="4">
        <v>183749000</v>
      </c>
      <c r="Z4152" s="4">
        <v>185728000</v>
      </c>
      <c r="AA4152" s="4">
        <v>186025000</v>
      </c>
      <c r="AB4152" s="4">
        <v>188128000</v>
      </c>
      <c r="AC4152" s="4">
        <v>188501000</v>
      </c>
      <c r="AD4152" s="4">
        <v>190576000</v>
      </c>
      <c r="AE4152" s="4">
        <v>192771000</v>
      </c>
      <c r="AF4152" s="4">
        <v>193271000</v>
      </c>
      <c r="AG4152" s="4">
        <v>195467000</v>
      </c>
    </row>
    <row r="4153" spans="1:33">
      <c r="A4153" t="s">
        <v>2823</v>
      </c>
      <c r="B4153" t="s">
        <v>132</v>
      </c>
      <c r="C4153" s="4">
        <v>151629000</v>
      </c>
      <c r="D4153" s="4">
        <v>140006000</v>
      </c>
      <c r="E4153" s="4">
        <v>131565000</v>
      </c>
      <c r="F4153" s="4">
        <v>124139000</v>
      </c>
      <c r="G4153" s="4">
        <v>116440000</v>
      </c>
      <c r="H4153" s="4">
        <v>108278000</v>
      </c>
      <c r="I4153" s="4">
        <v>110954000</v>
      </c>
      <c r="J4153" s="4">
        <v>113382000</v>
      </c>
      <c r="K4153" s="4">
        <v>115809000</v>
      </c>
      <c r="L4153" s="4">
        <v>118084000</v>
      </c>
      <c r="M4153" s="4">
        <v>120513000</v>
      </c>
      <c r="N4153" s="4">
        <v>121606000</v>
      </c>
      <c r="O4153" s="4">
        <v>122180000</v>
      </c>
      <c r="P4153" s="4">
        <v>123404000</v>
      </c>
      <c r="Q4153" s="4">
        <v>124843000</v>
      </c>
      <c r="R4153" s="4">
        <v>126179000</v>
      </c>
      <c r="S4153" s="4">
        <v>126257000</v>
      </c>
      <c r="T4153" s="4">
        <v>127651000</v>
      </c>
      <c r="U4153" s="4">
        <v>127772000</v>
      </c>
      <c r="V4153" s="4">
        <v>127848000</v>
      </c>
      <c r="W4153" s="4">
        <v>129297000</v>
      </c>
      <c r="X4153" s="4">
        <v>130675000</v>
      </c>
      <c r="Y4153" s="4">
        <v>130851000</v>
      </c>
      <c r="Z4153" s="4">
        <v>132260000</v>
      </c>
      <c r="AA4153" s="4">
        <v>132471000</v>
      </c>
      <c r="AB4153" s="4">
        <v>133969000</v>
      </c>
      <c r="AC4153" s="4">
        <v>134234000</v>
      </c>
      <c r="AD4153" s="4">
        <v>135712000</v>
      </c>
      <c r="AE4153" s="4">
        <v>137275000</v>
      </c>
      <c r="AF4153" s="4">
        <v>137631000</v>
      </c>
      <c r="AG4153" s="4">
        <v>139195000</v>
      </c>
    </row>
    <row r="4154" spans="1:33">
      <c r="A4154" t="s">
        <v>2822</v>
      </c>
      <c r="B4154" t="s">
        <v>132</v>
      </c>
      <c r="C4154" s="4">
        <v>14161400</v>
      </c>
      <c r="D4154" s="4">
        <v>13076000</v>
      </c>
      <c r="E4154" s="4">
        <v>12287600</v>
      </c>
      <c r="F4154" s="4">
        <v>11594100</v>
      </c>
      <c r="G4154" s="4">
        <v>10875000</v>
      </c>
      <c r="H4154" s="4">
        <v>10112700</v>
      </c>
      <c r="I4154" s="4">
        <v>10362600</v>
      </c>
      <c r="J4154" s="4">
        <v>10589400</v>
      </c>
      <c r="K4154" s="4">
        <v>10816000</v>
      </c>
      <c r="L4154" s="4">
        <v>11028500</v>
      </c>
      <c r="M4154" s="4">
        <v>11255400</v>
      </c>
      <c r="N4154" s="4">
        <v>11357500</v>
      </c>
      <c r="O4154" s="4">
        <v>11411100</v>
      </c>
      <c r="P4154" s="4">
        <v>11525400</v>
      </c>
      <c r="Q4154" s="4">
        <v>11659800</v>
      </c>
      <c r="R4154" s="4">
        <v>11784600</v>
      </c>
      <c r="S4154" s="4">
        <v>11791800</v>
      </c>
      <c r="T4154" s="4">
        <v>11922100</v>
      </c>
      <c r="U4154" s="4">
        <v>11933300</v>
      </c>
      <c r="V4154" s="4">
        <v>11940500</v>
      </c>
      <c r="W4154" s="4">
        <v>12075800</v>
      </c>
      <c r="X4154" s="4">
        <v>12204500</v>
      </c>
      <c r="Y4154" s="4">
        <v>12220900</v>
      </c>
      <c r="Z4154" s="4">
        <v>12352500</v>
      </c>
      <c r="AA4154" s="4">
        <v>12372200</v>
      </c>
      <c r="AB4154" s="4">
        <v>12512100</v>
      </c>
      <c r="AC4154" s="4">
        <v>12536900</v>
      </c>
      <c r="AD4154" s="4">
        <v>12674900</v>
      </c>
      <c r="AE4154" s="4">
        <v>12820900</v>
      </c>
      <c r="AF4154" s="4">
        <v>12854100</v>
      </c>
      <c r="AG4154" s="4">
        <v>13000200</v>
      </c>
    </row>
    <row r="4155" spans="1:33">
      <c r="A4155" t="s">
        <v>2821</v>
      </c>
      <c r="B4155" t="s">
        <v>132</v>
      </c>
      <c r="C4155" s="4">
        <v>95084000</v>
      </c>
      <c r="D4155" s="4">
        <v>87795800</v>
      </c>
      <c r="E4155" s="4">
        <v>82502500</v>
      </c>
      <c r="F4155" s="4">
        <v>77845900</v>
      </c>
      <c r="G4155" s="4">
        <v>73018000</v>
      </c>
      <c r="H4155" s="4">
        <v>67899400</v>
      </c>
      <c r="I4155" s="4">
        <v>69577300</v>
      </c>
      <c r="J4155" s="4">
        <v>71100200</v>
      </c>
      <c r="K4155" s="4">
        <v>72621800</v>
      </c>
      <c r="L4155" s="4">
        <v>74048500</v>
      </c>
      <c r="M4155" s="4">
        <v>75571800</v>
      </c>
      <c r="N4155" s="4">
        <v>76257200</v>
      </c>
      <c r="O4155" s="4">
        <v>76617200</v>
      </c>
      <c r="P4155" s="4">
        <v>77384700</v>
      </c>
      <c r="Q4155" s="4">
        <v>78286900</v>
      </c>
      <c r="R4155" s="4">
        <v>79124900</v>
      </c>
      <c r="S4155" s="4">
        <v>79173800</v>
      </c>
      <c r="T4155" s="4">
        <v>80048100</v>
      </c>
      <c r="U4155" s="4">
        <v>80123700</v>
      </c>
      <c r="V4155" s="4">
        <v>80171800</v>
      </c>
      <c r="W4155" s="4">
        <v>81080100</v>
      </c>
      <c r="X4155" s="4">
        <v>81944400</v>
      </c>
      <c r="Y4155" s="4">
        <v>82054400</v>
      </c>
      <c r="Z4155" s="4">
        <v>82938000</v>
      </c>
      <c r="AA4155" s="4">
        <v>83070600</v>
      </c>
      <c r="AB4155" s="4">
        <v>84009800</v>
      </c>
      <c r="AC4155" s="4">
        <v>84176200</v>
      </c>
      <c r="AD4155" s="4">
        <v>85102800</v>
      </c>
      <c r="AE4155" s="4">
        <v>86082900</v>
      </c>
      <c r="AF4155" s="4">
        <v>86306200</v>
      </c>
      <c r="AG4155" s="4">
        <v>87287000</v>
      </c>
    </row>
    <row r="4156" spans="1:33">
      <c r="A4156" t="s">
        <v>2820</v>
      </c>
      <c r="B4156" t="s">
        <v>132</v>
      </c>
      <c r="C4156" s="4">
        <v>101153000</v>
      </c>
      <c r="D4156" s="4">
        <v>93399800</v>
      </c>
      <c r="E4156" s="4">
        <v>87768600</v>
      </c>
      <c r="F4156" s="4">
        <v>82814700</v>
      </c>
      <c r="G4156" s="4">
        <v>77678700</v>
      </c>
      <c r="H4156" s="4">
        <v>72233400</v>
      </c>
      <c r="I4156" s="4">
        <v>74018400</v>
      </c>
      <c r="J4156" s="4">
        <v>75638500</v>
      </c>
      <c r="K4156" s="4">
        <v>77257300</v>
      </c>
      <c r="L4156" s="4">
        <v>78775000</v>
      </c>
      <c r="M4156" s="4">
        <v>80395600</v>
      </c>
      <c r="N4156" s="4">
        <v>81124700</v>
      </c>
      <c r="O4156" s="4">
        <v>81507700</v>
      </c>
      <c r="P4156" s="4">
        <v>82324200</v>
      </c>
      <c r="Q4156" s="4">
        <v>83283900</v>
      </c>
      <c r="R4156" s="4">
        <v>84175500</v>
      </c>
      <c r="S4156" s="4">
        <v>84227400</v>
      </c>
      <c r="T4156" s="4">
        <v>85157500</v>
      </c>
      <c r="U4156" s="4">
        <v>85237900</v>
      </c>
      <c r="V4156" s="4">
        <v>85289100</v>
      </c>
      <c r="W4156" s="4">
        <v>86255400</v>
      </c>
      <c r="X4156" s="4">
        <v>87174900</v>
      </c>
      <c r="Y4156" s="4">
        <v>87291900</v>
      </c>
      <c r="Z4156" s="4">
        <v>88231900</v>
      </c>
      <c r="AA4156" s="4">
        <v>88372900</v>
      </c>
      <c r="AB4156" s="4">
        <v>89372100</v>
      </c>
      <c r="AC4156" s="4">
        <v>89549100</v>
      </c>
      <c r="AD4156" s="4">
        <v>90534900</v>
      </c>
      <c r="AE4156" s="4">
        <v>91577600</v>
      </c>
      <c r="AF4156" s="4">
        <v>91815100</v>
      </c>
      <c r="AG4156" s="4">
        <v>92858500</v>
      </c>
    </row>
    <row r="4157" spans="1:33">
      <c r="A4157" t="s">
        <v>2819</v>
      </c>
      <c r="B4157" t="s">
        <v>132</v>
      </c>
      <c r="C4157" s="4">
        <v>10115300</v>
      </c>
      <c r="D4157" s="4">
        <v>9339980</v>
      </c>
      <c r="E4157" s="4">
        <v>8776860</v>
      </c>
      <c r="F4157" s="4">
        <v>8281470</v>
      </c>
      <c r="G4157" s="4">
        <v>7767870</v>
      </c>
      <c r="H4157" s="4">
        <v>7223340</v>
      </c>
      <c r="I4157" s="4">
        <v>7401840</v>
      </c>
      <c r="J4157" s="4">
        <v>7563850</v>
      </c>
      <c r="K4157" s="4">
        <v>7725730</v>
      </c>
      <c r="L4157" s="4">
        <v>7877500</v>
      </c>
      <c r="M4157" s="4">
        <v>8039560</v>
      </c>
      <c r="N4157" s="4">
        <v>8112470</v>
      </c>
      <c r="O4157" s="4">
        <v>8150770</v>
      </c>
      <c r="P4157" s="4">
        <v>8232420</v>
      </c>
      <c r="Q4157" s="4">
        <v>8328390</v>
      </c>
      <c r="R4157" s="4">
        <v>8417550</v>
      </c>
      <c r="S4157" s="4">
        <v>8422740</v>
      </c>
      <c r="T4157" s="4">
        <v>8515750</v>
      </c>
      <c r="U4157" s="4">
        <v>8523790</v>
      </c>
      <c r="V4157" s="4">
        <v>8528910</v>
      </c>
      <c r="W4157" s="4">
        <v>8625540</v>
      </c>
      <c r="X4157" s="4">
        <v>8717490</v>
      </c>
      <c r="Y4157" s="4">
        <v>8729190</v>
      </c>
      <c r="Z4157" s="4">
        <v>8823190</v>
      </c>
      <c r="AA4157" s="4">
        <v>8837290</v>
      </c>
      <c r="AB4157" s="4">
        <v>8937210</v>
      </c>
      <c r="AC4157" s="4">
        <v>8954910</v>
      </c>
      <c r="AD4157" s="4">
        <v>9053490</v>
      </c>
      <c r="AE4157" s="4">
        <v>9157760</v>
      </c>
      <c r="AF4157" s="4">
        <v>9181510</v>
      </c>
      <c r="AG4157" s="4">
        <v>9285850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1014870000000</v>
      </c>
      <c r="F4183" s="4">
        <v>926008000000</v>
      </c>
      <c r="G4183" s="4">
        <v>842128000000</v>
      </c>
      <c r="H4183" s="4">
        <v>752761000000</v>
      </c>
      <c r="I4183" s="4">
        <v>769964000000</v>
      </c>
      <c r="J4183" s="4">
        <v>781901000000</v>
      </c>
      <c r="K4183" s="4">
        <v>795957000000</v>
      </c>
      <c r="L4183" s="4">
        <v>823755000000</v>
      </c>
      <c r="M4183" s="4">
        <v>846839000000</v>
      </c>
      <c r="N4183" s="4">
        <v>875457000000</v>
      </c>
      <c r="O4183" s="4">
        <v>899010000000</v>
      </c>
      <c r="P4183" s="4">
        <v>928186000000</v>
      </c>
      <c r="Q4183" s="4">
        <v>952349000000</v>
      </c>
      <c r="R4183" s="4">
        <v>982369000000</v>
      </c>
      <c r="S4183" s="4">
        <v>1006180000000</v>
      </c>
      <c r="T4183" s="4">
        <v>1022600000000</v>
      </c>
      <c r="U4183" s="4">
        <v>1039450000000</v>
      </c>
      <c r="V4183" s="4">
        <v>1056110000000</v>
      </c>
      <c r="W4183" s="4">
        <v>1072850000000</v>
      </c>
      <c r="X4183" s="4">
        <v>1084330000000</v>
      </c>
      <c r="Y4183" s="4">
        <v>1101040000000</v>
      </c>
      <c r="Z4183" s="4">
        <v>1117450000000</v>
      </c>
      <c r="AA4183" s="4">
        <v>1128520000000</v>
      </c>
      <c r="AB4183" s="4">
        <v>1145100000000</v>
      </c>
      <c r="AC4183" s="4">
        <v>1161510000000</v>
      </c>
      <c r="AD4183" s="4">
        <v>1172940000000</v>
      </c>
      <c r="AE4183" s="4">
        <v>1189360000000</v>
      </c>
      <c r="AF4183" s="4">
        <v>1205910000000</v>
      </c>
      <c r="AG4183" s="4">
        <v>1222670000000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115488000</v>
      </c>
      <c r="F4184" s="4">
        <v>105376000</v>
      </c>
      <c r="G4184" s="4">
        <v>95830500</v>
      </c>
      <c r="H4184" s="4">
        <v>85661000</v>
      </c>
      <c r="I4184" s="4">
        <v>87618600</v>
      </c>
      <c r="J4184" s="4">
        <v>88976900</v>
      </c>
      <c r="K4184" s="4">
        <v>90576500</v>
      </c>
      <c r="L4184" s="4">
        <v>93739700</v>
      </c>
      <c r="M4184" s="4">
        <v>96366600</v>
      </c>
      <c r="N4184" s="4">
        <v>99623300</v>
      </c>
      <c r="O4184" s="4">
        <v>102303000</v>
      </c>
      <c r="P4184" s="4">
        <v>105624000</v>
      </c>
      <c r="Q4184" s="4">
        <v>108373000</v>
      </c>
      <c r="R4184" s="4">
        <v>111789000</v>
      </c>
      <c r="S4184" s="4">
        <v>114498000</v>
      </c>
      <c r="T4184" s="4">
        <v>116367000</v>
      </c>
      <c r="U4184" s="4">
        <v>118285000</v>
      </c>
      <c r="V4184" s="4">
        <v>120181000</v>
      </c>
      <c r="W4184" s="4">
        <v>122086000</v>
      </c>
      <c r="X4184" s="4">
        <v>123392000</v>
      </c>
      <c r="Y4184" s="4">
        <v>125293000</v>
      </c>
      <c r="Z4184" s="4">
        <v>127161000</v>
      </c>
      <c r="AA4184" s="4">
        <v>128420000</v>
      </c>
      <c r="AB4184" s="4">
        <v>130307000</v>
      </c>
      <c r="AC4184" s="4">
        <v>132175000</v>
      </c>
      <c r="AD4184" s="4">
        <v>133475000</v>
      </c>
      <c r="AE4184" s="4">
        <v>135344000</v>
      </c>
      <c r="AF4184" s="4">
        <v>137228000</v>
      </c>
      <c r="AG4184" s="4">
        <v>139135000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616518000</v>
      </c>
      <c r="F4185" s="4">
        <v>562533000</v>
      </c>
      <c r="G4185" s="4">
        <v>511577000</v>
      </c>
      <c r="H4185" s="4">
        <v>457289000</v>
      </c>
      <c r="I4185" s="4">
        <v>467739000</v>
      </c>
      <c r="J4185" s="4">
        <v>474991000</v>
      </c>
      <c r="K4185" s="4">
        <v>483530000</v>
      </c>
      <c r="L4185" s="4">
        <v>500416000</v>
      </c>
      <c r="M4185" s="4">
        <v>514439000</v>
      </c>
      <c r="N4185" s="4">
        <v>531825000</v>
      </c>
      <c r="O4185" s="4">
        <v>546132000</v>
      </c>
      <c r="P4185" s="4">
        <v>563856000</v>
      </c>
      <c r="Q4185" s="4">
        <v>578535000</v>
      </c>
      <c r="R4185" s="4">
        <v>596771000</v>
      </c>
      <c r="S4185" s="4">
        <v>611234000</v>
      </c>
      <c r="T4185" s="4">
        <v>621209000</v>
      </c>
      <c r="U4185" s="4">
        <v>631450000</v>
      </c>
      <c r="V4185" s="4">
        <v>641570000</v>
      </c>
      <c r="W4185" s="4">
        <v>651738000</v>
      </c>
      <c r="X4185" s="4">
        <v>658711000</v>
      </c>
      <c r="Y4185" s="4">
        <v>668861000</v>
      </c>
      <c r="Z4185" s="4">
        <v>678829000</v>
      </c>
      <c r="AA4185" s="4">
        <v>685553000</v>
      </c>
      <c r="AB4185" s="4">
        <v>695627000</v>
      </c>
      <c r="AC4185" s="4">
        <v>705598000</v>
      </c>
      <c r="AD4185" s="4">
        <v>712537000</v>
      </c>
      <c r="AE4185" s="4">
        <v>722515000</v>
      </c>
      <c r="AF4185" s="4">
        <v>732570000</v>
      </c>
      <c r="AG4185" s="4">
        <v>742752000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1084320000</v>
      </c>
      <c r="F4186" s="4">
        <v>989377000</v>
      </c>
      <c r="G4186" s="4">
        <v>899756000</v>
      </c>
      <c r="H4186" s="4">
        <v>804274000</v>
      </c>
      <c r="I4186" s="4">
        <v>822654000</v>
      </c>
      <c r="J4186" s="4">
        <v>835408000</v>
      </c>
      <c r="K4186" s="4">
        <v>850426000</v>
      </c>
      <c r="L4186" s="4">
        <v>880126000</v>
      </c>
      <c r="M4186" s="4">
        <v>904790000</v>
      </c>
      <c r="N4186" s="4">
        <v>935367000</v>
      </c>
      <c r="O4186" s="4">
        <v>960531000</v>
      </c>
      <c r="P4186" s="4">
        <v>991704000</v>
      </c>
      <c r="Q4186" s="4">
        <v>1017520000</v>
      </c>
      <c r="R4186" s="4">
        <v>1049590000</v>
      </c>
      <c r="S4186" s="4">
        <v>1075030000</v>
      </c>
      <c r="T4186" s="4">
        <v>1092570000</v>
      </c>
      <c r="U4186" s="4">
        <v>1110590000</v>
      </c>
      <c r="V4186" s="4">
        <v>1128390000</v>
      </c>
      <c r="W4186" s="4">
        <v>1146270000</v>
      </c>
      <c r="X4186" s="4">
        <v>1158530000</v>
      </c>
      <c r="Y4186" s="4">
        <v>1176380000</v>
      </c>
      <c r="Z4186" s="4">
        <v>1193920000</v>
      </c>
      <c r="AA4186" s="4">
        <v>1205740000</v>
      </c>
      <c r="AB4186" s="4">
        <v>1223460000</v>
      </c>
      <c r="AC4186" s="4">
        <v>1241000000</v>
      </c>
      <c r="AD4186" s="4">
        <v>1253200000</v>
      </c>
      <c r="AE4186" s="4">
        <v>1270750000</v>
      </c>
      <c r="AF4186" s="4">
        <v>1288430000</v>
      </c>
      <c r="AG4186" s="4">
        <v>1306340000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42729500</v>
      </c>
      <c r="F4187" s="4">
        <v>38988000</v>
      </c>
      <c r="G4187" s="4">
        <v>35456300</v>
      </c>
      <c r="H4187" s="4">
        <v>31693700</v>
      </c>
      <c r="I4187" s="4">
        <v>32418000</v>
      </c>
      <c r="J4187" s="4">
        <v>32920600</v>
      </c>
      <c r="K4187" s="4">
        <v>33512400</v>
      </c>
      <c r="L4187" s="4">
        <v>34682800</v>
      </c>
      <c r="M4187" s="4">
        <v>35654700</v>
      </c>
      <c r="N4187" s="4">
        <v>36859600</v>
      </c>
      <c r="O4187" s="4">
        <v>37851300</v>
      </c>
      <c r="P4187" s="4">
        <v>39079700</v>
      </c>
      <c r="Q4187" s="4">
        <v>40097000</v>
      </c>
      <c r="R4187" s="4">
        <v>41360900</v>
      </c>
      <c r="S4187" s="4">
        <v>42363300</v>
      </c>
      <c r="T4187" s="4">
        <v>43054600</v>
      </c>
      <c r="U4187" s="4">
        <v>43764400</v>
      </c>
      <c r="V4187" s="4">
        <v>44465900</v>
      </c>
      <c r="W4187" s="4">
        <v>45170600</v>
      </c>
      <c r="X4187" s="4">
        <v>45653800</v>
      </c>
      <c r="Y4187" s="4">
        <v>46357300</v>
      </c>
      <c r="Z4187" s="4">
        <v>47048100</v>
      </c>
      <c r="AA4187" s="4">
        <v>47514200</v>
      </c>
      <c r="AB4187" s="4">
        <v>48212400</v>
      </c>
      <c r="AC4187" s="4">
        <v>48903500</v>
      </c>
      <c r="AD4187" s="4">
        <v>49384400</v>
      </c>
      <c r="AE4187" s="4">
        <v>50075900</v>
      </c>
      <c r="AF4187" s="4">
        <v>50772900</v>
      </c>
      <c r="AG4187" s="4">
        <v>51478500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40262100</v>
      </c>
      <c r="F4188" s="4">
        <v>36736700</v>
      </c>
      <c r="G4188" s="4">
        <v>33408900</v>
      </c>
      <c r="H4188" s="4">
        <v>29863600</v>
      </c>
      <c r="I4188" s="4">
        <v>30546100</v>
      </c>
      <c r="J4188" s="4">
        <v>31019600</v>
      </c>
      <c r="K4188" s="4">
        <v>31577300</v>
      </c>
      <c r="L4188" s="4">
        <v>32680000</v>
      </c>
      <c r="M4188" s="4">
        <v>33595800</v>
      </c>
      <c r="N4188" s="4">
        <v>34731200</v>
      </c>
      <c r="O4188" s="4">
        <v>35665600</v>
      </c>
      <c r="P4188" s="4">
        <v>36823100</v>
      </c>
      <c r="Q4188" s="4">
        <v>37781700</v>
      </c>
      <c r="R4188" s="4">
        <v>38972600</v>
      </c>
      <c r="S4188" s="4">
        <v>39917100</v>
      </c>
      <c r="T4188" s="4">
        <v>40568500</v>
      </c>
      <c r="U4188" s="4">
        <v>41237300</v>
      </c>
      <c r="V4188" s="4">
        <v>41898200</v>
      </c>
      <c r="W4188" s="4">
        <v>42562200</v>
      </c>
      <c r="X4188" s="4">
        <v>43017600</v>
      </c>
      <c r="Y4188" s="4">
        <v>43680400</v>
      </c>
      <c r="Z4188" s="4">
        <v>44331400</v>
      </c>
      <c r="AA4188" s="4">
        <v>44770600</v>
      </c>
      <c r="AB4188" s="4">
        <v>45428400</v>
      </c>
      <c r="AC4188" s="4">
        <v>46079600</v>
      </c>
      <c r="AD4188" s="4">
        <v>46532800</v>
      </c>
      <c r="AE4188" s="4">
        <v>47184400</v>
      </c>
      <c r="AF4188" s="4">
        <v>47841000</v>
      </c>
      <c r="AG4188" s="4">
        <v>48506000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28671200</v>
      </c>
      <c r="F4189" s="4">
        <v>26160700</v>
      </c>
      <c r="G4189" s="4">
        <v>23791000</v>
      </c>
      <c r="H4189" s="4">
        <v>21266300</v>
      </c>
      <c r="I4189" s="4">
        <v>21752300</v>
      </c>
      <c r="J4189" s="4">
        <v>22089500</v>
      </c>
      <c r="K4189" s="4">
        <v>22486600</v>
      </c>
      <c r="L4189" s="4">
        <v>23271900</v>
      </c>
      <c r="M4189" s="4">
        <v>23924100</v>
      </c>
      <c r="N4189" s="4">
        <v>24732600</v>
      </c>
      <c r="O4189" s="4">
        <v>25398000</v>
      </c>
      <c r="P4189" s="4">
        <v>26222200</v>
      </c>
      <c r="Q4189" s="4">
        <v>26904900</v>
      </c>
      <c r="R4189" s="4">
        <v>27752900</v>
      </c>
      <c r="S4189" s="4">
        <v>28425500</v>
      </c>
      <c r="T4189" s="4">
        <v>28889400</v>
      </c>
      <c r="U4189" s="4">
        <v>29365700</v>
      </c>
      <c r="V4189" s="4">
        <v>29836300</v>
      </c>
      <c r="W4189" s="4">
        <v>30309200</v>
      </c>
      <c r="X4189" s="4">
        <v>30633400</v>
      </c>
      <c r="Y4189" s="4">
        <v>31105500</v>
      </c>
      <c r="Z4189" s="4">
        <v>31569000</v>
      </c>
      <c r="AA4189" s="4">
        <v>31881700</v>
      </c>
      <c r="AB4189" s="4">
        <v>32350200</v>
      </c>
      <c r="AC4189" s="4">
        <v>32813900</v>
      </c>
      <c r="AD4189" s="4">
        <v>33136600</v>
      </c>
      <c r="AE4189" s="4">
        <v>33600600</v>
      </c>
      <c r="AF4189" s="4">
        <v>34068300</v>
      </c>
      <c r="AG4189" s="4">
        <v>34541800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2677770</v>
      </c>
      <c r="F4190" s="4">
        <v>2443290</v>
      </c>
      <c r="G4190" s="4">
        <v>2221970</v>
      </c>
      <c r="H4190" s="4">
        <v>1986180</v>
      </c>
      <c r="I4190" s="4">
        <v>2031570</v>
      </c>
      <c r="J4190" s="4">
        <v>2063060</v>
      </c>
      <c r="K4190" s="4">
        <v>2100150</v>
      </c>
      <c r="L4190" s="4">
        <v>2173490</v>
      </c>
      <c r="M4190" s="4">
        <v>2234400</v>
      </c>
      <c r="N4190" s="4">
        <v>2309910</v>
      </c>
      <c r="O4190" s="4">
        <v>2372060</v>
      </c>
      <c r="P4190" s="4">
        <v>2449040</v>
      </c>
      <c r="Q4190" s="4">
        <v>2512800</v>
      </c>
      <c r="R4190" s="4">
        <v>2592000</v>
      </c>
      <c r="S4190" s="4">
        <v>2654820</v>
      </c>
      <c r="T4190" s="4">
        <v>2698140</v>
      </c>
      <c r="U4190" s="4">
        <v>2742620</v>
      </c>
      <c r="V4190" s="4">
        <v>2786580</v>
      </c>
      <c r="W4190" s="4">
        <v>2830740</v>
      </c>
      <c r="X4190" s="4">
        <v>2861030</v>
      </c>
      <c r="Y4190" s="4">
        <v>2905110</v>
      </c>
      <c r="Z4190" s="4">
        <v>2948410</v>
      </c>
      <c r="AA4190" s="4">
        <v>2977610</v>
      </c>
      <c r="AB4190" s="4">
        <v>3021370</v>
      </c>
      <c r="AC4190" s="4">
        <v>3064680</v>
      </c>
      <c r="AD4190" s="4">
        <v>3094820</v>
      </c>
      <c r="AE4190" s="4">
        <v>3138150</v>
      </c>
      <c r="AF4190" s="4">
        <v>3181830</v>
      </c>
      <c r="AG4190" s="4">
        <v>3226050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17979300</v>
      </c>
      <c r="F4191" s="4">
        <v>16405000</v>
      </c>
      <c r="G4191" s="4">
        <v>14919000</v>
      </c>
      <c r="H4191" s="4">
        <v>13335800</v>
      </c>
      <c r="I4191" s="4">
        <v>13640500</v>
      </c>
      <c r="J4191" s="4">
        <v>13852000</v>
      </c>
      <c r="K4191" s="4">
        <v>14101000</v>
      </c>
      <c r="L4191" s="4">
        <v>14593500</v>
      </c>
      <c r="M4191" s="4">
        <v>15002400</v>
      </c>
      <c r="N4191" s="4">
        <v>15509400</v>
      </c>
      <c r="O4191" s="4">
        <v>15926700</v>
      </c>
      <c r="P4191" s="4">
        <v>16443600</v>
      </c>
      <c r="Q4191" s="4">
        <v>16871600</v>
      </c>
      <c r="R4191" s="4">
        <v>17403400</v>
      </c>
      <c r="S4191" s="4">
        <v>17825200</v>
      </c>
      <c r="T4191" s="4">
        <v>18116100</v>
      </c>
      <c r="U4191" s="4">
        <v>18414800</v>
      </c>
      <c r="V4191" s="4">
        <v>18709900</v>
      </c>
      <c r="W4191" s="4">
        <v>19006400</v>
      </c>
      <c r="X4191" s="4">
        <v>19209800</v>
      </c>
      <c r="Y4191" s="4">
        <v>19505800</v>
      </c>
      <c r="Z4191" s="4">
        <v>19796400</v>
      </c>
      <c r="AA4191" s="4">
        <v>19992600</v>
      </c>
      <c r="AB4191" s="4">
        <v>20286300</v>
      </c>
      <c r="AC4191" s="4">
        <v>20577100</v>
      </c>
      <c r="AD4191" s="4">
        <v>20779500</v>
      </c>
      <c r="AE4191" s="4">
        <v>21070400</v>
      </c>
      <c r="AF4191" s="4">
        <v>21363700</v>
      </c>
      <c r="AG4191" s="4">
        <v>21660600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19126900</v>
      </c>
      <c r="F4192" s="4">
        <v>17452100</v>
      </c>
      <c r="G4192" s="4">
        <v>15871200</v>
      </c>
      <c r="H4192" s="4">
        <v>14187000</v>
      </c>
      <c r="I4192" s="4">
        <v>14511200</v>
      </c>
      <c r="J4192" s="4">
        <v>14736200</v>
      </c>
      <c r="K4192" s="4">
        <v>15001100</v>
      </c>
      <c r="L4192" s="4">
        <v>15525000</v>
      </c>
      <c r="M4192" s="4">
        <v>15960000</v>
      </c>
      <c r="N4192" s="4">
        <v>16499400</v>
      </c>
      <c r="O4192" s="4">
        <v>16943300</v>
      </c>
      <c r="P4192" s="4">
        <v>17493100</v>
      </c>
      <c r="Q4192" s="4">
        <v>17948500</v>
      </c>
      <c r="R4192" s="4">
        <v>18514300</v>
      </c>
      <c r="S4192" s="4">
        <v>18963000</v>
      </c>
      <c r="T4192" s="4">
        <v>19272400</v>
      </c>
      <c r="U4192" s="4">
        <v>19590200</v>
      </c>
      <c r="V4192" s="4">
        <v>19904100</v>
      </c>
      <c r="W4192" s="4">
        <v>20219600</v>
      </c>
      <c r="X4192" s="4">
        <v>20435900</v>
      </c>
      <c r="Y4192" s="4">
        <v>20750800</v>
      </c>
      <c r="Z4192" s="4">
        <v>21060000</v>
      </c>
      <c r="AA4192" s="4">
        <v>21268700</v>
      </c>
      <c r="AB4192" s="4">
        <v>21581200</v>
      </c>
      <c r="AC4192" s="4">
        <v>21890500</v>
      </c>
      <c r="AD4192" s="4">
        <v>22105800</v>
      </c>
      <c r="AE4192" s="4">
        <v>22415400</v>
      </c>
      <c r="AF4192" s="4">
        <v>22727300</v>
      </c>
      <c r="AG4192" s="4">
        <v>23043200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1912690</v>
      </c>
      <c r="F4193" s="4">
        <v>1745210</v>
      </c>
      <c r="G4193" s="4">
        <v>1587120</v>
      </c>
      <c r="H4193" s="4">
        <v>1418700</v>
      </c>
      <c r="I4193" s="4">
        <v>1451120</v>
      </c>
      <c r="J4193" s="4">
        <v>1473620</v>
      </c>
      <c r="K4193" s="4">
        <v>1500110</v>
      </c>
      <c r="L4193" s="4">
        <v>1552500</v>
      </c>
      <c r="M4193" s="4">
        <v>1596000</v>
      </c>
      <c r="N4193" s="4">
        <v>1649940</v>
      </c>
      <c r="O4193" s="4">
        <v>1694330</v>
      </c>
      <c r="P4193" s="4">
        <v>1749310</v>
      </c>
      <c r="Q4193" s="4">
        <v>1794850</v>
      </c>
      <c r="R4193" s="4">
        <v>1851430</v>
      </c>
      <c r="S4193" s="4">
        <v>1896300</v>
      </c>
      <c r="T4193" s="4">
        <v>1927240</v>
      </c>
      <c r="U4193" s="4">
        <v>1959020</v>
      </c>
      <c r="V4193" s="4">
        <v>1990410</v>
      </c>
      <c r="W4193" s="4">
        <v>2021960</v>
      </c>
      <c r="X4193" s="4">
        <v>2043590</v>
      </c>
      <c r="Y4193" s="4">
        <v>2075080</v>
      </c>
      <c r="Z4193" s="4">
        <v>2106000</v>
      </c>
      <c r="AA4193" s="4">
        <v>2126870</v>
      </c>
      <c r="AB4193" s="4">
        <v>2158120</v>
      </c>
      <c r="AC4193" s="4">
        <v>2189050</v>
      </c>
      <c r="AD4193" s="4">
        <v>2210580</v>
      </c>
      <c r="AE4193" s="4">
        <v>2241540</v>
      </c>
      <c r="AF4193" s="4">
        <v>2272730</v>
      </c>
      <c r="AG4193" s="4">
        <v>2304320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265300000000</v>
      </c>
      <c r="E4303" s="4">
        <v>265300000000</v>
      </c>
      <c r="F4303" s="4">
        <v>265300000000</v>
      </c>
      <c r="G4303" s="4">
        <v>265300000000</v>
      </c>
      <c r="H4303" s="4">
        <v>265300000000</v>
      </c>
      <c r="I4303" s="4">
        <v>265300000000</v>
      </c>
      <c r="J4303" s="4">
        <v>265300000000</v>
      </c>
      <c r="K4303" s="4">
        <v>265300000000</v>
      </c>
      <c r="L4303" s="4">
        <v>265300000000</v>
      </c>
      <c r="M4303" s="4">
        <v>265300000000</v>
      </c>
      <c r="N4303" s="4">
        <v>265300000000</v>
      </c>
      <c r="O4303" s="4">
        <v>265300000000</v>
      </c>
      <c r="P4303" s="4">
        <v>265300000000</v>
      </c>
      <c r="Q4303" s="4">
        <v>265300000000</v>
      </c>
      <c r="R4303" s="4">
        <v>318360000000</v>
      </c>
      <c r="S4303" s="4">
        <v>318360000000</v>
      </c>
      <c r="T4303" s="4">
        <v>318360000000</v>
      </c>
      <c r="U4303" s="4">
        <v>318360000000</v>
      </c>
      <c r="V4303" s="4">
        <v>318360000000</v>
      </c>
      <c r="W4303" s="4">
        <v>318360000000</v>
      </c>
      <c r="X4303" s="4">
        <v>318360000000</v>
      </c>
      <c r="Y4303" s="4">
        <v>318360000000</v>
      </c>
      <c r="Z4303" s="4">
        <v>318360000000</v>
      </c>
      <c r="AA4303" s="4">
        <v>318360000000</v>
      </c>
      <c r="AB4303" s="4">
        <v>318360000000</v>
      </c>
      <c r="AC4303" s="4">
        <v>371420000000</v>
      </c>
      <c r="AD4303" s="4">
        <v>371420000000</v>
      </c>
      <c r="AE4303" s="4">
        <v>371420000000</v>
      </c>
      <c r="AF4303" s="4">
        <v>371420000000</v>
      </c>
      <c r="AG4303" s="4">
        <v>371420000000</v>
      </c>
    </row>
    <row r="4304" spans="1:33">
      <c r="A4304" t="s">
        <v>2672</v>
      </c>
      <c r="B4304" t="s">
        <v>132</v>
      </c>
      <c r="C4304" s="4">
        <v>30190000</v>
      </c>
      <c r="D4304" s="4">
        <v>30190000</v>
      </c>
      <c r="E4304" s="4">
        <v>30190000</v>
      </c>
      <c r="F4304" s="4">
        <v>30190000</v>
      </c>
      <c r="G4304" s="4">
        <v>30190000</v>
      </c>
      <c r="H4304" s="4">
        <v>30190000</v>
      </c>
      <c r="I4304" s="4">
        <v>30190000</v>
      </c>
      <c r="J4304" s="4">
        <v>30190000</v>
      </c>
      <c r="K4304" s="4">
        <v>30190000</v>
      </c>
      <c r="L4304" s="4">
        <v>30190000</v>
      </c>
      <c r="M4304" s="4">
        <v>30190000</v>
      </c>
      <c r="N4304" s="4">
        <v>30190000</v>
      </c>
      <c r="O4304" s="4">
        <v>30190000</v>
      </c>
      <c r="P4304" s="4">
        <v>30190000</v>
      </c>
      <c r="Q4304" s="4">
        <v>30190000</v>
      </c>
      <c r="R4304" s="4">
        <v>36228000</v>
      </c>
      <c r="S4304" s="4">
        <v>36228000</v>
      </c>
      <c r="T4304" s="4">
        <v>36228000</v>
      </c>
      <c r="U4304" s="4">
        <v>36228000</v>
      </c>
      <c r="V4304" s="4">
        <v>36228000</v>
      </c>
      <c r="W4304" s="4">
        <v>36228000</v>
      </c>
      <c r="X4304" s="4">
        <v>36228000</v>
      </c>
      <c r="Y4304" s="4">
        <v>36228000</v>
      </c>
      <c r="Z4304" s="4">
        <v>36228000</v>
      </c>
      <c r="AA4304" s="4">
        <v>36228000</v>
      </c>
      <c r="AB4304" s="4">
        <v>36228000</v>
      </c>
      <c r="AC4304" s="4">
        <v>42266000</v>
      </c>
      <c r="AD4304" s="4">
        <v>42266000</v>
      </c>
      <c r="AE4304" s="4">
        <v>42266000</v>
      </c>
      <c r="AF4304" s="4">
        <v>42266000</v>
      </c>
      <c r="AG4304" s="4">
        <v>42266000</v>
      </c>
    </row>
    <row r="4305" spans="1:33">
      <c r="A4305" t="s">
        <v>2671</v>
      </c>
      <c r="B4305" t="s">
        <v>132</v>
      </c>
      <c r="C4305" s="4">
        <v>161165000</v>
      </c>
      <c r="D4305" s="4">
        <v>161165000</v>
      </c>
      <c r="E4305" s="4">
        <v>161165000</v>
      </c>
      <c r="F4305" s="4">
        <v>161165000</v>
      </c>
      <c r="G4305" s="4">
        <v>161165000</v>
      </c>
      <c r="H4305" s="4">
        <v>161165000</v>
      </c>
      <c r="I4305" s="4">
        <v>161165000</v>
      </c>
      <c r="J4305" s="4">
        <v>161165000</v>
      </c>
      <c r="K4305" s="4">
        <v>161165000</v>
      </c>
      <c r="L4305" s="4">
        <v>161165000</v>
      </c>
      <c r="M4305" s="4">
        <v>161165000</v>
      </c>
      <c r="N4305" s="4">
        <v>161165000</v>
      </c>
      <c r="O4305" s="4">
        <v>161165000</v>
      </c>
      <c r="P4305" s="4">
        <v>161165000</v>
      </c>
      <c r="Q4305" s="4">
        <v>161165000</v>
      </c>
      <c r="R4305" s="4">
        <v>193398000</v>
      </c>
      <c r="S4305" s="4">
        <v>193398000</v>
      </c>
      <c r="T4305" s="4">
        <v>193398000</v>
      </c>
      <c r="U4305" s="4">
        <v>193398000</v>
      </c>
      <c r="V4305" s="4">
        <v>193398000</v>
      </c>
      <c r="W4305" s="4">
        <v>193398000</v>
      </c>
      <c r="X4305" s="4">
        <v>193398000</v>
      </c>
      <c r="Y4305" s="4">
        <v>193398000</v>
      </c>
      <c r="Z4305" s="4">
        <v>193398000</v>
      </c>
      <c r="AA4305" s="4">
        <v>193398000</v>
      </c>
      <c r="AB4305" s="4">
        <v>193398000</v>
      </c>
      <c r="AC4305" s="4">
        <v>225631000</v>
      </c>
      <c r="AD4305" s="4">
        <v>225631000</v>
      </c>
      <c r="AE4305" s="4">
        <v>225631000</v>
      </c>
      <c r="AF4305" s="4">
        <v>225631000</v>
      </c>
      <c r="AG4305" s="4">
        <v>225631000</v>
      </c>
    </row>
    <row r="4306" spans="1:33">
      <c r="A4306" t="s">
        <v>2670</v>
      </c>
      <c r="B4306" t="s">
        <v>132</v>
      </c>
      <c r="C4306" s="4">
        <v>283455000</v>
      </c>
      <c r="D4306" s="4">
        <v>283455000</v>
      </c>
      <c r="E4306" s="4">
        <v>283455000</v>
      </c>
      <c r="F4306" s="4">
        <v>283455000</v>
      </c>
      <c r="G4306" s="4">
        <v>283455000</v>
      </c>
      <c r="H4306" s="4">
        <v>283455000</v>
      </c>
      <c r="I4306" s="4">
        <v>283455000</v>
      </c>
      <c r="J4306" s="4">
        <v>283455000</v>
      </c>
      <c r="K4306" s="4">
        <v>283455000</v>
      </c>
      <c r="L4306" s="4">
        <v>283455000</v>
      </c>
      <c r="M4306" s="4">
        <v>283455000</v>
      </c>
      <c r="N4306" s="4">
        <v>283455000</v>
      </c>
      <c r="O4306" s="4">
        <v>283455000</v>
      </c>
      <c r="P4306" s="4">
        <v>283455000</v>
      </c>
      <c r="Q4306" s="4">
        <v>283455000</v>
      </c>
      <c r="R4306" s="4">
        <v>340146000</v>
      </c>
      <c r="S4306" s="4">
        <v>340146000</v>
      </c>
      <c r="T4306" s="4">
        <v>340146000</v>
      </c>
      <c r="U4306" s="4">
        <v>340146000</v>
      </c>
      <c r="V4306" s="4">
        <v>340146000</v>
      </c>
      <c r="W4306" s="4">
        <v>340146000</v>
      </c>
      <c r="X4306" s="4">
        <v>340146000</v>
      </c>
      <c r="Y4306" s="4">
        <v>340146000</v>
      </c>
      <c r="Z4306" s="4">
        <v>340146000</v>
      </c>
      <c r="AA4306" s="4">
        <v>340146000</v>
      </c>
      <c r="AB4306" s="4">
        <v>340146000</v>
      </c>
      <c r="AC4306" s="4">
        <v>396837000</v>
      </c>
      <c r="AD4306" s="4">
        <v>396837000</v>
      </c>
      <c r="AE4306" s="4">
        <v>396837000</v>
      </c>
      <c r="AF4306" s="4">
        <v>396837000</v>
      </c>
      <c r="AG4306" s="4">
        <v>396837000</v>
      </c>
    </row>
    <row r="4307" spans="1:33">
      <c r="A4307" t="s">
        <v>2669</v>
      </c>
      <c r="B4307" t="s">
        <v>132</v>
      </c>
      <c r="C4307" s="4">
        <v>11170000</v>
      </c>
      <c r="D4307" s="4">
        <v>11170000</v>
      </c>
      <c r="E4307" s="4">
        <v>11170000</v>
      </c>
      <c r="F4307" s="4">
        <v>11170000</v>
      </c>
      <c r="G4307" s="4">
        <v>11170000</v>
      </c>
      <c r="H4307" s="4">
        <v>11170000</v>
      </c>
      <c r="I4307" s="4">
        <v>11170000</v>
      </c>
      <c r="J4307" s="4">
        <v>11170000</v>
      </c>
      <c r="K4307" s="4">
        <v>11170000</v>
      </c>
      <c r="L4307" s="4">
        <v>11170000</v>
      </c>
      <c r="M4307" s="4">
        <v>11170000</v>
      </c>
      <c r="N4307" s="4">
        <v>11170000</v>
      </c>
      <c r="O4307" s="4">
        <v>11170000</v>
      </c>
      <c r="P4307" s="4">
        <v>11170000</v>
      </c>
      <c r="Q4307" s="4">
        <v>11170000</v>
      </c>
      <c r="R4307" s="4">
        <v>13404000</v>
      </c>
      <c r="S4307" s="4">
        <v>13404000</v>
      </c>
      <c r="T4307" s="4">
        <v>13404000</v>
      </c>
      <c r="U4307" s="4">
        <v>13404000</v>
      </c>
      <c r="V4307" s="4">
        <v>13404000</v>
      </c>
      <c r="W4307" s="4">
        <v>13404000</v>
      </c>
      <c r="X4307" s="4">
        <v>13404000</v>
      </c>
      <c r="Y4307" s="4">
        <v>13404000</v>
      </c>
      <c r="Z4307" s="4">
        <v>13404000</v>
      </c>
      <c r="AA4307" s="4">
        <v>13404000</v>
      </c>
      <c r="AB4307" s="4">
        <v>13404000</v>
      </c>
      <c r="AC4307" s="4">
        <v>15638000</v>
      </c>
      <c r="AD4307" s="4">
        <v>15638000</v>
      </c>
      <c r="AE4307" s="4">
        <v>15638000</v>
      </c>
      <c r="AF4307" s="4">
        <v>15638000</v>
      </c>
      <c r="AG4307" s="4">
        <v>15638000</v>
      </c>
    </row>
    <row r="4308" spans="1:33">
      <c r="A4308" t="s">
        <v>2668</v>
      </c>
      <c r="B4308" t="s">
        <v>132</v>
      </c>
      <c r="C4308" s="4">
        <v>10525000</v>
      </c>
      <c r="D4308" s="4">
        <v>10525000</v>
      </c>
      <c r="E4308" s="4">
        <v>10525000</v>
      </c>
      <c r="F4308" s="4">
        <v>10525000</v>
      </c>
      <c r="G4308" s="4">
        <v>10525000</v>
      </c>
      <c r="H4308" s="4">
        <v>10525000</v>
      </c>
      <c r="I4308" s="4">
        <v>10525000</v>
      </c>
      <c r="J4308" s="4">
        <v>10525000</v>
      </c>
      <c r="K4308" s="4">
        <v>10525000</v>
      </c>
      <c r="L4308" s="4">
        <v>10525000</v>
      </c>
      <c r="M4308" s="4">
        <v>10525000</v>
      </c>
      <c r="N4308" s="4">
        <v>10525000</v>
      </c>
      <c r="O4308" s="4">
        <v>10525000</v>
      </c>
      <c r="P4308" s="4">
        <v>10525000</v>
      </c>
      <c r="Q4308" s="4">
        <v>10525000</v>
      </c>
      <c r="R4308" s="4">
        <v>12630000</v>
      </c>
      <c r="S4308" s="4">
        <v>12630000</v>
      </c>
      <c r="T4308" s="4">
        <v>12630000</v>
      </c>
      <c r="U4308" s="4">
        <v>12630000</v>
      </c>
      <c r="V4308" s="4">
        <v>12630000</v>
      </c>
      <c r="W4308" s="4">
        <v>12630000</v>
      </c>
      <c r="X4308" s="4">
        <v>12630000</v>
      </c>
      <c r="Y4308" s="4">
        <v>12630000</v>
      </c>
      <c r="Z4308" s="4">
        <v>12630000</v>
      </c>
      <c r="AA4308" s="4">
        <v>12630000</v>
      </c>
      <c r="AB4308" s="4">
        <v>12630000</v>
      </c>
      <c r="AC4308" s="4">
        <v>14735000</v>
      </c>
      <c r="AD4308" s="4">
        <v>14735000</v>
      </c>
      <c r="AE4308" s="4">
        <v>14735000</v>
      </c>
      <c r="AF4308" s="4">
        <v>14735000</v>
      </c>
      <c r="AG4308" s="4">
        <v>14735000</v>
      </c>
    </row>
    <row r="4309" spans="1:33">
      <c r="A4309" t="s">
        <v>2667</v>
      </c>
      <c r="B4309" t="s">
        <v>132</v>
      </c>
      <c r="C4309" s="4">
        <v>7495000</v>
      </c>
      <c r="D4309" s="4">
        <v>7495010</v>
      </c>
      <c r="E4309" s="4">
        <v>7495010</v>
      </c>
      <c r="F4309" s="4">
        <v>7495010</v>
      </c>
      <c r="G4309" s="4">
        <v>7495010</v>
      </c>
      <c r="H4309" s="4">
        <v>7495010</v>
      </c>
      <c r="I4309" s="4">
        <v>7495010</v>
      </c>
      <c r="J4309" s="4">
        <v>7495010</v>
      </c>
      <c r="K4309" s="4">
        <v>7495010</v>
      </c>
      <c r="L4309" s="4">
        <v>7495010</v>
      </c>
      <c r="M4309" s="4">
        <v>7495010</v>
      </c>
      <c r="N4309" s="4">
        <v>7495010</v>
      </c>
      <c r="O4309" s="4">
        <v>7495010</v>
      </c>
      <c r="P4309" s="4">
        <v>7495010</v>
      </c>
      <c r="Q4309" s="4">
        <v>7495010</v>
      </c>
      <c r="R4309" s="4">
        <v>8994010</v>
      </c>
      <c r="S4309" s="4">
        <v>8994010</v>
      </c>
      <c r="T4309" s="4">
        <v>8994010</v>
      </c>
      <c r="U4309" s="4">
        <v>8994010</v>
      </c>
      <c r="V4309" s="4">
        <v>8994010</v>
      </c>
      <c r="W4309" s="4">
        <v>8994010</v>
      </c>
      <c r="X4309" s="4">
        <v>8994010</v>
      </c>
      <c r="Y4309" s="4">
        <v>8994010</v>
      </c>
      <c r="Z4309" s="4">
        <v>8994010</v>
      </c>
      <c r="AA4309" s="4">
        <v>8994010</v>
      </c>
      <c r="AB4309" s="4">
        <v>8994010</v>
      </c>
      <c r="AC4309" s="4">
        <v>10493000</v>
      </c>
      <c r="AD4309" s="4">
        <v>10493000</v>
      </c>
      <c r="AE4309" s="4">
        <v>10493000</v>
      </c>
      <c r="AF4309" s="4">
        <v>10493000</v>
      </c>
      <c r="AG4309" s="4">
        <v>10493000</v>
      </c>
    </row>
    <row r="4310" spans="1:33">
      <c r="A4310" t="s">
        <v>2666</v>
      </c>
      <c r="B4310" t="s">
        <v>132</v>
      </c>
      <c r="C4310">
        <v>700000</v>
      </c>
      <c r="D4310">
        <v>700001</v>
      </c>
      <c r="E4310">
        <v>700001</v>
      </c>
      <c r="F4310">
        <v>700001</v>
      </c>
      <c r="G4310">
        <v>700001</v>
      </c>
      <c r="H4310">
        <v>700001</v>
      </c>
      <c r="I4310">
        <v>700001</v>
      </c>
      <c r="J4310">
        <v>700001</v>
      </c>
      <c r="K4310">
        <v>700001</v>
      </c>
      <c r="L4310">
        <v>700001</v>
      </c>
      <c r="M4310">
        <v>700001</v>
      </c>
      <c r="N4310">
        <v>700001</v>
      </c>
      <c r="O4310">
        <v>700001</v>
      </c>
      <c r="P4310">
        <v>700001</v>
      </c>
      <c r="Q4310">
        <v>700001</v>
      </c>
      <c r="R4310">
        <v>840001</v>
      </c>
      <c r="S4310">
        <v>840001</v>
      </c>
      <c r="T4310">
        <v>840001</v>
      </c>
      <c r="U4310">
        <v>840001</v>
      </c>
      <c r="V4310">
        <v>840001</v>
      </c>
      <c r="W4310">
        <v>840001</v>
      </c>
      <c r="X4310">
        <v>840001</v>
      </c>
      <c r="Y4310">
        <v>840001</v>
      </c>
      <c r="Z4310">
        <v>840001</v>
      </c>
      <c r="AA4310">
        <v>840001</v>
      </c>
      <c r="AB4310">
        <v>840001</v>
      </c>
      <c r="AC4310">
        <v>980001</v>
      </c>
      <c r="AD4310">
        <v>980001</v>
      </c>
      <c r="AE4310">
        <v>980001</v>
      </c>
      <c r="AF4310">
        <v>980001</v>
      </c>
      <c r="AG4310">
        <v>980001</v>
      </c>
    </row>
    <row r="4311" spans="1:33">
      <c r="A4311" t="s">
        <v>2665</v>
      </c>
      <c r="B4311" t="s">
        <v>132</v>
      </c>
      <c r="C4311" s="4">
        <v>4700000</v>
      </c>
      <c r="D4311" s="4">
        <v>4700010</v>
      </c>
      <c r="E4311" s="4">
        <v>4700010</v>
      </c>
      <c r="F4311" s="4">
        <v>4700010</v>
      </c>
      <c r="G4311" s="4">
        <v>4700010</v>
      </c>
      <c r="H4311" s="4">
        <v>4700010</v>
      </c>
      <c r="I4311" s="4">
        <v>4700010</v>
      </c>
      <c r="J4311" s="4">
        <v>4700010</v>
      </c>
      <c r="K4311" s="4">
        <v>4700010</v>
      </c>
      <c r="L4311" s="4">
        <v>4700010</v>
      </c>
      <c r="M4311" s="4">
        <v>4700010</v>
      </c>
      <c r="N4311" s="4">
        <v>4700010</v>
      </c>
      <c r="O4311" s="4">
        <v>4700010</v>
      </c>
      <c r="P4311" s="4">
        <v>4700010</v>
      </c>
      <c r="Q4311" s="4">
        <v>4700010</v>
      </c>
      <c r="R4311" s="4">
        <v>5640010</v>
      </c>
      <c r="S4311" s="4">
        <v>5640010</v>
      </c>
      <c r="T4311" s="4">
        <v>5640010</v>
      </c>
      <c r="U4311" s="4">
        <v>5640010</v>
      </c>
      <c r="V4311" s="4">
        <v>5640010</v>
      </c>
      <c r="W4311" s="4">
        <v>5640010</v>
      </c>
      <c r="X4311" s="4">
        <v>5640010</v>
      </c>
      <c r="Y4311" s="4">
        <v>5640010</v>
      </c>
      <c r="Z4311" s="4">
        <v>5640010</v>
      </c>
      <c r="AA4311" s="4">
        <v>5640010</v>
      </c>
      <c r="AB4311" s="4">
        <v>5640010</v>
      </c>
      <c r="AC4311" s="4">
        <v>6580010</v>
      </c>
      <c r="AD4311" s="4">
        <v>6580010</v>
      </c>
      <c r="AE4311" s="4">
        <v>6580010</v>
      </c>
      <c r="AF4311" s="4">
        <v>6580010</v>
      </c>
      <c r="AG4311" s="4">
        <v>6580010</v>
      </c>
    </row>
    <row r="4312" spans="1:33">
      <c r="A4312" t="s">
        <v>2664</v>
      </c>
      <c r="B4312" t="s">
        <v>132</v>
      </c>
      <c r="C4312" s="4">
        <v>5000000</v>
      </c>
      <c r="D4312" s="4">
        <v>5000010</v>
      </c>
      <c r="E4312" s="4">
        <v>5000010</v>
      </c>
      <c r="F4312" s="4">
        <v>5000010</v>
      </c>
      <c r="G4312" s="4">
        <v>5000010</v>
      </c>
      <c r="H4312" s="4">
        <v>5000010</v>
      </c>
      <c r="I4312" s="4">
        <v>5000010</v>
      </c>
      <c r="J4312" s="4">
        <v>5000010</v>
      </c>
      <c r="K4312" s="4">
        <v>5000010</v>
      </c>
      <c r="L4312" s="4">
        <v>5000010</v>
      </c>
      <c r="M4312" s="4">
        <v>5000010</v>
      </c>
      <c r="N4312" s="4">
        <v>5000010</v>
      </c>
      <c r="O4312" s="4">
        <v>5000010</v>
      </c>
      <c r="P4312" s="4">
        <v>5000010</v>
      </c>
      <c r="Q4312" s="4">
        <v>5000010</v>
      </c>
      <c r="R4312" s="4">
        <v>6000010</v>
      </c>
      <c r="S4312" s="4">
        <v>6000010</v>
      </c>
      <c r="T4312" s="4">
        <v>6000010</v>
      </c>
      <c r="U4312" s="4">
        <v>6000010</v>
      </c>
      <c r="V4312" s="4">
        <v>6000010</v>
      </c>
      <c r="W4312" s="4">
        <v>6000010</v>
      </c>
      <c r="X4312" s="4">
        <v>6000010</v>
      </c>
      <c r="Y4312" s="4">
        <v>6000010</v>
      </c>
      <c r="Z4312" s="4">
        <v>6000010</v>
      </c>
      <c r="AA4312" s="4">
        <v>6000010</v>
      </c>
      <c r="AB4312" s="4">
        <v>6000010</v>
      </c>
      <c r="AC4312" s="4">
        <v>7000010</v>
      </c>
      <c r="AD4312" s="4">
        <v>7000010</v>
      </c>
      <c r="AE4312" s="4">
        <v>7000010</v>
      </c>
      <c r="AF4312" s="4">
        <v>7000010</v>
      </c>
      <c r="AG4312" s="4">
        <v>7000010</v>
      </c>
    </row>
    <row r="4313" spans="1:33">
      <c r="A4313" t="s">
        <v>2663</v>
      </c>
      <c r="B4313" t="s">
        <v>132</v>
      </c>
      <c r="C4313">
        <v>500000</v>
      </c>
      <c r="D4313">
        <v>500001</v>
      </c>
      <c r="E4313">
        <v>500001</v>
      </c>
      <c r="F4313">
        <v>500001</v>
      </c>
      <c r="G4313">
        <v>500001</v>
      </c>
      <c r="H4313">
        <v>500001</v>
      </c>
      <c r="I4313">
        <v>500001</v>
      </c>
      <c r="J4313">
        <v>500001</v>
      </c>
      <c r="K4313">
        <v>500001</v>
      </c>
      <c r="L4313">
        <v>500001</v>
      </c>
      <c r="M4313">
        <v>500001</v>
      </c>
      <c r="N4313">
        <v>500001</v>
      </c>
      <c r="O4313">
        <v>500001</v>
      </c>
      <c r="P4313">
        <v>500001</v>
      </c>
      <c r="Q4313">
        <v>500001</v>
      </c>
      <c r="R4313">
        <v>600001</v>
      </c>
      <c r="S4313">
        <v>600001</v>
      </c>
      <c r="T4313">
        <v>600001</v>
      </c>
      <c r="U4313">
        <v>600001</v>
      </c>
      <c r="V4313">
        <v>600001</v>
      </c>
      <c r="W4313">
        <v>600001</v>
      </c>
      <c r="X4313">
        <v>600001</v>
      </c>
      <c r="Y4313">
        <v>600001</v>
      </c>
      <c r="Z4313">
        <v>600001</v>
      </c>
      <c r="AA4313">
        <v>600001</v>
      </c>
      <c r="AB4313">
        <v>600001</v>
      </c>
      <c r="AC4313">
        <v>700001</v>
      </c>
      <c r="AD4313">
        <v>700001</v>
      </c>
      <c r="AE4313">
        <v>700001</v>
      </c>
      <c r="AF4313">
        <v>700001</v>
      </c>
      <c r="AG4313">
        <v>700001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107538</v>
      </c>
      <c r="E4436">
        <v>147976</v>
      </c>
      <c r="F4436">
        <v>208465</v>
      </c>
      <c r="G4436">
        <v>257117</v>
      </c>
      <c r="H4436">
        <v>309900</v>
      </c>
      <c r="I4436">
        <v>362256</v>
      </c>
      <c r="J4436">
        <v>412675</v>
      </c>
      <c r="K4436">
        <v>423641</v>
      </c>
      <c r="L4436">
        <v>655443</v>
      </c>
      <c r="M4436">
        <v>893247</v>
      </c>
      <c r="N4436" s="4">
        <v>1151350</v>
      </c>
      <c r="O4436" s="4">
        <v>1419040</v>
      </c>
      <c r="P4436" s="4">
        <v>1678640</v>
      </c>
      <c r="Q4436" s="4">
        <v>1943120</v>
      </c>
      <c r="R4436" s="4">
        <v>2196520</v>
      </c>
      <c r="S4436" s="4">
        <v>2474750</v>
      </c>
      <c r="T4436" s="4">
        <v>2477000</v>
      </c>
      <c r="U4436" s="4">
        <v>2483530</v>
      </c>
      <c r="V4436" s="4">
        <v>2508340</v>
      </c>
      <c r="W4436" s="4">
        <v>2519600</v>
      </c>
      <c r="X4436" s="4">
        <v>2551690</v>
      </c>
      <c r="Y4436" s="4">
        <v>2572150</v>
      </c>
      <c r="Z4436" s="4">
        <v>2580550</v>
      </c>
      <c r="AA4436" s="4">
        <v>2609110</v>
      </c>
      <c r="AB4436" s="4">
        <v>2623280</v>
      </c>
      <c r="AC4436" s="4">
        <v>2638370</v>
      </c>
      <c r="AD4436" s="4">
        <v>2678980</v>
      </c>
      <c r="AE4436" s="4">
        <v>2692580</v>
      </c>
      <c r="AF4436" s="4">
        <v>2709710</v>
      </c>
      <c r="AG4436" s="4">
        <v>2735650</v>
      </c>
    </row>
    <row r="4437" spans="1:33">
      <c r="A4437" t="s">
        <v>2539</v>
      </c>
      <c r="B4437" t="s">
        <v>132</v>
      </c>
      <c r="C4437">
        <v>0</v>
      </c>
      <c r="D4437" s="4">
        <v>2851570</v>
      </c>
      <c r="E4437" s="4">
        <v>3923850</v>
      </c>
      <c r="F4437" s="4">
        <v>5527820</v>
      </c>
      <c r="G4437" s="4">
        <v>6817910</v>
      </c>
      <c r="H4437" s="4">
        <v>8217560</v>
      </c>
      <c r="I4437" s="4">
        <v>9605880</v>
      </c>
      <c r="J4437" s="4">
        <v>10942800</v>
      </c>
      <c r="K4437" s="4">
        <v>11233600</v>
      </c>
      <c r="L4437" s="4">
        <v>17380200</v>
      </c>
      <c r="M4437" s="4">
        <v>23686000</v>
      </c>
      <c r="N4437" s="4">
        <v>30530200</v>
      </c>
      <c r="O4437" s="4">
        <v>37628400</v>
      </c>
      <c r="P4437" s="4">
        <v>44512000</v>
      </c>
      <c r="Q4437" s="4">
        <v>51525300</v>
      </c>
      <c r="R4437" s="4">
        <v>58244600</v>
      </c>
      <c r="S4437" s="4">
        <v>65622500</v>
      </c>
      <c r="T4437" s="4">
        <v>65682100</v>
      </c>
      <c r="U4437" s="4">
        <v>65855200</v>
      </c>
      <c r="V4437" s="4">
        <v>66513200</v>
      </c>
      <c r="W4437" s="4">
        <v>66811800</v>
      </c>
      <c r="X4437" s="4">
        <v>67662500</v>
      </c>
      <c r="Y4437" s="4">
        <v>68205300</v>
      </c>
      <c r="Z4437" s="4">
        <v>68427800</v>
      </c>
      <c r="AA4437" s="4">
        <v>69185300</v>
      </c>
      <c r="AB4437" s="4">
        <v>69560800</v>
      </c>
      <c r="AC4437" s="4">
        <v>69961100</v>
      </c>
      <c r="AD4437" s="4">
        <v>71037900</v>
      </c>
      <c r="AE4437" s="4">
        <v>71398600</v>
      </c>
      <c r="AF4437" s="4">
        <v>71852700</v>
      </c>
      <c r="AG4437" s="4">
        <v>72540700</v>
      </c>
    </row>
    <row r="4438" spans="1:33">
      <c r="A4438" t="s">
        <v>2538</v>
      </c>
      <c r="B4438" t="s">
        <v>132</v>
      </c>
      <c r="C4438">
        <v>0</v>
      </c>
      <c r="D4438" s="4">
        <v>1162470</v>
      </c>
      <c r="E4438" s="4">
        <v>1599590</v>
      </c>
      <c r="F4438" s="4">
        <v>2253460</v>
      </c>
      <c r="G4438" s="4">
        <v>2779380</v>
      </c>
      <c r="H4438" s="4">
        <v>3349950</v>
      </c>
      <c r="I4438" s="4">
        <v>3915910</v>
      </c>
      <c r="J4438" s="4">
        <v>4460930</v>
      </c>
      <c r="K4438" s="4">
        <v>4579470</v>
      </c>
      <c r="L4438" s="4">
        <v>7085200</v>
      </c>
      <c r="M4438" s="4">
        <v>9655810</v>
      </c>
      <c r="N4438" s="4">
        <v>12445900</v>
      </c>
      <c r="O4438" s="4">
        <v>15339500</v>
      </c>
      <c r="P4438" s="4">
        <v>18145700</v>
      </c>
      <c r="Q4438" s="4">
        <v>21004700</v>
      </c>
      <c r="R4438" s="4">
        <v>23743900</v>
      </c>
      <c r="S4438" s="4">
        <v>26751500</v>
      </c>
      <c r="T4438" s="4">
        <v>26775900</v>
      </c>
      <c r="U4438" s="4">
        <v>26846400</v>
      </c>
      <c r="V4438" s="4">
        <v>27114600</v>
      </c>
      <c r="W4438" s="4">
        <v>27236400</v>
      </c>
      <c r="X4438" s="4">
        <v>27583200</v>
      </c>
      <c r="Y4438" s="4">
        <v>27804400</v>
      </c>
      <c r="Z4438" s="4">
        <v>27895200</v>
      </c>
      <c r="AA4438" s="4">
        <v>28204000</v>
      </c>
      <c r="AB4438" s="4">
        <v>28357000</v>
      </c>
      <c r="AC4438" s="4">
        <v>28520200</v>
      </c>
      <c r="AD4438" s="4">
        <v>28959200</v>
      </c>
      <c r="AE4438" s="4">
        <v>29106200</v>
      </c>
      <c r="AF4438" s="4">
        <v>29291300</v>
      </c>
      <c r="AG4438" s="4">
        <v>29571800</v>
      </c>
    </row>
    <row r="4439" spans="1:33">
      <c r="A4439" t="s">
        <v>2537</v>
      </c>
      <c r="B4439" t="s">
        <v>132</v>
      </c>
      <c r="C4439">
        <v>0</v>
      </c>
      <c r="D4439" s="4">
        <v>1564160</v>
      </c>
      <c r="E4439" s="4">
        <v>2152330</v>
      </c>
      <c r="F4439" s="4">
        <v>3032150</v>
      </c>
      <c r="G4439" s="4">
        <v>3739800</v>
      </c>
      <c r="H4439" s="4">
        <v>4507540</v>
      </c>
      <c r="I4439" s="4">
        <v>5269070</v>
      </c>
      <c r="J4439" s="4">
        <v>6002410</v>
      </c>
      <c r="K4439" s="4">
        <v>6161910</v>
      </c>
      <c r="L4439" s="4">
        <v>9533510</v>
      </c>
      <c r="M4439" s="4">
        <v>12992400</v>
      </c>
      <c r="N4439" s="4">
        <v>16746600</v>
      </c>
      <c r="O4439" s="4">
        <v>20640100</v>
      </c>
      <c r="P4439" s="4">
        <v>24416000</v>
      </c>
      <c r="Q4439" s="4">
        <v>28262900</v>
      </c>
      <c r="R4439" s="4">
        <v>31948600</v>
      </c>
      <c r="S4439" s="4">
        <v>35995600</v>
      </c>
      <c r="T4439" s="4">
        <v>36028300</v>
      </c>
      <c r="U4439" s="4">
        <v>36123300</v>
      </c>
      <c r="V4439" s="4">
        <v>36484200</v>
      </c>
      <c r="W4439" s="4">
        <v>36648000</v>
      </c>
      <c r="X4439" s="4">
        <v>37114600</v>
      </c>
      <c r="Y4439" s="4">
        <v>37412300</v>
      </c>
      <c r="Z4439" s="4">
        <v>37534400</v>
      </c>
      <c r="AA4439" s="4">
        <v>37949900</v>
      </c>
      <c r="AB4439" s="4">
        <v>38155900</v>
      </c>
      <c r="AC4439" s="4">
        <v>38375500</v>
      </c>
      <c r="AD4439" s="4">
        <v>38966100</v>
      </c>
      <c r="AE4439" s="4">
        <v>39164000</v>
      </c>
      <c r="AF4439" s="4">
        <v>39413000</v>
      </c>
      <c r="AG4439" s="4">
        <v>39790400</v>
      </c>
    </row>
    <row r="4440" spans="1:33">
      <c r="A4440" t="s">
        <v>2536</v>
      </c>
      <c r="B4440" t="s">
        <v>132</v>
      </c>
      <c r="C4440">
        <v>0</v>
      </c>
      <c r="D4440" s="4">
        <v>1346240</v>
      </c>
      <c r="E4440" s="4">
        <v>1852470</v>
      </c>
      <c r="F4440" s="4">
        <v>2609710</v>
      </c>
      <c r="G4440" s="4">
        <v>3218770</v>
      </c>
      <c r="H4440" s="4">
        <v>3879550</v>
      </c>
      <c r="I4440" s="4">
        <v>4534980</v>
      </c>
      <c r="J4440" s="4">
        <v>5166150</v>
      </c>
      <c r="K4440" s="4">
        <v>5303430</v>
      </c>
      <c r="L4440" s="4">
        <v>8205300</v>
      </c>
      <c r="M4440" s="4">
        <v>11182300</v>
      </c>
      <c r="N4440" s="4">
        <v>14413500</v>
      </c>
      <c r="O4440" s="4">
        <v>17764500</v>
      </c>
      <c r="P4440" s="4">
        <v>21014300</v>
      </c>
      <c r="Q4440" s="4">
        <v>24325400</v>
      </c>
      <c r="R4440" s="4">
        <v>27497500</v>
      </c>
      <c r="S4440" s="4">
        <v>30980700</v>
      </c>
      <c r="T4440" s="4">
        <v>31008800</v>
      </c>
      <c r="U4440" s="4">
        <v>31090600</v>
      </c>
      <c r="V4440" s="4">
        <v>31401200</v>
      </c>
      <c r="W4440" s="4">
        <v>31542200</v>
      </c>
      <c r="X4440" s="4">
        <v>31943800</v>
      </c>
      <c r="Y4440" s="4">
        <v>32200000</v>
      </c>
      <c r="Z4440" s="4">
        <v>32305100</v>
      </c>
      <c r="AA4440" s="4">
        <v>32662700</v>
      </c>
      <c r="AB4440" s="4">
        <v>32840000</v>
      </c>
      <c r="AC4440" s="4">
        <v>33029000</v>
      </c>
      <c r="AD4440" s="4">
        <v>33537300</v>
      </c>
      <c r="AE4440" s="4">
        <v>33707600</v>
      </c>
      <c r="AF4440" s="4">
        <v>33922000</v>
      </c>
      <c r="AG4440" s="4">
        <v>34246800</v>
      </c>
    </row>
    <row r="4441" spans="1:33">
      <c r="A4441" t="s">
        <v>2535</v>
      </c>
      <c r="B4441" t="s">
        <v>132</v>
      </c>
      <c r="C4441">
        <v>0</v>
      </c>
      <c r="D4441">
        <v>197296</v>
      </c>
      <c r="E4441">
        <v>271486</v>
      </c>
      <c r="F4441">
        <v>382462</v>
      </c>
      <c r="G4441">
        <v>471722</v>
      </c>
      <c r="H4441">
        <v>568561</v>
      </c>
      <c r="I4441">
        <v>664617</v>
      </c>
      <c r="J4441">
        <v>757118</v>
      </c>
      <c r="K4441">
        <v>777237</v>
      </c>
      <c r="L4441" s="4">
        <v>1202510</v>
      </c>
      <c r="M4441" s="4">
        <v>1638800</v>
      </c>
      <c r="N4441" s="4">
        <v>2112340</v>
      </c>
      <c r="O4441" s="4">
        <v>2603460</v>
      </c>
      <c r="P4441" s="4">
        <v>3079720</v>
      </c>
      <c r="Q4441" s="4">
        <v>3564970</v>
      </c>
      <c r="R4441" s="4">
        <v>4029860</v>
      </c>
      <c r="S4441" s="4">
        <v>4540330</v>
      </c>
      <c r="T4441" s="4">
        <v>4544450</v>
      </c>
      <c r="U4441" s="4">
        <v>4556430</v>
      </c>
      <c r="V4441" s="4">
        <v>4601950</v>
      </c>
      <c r="W4441" s="4">
        <v>4622610</v>
      </c>
      <c r="X4441" s="4">
        <v>4681480</v>
      </c>
      <c r="Y4441" s="4">
        <v>4719030</v>
      </c>
      <c r="Z4441" s="4">
        <v>4734430</v>
      </c>
      <c r="AA4441" s="4">
        <v>4786830</v>
      </c>
      <c r="AB4441" s="4">
        <v>4812820</v>
      </c>
      <c r="AC4441" s="4">
        <v>4840510</v>
      </c>
      <c r="AD4441" s="4">
        <v>4915010</v>
      </c>
      <c r="AE4441" s="4">
        <v>4939970</v>
      </c>
      <c r="AF4441" s="4">
        <v>4971390</v>
      </c>
      <c r="AG4441" s="4">
        <v>5018990</v>
      </c>
    </row>
    <row r="4442" spans="1:33">
      <c r="A4442" t="s">
        <v>2534</v>
      </c>
      <c r="B4442" t="s">
        <v>132</v>
      </c>
      <c r="C4442">
        <v>0</v>
      </c>
      <c r="D4442">
        <v>49948.6</v>
      </c>
      <c r="E4442">
        <v>68730.7</v>
      </c>
      <c r="F4442">
        <v>96826.2</v>
      </c>
      <c r="G4442">
        <v>119424</v>
      </c>
      <c r="H4442">
        <v>143940</v>
      </c>
      <c r="I4442">
        <v>168258</v>
      </c>
      <c r="J4442">
        <v>191676</v>
      </c>
      <c r="K4442">
        <v>196769</v>
      </c>
      <c r="L4442">
        <v>304435</v>
      </c>
      <c r="M4442">
        <v>414888</v>
      </c>
      <c r="N4442">
        <v>534772</v>
      </c>
      <c r="O4442">
        <v>659104</v>
      </c>
      <c r="P4442">
        <v>779679</v>
      </c>
      <c r="Q4442">
        <v>902525</v>
      </c>
      <c r="R4442" s="4">
        <v>1020220</v>
      </c>
      <c r="S4442" s="4">
        <v>1149450</v>
      </c>
      <c r="T4442" s="4">
        <v>1150500</v>
      </c>
      <c r="U4442" s="4">
        <v>1153530</v>
      </c>
      <c r="V4442" s="4">
        <v>1165050</v>
      </c>
      <c r="W4442" s="4">
        <v>1170290</v>
      </c>
      <c r="X4442" s="4">
        <v>1185190</v>
      </c>
      <c r="Y4442" s="4">
        <v>1194690</v>
      </c>
      <c r="Z4442" s="4">
        <v>1198590</v>
      </c>
      <c r="AA4442" s="4">
        <v>1211860</v>
      </c>
      <c r="AB4442" s="4">
        <v>1218440</v>
      </c>
      <c r="AC4442" s="4">
        <v>1225450</v>
      </c>
      <c r="AD4442" s="4">
        <v>1244310</v>
      </c>
      <c r="AE4442" s="4">
        <v>1250630</v>
      </c>
      <c r="AF4442" s="4">
        <v>1258580</v>
      </c>
      <c r="AG4442" s="4">
        <v>1270630</v>
      </c>
    </row>
    <row r="4443" spans="1:33">
      <c r="A4443" t="s">
        <v>2533</v>
      </c>
      <c r="B4443" t="s">
        <v>132</v>
      </c>
      <c r="C4443">
        <v>0</v>
      </c>
      <c r="D4443">
        <v>472490</v>
      </c>
      <c r="E4443">
        <v>650161</v>
      </c>
      <c r="F4443">
        <v>915931</v>
      </c>
      <c r="G4443" s="4">
        <v>1129690</v>
      </c>
      <c r="H4443" s="4">
        <v>1361610</v>
      </c>
      <c r="I4443" s="4">
        <v>1591640</v>
      </c>
      <c r="J4443" s="4">
        <v>1813170</v>
      </c>
      <c r="K4443" s="4">
        <v>1861350</v>
      </c>
      <c r="L4443" s="4">
        <v>2879810</v>
      </c>
      <c r="M4443" s="4">
        <v>3924650</v>
      </c>
      <c r="N4443" s="4">
        <v>5058700</v>
      </c>
      <c r="O4443" s="4">
        <v>6234820</v>
      </c>
      <c r="P4443" s="4">
        <v>7375400</v>
      </c>
      <c r="Q4443" s="4">
        <v>8537470</v>
      </c>
      <c r="R4443" s="4">
        <v>9650810</v>
      </c>
      <c r="S4443" s="4">
        <v>10873300</v>
      </c>
      <c r="T4443" s="4">
        <v>10883200</v>
      </c>
      <c r="U4443" s="4">
        <v>10911900</v>
      </c>
      <c r="V4443" s="4">
        <v>11020900</v>
      </c>
      <c r="W4443" s="4">
        <v>11070400</v>
      </c>
      <c r="X4443" s="4">
        <v>11211300</v>
      </c>
      <c r="Y4443" s="4">
        <v>11301200</v>
      </c>
      <c r="Z4443" s="4">
        <v>11338100</v>
      </c>
      <c r="AA4443" s="4">
        <v>11463600</v>
      </c>
      <c r="AB4443" s="4">
        <v>11525900</v>
      </c>
      <c r="AC4443" s="4">
        <v>11592200</v>
      </c>
      <c r="AD4443" s="4">
        <v>11770600</v>
      </c>
      <c r="AE4443" s="4">
        <v>11830400</v>
      </c>
      <c r="AF4443" s="4">
        <v>11905600</v>
      </c>
      <c r="AG4443" s="4">
        <v>12019600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>
        <v>3475.9</v>
      </c>
      <c r="E4448">
        <v>6887.2</v>
      </c>
      <c r="F4448">
        <v>9924.41</v>
      </c>
      <c r="G4448">
        <v>12718.3</v>
      </c>
      <c r="H4448">
        <v>15393.5</v>
      </c>
      <c r="I4448">
        <v>18071.3</v>
      </c>
      <c r="J4448">
        <v>20652.3</v>
      </c>
      <c r="K4448">
        <v>36663.199999999997</v>
      </c>
      <c r="L4448">
        <v>38394.5</v>
      </c>
      <c r="M4448">
        <v>40942.699999999997</v>
      </c>
      <c r="N4448">
        <v>43406.3</v>
      </c>
      <c r="O4448">
        <v>45755.5</v>
      </c>
      <c r="P4448">
        <v>47976.4</v>
      </c>
      <c r="Q4448">
        <v>50100.1</v>
      </c>
      <c r="R4448">
        <v>51882.3</v>
      </c>
      <c r="S4448">
        <v>53699.5</v>
      </c>
      <c r="T4448">
        <v>52834.8</v>
      </c>
      <c r="U4448">
        <v>52739.7</v>
      </c>
      <c r="V4448">
        <v>52638.6</v>
      </c>
      <c r="W4448">
        <v>52709.7</v>
      </c>
      <c r="X4448">
        <v>52691.5</v>
      </c>
      <c r="Y4448">
        <v>52742.1</v>
      </c>
      <c r="Z4448">
        <v>52436.2</v>
      </c>
      <c r="AA4448">
        <v>52171.8</v>
      </c>
      <c r="AB4448">
        <v>51905.4</v>
      </c>
      <c r="AC4448">
        <v>51411.3</v>
      </c>
      <c r="AD4448">
        <v>51206.3</v>
      </c>
      <c r="AE4448">
        <v>51000.1</v>
      </c>
      <c r="AF4448">
        <v>50791.8</v>
      </c>
      <c r="AG4448">
        <v>50305.2</v>
      </c>
    </row>
    <row r="4449" spans="1:33">
      <c r="A4449" t="s">
        <v>2527</v>
      </c>
      <c r="B4449" t="s">
        <v>132</v>
      </c>
      <c r="C4449">
        <v>0</v>
      </c>
      <c r="D4449">
        <v>92169.600000000006</v>
      </c>
      <c r="E4449">
        <v>182626</v>
      </c>
      <c r="F4449">
        <v>263163</v>
      </c>
      <c r="G4449">
        <v>337249</v>
      </c>
      <c r="H4449">
        <v>408185</v>
      </c>
      <c r="I4449">
        <v>479194</v>
      </c>
      <c r="J4449">
        <v>547631</v>
      </c>
      <c r="K4449">
        <v>972189</v>
      </c>
      <c r="L4449" s="4">
        <v>1018100</v>
      </c>
      <c r="M4449" s="4">
        <v>1085670</v>
      </c>
      <c r="N4449" s="4">
        <v>1151000</v>
      </c>
      <c r="O4449" s="4">
        <v>1213290</v>
      </c>
      <c r="P4449" s="4">
        <v>1272180</v>
      </c>
      <c r="Q4449" s="4">
        <v>1328490</v>
      </c>
      <c r="R4449" s="4">
        <v>1375750</v>
      </c>
      <c r="S4449" s="4">
        <v>1423940</v>
      </c>
      <c r="T4449" s="4">
        <v>1401010</v>
      </c>
      <c r="U4449" s="4">
        <v>1398490</v>
      </c>
      <c r="V4449" s="4">
        <v>1395810</v>
      </c>
      <c r="W4449" s="4">
        <v>1397690</v>
      </c>
      <c r="X4449" s="4">
        <v>1397210</v>
      </c>
      <c r="Y4449" s="4">
        <v>1398550</v>
      </c>
      <c r="Z4449" s="4">
        <v>1390440</v>
      </c>
      <c r="AA4449" s="4">
        <v>1383430</v>
      </c>
      <c r="AB4449" s="4">
        <v>1376360</v>
      </c>
      <c r="AC4449" s="4">
        <v>1363260</v>
      </c>
      <c r="AD4449" s="4">
        <v>1357830</v>
      </c>
      <c r="AE4449" s="4">
        <v>1352360</v>
      </c>
      <c r="AF4449" s="4">
        <v>1346830</v>
      </c>
      <c r="AG4449" s="4">
        <v>1333930</v>
      </c>
    </row>
    <row r="4450" spans="1:33">
      <c r="A4450" t="s">
        <v>2526</v>
      </c>
      <c r="B4450" t="s">
        <v>132</v>
      </c>
      <c r="C4450">
        <v>0</v>
      </c>
      <c r="D4450">
        <v>37573.699999999997</v>
      </c>
      <c r="E4450">
        <v>74449.2</v>
      </c>
      <c r="F4450">
        <v>107281</v>
      </c>
      <c r="G4450">
        <v>137482</v>
      </c>
      <c r="H4450">
        <v>166400</v>
      </c>
      <c r="I4450">
        <v>195347</v>
      </c>
      <c r="J4450">
        <v>223246</v>
      </c>
      <c r="K4450">
        <v>396321</v>
      </c>
      <c r="L4450">
        <v>415037</v>
      </c>
      <c r="M4450">
        <v>442581</v>
      </c>
      <c r="N4450">
        <v>469213</v>
      </c>
      <c r="O4450">
        <v>494608</v>
      </c>
      <c r="P4450">
        <v>518614</v>
      </c>
      <c r="Q4450">
        <v>541571</v>
      </c>
      <c r="R4450">
        <v>560837</v>
      </c>
      <c r="S4450">
        <v>580480</v>
      </c>
      <c r="T4450">
        <v>571133</v>
      </c>
      <c r="U4450">
        <v>570105</v>
      </c>
      <c r="V4450">
        <v>569012</v>
      </c>
      <c r="W4450">
        <v>569781</v>
      </c>
      <c r="X4450">
        <v>569583</v>
      </c>
      <c r="Y4450">
        <v>570130</v>
      </c>
      <c r="Z4450">
        <v>566824</v>
      </c>
      <c r="AA4450">
        <v>563966</v>
      </c>
      <c r="AB4450">
        <v>561086</v>
      </c>
      <c r="AC4450">
        <v>555745</v>
      </c>
      <c r="AD4450">
        <v>553529</v>
      </c>
      <c r="AE4450">
        <v>551300</v>
      </c>
      <c r="AF4450">
        <v>549048</v>
      </c>
      <c r="AG4450">
        <v>543788</v>
      </c>
    </row>
    <row r="4451" spans="1:33">
      <c r="A4451" t="s">
        <v>2525</v>
      </c>
      <c r="B4451" t="s">
        <v>132</v>
      </c>
      <c r="C4451">
        <v>0</v>
      </c>
      <c r="D4451">
        <v>50557.4</v>
      </c>
      <c r="E4451">
        <v>100175</v>
      </c>
      <c r="F4451">
        <v>144352</v>
      </c>
      <c r="G4451">
        <v>184990</v>
      </c>
      <c r="H4451">
        <v>223900</v>
      </c>
      <c r="I4451">
        <v>262850</v>
      </c>
      <c r="J4451">
        <v>300390</v>
      </c>
      <c r="K4451">
        <v>533271</v>
      </c>
      <c r="L4451">
        <v>558454</v>
      </c>
      <c r="M4451">
        <v>595516</v>
      </c>
      <c r="N4451">
        <v>631350</v>
      </c>
      <c r="O4451">
        <v>665520</v>
      </c>
      <c r="P4451">
        <v>697822</v>
      </c>
      <c r="Q4451">
        <v>728712</v>
      </c>
      <c r="R4451">
        <v>754635</v>
      </c>
      <c r="S4451">
        <v>781066</v>
      </c>
      <c r="T4451">
        <v>768489</v>
      </c>
      <c r="U4451">
        <v>767106</v>
      </c>
      <c r="V4451">
        <v>765635</v>
      </c>
      <c r="W4451">
        <v>766670</v>
      </c>
      <c r="X4451">
        <v>766404</v>
      </c>
      <c r="Y4451">
        <v>767140</v>
      </c>
      <c r="Z4451">
        <v>762691</v>
      </c>
      <c r="AA4451">
        <v>758846</v>
      </c>
      <c r="AB4451">
        <v>754971</v>
      </c>
      <c r="AC4451">
        <v>747784</v>
      </c>
      <c r="AD4451">
        <v>744802</v>
      </c>
      <c r="AE4451">
        <v>741803</v>
      </c>
      <c r="AF4451">
        <v>738773</v>
      </c>
      <c r="AG4451">
        <v>731695</v>
      </c>
    </row>
    <row r="4452" spans="1:33">
      <c r="A4452" t="s">
        <v>2524</v>
      </c>
      <c r="B4452" t="s">
        <v>132</v>
      </c>
      <c r="C4452">
        <v>0</v>
      </c>
      <c r="D4452">
        <v>43513.7</v>
      </c>
      <c r="E4452">
        <v>86218.8</v>
      </c>
      <c r="F4452">
        <v>124241</v>
      </c>
      <c r="G4452">
        <v>159217</v>
      </c>
      <c r="H4452">
        <v>192706</v>
      </c>
      <c r="I4452">
        <v>226230</v>
      </c>
      <c r="J4452">
        <v>258539</v>
      </c>
      <c r="K4452">
        <v>458975</v>
      </c>
      <c r="L4452">
        <v>480650</v>
      </c>
      <c r="M4452">
        <v>512549</v>
      </c>
      <c r="N4452">
        <v>543391</v>
      </c>
      <c r="O4452">
        <v>572800</v>
      </c>
      <c r="P4452">
        <v>600602</v>
      </c>
      <c r="Q4452">
        <v>627188</v>
      </c>
      <c r="R4452">
        <v>649499</v>
      </c>
      <c r="S4452">
        <v>672248</v>
      </c>
      <c r="T4452">
        <v>661423</v>
      </c>
      <c r="U4452">
        <v>660233</v>
      </c>
      <c r="V4452">
        <v>658967</v>
      </c>
      <c r="W4452">
        <v>659858</v>
      </c>
      <c r="X4452">
        <v>659629</v>
      </c>
      <c r="Y4452">
        <v>660262</v>
      </c>
      <c r="Z4452">
        <v>656433</v>
      </c>
      <c r="AA4452">
        <v>653124</v>
      </c>
      <c r="AB4452">
        <v>649788</v>
      </c>
      <c r="AC4452">
        <v>643602</v>
      </c>
      <c r="AD4452">
        <v>641036</v>
      </c>
      <c r="AE4452">
        <v>638455</v>
      </c>
      <c r="AF4452">
        <v>635847</v>
      </c>
      <c r="AG4452">
        <v>629756</v>
      </c>
    </row>
    <row r="4453" spans="1:33">
      <c r="A4453" t="s">
        <v>2523</v>
      </c>
      <c r="B4453" t="s">
        <v>132</v>
      </c>
      <c r="C4453">
        <v>0</v>
      </c>
      <c r="D4453">
        <v>6377.09</v>
      </c>
      <c r="E4453">
        <v>12635.7</v>
      </c>
      <c r="F4453">
        <v>18207.900000000001</v>
      </c>
      <c r="G4453">
        <v>23333.8</v>
      </c>
      <c r="H4453">
        <v>28241.8</v>
      </c>
      <c r="I4453">
        <v>33154.800000000003</v>
      </c>
      <c r="J4453">
        <v>37889.800000000003</v>
      </c>
      <c r="K4453">
        <v>67264.399999999994</v>
      </c>
      <c r="L4453">
        <v>70440.899999999994</v>
      </c>
      <c r="M4453">
        <v>75115.8</v>
      </c>
      <c r="N4453">
        <v>79635.8</v>
      </c>
      <c r="O4453">
        <v>83945.8</v>
      </c>
      <c r="P4453">
        <v>88020.3</v>
      </c>
      <c r="Q4453">
        <v>91916.6</v>
      </c>
      <c r="R4453">
        <v>95186.4</v>
      </c>
      <c r="S4453">
        <v>98520.3</v>
      </c>
      <c r="T4453">
        <v>96933.9</v>
      </c>
      <c r="U4453">
        <v>96759.4</v>
      </c>
      <c r="V4453">
        <v>96573.9</v>
      </c>
      <c r="W4453">
        <v>96704.4</v>
      </c>
      <c r="X4453">
        <v>96670.9</v>
      </c>
      <c r="Y4453">
        <v>96763.7</v>
      </c>
      <c r="Z4453">
        <v>96202.6</v>
      </c>
      <c r="AA4453">
        <v>95717.6</v>
      </c>
      <c r="AB4453">
        <v>95228.7</v>
      </c>
      <c r="AC4453">
        <v>94322.2</v>
      </c>
      <c r="AD4453">
        <v>93946</v>
      </c>
      <c r="AE4453">
        <v>93567.9</v>
      </c>
      <c r="AF4453">
        <v>93185.600000000006</v>
      </c>
      <c r="AG4453">
        <v>92292.9</v>
      </c>
    </row>
    <row r="4454" spans="1:33">
      <c r="A4454" t="s">
        <v>2522</v>
      </c>
      <c r="B4454" t="s">
        <v>132</v>
      </c>
      <c r="C4454">
        <v>0</v>
      </c>
      <c r="D4454">
        <v>1614.46</v>
      </c>
      <c r="E4454">
        <v>3198.91</v>
      </c>
      <c r="F4454">
        <v>4609.6099999999997</v>
      </c>
      <c r="G4454">
        <v>5907.3</v>
      </c>
      <c r="H4454">
        <v>7149.83</v>
      </c>
      <c r="I4454">
        <v>8393.6299999999992</v>
      </c>
      <c r="J4454">
        <v>9592.39</v>
      </c>
      <c r="K4454">
        <v>17029</v>
      </c>
      <c r="L4454">
        <v>17833.2</v>
      </c>
      <c r="M4454">
        <v>19016.7</v>
      </c>
      <c r="N4454">
        <v>20161</v>
      </c>
      <c r="O4454">
        <v>21252.2</v>
      </c>
      <c r="P4454">
        <v>22283.7</v>
      </c>
      <c r="Q4454">
        <v>23270.1</v>
      </c>
      <c r="R4454">
        <v>24097.9</v>
      </c>
      <c r="S4454">
        <v>24941.9</v>
      </c>
      <c r="T4454">
        <v>24540.3</v>
      </c>
      <c r="U4454">
        <v>24496.1</v>
      </c>
      <c r="V4454">
        <v>24449.200000000001</v>
      </c>
      <c r="W4454">
        <v>24482.2</v>
      </c>
      <c r="X4454">
        <v>24473.7</v>
      </c>
      <c r="Y4454">
        <v>24497.200000000001</v>
      </c>
      <c r="Z4454">
        <v>24355.1</v>
      </c>
      <c r="AA4454">
        <v>24232.400000000001</v>
      </c>
      <c r="AB4454">
        <v>24108.6</v>
      </c>
      <c r="AC4454">
        <v>23879.1</v>
      </c>
      <c r="AD4454">
        <v>23783.9</v>
      </c>
      <c r="AE4454">
        <v>23688.1</v>
      </c>
      <c r="AF4454">
        <v>23591.4</v>
      </c>
      <c r="AG4454">
        <v>23365.3</v>
      </c>
    </row>
    <row r="4455" spans="1:33">
      <c r="A4455" t="s">
        <v>2521</v>
      </c>
      <c r="B4455" t="s">
        <v>132</v>
      </c>
      <c r="C4455">
        <v>0</v>
      </c>
      <c r="D4455">
        <v>15272</v>
      </c>
      <c r="E4455">
        <v>30260.2</v>
      </c>
      <c r="F4455">
        <v>43604.800000000003</v>
      </c>
      <c r="G4455">
        <v>55880.4</v>
      </c>
      <c r="H4455">
        <v>67634.100000000006</v>
      </c>
      <c r="I4455">
        <v>79399.899999999994</v>
      </c>
      <c r="J4455">
        <v>90739.6</v>
      </c>
      <c r="K4455">
        <v>161087</v>
      </c>
      <c r="L4455">
        <v>168694</v>
      </c>
      <c r="M4455">
        <v>179889</v>
      </c>
      <c r="N4455">
        <v>190714</v>
      </c>
      <c r="O4455">
        <v>201036</v>
      </c>
      <c r="P4455">
        <v>210793</v>
      </c>
      <c r="Q4455">
        <v>220124</v>
      </c>
      <c r="R4455">
        <v>227955</v>
      </c>
      <c r="S4455">
        <v>235939</v>
      </c>
      <c r="T4455">
        <v>232140</v>
      </c>
      <c r="U4455">
        <v>231722</v>
      </c>
      <c r="V4455">
        <v>231278</v>
      </c>
      <c r="W4455">
        <v>231590</v>
      </c>
      <c r="X4455">
        <v>231510</v>
      </c>
      <c r="Y4455">
        <v>231732</v>
      </c>
      <c r="Z4455">
        <v>230388</v>
      </c>
      <c r="AA4455">
        <v>229227</v>
      </c>
      <c r="AB4455">
        <v>228056</v>
      </c>
      <c r="AC4455">
        <v>225885</v>
      </c>
      <c r="AD4455">
        <v>224984</v>
      </c>
      <c r="AE4455">
        <v>224079</v>
      </c>
      <c r="AF4455">
        <v>223163</v>
      </c>
      <c r="AG4455">
        <v>221025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1520170000</v>
      </c>
      <c r="F4484" s="4">
        <v>1575090000</v>
      </c>
      <c r="G4484" s="4">
        <v>1640950000</v>
      </c>
      <c r="H4484" s="4">
        <v>1706840000</v>
      </c>
      <c r="I4484" s="4">
        <v>1750860000</v>
      </c>
      <c r="J4484" s="4">
        <v>1794900000</v>
      </c>
      <c r="K4484" s="4">
        <v>1839400000</v>
      </c>
      <c r="L4484" s="4">
        <v>1885760000</v>
      </c>
      <c r="M4484" s="4">
        <v>1932290000</v>
      </c>
      <c r="N4484" s="4">
        <v>1978950000</v>
      </c>
      <c r="O4484" s="4">
        <v>2025720000</v>
      </c>
      <c r="P4484" s="4">
        <v>2072580000</v>
      </c>
      <c r="Q4484" s="4">
        <v>2108600000</v>
      </c>
      <c r="R4484" s="4">
        <v>2155700000</v>
      </c>
      <c r="S4484" s="4">
        <v>2202830000</v>
      </c>
      <c r="T4484" s="4">
        <v>2246940000</v>
      </c>
      <c r="U4484" s="4">
        <v>2291120000</v>
      </c>
      <c r="V4484" s="4">
        <v>2324350000</v>
      </c>
      <c r="W4484" s="4">
        <v>2368570000</v>
      </c>
      <c r="X4484" s="4">
        <v>2412700000</v>
      </c>
      <c r="Y4484" s="4">
        <v>2456860000</v>
      </c>
      <c r="Z4484" s="4">
        <v>2489920000</v>
      </c>
      <c r="AA4484" s="4">
        <v>2534090000</v>
      </c>
      <c r="AB4484" s="4">
        <v>2578220000</v>
      </c>
      <c r="AC4484" s="4">
        <v>2622330000</v>
      </c>
      <c r="AD4484" s="4">
        <v>2666450000</v>
      </c>
      <c r="AE4484" s="4">
        <v>2699590000</v>
      </c>
      <c r="AF4484" s="4">
        <v>2743700000</v>
      </c>
      <c r="AG4484" s="4">
        <v>2787800000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40310000000</v>
      </c>
      <c r="F4485" s="4">
        <v>41766300000</v>
      </c>
      <c r="G4485" s="4">
        <v>43512700000</v>
      </c>
      <c r="H4485" s="4">
        <v>45259800000</v>
      </c>
      <c r="I4485" s="4">
        <v>46427200000</v>
      </c>
      <c r="J4485" s="4">
        <v>47595000000</v>
      </c>
      <c r="K4485" s="4">
        <v>48775000000</v>
      </c>
      <c r="L4485" s="4">
        <v>50004400000</v>
      </c>
      <c r="M4485" s="4">
        <v>51238000000</v>
      </c>
      <c r="N4485" s="4">
        <v>52475400000</v>
      </c>
      <c r="O4485" s="4">
        <v>53715500000</v>
      </c>
      <c r="P4485" s="4">
        <v>54958200000</v>
      </c>
      <c r="Q4485" s="4">
        <v>55913400000</v>
      </c>
      <c r="R4485" s="4">
        <v>57162300000</v>
      </c>
      <c r="S4485" s="4">
        <v>58411900000</v>
      </c>
      <c r="T4485" s="4">
        <v>59581500000</v>
      </c>
      <c r="U4485" s="4">
        <v>60753200000</v>
      </c>
      <c r="V4485" s="4">
        <v>61634400000</v>
      </c>
      <c r="W4485" s="4">
        <v>62806800000</v>
      </c>
      <c r="X4485" s="4">
        <v>63977100000</v>
      </c>
      <c r="Y4485" s="4">
        <v>65148100000</v>
      </c>
      <c r="Z4485" s="4">
        <v>66024600000</v>
      </c>
      <c r="AA4485" s="4">
        <v>67196000000</v>
      </c>
      <c r="AB4485" s="4">
        <v>68366200000</v>
      </c>
      <c r="AC4485" s="4">
        <v>69535800000</v>
      </c>
      <c r="AD4485" s="4">
        <v>70705600000</v>
      </c>
      <c r="AE4485" s="4">
        <v>71584400000</v>
      </c>
      <c r="AF4485" s="4">
        <v>72754000000</v>
      </c>
      <c r="AG4485" s="4">
        <v>73923500000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16432700000</v>
      </c>
      <c r="F4486" s="4">
        <v>17026400000</v>
      </c>
      <c r="G4486" s="4">
        <v>17738300000</v>
      </c>
      <c r="H4486" s="4">
        <v>18450600000</v>
      </c>
      <c r="I4486" s="4">
        <v>18926400000</v>
      </c>
      <c r="J4486" s="4">
        <v>19402500000</v>
      </c>
      <c r="K4486" s="4">
        <v>19883500000</v>
      </c>
      <c r="L4486" s="4">
        <v>20384700000</v>
      </c>
      <c r="M4486" s="4">
        <v>20887600000</v>
      </c>
      <c r="N4486" s="4">
        <v>21392000000</v>
      </c>
      <c r="O4486" s="4">
        <v>21897600000</v>
      </c>
      <c r="P4486" s="4">
        <v>22404200000</v>
      </c>
      <c r="Q4486" s="4">
        <v>22793500000</v>
      </c>
      <c r="R4486" s="4">
        <v>23302700000</v>
      </c>
      <c r="S4486" s="4">
        <v>23812100000</v>
      </c>
      <c r="T4486" s="4">
        <v>24288900000</v>
      </c>
      <c r="U4486" s="4">
        <v>24766600000</v>
      </c>
      <c r="V4486" s="4">
        <v>25125800000</v>
      </c>
      <c r="W4486" s="4">
        <v>25603700000</v>
      </c>
      <c r="X4486" s="4">
        <v>26080800000</v>
      </c>
      <c r="Y4486" s="4">
        <v>26558200000</v>
      </c>
      <c r="Z4486" s="4">
        <v>26915500000</v>
      </c>
      <c r="AA4486" s="4">
        <v>27393000000</v>
      </c>
      <c r="AB4486" s="4">
        <v>27870100000</v>
      </c>
      <c r="AC4486" s="4">
        <v>28346900000</v>
      </c>
      <c r="AD4486" s="4">
        <v>28823700000</v>
      </c>
      <c r="AE4486" s="4">
        <v>29182000000</v>
      </c>
      <c r="AF4486" s="4">
        <v>29658800000</v>
      </c>
      <c r="AG4486" s="4">
        <v>30135500000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22111100000</v>
      </c>
      <c r="F4487" s="4">
        <v>22909900000</v>
      </c>
      <c r="G4487" s="4">
        <v>23867800000</v>
      </c>
      <c r="H4487" s="4">
        <v>24826200000</v>
      </c>
      <c r="I4487" s="4">
        <v>25466500000</v>
      </c>
      <c r="J4487" s="4">
        <v>26107000000</v>
      </c>
      <c r="K4487" s="4">
        <v>26754300000</v>
      </c>
      <c r="L4487" s="4">
        <v>27428700000</v>
      </c>
      <c r="M4487" s="4">
        <v>28105400000</v>
      </c>
      <c r="N4487" s="4">
        <v>28784100000</v>
      </c>
      <c r="O4487" s="4">
        <v>29464300000</v>
      </c>
      <c r="P4487" s="4">
        <v>30146000000</v>
      </c>
      <c r="Q4487" s="4">
        <v>30669900000</v>
      </c>
      <c r="R4487" s="4">
        <v>31355000000</v>
      </c>
      <c r="S4487" s="4">
        <v>32040400000</v>
      </c>
      <c r="T4487" s="4">
        <v>32682000000</v>
      </c>
      <c r="U4487" s="4">
        <v>33324700000</v>
      </c>
      <c r="V4487" s="4">
        <v>33808000000</v>
      </c>
      <c r="W4487" s="4">
        <v>34451100000</v>
      </c>
      <c r="X4487" s="4">
        <v>35093100000</v>
      </c>
      <c r="Y4487" s="4">
        <v>35735400000</v>
      </c>
      <c r="Z4487" s="4">
        <v>36216200000</v>
      </c>
      <c r="AA4487" s="4">
        <v>36858700000</v>
      </c>
      <c r="AB4487" s="4">
        <v>37500600000</v>
      </c>
      <c r="AC4487" s="4">
        <v>38142200000</v>
      </c>
      <c r="AD4487" s="4">
        <v>38783800000</v>
      </c>
      <c r="AE4487" s="4">
        <v>39265900000</v>
      </c>
      <c r="AF4487" s="4">
        <v>39907400000</v>
      </c>
      <c r="AG4487" s="4">
        <v>40548900000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19030600000</v>
      </c>
      <c r="F4488" s="4">
        <v>19718100000</v>
      </c>
      <c r="G4488" s="4">
        <v>20542600000</v>
      </c>
      <c r="H4488" s="4">
        <v>21367400000</v>
      </c>
      <c r="I4488" s="4">
        <v>21918500000</v>
      </c>
      <c r="J4488" s="4">
        <v>22469800000</v>
      </c>
      <c r="K4488" s="4">
        <v>23026900000</v>
      </c>
      <c r="L4488" s="4">
        <v>23607300000</v>
      </c>
      <c r="M4488" s="4">
        <v>24189700000</v>
      </c>
      <c r="N4488" s="4">
        <v>24773900000</v>
      </c>
      <c r="O4488" s="4">
        <v>25359300000</v>
      </c>
      <c r="P4488" s="4">
        <v>25946100000</v>
      </c>
      <c r="Q4488" s="4">
        <v>26397000000</v>
      </c>
      <c r="R4488" s="4">
        <v>26986600000</v>
      </c>
      <c r="S4488" s="4">
        <v>27576500000</v>
      </c>
      <c r="T4488" s="4">
        <v>28128700000</v>
      </c>
      <c r="U4488" s="4">
        <v>28681900000</v>
      </c>
      <c r="V4488" s="4">
        <v>29097900000</v>
      </c>
      <c r="W4488" s="4">
        <v>29651400000</v>
      </c>
      <c r="X4488" s="4">
        <v>30203900000</v>
      </c>
      <c r="Y4488" s="4">
        <v>30756700000</v>
      </c>
      <c r="Z4488" s="4">
        <v>31170500000</v>
      </c>
      <c r="AA4488" s="4">
        <v>31723500000</v>
      </c>
      <c r="AB4488" s="4">
        <v>32276000000</v>
      </c>
      <c r="AC4488" s="4">
        <v>32828200000</v>
      </c>
      <c r="AD4488" s="4">
        <v>33380500000</v>
      </c>
      <c r="AE4488" s="4">
        <v>33795400000</v>
      </c>
      <c r="AF4488" s="4">
        <v>34347500000</v>
      </c>
      <c r="AG4488" s="4">
        <v>34899600000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2789000000</v>
      </c>
      <c r="F4489" s="4">
        <v>2889750000</v>
      </c>
      <c r="G4489" s="4">
        <v>3010580000</v>
      </c>
      <c r="H4489" s="4">
        <v>3131470000</v>
      </c>
      <c r="I4489" s="4">
        <v>3212230000</v>
      </c>
      <c r="J4489" s="4">
        <v>3293030000</v>
      </c>
      <c r="K4489" s="4">
        <v>3374670000</v>
      </c>
      <c r="L4489" s="4">
        <v>3459730000</v>
      </c>
      <c r="M4489" s="4">
        <v>3545090000</v>
      </c>
      <c r="N4489" s="4">
        <v>3630700000</v>
      </c>
      <c r="O4489" s="4">
        <v>3716500000</v>
      </c>
      <c r="P4489" s="4">
        <v>3802480000</v>
      </c>
      <c r="Q4489" s="4">
        <v>3868570000</v>
      </c>
      <c r="R4489" s="4">
        <v>3954980000</v>
      </c>
      <c r="S4489" s="4">
        <v>4041440000</v>
      </c>
      <c r="T4489" s="4">
        <v>4122360000</v>
      </c>
      <c r="U4489" s="4">
        <v>4203430000</v>
      </c>
      <c r="V4489" s="4">
        <v>4264400000</v>
      </c>
      <c r="W4489" s="4">
        <v>4345520000</v>
      </c>
      <c r="X4489" s="4">
        <v>4426490000</v>
      </c>
      <c r="Y4489" s="4">
        <v>4507510000</v>
      </c>
      <c r="Z4489" s="4">
        <v>4568150000</v>
      </c>
      <c r="AA4489" s="4">
        <v>4649200000</v>
      </c>
      <c r="AB4489" s="4">
        <v>4730160000</v>
      </c>
      <c r="AC4489" s="4">
        <v>4811090000</v>
      </c>
      <c r="AD4489" s="4">
        <v>4892020000</v>
      </c>
      <c r="AE4489" s="4">
        <v>4952830000</v>
      </c>
      <c r="AF4489" s="4">
        <v>5033750000</v>
      </c>
      <c r="AG4489" s="4">
        <v>5114660000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706077000</v>
      </c>
      <c r="F4490" s="4">
        <v>731585000</v>
      </c>
      <c r="G4490" s="4">
        <v>762175000</v>
      </c>
      <c r="H4490" s="4">
        <v>792778000</v>
      </c>
      <c r="I4490" s="4">
        <v>813226000</v>
      </c>
      <c r="J4490" s="4">
        <v>833680000</v>
      </c>
      <c r="K4490" s="4">
        <v>854349000</v>
      </c>
      <c r="L4490" s="4">
        <v>875884000</v>
      </c>
      <c r="M4490" s="4">
        <v>897493000</v>
      </c>
      <c r="N4490" s="4">
        <v>919166000</v>
      </c>
      <c r="O4490" s="4">
        <v>940888000</v>
      </c>
      <c r="P4490" s="4">
        <v>962657000</v>
      </c>
      <c r="Q4490" s="4">
        <v>979387000</v>
      </c>
      <c r="R4490" s="4">
        <v>1001260000</v>
      </c>
      <c r="S4490" s="4">
        <v>1023150000</v>
      </c>
      <c r="T4490" s="4">
        <v>1043640000</v>
      </c>
      <c r="U4490" s="4">
        <v>1064160000</v>
      </c>
      <c r="V4490" s="4">
        <v>1079600000</v>
      </c>
      <c r="W4490" s="4">
        <v>1100130000</v>
      </c>
      <c r="X4490" s="4">
        <v>1120630000</v>
      </c>
      <c r="Y4490" s="4">
        <v>1141140000</v>
      </c>
      <c r="Z4490" s="4">
        <v>1156500000</v>
      </c>
      <c r="AA4490" s="4">
        <v>1177010000</v>
      </c>
      <c r="AB4490" s="4">
        <v>1197510000</v>
      </c>
      <c r="AC4490" s="4">
        <v>1218000000</v>
      </c>
      <c r="AD4490" s="4">
        <v>1238490000</v>
      </c>
      <c r="AE4490" s="4">
        <v>1253880000</v>
      </c>
      <c r="AF4490" s="4">
        <v>1274370000</v>
      </c>
      <c r="AG4490" s="4">
        <v>1294850000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6679160000</v>
      </c>
      <c r="F4491" s="4">
        <v>6920460000</v>
      </c>
      <c r="G4491" s="4">
        <v>7209830000</v>
      </c>
      <c r="H4491" s="4">
        <v>7499320000</v>
      </c>
      <c r="I4491" s="4">
        <v>7692740000</v>
      </c>
      <c r="J4491" s="4">
        <v>7886230000</v>
      </c>
      <c r="K4491" s="4">
        <v>8081750000</v>
      </c>
      <c r="L4491" s="4">
        <v>8285460000</v>
      </c>
      <c r="M4491" s="4">
        <v>8489870000</v>
      </c>
      <c r="N4491" s="4">
        <v>8694890000</v>
      </c>
      <c r="O4491" s="4">
        <v>8900370000</v>
      </c>
      <c r="P4491" s="4">
        <v>9106290000</v>
      </c>
      <c r="Q4491" s="4">
        <v>9264550000</v>
      </c>
      <c r="R4491" s="4">
        <v>9471490000</v>
      </c>
      <c r="S4491" s="4">
        <v>9678540000</v>
      </c>
      <c r="T4491" s="4">
        <v>9872340000</v>
      </c>
      <c r="U4491" s="4">
        <v>10066500000</v>
      </c>
      <c r="V4491" s="4">
        <v>10212500000</v>
      </c>
      <c r="W4491" s="4">
        <v>10406800000</v>
      </c>
      <c r="X4491" s="4">
        <v>10600700000</v>
      </c>
      <c r="Y4491" s="4">
        <v>10794700000</v>
      </c>
      <c r="Z4491" s="4">
        <v>10939900000</v>
      </c>
      <c r="AA4491" s="4">
        <v>11134000000</v>
      </c>
      <c r="AB4491" s="4">
        <v>11327900000</v>
      </c>
      <c r="AC4491" s="4">
        <v>11521700000</v>
      </c>
      <c r="AD4491" s="4">
        <v>11715500000</v>
      </c>
      <c r="AE4491" s="4">
        <v>11861200000</v>
      </c>
      <c r="AF4491" s="4">
        <v>12055000000</v>
      </c>
      <c r="AG4491" s="4">
        <v>12248700000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52.073099999999997</v>
      </c>
      <c r="E4604">
        <v>57.440100000000001</v>
      </c>
      <c r="F4604">
        <v>61.339399999999998</v>
      </c>
      <c r="G4604">
        <v>61.520200000000003</v>
      </c>
      <c r="H4604">
        <v>61.9467</v>
      </c>
      <c r="I4604">
        <v>61.831899999999997</v>
      </c>
      <c r="J4604">
        <v>64.506500000000003</v>
      </c>
      <c r="K4604">
        <v>66.5946</v>
      </c>
      <c r="L4604">
        <v>67.793700000000001</v>
      </c>
      <c r="M4604">
        <v>68.864800000000002</v>
      </c>
      <c r="N4604">
        <v>70.375100000000003</v>
      </c>
      <c r="O4604">
        <v>72.809200000000004</v>
      </c>
      <c r="P4604">
        <v>75.110600000000005</v>
      </c>
      <c r="Q4604">
        <v>77.690100000000001</v>
      </c>
      <c r="R4604">
        <v>80.147300000000001</v>
      </c>
      <c r="S4604">
        <v>82.840100000000007</v>
      </c>
      <c r="T4604">
        <v>83.126800000000003</v>
      </c>
      <c r="U4604">
        <v>82.6006</v>
      </c>
      <c r="V4604">
        <v>82.523799999999994</v>
      </c>
      <c r="W4604">
        <v>82.466399999999993</v>
      </c>
      <c r="X4604">
        <v>82.287400000000005</v>
      </c>
      <c r="Y4604">
        <v>82.933099999999996</v>
      </c>
      <c r="Z4604">
        <v>83.378699999999995</v>
      </c>
      <c r="AA4604">
        <v>83.936599999999999</v>
      </c>
      <c r="AB4604">
        <v>84.188299999999998</v>
      </c>
      <c r="AC4604">
        <v>84.809700000000007</v>
      </c>
      <c r="AD4604">
        <v>85.929000000000002</v>
      </c>
      <c r="AE4604">
        <v>86.654899999999998</v>
      </c>
      <c r="AF4604">
        <v>87.719399999999993</v>
      </c>
      <c r="AG4604">
        <v>89.041700000000006</v>
      </c>
    </row>
    <row r="4605" spans="1:33">
      <c r="A4605" t="s">
        <v>2371</v>
      </c>
      <c r="B4605" t="s">
        <v>132</v>
      </c>
      <c r="C4605">
        <v>0</v>
      </c>
      <c r="D4605">
        <v>1380.81</v>
      </c>
      <c r="E4605">
        <v>1523.13</v>
      </c>
      <c r="F4605">
        <v>1626.52</v>
      </c>
      <c r="G4605">
        <v>1631.32</v>
      </c>
      <c r="H4605">
        <v>1642.63</v>
      </c>
      <c r="I4605">
        <v>1639.58</v>
      </c>
      <c r="J4605">
        <v>1710.51</v>
      </c>
      <c r="K4605">
        <v>1765.88</v>
      </c>
      <c r="L4605">
        <v>1797.67</v>
      </c>
      <c r="M4605">
        <v>1826.07</v>
      </c>
      <c r="N4605">
        <v>1866.12</v>
      </c>
      <c r="O4605">
        <v>1930.67</v>
      </c>
      <c r="P4605">
        <v>1991.69</v>
      </c>
      <c r="Q4605">
        <v>2060.09</v>
      </c>
      <c r="R4605">
        <v>2125.25</v>
      </c>
      <c r="S4605">
        <v>2196.65</v>
      </c>
      <c r="T4605">
        <v>2204.2600000000002</v>
      </c>
      <c r="U4605">
        <v>2190.3000000000002</v>
      </c>
      <c r="V4605">
        <v>2188.2600000000002</v>
      </c>
      <c r="W4605">
        <v>2186.7399999999998</v>
      </c>
      <c r="X4605">
        <v>2182</v>
      </c>
      <c r="Y4605">
        <v>2199.12</v>
      </c>
      <c r="Z4605">
        <v>2210.9299999999998</v>
      </c>
      <c r="AA4605">
        <v>2225.73</v>
      </c>
      <c r="AB4605">
        <v>2232.4</v>
      </c>
      <c r="AC4605">
        <v>2248.88</v>
      </c>
      <c r="AD4605">
        <v>2278.56</v>
      </c>
      <c r="AE4605">
        <v>2297.81</v>
      </c>
      <c r="AF4605">
        <v>2326.04</v>
      </c>
      <c r="AG4605">
        <v>2361.1</v>
      </c>
    </row>
    <row r="4606" spans="1:33">
      <c r="A4606" t="s">
        <v>2370</v>
      </c>
      <c r="B4606" t="s">
        <v>132</v>
      </c>
      <c r="C4606">
        <v>0</v>
      </c>
      <c r="D4606">
        <v>562.899</v>
      </c>
      <c r="E4606">
        <v>620.91600000000005</v>
      </c>
      <c r="F4606">
        <v>663.06600000000003</v>
      </c>
      <c r="G4606">
        <v>665.02</v>
      </c>
      <c r="H4606">
        <v>669.63099999999997</v>
      </c>
      <c r="I4606">
        <v>668.38900000000001</v>
      </c>
      <c r="J4606">
        <v>697.30200000000002</v>
      </c>
      <c r="K4606">
        <v>719.87400000000002</v>
      </c>
      <c r="L4606">
        <v>732.83600000000001</v>
      </c>
      <c r="M4606">
        <v>744.41300000000001</v>
      </c>
      <c r="N4606">
        <v>760.74</v>
      </c>
      <c r="O4606">
        <v>787.05200000000002</v>
      </c>
      <c r="P4606">
        <v>811.93</v>
      </c>
      <c r="Q4606">
        <v>839.81399999999996</v>
      </c>
      <c r="R4606">
        <v>866.375</v>
      </c>
      <c r="S4606">
        <v>895.48400000000004</v>
      </c>
      <c r="T4606">
        <v>898.58299999999997</v>
      </c>
      <c r="U4606">
        <v>892.89499999999998</v>
      </c>
      <c r="V4606">
        <v>892.06399999999996</v>
      </c>
      <c r="W4606">
        <v>891.44399999999996</v>
      </c>
      <c r="X4606">
        <v>889.50900000000001</v>
      </c>
      <c r="Y4606">
        <v>896.48900000000003</v>
      </c>
      <c r="Z4606">
        <v>901.30499999999995</v>
      </c>
      <c r="AA4606">
        <v>907.33600000000001</v>
      </c>
      <c r="AB4606">
        <v>910.05700000000002</v>
      </c>
      <c r="AC4606">
        <v>916.774</v>
      </c>
      <c r="AD4606">
        <v>928.87400000000002</v>
      </c>
      <c r="AE4606">
        <v>936.721</v>
      </c>
      <c r="AF4606">
        <v>948.22799999999995</v>
      </c>
      <c r="AG4606">
        <v>962.52200000000005</v>
      </c>
    </row>
    <row r="4607" spans="1:33">
      <c r="A4607" t="s">
        <v>2369</v>
      </c>
      <c r="B4607" t="s">
        <v>132</v>
      </c>
      <c r="C4607">
        <v>0</v>
      </c>
      <c r="D4607">
        <v>757.41</v>
      </c>
      <c r="E4607">
        <v>835.47400000000005</v>
      </c>
      <c r="F4607">
        <v>892.19</v>
      </c>
      <c r="G4607">
        <v>894.81899999999996</v>
      </c>
      <c r="H4607">
        <v>901.02300000000002</v>
      </c>
      <c r="I4607">
        <v>899.35299999999995</v>
      </c>
      <c r="J4607">
        <v>938.25599999999997</v>
      </c>
      <c r="K4607">
        <v>968.62800000000004</v>
      </c>
      <c r="L4607">
        <v>986.06899999999996</v>
      </c>
      <c r="M4607">
        <v>1001.65</v>
      </c>
      <c r="N4607">
        <v>1023.61</v>
      </c>
      <c r="O4607">
        <v>1059.02</v>
      </c>
      <c r="P4607">
        <v>1092.49</v>
      </c>
      <c r="Q4607">
        <v>1130.01</v>
      </c>
      <c r="R4607">
        <v>1165.75</v>
      </c>
      <c r="S4607">
        <v>1204.92</v>
      </c>
      <c r="T4607">
        <v>1209.0899999999999</v>
      </c>
      <c r="U4607">
        <v>1201.44</v>
      </c>
      <c r="V4607">
        <v>1200.32</v>
      </c>
      <c r="W4607">
        <v>1199.48</v>
      </c>
      <c r="X4607">
        <v>1196.8800000000001</v>
      </c>
      <c r="Y4607">
        <v>1206.27</v>
      </c>
      <c r="Z4607">
        <v>1212.75</v>
      </c>
      <c r="AA4607">
        <v>1220.8699999999999</v>
      </c>
      <c r="AB4607">
        <v>1224.53</v>
      </c>
      <c r="AC4607">
        <v>1233.57</v>
      </c>
      <c r="AD4607">
        <v>1249.8499999999999</v>
      </c>
      <c r="AE4607">
        <v>1260.4100000000001</v>
      </c>
      <c r="AF4607">
        <v>1275.8900000000001</v>
      </c>
      <c r="AG4607">
        <v>1295.1199999999999</v>
      </c>
    </row>
    <row r="4608" spans="1:33">
      <c r="A4608" t="s">
        <v>2368</v>
      </c>
      <c r="B4608" t="s">
        <v>132</v>
      </c>
      <c r="C4608">
        <v>0</v>
      </c>
      <c r="D4608">
        <v>651.88800000000003</v>
      </c>
      <c r="E4608">
        <v>719.07600000000002</v>
      </c>
      <c r="F4608">
        <v>767.89</v>
      </c>
      <c r="G4608">
        <v>770.15300000000002</v>
      </c>
      <c r="H4608">
        <v>775.49199999999996</v>
      </c>
      <c r="I4608">
        <v>774.05499999999995</v>
      </c>
      <c r="J4608">
        <v>807.53800000000001</v>
      </c>
      <c r="K4608">
        <v>833.678</v>
      </c>
      <c r="L4608">
        <v>848.68899999999996</v>
      </c>
      <c r="M4608">
        <v>862.09699999999998</v>
      </c>
      <c r="N4608">
        <v>881.005</v>
      </c>
      <c r="O4608">
        <v>911.47699999999998</v>
      </c>
      <c r="P4608">
        <v>940.28700000000003</v>
      </c>
      <c r="Q4608">
        <v>972.58</v>
      </c>
      <c r="R4608">
        <v>1003.34</v>
      </c>
      <c r="S4608">
        <v>1037.05</v>
      </c>
      <c r="T4608">
        <v>1040.6400000000001</v>
      </c>
      <c r="U4608">
        <v>1034.05</v>
      </c>
      <c r="V4608">
        <v>1033.0899999999999</v>
      </c>
      <c r="W4608">
        <v>1032.3699999999999</v>
      </c>
      <c r="X4608">
        <v>1030.1300000000001</v>
      </c>
      <c r="Y4608">
        <v>1038.22</v>
      </c>
      <c r="Z4608">
        <v>1043.79</v>
      </c>
      <c r="AA4608">
        <v>1050.78</v>
      </c>
      <c r="AB4608">
        <v>1053.93</v>
      </c>
      <c r="AC4608">
        <v>1061.71</v>
      </c>
      <c r="AD4608">
        <v>1075.72</v>
      </c>
      <c r="AE4608">
        <v>1084.81</v>
      </c>
      <c r="AF4608">
        <v>1098.1300000000001</v>
      </c>
      <c r="AG4608">
        <v>1114.69</v>
      </c>
    </row>
    <row r="4609" spans="1:33">
      <c r="A4609" t="s">
        <v>2367</v>
      </c>
      <c r="B4609" t="s">
        <v>132</v>
      </c>
      <c r="C4609">
        <v>0</v>
      </c>
      <c r="D4609">
        <v>95.5364</v>
      </c>
      <c r="E4609">
        <v>105.383</v>
      </c>
      <c r="F4609">
        <v>112.53700000000001</v>
      </c>
      <c r="G4609">
        <v>112.869</v>
      </c>
      <c r="H4609">
        <v>113.651</v>
      </c>
      <c r="I4609">
        <v>113.44</v>
      </c>
      <c r="J4609">
        <v>118.34699999999999</v>
      </c>
      <c r="K4609">
        <v>122.178</v>
      </c>
      <c r="L4609">
        <v>124.378</v>
      </c>
      <c r="M4609">
        <v>126.343</v>
      </c>
      <c r="N4609">
        <v>129.114</v>
      </c>
      <c r="O4609">
        <v>133.58000000000001</v>
      </c>
      <c r="P4609">
        <v>137.80199999999999</v>
      </c>
      <c r="Q4609">
        <v>142.535</v>
      </c>
      <c r="R4609">
        <v>147.04300000000001</v>
      </c>
      <c r="S4609">
        <v>151.983</v>
      </c>
      <c r="T4609">
        <v>152.50899999999999</v>
      </c>
      <c r="U4609">
        <v>151.54400000000001</v>
      </c>
      <c r="V4609">
        <v>151.40299999999999</v>
      </c>
      <c r="W4609">
        <v>151.298</v>
      </c>
      <c r="X4609">
        <v>150.96899999999999</v>
      </c>
      <c r="Y4609">
        <v>152.154</v>
      </c>
      <c r="Z4609">
        <v>152.971</v>
      </c>
      <c r="AA4609">
        <v>153.995</v>
      </c>
      <c r="AB4609">
        <v>154.45699999999999</v>
      </c>
      <c r="AC4609">
        <v>155.59700000000001</v>
      </c>
      <c r="AD4609">
        <v>157.65</v>
      </c>
      <c r="AE4609">
        <v>158.982</v>
      </c>
      <c r="AF4609">
        <v>160.935</v>
      </c>
      <c r="AG4609">
        <v>163.36099999999999</v>
      </c>
    </row>
    <row r="4610" spans="1:33">
      <c r="A4610" t="s">
        <v>2366</v>
      </c>
      <c r="B4610" t="s">
        <v>132</v>
      </c>
      <c r="C4610">
        <v>0</v>
      </c>
      <c r="D4610">
        <v>24.186499999999999</v>
      </c>
      <c r="E4610">
        <v>26.679300000000001</v>
      </c>
      <c r="F4610">
        <v>28.490400000000001</v>
      </c>
      <c r="G4610">
        <v>28.574400000000001</v>
      </c>
      <c r="H4610">
        <v>28.772500000000001</v>
      </c>
      <c r="I4610">
        <v>28.719200000000001</v>
      </c>
      <c r="J4610">
        <v>29.961500000000001</v>
      </c>
      <c r="K4610">
        <v>30.9313</v>
      </c>
      <c r="L4610">
        <v>31.488299999999999</v>
      </c>
      <c r="M4610">
        <v>31.985700000000001</v>
      </c>
      <c r="N4610">
        <v>32.6873</v>
      </c>
      <c r="O4610">
        <v>33.817799999999998</v>
      </c>
      <c r="P4610">
        <v>34.886800000000001</v>
      </c>
      <c r="Q4610">
        <v>36.084899999999998</v>
      </c>
      <c r="R4610">
        <v>37.226199999999999</v>
      </c>
      <c r="S4610">
        <v>38.476900000000001</v>
      </c>
      <c r="T4610">
        <v>38.610100000000003</v>
      </c>
      <c r="U4610">
        <v>38.365699999999997</v>
      </c>
      <c r="V4610">
        <v>38.33</v>
      </c>
      <c r="W4610">
        <v>38.3033</v>
      </c>
      <c r="X4610">
        <v>38.220199999999998</v>
      </c>
      <c r="Y4610">
        <v>38.520099999999999</v>
      </c>
      <c r="Z4610">
        <v>38.726999999999997</v>
      </c>
      <c r="AA4610">
        <v>38.986199999999997</v>
      </c>
      <c r="AB4610">
        <v>39.103099999999998</v>
      </c>
      <c r="AC4610">
        <v>39.3917</v>
      </c>
      <c r="AD4610">
        <v>39.9116</v>
      </c>
      <c r="AE4610">
        <v>40.248800000000003</v>
      </c>
      <c r="AF4610">
        <v>40.743200000000002</v>
      </c>
      <c r="AG4610">
        <v>41.357399999999998</v>
      </c>
    </row>
    <row r="4611" spans="1:33">
      <c r="A4611" t="s">
        <v>2365</v>
      </c>
      <c r="B4611" t="s">
        <v>132</v>
      </c>
      <c r="C4611">
        <v>0</v>
      </c>
      <c r="D4611">
        <v>228.79300000000001</v>
      </c>
      <c r="E4611">
        <v>252.374</v>
      </c>
      <c r="F4611">
        <v>269.50700000000001</v>
      </c>
      <c r="G4611">
        <v>270.30099999999999</v>
      </c>
      <c r="H4611">
        <v>272.17500000000001</v>
      </c>
      <c r="I4611">
        <v>271.67</v>
      </c>
      <c r="J4611">
        <v>283.42200000000003</v>
      </c>
      <c r="K4611">
        <v>292.596</v>
      </c>
      <c r="L4611">
        <v>297.86500000000001</v>
      </c>
      <c r="M4611">
        <v>302.57</v>
      </c>
      <c r="N4611">
        <v>309.20600000000002</v>
      </c>
      <c r="O4611">
        <v>319.90100000000001</v>
      </c>
      <c r="P4611">
        <v>330.01299999999998</v>
      </c>
      <c r="Q4611">
        <v>341.346</v>
      </c>
      <c r="R4611">
        <v>352.142</v>
      </c>
      <c r="S4611">
        <v>363.97399999999999</v>
      </c>
      <c r="T4611">
        <v>365.233</v>
      </c>
      <c r="U4611">
        <v>362.92099999999999</v>
      </c>
      <c r="V4611">
        <v>362.584</v>
      </c>
      <c r="W4611">
        <v>362.33199999999999</v>
      </c>
      <c r="X4611">
        <v>361.54500000000002</v>
      </c>
      <c r="Y4611">
        <v>364.38200000000001</v>
      </c>
      <c r="Z4611">
        <v>366.34</v>
      </c>
      <c r="AA4611">
        <v>368.791</v>
      </c>
      <c r="AB4611">
        <v>369.89699999999999</v>
      </c>
      <c r="AC4611">
        <v>372.62700000000001</v>
      </c>
      <c r="AD4611">
        <v>377.54500000000002</v>
      </c>
      <c r="AE4611">
        <v>380.73500000000001</v>
      </c>
      <c r="AF4611">
        <v>385.41199999999998</v>
      </c>
      <c r="AG4611">
        <v>391.22199999999998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499221000</v>
      </c>
      <c r="E4735" s="4">
        <v>660553000</v>
      </c>
      <c r="F4735" s="4">
        <v>928760000</v>
      </c>
      <c r="G4735" s="4">
        <v>1140840000</v>
      </c>
      <c r="H4735" s="4">
        <v>1378170000</v>
      </c>
      <c r="I4735" s="4">
        <v>1620640000</v>
      </c>
      <c r="J4735" s="4">
        <v>1798330000</v>
      </c>
      <c r="K4735" s="4">
        <v>1803070000</v>
      </c>
      <c r="L4735" s="4">
        <v>2720760000</v>
      </c>
      <c r="M4735" s="4">
        <v>3636630000</v>
      </c>
      <c r="N4735" s="4">
        <v>4581250000</v>
      </c>
      <c r="O4735" s="4">
        <v>5530550000</v>
      </c>
      <c r="P4735" s="4">
        <v>6411740000</v>
      </c>
      <c r="Q4735" s="4">
        <v>7288570000</v>
      </c>
      <c r="R4735" s="4">
        <v>8079680000</v>
      </c>
      <c r="S4735" s="4">
        <v>8918010000</v>
      </c>
      <c r="T4735" s="4">
        <v>8758530000</v>
      </c>
      <c r="U4735" s="4">
        <v>8621200000</v>
      </c>
      <c r="V4735" s="4">
        <v>8565690000</v>
      </c>
      <c r="W4735" s="4">
        <v>8435940000</v>
      </c>
      <c r="X4735" s="4">
        <v>8400420000</v>
      </c>
      <c r="Y4735" s="4">
        <v>8321650000</v>
      </c>
      <c r="Z4735" s="4">
        <v>8752340000</v>
      </c>
      <c r="AA4735" s="4">
        <v>8690180000</v>
      </c>
      <c r="AB4735" s="4">
        <v>8598000000</v>
      </c>
      <c r="AC4735" s="4">
        <v>8522990000</v>
      </c>
      <c r="AD4735" s="4">
        <v>8518010000</v>
      </c>
      <c r="AE4735" s="4">
        <v>8682610000</v>
      </c>
      <c r="AF4735" s="4">
        <v>8604870000</v>
      </c>
      <c r="AG4735" s="4">
        <v>8558110000</v>
      </c>
    </row>
    <row r="4736" spans="1:33">
      <c r="A4736" t="s">
        <v>2240</v>
      </c>
      <c r="B4736" t="s">
        <v>132</v>
      </c>
      <c r="C4736">
        <v>0</v>
      </c>
      <c r="D4736">
        <v>14203.6</v>
      </c>
      <c r="E4736">
        <v>18793.7</v>
      </c>
      <c r="F4736">
        <v>26424.6</v>
      </c>
      <c r="G4736">
        <v>32458.6</v>
      </c>
      <c r="H4736">
        <v>39211.1</v>
      </c>
      <c r="I4736">
        <v>46109.7</v>
      </c>
      <c r="J4736">
        <v>51165.1</v>
      </c>
      <c r="K4736">
        <v>51300.2</v>
      </c>
      <c r="L4736">
        <v>77409.7</v>
      </c>
      <c r="M4736">
        <v>103467</v>
      </c>
      <c r="N4736">
        <v>130343</v>
      </c>
      <c r="O4736">
        <v>157352</v>
      </c>
      <c r="P4736">
        <v>182424</v>
      </c>
      <c r="Q4736">
        <v>207371</v>
      </c>
      <c r="R4736">
        <v>229879</v>
      </c>
      <c r="S4736">
        <v>253731</v>
      </c>
      <c r="T4736">
        <v>249193</v>
      </c>
      <c r="U4736">
        <v>245286</v>
      </c>
      <c r="V4736">
        <v>243707</v>
      </c>
      <c r="W4736">
        <v>240015</v>
      </c>
      <c r="X4736">
        <v>239004</v>
      </c>
      <c r="Y4736">
        <v>236764</v>
      </c>
      <c r="Z4736">
        <v>249017</v>
      </c>
      <c r="AA4736">
        <v>247249</v>
      </c>
      <c r="AB4736">
        <v>244626</v>
      </c>
      <c r="AC4736">
        <v>242492</v>
      </c>
      <c r="AD4736">
        <v>242350</v>
      </c>
      <c r="AE4736">
        <v>247033</v>
      </c>
      <c r="AF4736">
        <v>244821</v>
      </c>
      <c r="AG4736">
        <v>243491</v>
      </c>
    </row>
    <row r="4737" spans="1:33">
      <c r="A4737" t="s">
        <v>2239</v>
      </c>
      <c r="B4737" t="s">
        <v>132</v>
      </c>
      <c r="C4737">
        <v>0</v>
      </c>
      <c r="D4737">
        <v>65595.899999999994</v>
      </c>
      <c r="E4737">
        <v>86794.4</v>
      </c>
      <c r="F4737">
        <v>122036</v>
      </c>
      <c r="G4737">
        <v>149902</v>
      </c>
      <c r="H4737">
        <v>181087</v>
      </c>
      <c r="I4737">
        <v>212947</v>
      </c>
      <c r="J4737">
        <v>236294</v>
      </c>
      <c r="K4737">
        <v>236918</v>
      </c>
      <c r="L4737">
        <v>357498</v>
      </c>
      <c r="M4737">
        <v>477840</v>
      </c>
      <c r="N4737">
        <v>601960</v>
      </c>
      <c r="O4737">
        <v>726695</v>
      </c>
      <c r="P4737">
        <v>842481</v>
      </c>
      <c r="Q4737">
        <v>957694</v>
      </c>
      <c r="R4737" s="4">
        <v>1061640</v>
      </c>
      <c r="S4737" s="4">
        <v>1171800</v>
      </c>
      <c r="T4737" s="4">
        <v>1150840</v>
      </c>
      <c r="U4737" s="4">
        <v>1132800</v>
      </c>
      <c r="V4737" s="4">
        <v>1125500</v>
      </c>
      <c r="W4737" s="4">
        <v>1108450</v>
      </c>
      <c r="X4737" s="4">
        <v>1103790</v>
      </c>
      <c r="Y4737" s="4">
        <v>1093440</v>
      </c>
      <c r="Z4737" s="4">
        <v>1150030</v>
      </c>
      <c r="AA4737" s="4">
        <v>1141860</v>
      </c>
      <c r="AB4737" s="4">
        <v>1129750</v>
      </c>
      <c r="AC4737" s="4">
        <v>1119890</v>
      </c>
      <c r="AD4737" s="4">
        <v>1119240</v>
      </c>
      <c r="AE4737" s="4">
        <v>1140870</v>
      </c>
      <c r="AF4737" s="4">
        <v>1130650</v>
      </c>
      <c r="AG4737" s="4">
        <v>1124510</v>
      </c>
    </row>
    <row r="4738" spans="1:33">
      <c r="A4738" t="s">
        <v>2238</v>
      </c>
      <c r="B4738" t="s">
        <v>132</v>
      </c>
      <c r="C4738">
        <v>0</v>
      </c>
      <c r="D4738">
        <v>224503</v>
      </c>
      <c r="E4738">
        <v>297055</v>
      </c>
      <c r="F4738">
        <v>417670</v>
      </c>
      <c r="G4738">
        <v>513043</v>
      </c>
      <c r="H4738">
        <v>619773</v>
      </c>
      <c r="I4738">
        <v>728813</v>
      </c>
      <c r="J4738">
        <v>808720</v>
      </c>
      <c r="K4738">
        <v>810855</v>
      </c>
      <c r="L4738" s="4">
        <v>1223540</v>
      </c>
      <c r="M4738" s="4">
        <v>1635420</v>
      </c>
      <c r="N4738" s="4">
        <v>2060220</v>
      </c>
      <c r="O4738" s="4">
        <v>2487130</v>
      </c>
      <c r="P4738" s="4">
        <v>2883400</v>
      </c>
      <c r="Q4738" s="4">
        <v>3277720</v>
      </c>
      <c r="R4738" s="4">
        <v>3633490</v>
      </c>
      <c r="S4738" s="4">
        <v>4010490</v>
      </c>
      <c r="T4738" s="4">
        <v>3938770</v>
      </c>
      <c r="U4738" s="4">
        <v>3877010</v>
      </c>
      <c r="V4738" s="4">
        <v>3852050</v>
      </c>
      <c r="W4738" s="4">
        <v>3793700</v>
      </c>
      <c r="X4738" s="4">
        <v>3777730</v>
      </c>
      <c r="Y4738" s="4">
        <v>3742300</v>
      </c>
      <c r="Z4738" s="4">
        <v>3935990</v>
      </c>
      <c r="AA4738" s="4">
        <v>3908040</v>
      </c>
      <c r="AB4738" s="4">
        <v>3866580</v>
      </c>
      <c r="AC4738" s="4">
        <v>3832850</v>
      </c>
      <c r="AD4738" s="4">
        <v>3830610</v>
      </c>
      <c r="AE4738" s="4">
        <v>3904630</v>
      </c>
      <c r="AF4738" s="4">
        <v>3869670</v>
      </c>
      <c r="AG4738" s="4">
        <v>3848640</v>
      </c>
    </row>
    <row r="4739" spans="1:33">
      <c r="A4739" t="s">
        <v>2237</v>
      </c>
      <c r="B4739" t="s">
        <v>132</v>
      </c>
      <c r="C4739">
        <v>0</v>
      </c>
      <c r="D4739">
        <v>17722.900000000001</v>
      </c>
      <c r="E4739">
        <v>23450.3</v>
      </c>
      <c r="F4739">
        <v>32972</v>
      </c>
      <c r="G4739">
        <v>40501</v>
      </c>
      <c r="H4739">
        <v>48926.6</v>
      </c>
      <c r="I4739">
        <v>57534.5</v>
      </c>
      <c r="J4739">
        <v>63842.5</v>
      </c>
      <c r="K4739">
        <v>64011.1</v>
      </c>
      <c r="L4739">
        <v>96589.9</v>
      </c>
      <c r="M4739">
        <v>129104</v>
      </c>
      <c r="N4739">
        <v>162639</v>
      </c>
      <c r="O4739">
        <v>196340</v>
      </c>
      <c r="P4739">
        <v>227624</v>
      </c>
      <c r="Q4739">
        <v>258752</v>
      </c>
      <c r="R4739">
        <v>286837</v>
      </c>
      <c r="S4739">
        <v>316599</v>
      </c>
      <c r="T4739">
        <v>310937</v>
      </c>
      <c r="U4739">
        <v>306062</v>
      </c>
      <c r="V4739">
        <v>304091</v>
      </c>
      <c r="W4739">
        <v>299485</v>
      </c>
      <c r="X4739">
        <v>298224</v>
      </c>
      <c r="Y4739">
        <v>295428</v>
      </c>
      <c r="Z4739">
        <v>310717</v>
      </c>
      <c r="AA4739">
        <v>308511</v>
      </c>
      <c r="AB4739">
        <v>305238</v>
      </c>
      <c r="AC4739">
        <v>302575</v>
      </c>
      <c r="AD4739">
        <v>302398</v>
      </c>
      <c r="AE4739">
        <v>308242</v>
      </c>
      <c r="AF4739">
        <v>305482</v>
      </c>
      <c r="AG4739">
        <v>303822</v>
      </c>
    </row>
    <row r="4740" spans="1:33">
      <c r="A4740" t="s">
        <v>2236</v>
      </c>
      <c r="B4740" t="s">
        <v>132</v>
      </c>
      <c r="C4740">
        <v>0</v>
      </c>
      <c r="D4740">
        <v>15760.3</v>
      </c>
      <c r="E4740">
        <v>20853.5</v>
      </c>
      <c r="F4740">
        <v>29320.799999999999</v>
      </c>
      <c r="G4740">
        <v>36016.1</v>
      </c>
      <c r="H4740">
        <v>43508.7</v>
      </c>
      <c r="I4740">
        <v>51163.4</v>
      </c>
      <c r="J4740">
        <v>56772.9</v>
      </c>
      <c r="K4740">
        <v>56922.8</v>
      </c>
      <c r="L4740">
        <v>85893.9</v>
      </c>
      <c r="M4740">
        <v>114808</v>
      </c>
      <c r="N4740">
        <v>144629</v>
      </c>
      <c r="O4740">
        <v>174598</v>
      </c>
      <c r="P4740">
        <v>202417</v>
      </c>
      <c r="Q4740">
        <v>230099</v>
      </c>
      <c r="R4740">
        <v>255074</v>
      </c>
      <c r="S4740">
        <v>281540</v>
      </c>
      <c r="T4740">
        <v>276505</v>
      </c>
      <c r="U4740">
        <v>272170</v>
      </c>
      <c r="V4740">
        <v>270417</v>
      </c>
      <c r="W4740">
        <v>266321</v>
      </c>
      <c r="X4740">
        <v>265200</v>
      </c>
      <c r="Y4740">
        <v>262713</v>
      </c>
      <c r="Z4740">
        <v>276310</v>
      </c>
      <c r="AA4740">
        <v>274348</v>
      </c>
      <c r="AB4740">
        <v>271438</v>
      </c>
      <c r="AC4740">
        <v>269069</v>
      </c>
      <c r="AD4740">
        <v>268912</v>
      </c>
      <c r="AE4740">
        <v>274109</v>
      </c>
      <c r="AF4740">
        <v>271654</v>
      </c>
      <c r="AG4740">
        <v>270178</v>
      </c>
    </row>
    <row r="4741" spans="1:33">
      <c r="A4741" t="s">
        <v>2235</v>
      </c>
      <c r="B4741" t="s">
        <v>132</v>
      </c>
      <c r="C4741">
        <v>0</v>
      </c>
      <c r="D4741">
        <v>47726.7</v>
      </c>
      <c r="E4741">
        <v>63150.400000000001</v>
      </c>
      <c r="F4741">
        <v>88791.7</v>
      </c>
      <c r="G4741">
        <v>109067</v>
      </c>
      <c r="H4741">
        <v>131756</v>
      </c>
      <c r="I4741">
        <v>154937</v>
      </c>
      <c r="J4741">
        <v>171924</v>
      </c>
      <c r="K4741">
        <v>172378</v>
      </c>
      <c r="L4741">
        <v>260111</v>
      </c>
      <c r="M4741">
        <v>347670</v>
      </c>
      <c r="N4741">
        <v>437978</v>
      </c>
      <c r="O4741">
        <v>528733</v>
      </c>
      <c r="P4741">
        <v>612977</v>
      </c>
      <c r="Q4741">
        <v>696805</v>
      </c>
      <c r="R4741">
        <v>772437</v>
      </c>
      <c r="S4741">
        <v>852583</v>
      </c>
      <c r="T4741">
        <v>837336</v>
      </c>
      <c r="U4741">
        <v>824207</v>
      </c>
      <c r="V4741">
        <v>818900</v>
      </c>
      <c r="W4741">
        <v>806496</v>
      </c>
      <c r="X4741">
        <v>803100</v>
      </c>
      <c r="Y4741">
        <v>795570</v>
      </c>
      <c r="Z4741">
        <v>836744</v>
      </c>
      <c r="AA4741">
        <v>830802</v>
      </c>
      <c r="AB4741">
        <v>821989</v>
      </c>
      <c r="AC4741">
        <v>814818</v>
      </c>
      <c r="AD4741">
        <v>814342</v>
      </c>
      <c r="AE4741">
        <v>830078</v>
      </c>
      <c r="AF4741">
        <v>822645</v>
      </c>
      <c r="AG4741">
        <v>818175</v>
      </c>
    </row>
    <row r="4742" spans="1:33">
      <c r="A4742" t="s">
        <v>2234</v>
      </c>
      <c r="B4742" t="s">
        <v>132</v>
      </c>
      <c r="C4742">
        <v>0</v>
      </c>
      <c r="D4742">
        <v>3685.61</v>
      </c>
      <c r="E4742">
        <v>4876.68</v>
      </c>
      <c r="F4742">
        <v>6856.79</v>
      </c>
      <c r="G4742">
        <v>8422.5</v>
      </c>
      <c r="H4742">
        <v>10174.700000000001</v>
      </c>
      <c r="I4742">
        <v>11964.8</v>
      </c>
      <c r="J4742">
        <v>13276.6</v>
      </c>
      <c r="K4742">
        <v>13311.6</v>
      </c>
      <c r="L4742">
        <v>20086.599999999999</v>
      </c>
      <c r="M4742">
        <v>26848.2</v>
      </c>
      <c r="N4742">
        <v>33822.1</v>
      </c>
      <c r="O4742">
        <v>40830.5</v>
      </c>
      <c r="P4742">
        <v>47336.1</v>
      </c>
      <c r="Q4742">
        <v>53809.599999999999</v>
      </c>
      <c r="R4742">
        <v>59650.1</v>
      </c>
      <c r="S4742">
        <v>65839.3</v>
      </c>
      <c r="T4742">
        <v>64661.9</v>
      </c>
      <c r="U4742">
        <v>63648</v>
      </c>
      <c r="V4742">
        <v>63238.2</v>
      </c>
      <c r="W4742">
        <v>62280.3</v>
      </c>
      <c r="X4742">
        <v>62018</v>
      </c>
      <c r="Y4742">
        <v>61436.5</v>
      </c>
      <c r="Z4742">
        <v>64616.2</v>
      </c>
      <c r="AA4742">
        <v>64157.3</v>
      </c>
      <c r="AB4742">
        <v>63476.7</v>
      </c>
      <c r="AC4742">
        <v>62923</v>
      </c>
      <c r="AD4742">
        <v>62886.2</v>
      </c>
      <c r="AE4742">
        <v>64101.4</v>
      </c>
      <c r="AF4742">
        <v>63527.4</v>
      </c>
      <c r="AG4742">
        <v>63182.2</v>
      </c>
    </row>
    <row r="4743" spans="1:33">
      <c r="A4743" t="s">
        <v>2233</v>
      </c>
      <c r="B4743" t="s">
        <v>132</v>
      </c>
      <c r="C4743">
        <v>0</v>
      </c>
      <c r="D4743">
        <v>3146.74</v>
      </c>
      <c r="E4743">
        <v>4163.67</v>
      </c>
      <c r="F4743">
        <v>5854.26</v>
      </c>
      <c r="G4743">
        <v>7191.05</v>
      </c>
      <c r="H4743">
        <v>8687.0400000000009</v>
      </c>
      <c r="I4743">
        <v>10215.4</v>
      </c>
      <c r="J4743">
        <v>11335.4</v>
      </c>
      <c r="K4743">
        <v>11365.3</v>
      </c>
      <c r="L4743">
        <v>17149.8</v>
      </c>
      <c r="M4743">
        <v>22922.799999999999</v>
      </c>
      <c r="N4743">
        <v>28877</v>
      </c>
      <c r="O4743">
        <v>34860.699999999997</v>
      </c>
      <c r="P4743">
        <v>40415.1</v>
      </c>
      <c r="Q4743">
        <v>45942.1</v>
      </c>
      <c r="R4743">
        <v>50928.7</v>
      </c>
      <c r="S4743">
        <v>56212.9</v>
      </c>
      <c r="T4743">
        <v>55207.7</v>
      </c>
      <c r="U4743">
        <v>54342.1</v>
      </c>
      <c r="V4743">
        <v>53992.2</v>
      </c>
      <c r="W4743">
        <v>53174.3</v>
      </c>
      <c r="X4743">
        <v>52950.400000000001</v>
      </c>
      <c r="Y4743">
        <v>52453.9</v>
      </c>
      <c r="Z4743">
        <v>55168.7</v>
      </c>
      <c r="AA4743">
        <v>54776.9</v>
      </c>
      <c r="AB4743">
        <v>54195.8</v>
      </c>
      <c r="AC4743">
        <v>53723</v>
      </c>
      <c r="AD4743">
        <v>53691.6</v>
      </c>
      <c r="AE4743">
        <v>54729.1</v>
      </c>
      <c r="AF4743">
        <v>54239.1</v>
      </c>
      <c r="AG4743">
        <v>53944.4</v>
      </c>
    </row>
    <row r="4744" spans="1:33">
      <c r="A4744" t="s">
        <v>2232</v>
      </c>
      <c r="B4744" t="s">
        <v>132</v>
      </c>
      <c r="C4744">
        <v>0</v>
      </c>
      <c r="D4744">
        <v>19958.2</v>
      </c>
      <c r="E4744">
        <v>26408</v>
      </c>
      <c r="F4744">
        <v>37130.6</v>
      </c>
      <c r="G4744">
        <v>45609.2</v>
      </c>
      <c r="H4744">
        <v>55097.5</v>
      </c>
      <c r="I4744">
        <v>64791.1</v>
      </c>
      <c r="J4744">
        <v>71894.7</v>
      </c>
      <c r="K4744">
        <v>72084.5</v>
      </c>
      <c r="L4744">
        <v>108772</v>
      </c>
      <c r="M4744">
        <v>145387</v>
      </c>
      <c r="N4744">
        <v>183152</v>
      </c>
      <c r="O4744">
        <v>221104</v>
      </c>
      <c r="P4744">
        <v>256333</v>
      </c>
      <c r="Q4744">
        <v>291387</v>
      </c>
      <c r="R4744">
        <v>323015</v>
      </c>
      <c r="S4744">
        <v>356530</v>
      </c>
      <c r="T4744">
        <v>350155</v>
      </c>
      <c r="U4744">
        <v>344664</v>
      </c>
      <c r="V4744">
        <v>342445</v>
      </c>
      <c r="W4744">
        <v>337258</v>
      </c>
      <c r="X4744">
        <v>335838</v>
      </c>
      <c r="Y4744">
        <v>332689</v>
      </c>
      <c r="Z4744">
        <v>349907</v>
      </c>
      <c r="AA4744">
        <v>347422</v>
      </c>
      <c r="AB4744">
        <v>343737</v>
      </c>
      <c r="AC4744">
        <v>340738</v>
      </c>
      <c r="AD4744">
        <v>340539</v>
      </c>
      <c r="AE4744">
        <v>347119</v>
      </c>
      <c r="AF4744">
        <v>344011</v>
      </c>
      <c r="AG4744">
        <v>342142</v>
      </c>
    </row>
    <row r="4745" spans="1:33">
      <c r="A4745" t="s">
        <v>2231</v>
      </c>
      <c r="B4745" t="s">
        <v>132</v>
      </c>
      <c r="C4745">
        <v>0</v>
      </c>
      <c r="D4745">
        <v>3991.64</v>
      </c>
      <c r="E4745">
        <v>5281.61</v>
      </c>
      <c r="F4745">
        <v>7426.12</v>
      </c>
      <c r="G4745">
        <v>9121.85</v>
      </c>
      <c r="H4745">
        <v>11019.5</v>
      </c>
      <c r="I4745">
        <v>12958.2</v>
      </c>
      <c r="J4745">
        <v>14378.9</v>
      </c>
      <c r="K4745">
        <v>14416.9</v>
      </c>
      <c r="L4745">
        <v>21754.5</v>
      </c>
      <c r="M4745">
        <v>29077.5</v>
      </c>
      <c r="N4745">
        <v>36630.400000000001</v>
      </c>
      <c r="O4745">
        <v>44220.800000000003</v>
      </c>
      <c r="P4745">
        <v>51266.6</v>
      </c>
      <c r="Q4745">
        <v>58277.5</v>
      </c>
      <c r="R4745">
        <v>64603</v>
      </c>
      <c r="S4745">
        <v>71306.100000000006</v>
      </c>
      <c r="T4745">
        <v>70030.899999999994</v>
      </c>
      <c r="U4745">
        <v>68932.800000000003</v>
      </c>
      <c r="V4745">
        <v>68489</v>
      </c>
      <c r="W4745">
        <v>67451.5</v>
      </c>
      <c r="X4745">
        <v>67167.5</v>
      </c>
      <c r="Y4745">
        <v>66537.8</v>
      </c>
      <c r="Z4745">
        <v>69981.399999999994</v>
      </c>
      <c r="AA4745">
        <v>69484.399999999994</v>
      </c>
      <c r="AB4745">
        <v>68747.399999999994</v>
      </c>
      <c r="AC4745">
        <v>68147.600000000006</v>
      </c>
      <c r="AD4745">
        <v>68107.8</v>
      </c>
      <c r="AE4745">
        <v>69423.899999999994</v>
      </c>
      <c r="AF4745">
        <v>68802.2</v>
      </c>
      <c r="AG4745">
        <v>68428.399999999994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6003220000000</v>
      </c>
      <c r="E4747" s="4">
        <v>6003230000000</v>
      </c>
      <c r="F4747" s="4">
        <v>6003240000000</v>
      </c>
      <c r="G4747" s="4">
        <v>6753660000000</v>
      </c>
      <c r="H4747" s="4">
        <v>6753670000000</v>
      </c>
      <c r="I4747" s="4">
        <v>6753680000000</v>
      </c>
      <c r="J4747" s="4">
        <v>6753690000000</v>
      </c>
      <c r="K4747" s="4">
        <v>6753760000000</v>
      </c>
      <c r="L4747" s="4">
        <v>6753760000000</v>
      </c>
      <c r="M4747" s="4">
        <v>6753770000000</v>
      </c>
      <c r="N4747" s="4">
        <v>6753770000000</v>
      </c>
      <c r="O4747" s="4">
        <v>6753780000000</v>
      </c>
      <c r="P4747" s="4">
        <v>6753780000000</v>
      </c>
      <c r="Q4747" s="4">
        <v>6753790000000</v>
      </c>
      <c r="R4747" s="4">
        <v>6753790000000</v>
      </c>
      <c r="S4747" s="4">
        <v>6753790000000</v>
      </c>
      <c r="T4747" s="4">
        <v>6753790000000</v>
      </c>
      <c r="U4747" s="4">
        <v>6753780000000</v>
      </c>
      <c r="V4747" s="4">
        <v>6753780000000</v>
      </c>
      <c r="W4747" s="4">
        <v>6753780000000</v>
      </c>
      <c r="X4747" s="4">
        <v>6753770000000</v>
      </c>
      <c r="Y4747" s="4">
        <v>6753770000000</v>
      </c>
      <c r="Z4747" s="4">
        <v>6753780000000</v>
      </c>
      <c r="AA4747" s="4">
        <v>6753770000000</v>
      </c>
      <c r="AB4747" s="4">
        <v>6753770000000</v>
      </c>
      <c r="AC4747" s="4">
        <v>6753770000000</v>
      </c>
      <c r="AD4747" s="4">
        <v>6753760000000</v>
      </c>
      <c r="AE4747" s="4">
        <v>6753760000000</v>
      </c>
      <c r="AF4747" s="4">
        <v>6753760000000</v>
      </c>
      <c r="AG4747" s="4">
        <v>6753760000000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170800000</v>
      </c>
      <c r="E4748" s="4">
        <v>170801000</v>
      </c>
      <c r="F4748" s="4">
        <v>170801000</v>
      </c>
      <c r="G4748" s="4">
        <v>192152000</v>
      </c>
      <c r="H4748" s="4">
        <v>192152000</v>
      </c>
      <c r="I4748" s="4">
        <v>192152000</v>
      </c>
      <c r="J4748" s="4">
        <v>192153000</v>
      </c>
      <c r="K4748" s="4">
        <v>192154000</v>
      </c>
      <c r="L4748" s="4">
        <v>192155000</v>
      </c>
      <c r="M4748" s="4">
        <v>192155000</v>
      </c>
      <c r="N4748" s="4">
        <v>192155000</v>
      </c>
      <c r="O4748" s="4">
        <v>192155000</v>
      </c>
      <c r="P4748" s="4">
        <v>192155000</v>
      </c>
      <c r="Q4748" s="4">
        <v>192155000</v>
      </c>
      <c r="R4748" s="4">
        <v>192155000</v>
      </c>
      <c r="S4748" s="4">
        <v>192156000</v>
      </c>
      <c r="T4748" s="4">
        <v>192155000</v>
      </c>
      <c r="U4748" s="4">
        <v>192155000</v>
      </c>
      <c r="V4748" s="4">
        <v>192155000</v>
      </c>
      <c r="W4748" s="4">
        <v>192155000</v>
      </c>
      <c r="X4748" s="4">
        <v>192155000</v>
      </c>
      <c r="Y4748" s="4">
        <v>192155000</v>
      </c>
      <c r="Z4748" s="4">
        <v>192155000</v>
      </c>
      <c r="AA4748" s="4">
        <v>192155000</v>
      </c>
      <c r="AB4748" s="4">
        <v>192155000</v>
      </c>
      <c r="AC4748" s="4">
        <v>192155000</v>
      </c>
      <c r="AD4748" s="4">
        <v>192155000</v>
      </c>
      <c r="AE4748" s="4">
        <v>192155000</v>
      </c>
      <c r="AF4748" s="4">
        <v>192155000</v>
      </c>
      <c r="AG4748" s="4">
        <v>192154000</v>
      </c>
    </row>
    <row r="4749" spans="1:33">
      <c r="A4749" t="s">
        <v>2227</v>
      </c>
      <c r="B4749" t="s">
        <v>132</v>
      </c>
      <c r="C4749" s="4">
        <v>788800000</v>
      </c>
      <c r="D4749" s="4">
        <v>788802000</v>
      </c>
      <c r="E4749" s="4">
        <v>788804000</v>
      </c>
      <c r="F4749" s="4">
        <v>788806000</v>
      </c>
      <c r="G4749" s="4">
        <v>887407000</v>
      </c>
      <c r="H4749" s="4">
        <v>887409000</v>
      </c>
      <c r="I4749" s="4">
        <v>887411000</v>
      </c>
      <c r="J4749" s="4">
        <v>887412000</v>
      </c>
      <c r="K4749" s="4">
        <v>887421000</v>
      </c>
      <c r="L4749" s="4">
        <v>887421000</v>
      </c>
      <c r="M4749" s="4">
        <v>887422000</v>
      </c>
      <c r="N4749" s="4">
        <v>887423000</v>
      </c>
      <c r="O4749" s="4">
        <v>887423000</v>
      </c>
      <c r="P4749" s="4">
        <v>887424000</v>
      </c>
      <c r="Q4749" s="4">
        <v>887425000</v>
      </c>
      <c r="R4749" s="4">
        <v>887425000</v>
      </c>
      <c r="S4749" s="4">
        <v>887425000</v>
      </c>
      <c r="T4749" s="4">
        <v>887425000</v>
      </c>
      <c r="U4749" s="4">
        <v>887424000</v>
      </c>
      <c r="V4749" s="4">
        <v>887424000</v>
      </c>
      <c r="W4749" s="4">
        <v>887423000</v>
      </c>
      <c r="X4749" s="4">
        <v>887423000</v>
      </c>
      <c r="Y4749" s="4">
        <v>887422000</v>
      </c>
      <c r="Z4749" s="4">
        <v>887423000</v>
      </c>
      <c r="AA4749" s="4">
        <v>887423000</v>
      </c>
      <c r="AB4749" s="4">
        <v>887422000</v>
      </c>
      <c r="AC4749" s="4">
        <v>887422000</v>
      </c>
      <c r="AD4749" s="4">
        <v>887421000</v>
      </c>
      <c r="AE4749" s="4">
        <v>887422000</v>
      </c>
      <c r="AF4749" s="4">
        <v>887421000</v>
      </c>
      <c r="AG4749" s="4">
        <v>887421000</v>
      </c>
    </row>
    <row r="4750" spans="1:33">
      <c r="A4750" t="s">
        <v>2226</v>
      </c>
      <c r="B4750" t="s">
        <v>132</v>
      </c>
      <c r="C4750" s="4">
        <v>2699680000</v>
      </c>
      <c r="D4750" s="4">
        <v>2699690000</v>
      </c>
      <c r="E4750" s="4">
        <v>2699690000</v>
      </c>
      <c r="F4750" s="4">
        <v>2699700000</v>
      </c>
      <c r="G4750" s="4">
        <v>3037170000</v>
      </c>
      <c r="H4750" s="4">
        <v>3037170000</v>
      </c>
      <c r="I4750" s="4">
        <v>3037180000</v>
      </c>
      <c r="J4750" s="4">
        <v>3037180000</v>
      </c>
      <c r="K4750" s="4">
        <v>3037210000</v>
      </c>
      <c r="L4750" s="4">
        <v>3037210000</v>
      </c>
      <c r="M4750" s="4">
        <v>3037210000</v>
      </c>
      <c r="N4750" s="4">
        <v>3037220000</v>
      </c>
      <c r="O4750" s="4">
        <v>3037220000</v>
      </c>
      <c r="P4750" s="4">
        <v>3037220000</v>
      </c>
      <c r="Q4750" s="4">
        <v>3037220000</v>
      </c>
      <c r="R4750" s="4">
        <v>3037230000</v>
      </c>
      <c r="S4750" s="4">
        <v>3037230000</v>
      </c>
      <c r="T4750" s="4">
        <v>3037220000</v>
      </c>
      <c r="U4750" s="4">
        <v>3037220000</v>
      </c>
      <c r="V4750" s="4">
        <v>3037220000</v>
      </c>
      <c r="W4750" s="4">
        <v>3037220000</v>
      </c>
      <c r="X4750" s="4">
        <v>3037220000</v>
      </c>
      <c r="Y4750" s="4">
        <v>3037220000</v>
      </c>
      <c r="Z4750" s="4">
        <v>3037220000</v>
      </c>
      <c r="AA4750" s="4">
        <v>3037220000</v>
      </c>
      <c r="AB4750" s="4">
        <v>3037220000</v>
      </c>
      <c r="AC4750" s="4">
        <v>3037210000</v>
      </c>
      <c r="AD4750" s="4">
        <v>3037210000</v>
      </c>
      <c r="AE4750" s="4">
        <v>3037210000</v>
      </c>
      <c r="AF4750" s="4">
        <v>3037210000</v>
      </c>
      <c r="AG4750" s="4">
        <v>3037210000</v>
      </c>
    </row>
    <row r="4751" spans="1:33">
      <c r="A4751" t="s">
        <v>2225</v>
      </c>
      <c r="B4751" t="s">
        <v>132</v>
      </c>
      <c r="C4751" s="4">
        <v>213120000</v>
      </c>
      <c r="D4751" s="4">
        <v>213121000</v>
      </c>
      <c r="E4751" s="4">
        <v>213121000</v>
      </c>
      <c r="F4751" s="4">
        <v>213122000</v>
      </c>
      <c r="G4751" s="4">
        <v>239762000</v>
      </c>
      <c r="H4751" s="4">
        <v>239762000</v>
      </c>
      <c r="I4751" s="4">
        <v>239763000</v>
      </c>
      <c r="J4751" s="4">
        <v>239763000</v>
      </c>
      <c r="K4751" s="4">
        <v>239766000</v>
      </c>
      <c r="L4751" s="4">
        <v>239766000</v>
      </c>
      <c r="M4751" s="4">
        <v>239766000</v>
      </c>
      <c r="N4751" s="4">
        <v>239766000</v>
      </c>
      <c r="O4751" s="4">
        <v>239766000</v>
      </c>
      <c r="P4751" s="4">
        <v>239767000</v>
      </c>
      <c r="Q4751" s="4">
        <v>239767000</v>
      </c>
      <c r="R4751" s="4">
        <v>239767000</v>
      </c>
      <c r="S4751" s="4">
        <v>239767000</v>
      </c>
      <c r="T4751" s="4">
        <v>239767000</v>
      </c>
      <c r="U4751" s="4">
        <v>239766000</v>
      </c>
      <c r="V4751" s="4">
        <v>239766000</v>
      </c>
      <c r="W4751" s="4">
        <v>239766000</v>
      </c>
      <c r="X4751" s="4">
        <v>239766000</v>
      </c>
      <c r="Y4751" s="4">
        <v>239766000</v>
      </c>
      <c r="Z4751" s="4">
        <v>239766000</v>
      </c>
      <c r="AA4751" s="4">
        <v>239766000</v>
      </c>
      <c r="AB4751" s="4">
        <v>239766000</v>
      </c>
      <c r="AC4751" s="4">
        <v>239766000</v>
      </c>
      <c r="AD4751" s="4">
        <v>239766000</v>
      </c>
      <c r="AE4751" s="4">
        <v>239766000</v>
      </c>
      <c r="AF4751" s="4">
        <v>239766000</v>
      </c>
      <c r="AG4751" s="4">
        <v>239766000</v>
      </c>
    </row>
    <row r="4752" spans="1:33">
      <c r="A4752" t="s">
        <v>2224</v>
      </c>
      <c r="B4752" t="s">
        <v>132</v>
      </c>
      <c r="C4752" s="4">
        <v>189520000</v>
      </c>
      <c r="D4752" s="4">
        <v>189521000</v>
      </c>
      <c r="E4752" s="4">
        <v>189521000</v>
      </c>
      <c r="F4752" s="4">
        <v>189521000</v>
      </c>
      <c r="G4752" s="4">
        <v>213212000</v>
      </c>
      <c r="H4752" s="4">
        <v>213212000</v>
      </c>
      <c r="I4752" s="4">
        <v>213213000</v>
      </c>
      <c r="J4752" s="4">
        <v>213213000</v>
      </c>
      <c r="K4752" s="4">
        <v>213215000</v>
      </c>
      <c r="L4752" s="4">
        <v>213215000</v>
      </c>
      <c r="M4752" s="4">
        <v>213215000</v>
      </c>
      <c r="N4752" s="4">
        <v>213215000</v>
      </c>
      <c r="O4752" s="4">
        <v>213216000</v>
      </c>
      <c r="P4752" s="4">
        <v>213216000</v>
      </c>
      <c r="Q4752" s="4">
        <v>213216000</v>
      </c>
      <c r="R4752" s="4">
        <v>213216000</v>
      </c>
      <c r="S4752" s="4">
        <v>213216000</v>
      </c>
      <c r="T4752" s="4">
        <v>213216000</v>
      </c>
      <c r="U4752" s="4">
        <v>213216000</v>
      </c>
      <c r="V4752" s="4">
        <v>213216000</v>
      </c>
      <c r="W4752" s="4">
        <v>213216000</v>
      </c>
      <c r="X4752" s="4">
        <v>213215000</v>
      </c>
      <c r="Y4752" s="4">
        <v>213215000</v>
      </c>
      <c r="Z4752" s="4">
        <v>213216000</v>
      </c>
      <c r="AA4752" s="4">
        <v>213215000</v>
      </c>
      <c r="AB4752" s="4">
        <v>213215000</v>
      </c>
      <c r="AC4752" s="4">
        <v>213215000</v>
      </c>
      <c r="AD4752" s="4">
        <v>213215000</v>
      </c>
      <c r="AE4752" s="4">
        <v>213215000</v>
      </c>
      <c r="AF4752" s="4">
        <v>213215000</v>
      </c>
      <c r="AG4752" s="4">
        <v>213215000</v>
      </c>
    </row>
    <row r="4753" spans="1:33">
      <c r="A4753" t="s">
        <v>2223</v>
      </c>
      <c r="B4753" t="s">
        <v>132</v>
      </c>
      <c r="C4753" s="4">
        <v>573920000</v>
      </c>
      <c r="D4753" s="4">
        <v>573922000</v>
      </c>
      <c r="E4753" s="4">
        <v>573923000</v>
      </c>
      <c r="F4753" s="4">
        <v>573924000</v>
      </c>
      <c r="G4753" s="4">
        <v>645665000</v>
      </c>
      <c r="H4753" s="4">
        <v>645667000</v>
      </c>
      <c r="I4753" s="4">
        <v>645668000</v>
      </c>
      <c r="J4753" s="4">
        <v>645669000</v>
      </c>
      <c r="K4753" s="4">
        <v>645675000</v>
      </c>
      <c r="L4753" s="4">
        <v>645675000</v>
      </c>
      <c r="M4753" s="4">
        <v>645676000</v>
      </c>
      <c r="N4753" s="4">
        <v>645677000</v>
      </c>
      <c r="O4753" s="4">
        <v>645677000</v>
      </c>
      <c r="P4753" s="4">
        <v>645678000</v>
      </c>
      <c r="Q4753" s="4">
        <v>645678000</v>
      </c>
      <c r="R4753" s="4">
        <v>645678000</v>
      </c>
      <c r="S4753" s="4">
        <v>645679000</v>
      </c>
      <c r="T4753" s="4">
        <v>645678000</v>
      </c>
      <c r="U4753" s="4">
        <v>645678000</v>
      </c>
      <c r="V4753" s="4">
        <v>645677000</v>
      </c>
      <c r="W4753" s="4">
        <v>645677000</v>
      </c>
      <c r="X4753" s="4">
        <v>645677000</v>
      </c>
      <c r="Y4753" s="4">
        <v>645676000</v>
      </c>
      <c r="Z4753" s="4">
        <v>645677000</v>
      </c>
      <c r="AA4753" s="4">
        <v>645677000</v>
      </c>
      <c r="AB4753" s="4">
        <v>645676000</v>
      </c>
      <c r="AC4753" s="4">
        <v>645676000</v>
      </c>
      <c r="AD4753" s="4">
        <v>645676000</v>
      </c>
      <c r="AE4753" s="4">
        <v>645676000</v>
      </c>
      <c r="AF4753" s="4">
        <v>645675000</v>
      </c>
      <c r="AG4753" s="4">
        <v>645675000</v>
      </c>
    </row>
    <row r="4754" spans="1:33">
      <c r="A4754" t="s">
        <v>2222</v>
      </c>
      <c r="B4754" t="s">
        <v>132</v>
      </c>
      <c r="C4754" s="4">
        <v>44320000</v>
      </c>
      <c r="D4754" s="4">
        <v>44320100</v>
      </c>
      <c r="E4754" s="4">
        <v>44320200</v>
      </c>
      <c r="F4754" s="4">
        <v>44320300</v>
      </c>
      <c r="G4754" s="4">
        <v>49860400</v>
      </c>
      <c r="H4754" s="4">
        <v>49860500</v>
      </c>
      <c r="I4754" s="4">
        <v>49860600</v>
      </c>
      <c r="J4754" s="4">
        <v>49860700</v>
      </c>
      <c r="K4754" s="4">
        <v>49861200</v>
      </c>
      <c r="L4754" s="4">
        <v>49861200</v>
      </c>
      <c r="M4754" s="4">
        <v>49861200</v>
      </c>
      <c r="N4754" s="4">
        <v>49861300</v>
      </c>
      <c r="O4754" s="4">
        <v>49861300</v>
      </c>
      <c r="P4754" s="4">
        <v>49861400</v>
      </c>
      <c r="Q4754" s="4">
        <v>49861400</v>
      </c>
      <c r="R4754" s="4">
        <v>49861400</v>
      </c>
      <c r="S4754" s="4">
        <v>49861400</v>
      </c>
      <c r="T4754" s="4">
        <v>49861400</v>
      </c>
      <c r="U4754" s="4">
        <v>49861400</v>
      </c>
      <c r="V4754" s="4">
        <v>49861300</v>
      </c>
      <c r="W4754" s="4">
        <v>49861300</v>
      </c>
      <c r="X4754" s="4">
        <v>49861300</v>
      </c>
      <c r="Y4754" s="4">
        <v>49861300</v>
      </c>
      <c r="Z4754" s="4">
        <v>49861300</v>
      </c>
      <c r="AA4754" s="4">
        <v>49861300</v>
      </c>
      <c r="AB4754" s="4">
        <v>49861300</v>
      </c>
      <c r="AC4754" s="4">
        <v>49861200</v>
      </c>
      <c r="AD4754" s="4">
        <v>49861200</v>
      </c>
      <c r="AE4754" s="4">
        <v>49861200</v>
      </c>
      <c r="AF4754" s="4">
        <v>49861200</v>
      </c>
      <c r="AG4754" s="4">
        <v>49861200</v>
      </c>
    </row>
    <row r="4755" spans="1:33">
      <c r="A4755" t="s">
        <v>2221</v>
      </c>
      <c r="B4755" t="s">
        <v>132</v>
      </c>
      <c r="C4755" s="4">
        <v>37840000</v>
      </c>
      <c r="D4755" s="4">
        <v>37840100</v>
      </c>
      <c r="E4755" s="4">
        <v>37840200</v>
      </c>
      <c r="F4755" s="4">
        <v>37840300</v>
      </c>
      <c r="G4755" s="4">
        <v>42570400</v>
      </c>
      <c r="H4755" s="4">
        <v>42570400</v>
      </c>
      <c r="I4755" s="4">
        <v>42570500</v>
      </c>
      <c r="J4755" s="4">
        <v>42570600</v>
      </c>
      <c r="K4755" s="4">
        <v>42571000</v>
      </c>
      <c r="L4755" s="4">
        <v>42571000</v>
      </c>
      <c r="M4755" s="4">
        <v>42571100</v>
      </c>
      <c r="N4755" s="4">
        <v>42571100</v>
      </c>
      <c r="O4755" s="4">
        <v>42571100</v>
      </c>
      <c r="P4755" s="4">
        <v>42571200</v>
      </c>
      <c r="Q4755" s="4">
        <v>42571200</v>
      </c>
      <c r="R4755" s="4">
        <v>42571200</v>
      </c>
      <c r="S4755" s="4">
        <v>42571200</v>
      </c>
      <c r="T4755" s="4">
        <v>42571200</v>
      </c>
      <c r="U4755" s="4">
        <v>42571200</v>
      </c>
      <c r="V4755" s="4">
        <v>42571100</v>
      </c>
      <c r="W4755" s="4">
        <v>42571100</v>
      </c>
      <c r="X4755" s="4">
        <v>42571100</v>
      </c>
      <c r="Y4755" s="4">
        <v>42571100</v>
      </c>
      <c r="Z4755" s="4">
        <v>42571100</v>
      </c>
      <c r="AA4755" s="4">
        <v>42571100</v>
      </c>
      <c r="AB4755" s="4">
        <v>42571100</v>
      </c>
      <c r="AC4755" s="4">
        <v>42571000</v>
      </c>
      <c r="AD4755" s="4">
        <v>42571000</v>
      </c>
      <c r="AE4755" s="4">
        <v>42571000</v>
      </c>
      <c r="AF4755" s="4">
        <v>42571000</v>
      </c>
      <c r="AG4755" s="4">
        <v>42571000</v>
      </c>
    </row>
    <row r="4756" spans="1:33">
      <c r="A4756" t="s">
        <v>2220</v>
      </c>
      <c r="B4756" t="s">
        <v>132</v>
      </c>
      <c r="C4756" s="4">
        <v>240000000</v>
      </c>
      <c r="D4756" s="4">
        <v>240001000</v>
      </c>
      <c r="E4756" s="4">
        <v>240001000</v>
      </c>
      <c r="F4756" s="4">
        <v>240002000</v>
      </c>
      <c r="G4756" s="4">
        <v>270002000</v>
      </c>
      <c r="H4756" s="4">
        <v>270003000</v>
      </c>
      <c r="I4756" s="4">
        <v>270003000</v>
      </c>
      <c r="J4756" s="4">
        <v>270004000</v>
      </c>
      <c r="K4756" s="4">
        <v>270006000</v>
      </c>
      <c r="L4756" s="4">
        <v>270006000</v>
      </c>
      <c r="M4756" s="4">
        <v>270007000</v>
      </c>
      <c r="N4756" s="4">
        <v>270007000</v>
      </c>
      <c r="O4756" s="4">
        <v>270007000</v>
      </c>
      <c r="P4756" s="4">
        <v>270007000</v>
      </c>
      <c r="Q4756" s="4">
        <v>270008000</v>
      </c>
      <c r="R4756" s="4">
        <v>270008000</v>
      </c>
      <c r="S4756" s="4">
        <v>270008000</v>
      </c>
      <c r="T4756" s="4">
        <v>270007000</v>
      </c>
      <c r="U4756" s="4">
        <v>270007000</v>
      </c>
      <c r="V4756" s="4">
        <v>270007000</v>
      </c>
      <c r="W4756" s="4">
        <v>270007000</v>
      </c>
      <c r="X4756" s="4">
        <v>270007000</v>
      </c>
      <c r="Y4756" s="4">
        <v>270007000</v>
      </c>
      <c r="Z4756" s="4">
        <v>270007000</v>
      </c>
      <c r="AA4756" s="4">
        <v>270007000</v>
      </c>
      <c r="AB4756" s="4">
        <v>270007000</v>
      </c>
      <c r="AC4756" s="4">
        <v>270007000</v>
      </c>
      <c r="AD4756" s="4">
        <v>270007000</v>
      </c>
      <c r="AE4756" s="4">
        <v>270007000</v>
      </c>
      <c r="AF4756" s="4">
        <v>270006000</v>
      </c>
      <c r="AG4756" s="4">
        <v>270006000</v>
      </c>
    </row>
    <row r="4757" spans="1:33">
      <c r="A4757" t="s">
        <v>2219</v>
      </c>
      <c r="B4757" t="s">
        <v>132</v>
      </c>
      <c r="C4757" s="4">
        <v>48000000</v>
      </c>
      <c r="D4757" s="4">
        <v>48000100</v>
      </c>
      <c r="E4757" s="4">
        <v>48000200</v>
      </c>
      <c r="F4757" s="4">
        <v>48000400</v>
      </c>
      <c r="G4757" s="4">
        <v>54000500</v>
      </c>
      <c r="H4757" s="4">
        <v>54000500</v>
      </c>
      <c r="I4757" s="4">
        <v>54000600</v>
      </c>
      <c r="J4757" s="4">
        <v>54000700</v>
      </c>
      <c r="K4757" s="4">
        <v>54001200</v>
      </c>
      <c r="L4757" s="4">
        <v>54001300</v>
      </c>
      <c r="M4757" s="4">
        <v>54001300</v>
      </c>
      <c r="N4757" s="4">
        <v>54001400</v>
      </c>
      <c r="O4757" s="4">
        <v>54001400</v>
      </c>
      <c r="P4757" s="4">
        <v>54001500</v>
      </c>
      <c r="Q4757" s="4">
        <v>54001500</v>
      </c>
      <c r="R4757" s="4">
        <v>54001500</v>
      </c>
      <c r="S4757" s="4">
        <v>54001500</v>
      </c>
      <c r="T4757" s="4">
        <v>54001500</v>
      </c>
      <c r="U4757" s="4">
        <v>54001500</v>
      </c>
      <c r="V4757" s="4">
        <v>54001400</v>
      </c>
      <c r="W4757" s="4">
        <v>54001400</v>
      </c>
      <c r="X4757" s="4">
        <v>54001400</v>
      </c>
      <c r="Y4757" s="4">
        <v>54001400</v>
      </c>
      <c r="Z4757" s="4">
        <v>54001400</v>
      </c>
      <c r="AA4757" s="4">
        <v>54001400</v>
      </c>
      <c r="AB4757" s="4">
        <v>54001400</v>
      </c>
      <c r="AC4757" s="4">
        <v>54001300</v>
      </c>
      <c r="AD4757" s="4">
        <v>54001300</v>
      </c>
      <c r="AE4757" s="4">
        <v>54001300</v>
      </c>
      <c r="AF4757" s="4">
        <v>54001300</v>
      </c>
      <c r="AG4757" s="4">
        <v>54001300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676281000000</v>
      </c>
      <c r="F4783" s="4">
        <v>677365000000</v>
      </c>
      <c r="G4783" s="4">
        <v>678467000000</v>
      </c>
      <c r="H4783" s="4">
        <v>679709000000</v>
      </c>
      <c r="I4783" s="4">
        <v>681004000000</v>
      </c>
      <c r="J4783" s="4">
        <v>682156000000</v>
      </c>
      <c r="K4783" s="4">
        <v>685232000000</v>
      </c>
      <c r="L4783" s="4">
        <v>695878000000</v>
      </c>
      <c r="M4783" s="4">
        <v>781858000000</v>
      </c>
      <c r="N4783" s="4">
        <v>792772000000</v>
      </c>
      <c r="O4783" s="4">
        <v>803699000000</v>
      </c>
      <c r="P4783" s="4">
        <v>814582000000</v>
      </c>
      <c r="Q4783" s="4">
        <v>825488000000</v>
      </c>
      <c r="R4783" s="4">
        <v>836394000000</v>
      </c>
      <c r="S4783" s="4">
        <v>846844000000</v>
      </c>
      <c r="T4783" s="4">
        <v>846337000000</v>
      </c>
      <c r="U4783" s="4">
        <v>846138000000</v>
      </c>
      <c r="V4783" s="4">
        <v>846033000000</v>
      </c>
      <c r="W4783" s="4">
        <v>845749000000</v>
      </c>
      <c r="X4783" s="4">
        <v>845450000000</v>
      </c>
      <c r="Y4783" s="4">
        <v>845168000000</v>
      </c>
      <c r="Z4783" s="4">
        <v>850599000000</v>
      </c>
      <c r="AA4783" s="4">
        <v>850246000000</v>
      </c>
      <c r="AB4783" s="4">
        <v>849938000000</v>
      </c>
      <c r="AC4783" s="4">
        <v>849695000000</v>
      </c>
      <c r="AD4783" s="4">
        <v>849324000000</v>
      </c>
      <c r="AE4783" s="4">
        <v>851816000000</v>
      </c>
      <c r="AF4783" s="4">
        <v>851440000000</v>
      </c>
      <c r="AG4783" s="4">
        <v>851067000000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19241200</v>
      </c>
      <c r="F4784" s="4">
        <v>19272000</v>
      </c>
      <c r="G4784" s="4">
        <v>19303400</v>
      </c>
      <c r="H4784" s="4">
        <v>19338700</v>
      </c>
      <c r="I4784" s="4">
        <v>19375600</v>
      </c>
      <c r="J4784" s="4">
        <v>19408300</v>
      </c>
      <c r="K4784" s="4">
        <v>19495900</v>
      </c>
      <c r="L4784" s="4">
        <v>19798800</v>
      </c>
      <c r="M4784" s="4">
        <v>22245000</v>
      </c>
      <c r="N4784" s="4">
        <v>22555500</v>
      </c>
      <c r="O4784" s="4">
        <v>22866400</v>
      </c>
      <c r="P4784" s="4">
        <v>23176100</v>
      </c>
      <c r="Q4784" s="4">
        <v>23486400</v>
      </c>
      <c r="R4784" s="4">
        <v>23796700</v>
      </c>
      <c r="S4784" s="4">
        <v>24094000</v>
      </c>
      <c r="T4784" s="4">
        <v>24079500</v>
      </c>
      <c r="U4784" s="4">
        <v>24073900</v>
      </c>
      <c r="V4784" s="4">
        <v>24070900</v>
      </c>
      <c r="W4784" s="4">
        <v>24062800</v>
      </c>
      <c r="X4784" s="4">
        <v>24054300</v>
      </c>
      <c r="Y4784" s="4">
        <v>24046300</v>
      </c>
      <c r="Z4784" s="4">
        <v>24200800</v>
      </c>
      <c r="AA4784" s="4">
        <v>24190800</v>
      </c>
      <c r="AB4784" s="4">
        <v>24182000</v>
      </c>
      <c r="AC4784" s="4">
        <v>24175100</v>
      </c>
      <c r="AD4784" s="4">
        <v>24164500</v>
      </c>
      <c r="AE4784" s="4">
        <v>24235400</v>
      </c>
      <c r="AF4784" s="4">
        <v>24224700</v>
      </c>
      <c r="AG4784" s="4">
        <v>24214100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88861000</v>
      </c>
      <c r="F4785" s="4">
        <v>89003400</v>
      </c>
      <c r="G4785" s="4">
        <v>89148200</v>
      </c>
      <c r="H4785" s="4">
        <v>89311400</v>
      </c>
      <c r="I4785" s="4">
        <v>89481600</v>
      </c>
      <c r="J4785" s="4">
        <v>89632900</v>
      </c>
      <c r="K4785" s="4">
        <v>90037100</v>
      </c>
      <c r="L4785" s="4">
        <v>91436000</v>
      </c>
      <c r="M4785" s="4">
        <v>102733000</v>
      </c>
      <c r="N4785" s="4">
        <v>104167000</v>
      </c>
      <c r="O4785" s="4">
        <v>105603000</v>
      </c>
      <c r="P4785" s="4">
        <v>107033000</v>
      </c>
      <c r="Q4785" s="4">
        <v>108466000</v>
      </c>
      <c r="R4785" s="4">
        <v>109899000</v>
      </c>
      <c r="S4785" s="4">
        <v>111272000</v>
      </c>
      <c r="T4785" s="4">
        <v>111206000</v>
      </c>
      <c r="U4785" s="4">
        <v>111180000</v>
      </c>
      <c r="V4785" s="4">
        <v>111166000</v>
      </c>
      <c r="W4785" s="4">
        <v>111129000</v>
      </c>
      <c r="X4785" s="4">
        <v>111089000</v>
      </c>
      <c r="Y4785" s="4">
        <v>111052000</v>
      </c>
      <c r="Z4785" s="4">
        <v>111766000</v>
      </c>
      <c r="AA4785" s="4">
        <v>111719000</v>
      </c>
      <c r="AB4785" s="4">
        <v>111679000</v>
      </c>
      <c r="AC4785" s="4">
        <v>111647000</v>
      </c>
      <c r="AD4785" s="4">
        <v>111598000</v>
      </c>
      <c r="AE4785" s="4">
        <v>111926000</v>
      </c>
      <c r="AF4785" s="4">
        <v>111876000</v>
      </c>
      <c r="AG4785" s="4">
        <v>111827000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304128000</v>
      </c>
      <c r="F4786" s="4">
        <v>304616000</v>
      </c>
      <c r="G4786" s="4">
        <v>305111000</v>
      </c>
      <c r="H4786" s="4">
        <v>305670000</v>
      </c>
      <c r="I4786" s="4">
        <v>306252000</v>
      </c>
      <c r="J4786" s="4">
        <v>306770000</v>
      </c>
      <c r="K4786" s="4">
        <v>308153000</v>
      </c>
      <c r="L4786" s="4">
        <v>312941000</v>
      </c>
      <c r="M4786" s="4">
        <v>351607000</v>
      </c>
      <c r="N4786" s="4">
        <v>356515000</v>
      </c>
      <c r="O4786" s="4">
        <v>361429000</v>
      </c>
      <c r="P4786" s="4">
        <v>366323000</v>
      </c>
      <c r="Q4786" s="4">
        <v>371227000</v>
      </c>
      <c r="R4786" s="4">
        <v>376132000</v>
      </c>
      <c r="S4786" s="4">
        <v>380832000</v>
      </c>
      <c r="T4786" s="4">
        <v>380603000</v>
      </c>
      <c r="U4786" s="4">
        <v>380514000</v>
      </c>
      <c r="V4786" s="4">
        <v>380467000</v>
      </c>
      <c r="W4786" s="4">
        <v>380339000</v>
      </c>
      <c r="X4786" s="4">
        <v>380205000</v>
      </c>
      <c r="Y4786" s="4">
        <v>380078000</v>
      </c>
      <c r="Z4786" s="4">
        <v>382520000</v>
      </c>
      <c r="AA4786" s="4">
        <v>382362000</v>
      </c>
      <c r="AB4786" s="4">
        <v>382223000</v>
      </c>
      <c r="AC4786" s="4">
        <v>382114000</v>
      </c>
      <c r="AD4786" s="4">
        <v>381947000</v>
      </c>
      <c r="AE4786" s="4">
        <v>383067000</v>
      </c>
      <c r="AF4786" s="4">
        <v>382898000</v>
      </c>
      <c r="AG4786" s="4">
        <v>382731000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24008700</v>
      </c>
      <c r="F4787" s="4">
        <v>24047200</v>
      </c>
      <c r="G4787" s="4">
        <v>24086300</v>
      </c>
      <c r="H4787" s="4">
        <v>24130400</v>
      </c>
      <c r="I4787" s="4">
        <v>24176400</v>
      </c>
      <c r="J4787" s="4">
        <v>24217300</v>
      </c>
      <c r="K4787" s="4">
        <v>24326500</v>
      </c>
      <c r="L4787" s="4">
        <v>24704400</v>
      </c>
      <c r="M4787" s="4">
        <v>27756800</v>
      </c>
      <c r="N4787" s="4">
        <v>28144200</v>
      </c>
      <c r="O4787" s="4">
        <v>28532200</v>
      </c>
      <c r="P4787" s="4">
        <v>28918500</v>
      </c>
      <c r="Q4787" s="4">
        <v>29305700</v>
      </c>
      <c r="R4787" s="4">
        <v>29692900</v>
      </c>
      <c r="S4787" s="4">
        <v>30063900</v>
      </c>
      <c r="T4787" s="4">
        <v>30045900</v>
      </c>
      <c r="U4787" s="4">
        <v>30038800</v>
      </c>
      <c r="V4787" s="4">
        <v>30035100</v>
      </c>
      <c r="W4787" s="4">
        <v>30025000</v>
      </c>
      <c r="X4787" s="4">
        <v>30014400</v>
      </c>
      <c r="Y4787" s="4">
        <v>30004400</v>
      </c>
      <c r="Z4787" s="4">
        <v>30197200</v>
      </c>
      <c r="AA4787" s="4">
        <v>30184600</v>
      </c>
      <c r="AB4787" s="4">
        <v>30173700</v>
      </c>
      <c r="AC4787" s="4">
        <v>30165100</v>
      </c>
      <c r="AD4787" s="4">
        <v>30151900</v>
      </c>
      <c r="AE4787" s="4">
        <v>30240400</v>
      </c>
      <c r="AF4787" s="4">
        <v>30227000</v>
      </c>
      <c r="AG4787" s="4">
        <v>30213800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21350100</v>
      </c>
      <c r="F4788" s="4">
        <v>21384300</v>
      </c>
      <c r="G4788" s="4">
        <v>21419100</v>
      </c>
      <c r="H4788" s="4">
        <v>21458300</v>
      </c>
      <c r="I4788" s="4">
        <v>21499200</v>
      </c>
      <c r="J4788" s="4">
        <v>21535500</v>
      </c>
      <c r="K4788" s="4">
        <v>21632600</v>
      </c>
      <c r="L4788" s="4">
        <v>21968800</v>
      </c>
      <c r="M4788" s="4">
        <v>24683100</v>
      </c>
      <c r="N4788" s="4">
        <v>25027700</v>
      </c>
      <c r="O4788" s="4">
        <v>25372600</v>
      </c>
      <c r="P4788" s="4">
        <v>25716200</v>
      </c>
      <c r="Q4788" s="4">
        <v>26060500</v>
      </c>
      <c r="R4788" s="4">
        <v>26404800</v>
      </c>
      <c r="S4788" s="4">
        <v>26734700</v>
      </c>
      <c r="T4788" s="4">
        <v>26718700</v>
      </c>
      <c r="U4788" s="4">
        <v>26712400</v>
      </c>
      <c r="V4788" s="4">
        <v>26709100</v>
      </c>
      <c r="W4788" s="4">
        <v>26700200</v>
      </c>
      <c r="X4788" s="4">
        <v>26690700</v>
      </c>
      <c r="Y4788" s="4">
        <v>26681800</v>
      </c>
      <c r="Z4788" s="4">
        <v>26853300</v>
      </c>
      <c r="AA4788" s="4">
        <v>26842100</v>
      </c>
      <c r="AB4788" s="4">
        <v>26832400</v>
      </c>
      <c r="AC4788" s="4">
        <v>26824700</v>
      </c>
      <c r="AD4788" s="4">
        <v>26813000</v>
      </c>
      <c r="AE4788" s="4">
        <v>26891700</v>
      </c>
      <c r="AF4788" s="4">
        <v>26879800</v>
      </c>
      <c r="AG4788" s="4">
        <v>26868100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64654000</v>
      </c>
      <c r="F4789" s="4">
        <v>64757700</v>
      </c>
      <c r="G4789" s="4">
        <v>64863000</v>
      </c>
      <c r="H4789" s="4">
        <v>64981700</v>
      </c>
      <c r="I4789" s="4">
        <v>65105600</v>
      </c>
      <c r="J4789" s="4">
        <v>65215700</v>
      </c>
      <c r="K4789" s="4">
        <v>65509800</v>
      </c>
      <c r="L4789" s="4">
        <v>66527600</v>
      </c>
      <c r="M4789" s="4">
        <v>74747400</v>
      </c>
      <c r="N4789" s="4">
        <v>75790800</v>
      </c>
      <c r="O4789" s="4">
        <v>76835500</v>
      </c>
      <c r="P4789" s="4">
        <v>77875900</v>
      </c>
      <c r="Q4789" s="4">
        <v>78918600</v>
      </c>
      <c r="R4789" s="4">
        <v>79961200</v>
      </c>
      <c r="S4789" s="4">
        <v>80960300</v>
      </c>
      <c r="T4789" s="4">
        <v>80911800</v>
      </c>
      <c r="U4789" s="4">
        <v>80892800</v>
      </c>
      <c r="V4789" s="4">
        <v>80882800</v>
      </c>
      <c r="W4789" s="4">
        <v>80855600</v>
      </c>
      <c r="X4789" s="4">
        <v>80827000</v>
      </c>
      <c r="Y4789" s="4">
        <v>80800100</v>
      </c>
      <c r="Z4789" s="4">
        <v>81319200</v>
      </c>
      <c r="AA4789" s="4">
        <v>81285500</v>
      </c>
      <c r="AB4789" s="4">
        <v>81256100</v>
      </c>
      <c r="AC4789" s="4">
        <v>81232900</v>
      </c>
      <c r="AD4789" s="4">
        <v>81197400</v>
      </c>
      <c r="AE4789" s="4">
        <v>81435600</v>
      </c>
      <c r="AF4789" s="4">
        <v>81399600</v>
      </c>
      <c r="AG4789" s="4">
        <v>81364000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4992800</v>
      </c>
      <c r="F4790" s="4">
        <v>5000800</v>
      </c>
      <c r="G4790" s="4">
        <v>5008940</v>
      </c>
      <c r="H4790" s="4">
        <v>5018100</v>
      </c>
      <c r="I4790" s="4">
        <v>5027670</v>
      </c>
      <c r="J4790" s="4">
        <v>5036170</v>
      </c>
      <c r="K4790" s="4">
        <v>5058880</v>
      </c>
      <c r="L4790" s="4">
        <v>5137480</v>
      </c>
      <c r="M4790" s="4">
        <v>5772240</v>
      </c>
      <c r="N4790" s="4">
        <v>5852820</v>
      </c>
      <c r="O4790" s="4">
        <v>5933490</v>
      </c>
      <c r="P4790" s="4">
        <v>6013840</v>
      </c>
      <c r="Q4790" s="4">
        <v>6094350</v>
      </c>
      <c r="R4790" s="4">
        <v>6174870</v>
      </c>
      <c r="S4790" s="4">
        <v>6252020</v>
      </c>
      <c r="T4790" s="4">
        <v>6248280</v>
      </c>
      <c r="U4790" s="4">
        <v>6246810</v>
      </c>
      <c r="V4790" s="4">
        <v>6246030</v>
      </c>
      <c r="W4790" s="4">
        <v>6243940</v>
      </c>
      <c r="X4790" s="4">
        <v>6241730</v>
      </c>
      <c r="Y4790" s="4">
        <v>6239650</v>
      </c>
      <c r="Z4790" s="4">
        <v>6279740</v>
      </c>
      <c r="AA4790" s="4">
        <v>6277140</v>
      </c>
      <c r="AB4790" s="4">
        <v>6274860</v>
      </c>
      <c r="AC4790" s="4">
        <v>6273070</v>
      </c>
      <c r="AD4790" s="4">
        <v>6270330</v>
      </c>
      <c r="AE4790" s="4">
        <v>6288720</v>
      </c>
      <c r="AF4790" s="4">
        <v>6285950</v>
      </c>
      <c r="AG4790" s="4">
        <v>6283200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4262800</v>
      </c>
      <c r="F4791" s="4">
        <v>4269640</v>
      </c>
      <c r="G4791" s="4">
        <v>4276580</v>
      </c>
      <c r="H4791" s="4">
        <v>4284410</v>
      </c>
      <c r="I4791" s="4">
        <v>4292580</v>
      </c>
      <c r="J4791" s="4">
        <v>4299840</v>
      </c>
      <c r="K4791" s="4">
        <v>4319220</v>
      </c>
      <c r="L4791" s="4">
        <v>4386330</v>
      </c>
      <c r="M4791" s="4">
        <v>4928290</v>
      </c>
      <c r="N4791" s="4">
        <v>4997080</v>
      </c>
      <c r="O4791" s="4">
        <v>5065960</v>
      </c>
      <c r="P4791" s="4">
        <v>5134560</v>
      </c>
      <c r="Q4791" s="4">
        <v>5203300</v>
      </c>
      <c r="R4791" s="4">
        <v>5272050</v>
      </c>
      <c r="S4791" s="4">
        <v>5337920</v>
      </c>
      <c r="T4791" s="4">
        <v>5334720</v>
      </c>
      <c r="U4791" s="4">
        <v>5333470</v>
      </c>
      <c r="V4791" s="4">
        <v>5332810</v>
      </c>
      <c r="W4791" s="4">
        <v>5331020</v>
      </c>
      <c r="X4791" s="4">
        <v>5329130</v>
      </c>
      <c r="Y4791" s="4">
        <v>5327350</v>
      </c>
      <c r="Z4791" s="4">
        <v>5361580</v>
      </c>
      <c r="AA4791" s="4">
        <v>5359360</v>
      </c>
      <c r="AB4791" s="4">
        <v>5357420</v>
      </c>
      <c r="AC4791" s="4">
        <v>5355890</v>
      </c>
      <c r="AD4791" s="4">
        <v>5353550</v>
      </c>
      <c r="AE4791" s="4">
        <v>5369250</v>
      </c>
      <c r="AF4791" s="4">
        <v>5366880</v>
      </c>
      <c r="AG4791" s="4">
        <v>5364540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27036800</v>
      </c>
      <c r="F4792" s="4">
        <v>27080200</v>
      </c>
      <c r="G4792" s="4">
        <v>27124200</v>
      </c>
      <c r="H4792" s="4">
        <v>27173800</v>
      </c>
      <c r="I4792" s="4">
        <v>27225600</v>
      </c>
      <c r="J4792" s="4">
        <v>27271700</v>
      </c>
      <c r="K4792" s="4">
        <v>27394700</v>
      </c>
      <c r="L4792" s="4">
        <v>27820300</v>
      </c>
      <c r="M4792" s="4">
        <v>31257600</v>
      </c>
      <c r="N4792" s="4">
        <v>31694000</v>
      </c>
      <c r="O4792" s="4">
        <v>32130800</v>
      </c>
      <c r="P4792" s="4">
        <v>32565900</v>
      </c>
      <c r="Q4792" s="4">
        <v>33001900</v>
      </c>
      <c r="R4792" s="4">
        <v>33437900</v>
      </c>
      <c r="S4792" s="4">
        <v>33855700</v>
      </c>
      <c r="T4792" s="4">
        <v>33835400</v>
      </c>
      <c r="U4792" s="4">
        <v>33827500</v>
      </c>
      <c r="V4792" s="4">
        <v>33823300</v>
      </c>
      <c r="W4792" s="4">
        <v>33811900</v>
      </c>
      <c r="X4792" s="4">
        <v>33800000</v>
      </c>
      <c r="Y4792" s="4">
        <v>33788700</v>
      </c>
      <c r="Z4792" s="4">
        <v>34005800</v>
      </c>
      <c r="AA4792" s="4">
        <v>33991700</v>
      </c>
      <c r="AB4792" s="4">
        <v>33979400</v>
      </c>
      <c r="AC4792" s="4">
        <v>33969700</v>
      </c>
      <c r="AD4792" s="4">
        <v>33954900</v>
      </c>
      <c r="AE4792" s="4">
        <v>34054500</v>
      </c>
      <c r="AF4792" s="4">
        <v>34039400</v>
      </c>
      <c r="AG4792" s="4">
        <v>34024500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5407360</v>
      </c>
      <c r="F4793" s="4">
        <v>5416030</v>
      </c>
      <c r="G4793" s="4">
        <v>5424840</v>
      </c>
      <c r="H4793" s="4">
        <v>5434770</v>
      </c>
      <c r="I4793" s="4">
        <v>5445130</v>
      </c>
      <c r="J4793" s="4">
        <v>5454340</v>
      </c>
      <c r="K4793" s="4">
        <v>5478930</v>
      </c>
      <c r="L4793" s="4">
        <v>5564060</v>
      </c>
      <c r="M4793" s="4">
        <v>6251530</v>
      </c>
      <c r="N4793" s="4">
        <v>6338790</v>
      </c>
      <c r="O4793" s="4">
        <v>6426170</v>
      </c>
      <c r="P4793" s="4">
        <v>6513180</v>
      </c>
      <c r="Q4793" s="4">
        <v>6600380</v>
      </c>
      <c r="R4793" s="4">
        <v>6687590</v>
      </c>
      <c r="S4793" s="4">
        <v>6771140</v>
      </c>
      <c r="T4793" s="4">
        <v>6767090</v>
      </c>
      <c r="U4793" s="4">
        <v>6765500</v>
      </c>
      <c r="V4793" s="4">
        <v>6764660</v>
      </c>
      <c r="W4793" s="4">
        <v>6762390</v>
      </c>
      <c r="X4793" s="4">
        <v>6760000</v>
      </c>
      <c r="Y4793" s="4">
        <v>6757740</v>
      </c>
      <c r="Z4793" s="4">
        <v>6801160</v>
      </c>
      <c r="AA4793" s="4">
        <v>6798340</v>
      </c>
      <c r="AB4793" s="4">
        <v>6795880</v>
      </c>
      <c r="AC4793" s="4">
        <v>6793940</v>
      </c>
      <c r="AD4793" s="4">
        <v>6790970</v>
      </c>
      <c r="AE4793" s="4">
        <v>6810890</v>
      </c>
      <c r="AF4793" s="4">
        <v>6807890</v>
      </c>
      <c r="AG4793" s="4">
        <v>6804910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>
        <v>241737</v>
      </c>
      <c r="E4903">
        <v>256408</v>
      </c>
      <c r="F4903">
        <v>273281</v>
      </c>
      <c r="G4903">
        <v>272968</v>
      </c>
      <c r="H4903">
        <v>275486</v>
      </c>
      <c r="I4903">
        <v>276620</v>
      </c>
      <c r="J4903">
        <v>281102</v>
      </c>
      <c r="K4903">
        <v>283436</v>
      </c>
      <c r="L4903">
        <v>281413</v>
      </c>
      <c r="M4903">
        <v>280365</v>
      </c>
      <c r="N4903">
        <v>280023</v>
      </c>
      <c r="O4903">
        <v>283766</v>
      </c>
      <c r="P4903">
        <v>286894</v>
      </c>
      <c r="Q4903">
        <v>291413</v>
      </c>
      <c r="R4903">
        <v>294814</v>
      </c>
      <c r="S4903">
        <v>298522</v>
      </c>
      <c r="T4903">
        <v>293932</v>
      </c>
      <c r="U4903">
        <v>286736</v>
      </c>
      <c r="V4903">
        <v>281809</v>
      </c>
      <c r="W4903">
        <v>276107</v>
      </c>
      <c r="X4903">
        <v>270899</v>
      </c>
      <c r="Y4903">
        <v>268312</v>
      </c>
      <c r="Z4903">
        <v>282792</v>
      </c>
      <c r="AA4903">
        <v>279568</v>
      </c>
      <c r="AB4903">
        <v>275934</v>
      </c>
      <c r="AC4903">
        <v>273969</v>
      </c>
      <c r="AD4903">
        <v>273218</v>
      </c>
      <c r="AE4903">
        <v>279431</v>
      </c>
      <c r="AF4903">
        <v>278559</v>
      </c>
      <c r="AG4903">
        <v>278555</v>
      </c>
    </row>
    <row r="4904" spans="1:33">
      <c r="A4904" t="s">
        <v>2072</v>
      </c>
      <c r="B4904" t="s">
        <v>132</v>
      </c>
      <c r="C4904">
        <v>0</v>
      </c>
      <c r="D4904">
        <v>6.8777699999999999</v>
      </c>
      <c r="E4904">
        <v>7.2951899999999998</v>
      </c>
      <c r="F4904">
        <v>7.7752600000000003</v>
      </c>
      <c r="G4904">
        <v>7.76633</v>
      </c>
      <c r="H4904">
        <v>7.8379899999999996</v>
      </c>
      <c r="I4904">
        <v>7.8702399999999999</v>
      </c>
      <c r="J4904">
        <v>7.9977799999999997</v>
      </c>
      <c r="K4904">
        <v>8.0641800000000003</v>
      </c>
      <c r="L4904">
        <v>8.0066299999999995</v>
      </c>
      <c r="M4904">
        <v>7.9767999999999999</v>
      </c>
      <c r="N4904">
        <v>7.9670699999999997</v>
      </c>
      <c r="O4904">
        <v>8.0735600000000005</v>
      </c>
      <c r="P4904">
        <v>8.1625499999999995</v>
      </c>
      <c r="Q4904">
        <v>8.2911300000000008</v>
      </c>
      <c r="R4904">
        <v>8.3879000000000001</v>
      </c>
      <c r="S4904">
        <v>8.4934100000000008</v>
      </c>
      <c r="T4904">
        <v>8.3627900000000004</v>
      </c>
      <c r="U4904">
        <v>8.1580499999999994</v>
      </c>
      <c r="V4904">
        <v>8.0178799999999999</v>
      </c>
      <c r="W4904">
        <v>7.8556699999999999</v>
      </c>
      <c r="X4904">
        <v>7.7074699999999998</v>
      </c>
      <c r="Y4904">
        <v>7.6338900000000001</v>
      </c>
      <c r="Z4904">
        <v>8.0458499999999997</v>
      </c>
      <c r="AA4904">
        <v>7.9541199999999996</v>
      </c>
      <c r="AB4904">
        <v>7.8507400000000001</v>
      </c>
      <c r="AC4904">
        <v>7.7948300000000001</v>
      </c>
      <c r="AD4904">
        <v>7.7734500000000004</v>
      </c>
      <c r="AE4904">
        <v>7.9502300000000004</v>
      </c>
      <c r="AF4904">
        <v>7.9254300000000004</v>
      </c>
      <c r="AG4904">
        <v>7.9253</v>
      </c>
    </row>
    <row r="4905" spans="1:33">
      <c r="A4905" t="s">
        <v>2071</v>
      </c>
      <c r="B4905" t="s">
        <v>132</v>
      </c>
      <c r="C4905">
        <v>0</v>
      </c>
      <c r="D4905">
        <v>31.763400000000001</v>
      </c>
      <c r="E4905">
        <v>33.691099999999999</v>
      </c>
      <c r="F4905">
        <v>35.908200000000001</v>
      </c>
      <c r="G4905">
        <v>35.866999999999997</v>
      </c>
      <c r="H4905">
        <v>36.197899999999997</v>
      </c>
      <c r="I4905">
        <v>36.346899999999998</v>
      </c>
      <c r="J4905">
        <v>36.935899999999997</v>
      </c>
      <c r="K4905">
        <v>37.2425</v>
      </c>
      <c r="L4905">
        <v>36.976799999999997</v>
      </c>
      <c r="M4905">
        <v>36.838999999999999</v>
      </c>
      <c r="N4905">
        <v>36.793999999999997</v>
      </c>
      <c r="O4905">
        <v>37.285899999999998</v>
      </c>
      <c r="P4905">
        <v>37.696800000000003</v>
      </c>
      <c r="Q4905">
        <v>38.290599999999998</v>
      </c>
      <c r="R4905">
        <v>38.7376</v>
      </c>
      <c r="S4905">
        <v>39.224800000000002</v>
      </c>
      <c r="T4905">
        <v>38.621600000000001</v>
      </c>
      <c r="U4905">
        <v>37.676099999999998</v>
      </c>
      <c r="V4905">
        <v>37.028700000000001</v>
      </c>
      <c r="W4905">
        <v>36.279600000000002</v>
      </c>
      <c r="X4905">
        <v>35.595199999999998</v>
      </c>
      <c r="Y4905">
        <v>35.255299999999998</v>
      </c>
      <c r="Z4905">
        <v>37.157899999999998</v>
      </c>
      <c r="AA4905">
        <v>36.734299999999998</v>
      </c>
      <c r="AB4905">
        <v>36.256799999999998</v>
      </c>
      <c r="AC4905">
        <v>35.998600000000003</v>
      </c>
      <c r="AD4905">
        <v>35.899900000000002</v>
      </c>
      <c r="AE4905">
        <v>36.716299999999997</v>
      </c>
      <c r="AF4905">
        <v>36.601799999999997</v>
      </c>
      <c r="AG4905">
        <v>36.601100000000002</v>
      </c>
    </row>
    <row r="4906" spans="1:33">
      <c r="A4906" t="s">
        <v>2070</v>
      </c>
      <c r="B4906" t="s">
        <v>132</v>
      </c>
      <c r="C4906">
        <v>0</v>
      </c>
      <c r="D4906">
        <v>108.711</v>
      </c>
      <c r="E4906">
        <v>115.30800000000001</v>
      </c>
      <c r="F4906">
        <v>122.89700000000001</v>
      </c>
      <c r="G4906">
        <v>122.755</v>
      </c>
      <c r="H4906">
        <v>123.88800000000001</v>
      </c>
      <c r="I4906">
        <v>124.398</v>
      </c>
      <c r="J4906">
        <v>126.414</v>
      </c>
      <c r="K4906">
        <v>127.46299999999999</v>
      </c>
      <c r="L4906">
        <v>126.553</v>
      </c>
      <c r="M4906">
        <v>126.08199999999999</v>
      </c>
      <c r="N4906">
        <v>125.928</v>
      </c>
      <c r="O4906">
        <v>127.611</v>
      </c>
      <c r="P4906">
        <v>129.018</v>
      </c>
      <c r="Q4906">
        <v>131.05000000000001</v>
      </c>
      <c r="R4906">
        <v>132.58000000000001</v>
      </c>
      <c r="S4906">
        <v>134.24799999999999</v>
      </c>
      <c r="T4906">
        <v>132.18299999999999</v>
      </c>
      <c r="U4906">
        <v>128.947</v>
      </c>
      <c r="V4906">
        <v>126.73099999999999</v>
      </c>
      <c r="W4906">
        <v>124.167</v>
      </c>
      <c r="X4906">
        <v>121.825</v>
      </c>
      <c r="Y4906">
        <v>120.66200000000001</v>
      </c>
      <c r="Z4906">
        <v>127.173</v>
      </c>
      <c r="AA4906">
        <v>125.724</v>
      </c>
      <c r="AB4906">
        <v>124.089</v>
      </c>
      <c r="AC4906">
        <v>123.206</v>
      </c>
      <c r="AD4906">
        <v>122.86799999999999</v>
      </c>
      <c r="AE4906">
        <v>125.66200000000001</v>
      </c>
      <c r="AF4906">
        <v>125.27</v>
      </c>
      <c r="AG4906">
        <v>125.268</v>
      </c>
    </row>
    <row r="4907" spans="1:33">
      <c r="A4907" t="s">
        <v>2069</v>
      </c>
      <c r="B4907" t="s">
        <v>132</v>
      </c>
      <c r="C4907">
        <v>0</v>
      </c>
      <c r="D4907">
        <v>8.5819100000000006</v>
      </c>
      <c r="E4907">
        <v>9.10276</v>
      </c>
      <c r="F4907">
        <v>9.7017799999999994</v>
      </c>
      <c r="G4907">
        <v>9.6906400000000001</v>
      </c>
      <c r="H4907">
        <v>9.7800499999999992</v>
      </c>
      <c r="I4907">
        <v>9.82029</v>
      </c>
      <c r="J4907">
        <v>9.9794300000000007</v>
      </c>
      <c r="K4907">
        <v>10.0623</v>
      </c>
      <c r="L4907">
        <v>9.9904700000000002</v>
      </c>
      <c r="M4907">
        <v>9.9532600000000002</v>
      </c>
      <c r="N4907">
        <v>9.9411100000000001</v>
      </c>
      <c r="O4907">
        <v>10.074</v>
      </c>
      <c r="P4907">
        <v>10.185</v>
      </c>
      <c r="Q4907">
        <v>10.345499999999999</v>
      </c>
      <c r="R4907">
        <v>10.466200000000001</v>
      </c>
      <c r="S4907">
        <v>10.597899999999999</v>
      </c>
      <c r="T4907">
        <v>10.434900000000001</v>
      </c>
      <c r="U4907">
        <v>10.179399999999999</v>
      </c>
      <c r="V4907">
        <v>10.0045</v>
      </c>
      <c r="W4907">
        <v>9.8021100000000008</v>
      </c>
      <c r="X4907">
        <v>9.6171900000000008</v>
      </c>
      <c r="Y4907">
        <v>9.5253800000000002</v>
      </c>
      <c r="Z4907">
        <v>10.039400000000001</v>
      </c>
      <c r="AA4907">
        <v>9.9249600000000004</v>
      </c>
      <c r="AB4907">
        <v>9.7959599999999991</v>
      </c>
      <c r="AC4907">
        <v>9.7262000000000004</v>
      </c>
      <c r="AD4907">
        <v>9.6995199999999997</v>
      </c>
      <c r="AE4907">
        <v>9.9200900000000001</v>
      </c>
      <c r="AF4907">
        <v>9.8891500000000008</v>
      </c>
      <c r="AG4907">
        <v>9.8889899999999997</v>
      </c>
    </row>
    <row r="4908" spans="1:33">
      <c r="A4908" t="s">
        <v>2068</v>
      </c>
      <c r="B4908" t="s">
        <v>132</v>
      </c>
      <c r="C4908">
        <v>0</v>
      </c>
      <c r="D4908">
        <v>7.6315900000000001</v>
      </c>
      <c r="E4908">
        <v>8.0947600000000008</v>
      </c>
      <c r="F4908">
        <v>8.6274499999999996</v>
      </c>
      <c r="G4908">
        <v>8.61754</v>
      </c>
      <c r="H4908">
        <v>8.6970500000000008</v>
      </c>
      <c r="I4908">
        <v>8.7328399999999995</v>
      </c>
      <c r="J4908">
        <v>8.8743499999999997</v>
      </c>
      <c r="K4908">
        <v>8.9480299999999993</v>
      </c>
      <c r="L4908">
        <v>8.8841699999999992</v>
      </c>
      <c r="M4908">
        <v>8.85107</v>
      </c>
      <c r="N4908">
        <v>8.8402700000000003</v>
      </c>
      <c r="O4908">
        <v>8.9584399999999995</v>
      </c>
      <c r="P4908">
        <v>9.0571800000000007</v>
      </c>
      <c r="Q4908">
        <v>9.1998499999999996</v>
      </c>
      <c r="R4908">
        <v>9.3072400000000002</v>
      </c>
      <c r="S4908">
        <v>9.4243000000000006</v>
      </c>
      <c r="T4908">
        <v>9.2793700000000001</v>
      </c>
      <c r="U4908">
        <v>9.0521899999999995</v>
      </c>
      <c r="V4908">
        <v>8.8966600000000007</v>
      </c>
      <c r="W4908">
        <v>8.7166700000000006</v>
      </c>
      <c r="X4908">
        <v>8.5522299999999998</v>
      </c>
      <c r="Y4908">
        <v>8.47058</v>
      </c>
      <c r="Z4908">
        <v>8.9276999999999997</v>
      </c>
      <c r="AA4908">
        <v>8.8259100000000004</v>
      </c>
      <c r="AB4908">
        <v>8.7111900000000002</v>
      </c>
      <c r="AC4908">
        <v>8.6491600000000002</v>
      </c>
      <c r="AD4908">
        <v>8.6254399999999993</v>
      </c>
      <c r="AE4908">
        <v>8.8215900000000005</v>
      </c>
      <c r="AF4908">
        <v>8.7940699999999996</v>
      </c>
      <c r="AG4908">
        <v>8.79392</v>
      </c>
    </row>
    <row r="4909" spans="1:33">
      <c r="A4909" t="s">
        <v>2067</v>
      </c>
      <c r="B4909" t="s">
        <v>132</v>
      </c>
      <c r="C4909">
        <v>0</v>
      </c>
      <c r="D4909">
        <v>23.110600000000002</v>
      </c>
      <c r="E4909">
        <v>24.513200000000001</v>
      </c>
      <c r="F4909">
        <v>26.126300000000001</v>
      </c>
      <c r="G4909">
        <v>26.096299999999999</v>
      </c>
      <c r="H4909">
        <v>26.3371</v>
      </c>
      <c r="I4909">
        <v>26.445499999999999</v>
      </c>
      <c r="J4909">
        <v>26.873999999999999</v>
      </c>
      <c r="K4909">
        <v>27.097200000000001</v>
      </c>
      <c r="L4909">
        <v>26.9038</v>
      </c>
      <c r="M4909">
        <v>26.8035</v>
      </c>
      <c r="N4909">
        <v>26.770800000000001</v>
      </c>
      <c r="O4909">
        <v>27.128699999999998</v>
      </c>
      <c r="P4909">
        <v>27.427700000000002</v>
      </c>
      <c r="Q4909">
        <v>27.8597</v>
      </c>
      <c r="R4909">
        <v>28.184899999999999</v>
      </c>
      <c r="S4909">
        <v>28.539400000000001</v>
      </c>
      <c r="T4909">
        <v>28.1005</v>
      </c>
      <c r="U4909">
        <v>27.412600000000001</v>
      </c>
      <c r="V4909">
        <v>26.941600000000001</v>
      </c>
      <c r="W4909">
        <v>26.3965</v>
      </c>
      <c r="X4909">
        <v>25.898499999999999</v>
      </c>
      <c r="Y4909">
        <v>25.651299999999999</v>
      </c>
      <c r="Z4909">
        <v>27.035599999999999</v>
      </c>
      <c r="AA4909">
        <v>26.7273</v>
      </c>
      <c r="AB4909">
        <v>26.38</v>
      </c>
      <c r="AC4909">
        <v>26.1921</v>
      </c>
      <c r="AD4909">
        <v>26.1203</v>
      </c>
      <c r="AE4909">
        <v>26.714200000000002</v>
      </c>
      <c r="AF4909">
        <v>26.6309</v>
      </c>
      <c r="AG4909">
        <v>26.630500000000001</v>
      </c>
    </row>
    <row r="4910" spans="1:33">
      <c r="A4910" t="s">
        <v>2066</v>
      </c>
      <c r="B4910" t="s">
        <v>132</v>
      </c>
      <c r="C4910">
        <v>0</v>
      </c>
      <c r="D4910">
        <v>1.78468</v>
      </c>
      <c r="E4910">
        <v>1.89299</v>
      </c>
      <c r="F4910">
        <v>2.01756</v>
      </c>
      <c r="G4910">
        <v>2.01525</v>
      </c>
      <c r="H4910">
        <v>2.0338400000000001</v>
      </c>
      <c r="I4910">
        <v>2.0422099999999999</v>
      </c>
      <c r="J4910">
        <v>2.0752999999999999</v>
      </c>
      <c r="K4910">
        <v>2.09253</v>
      </c>
      <c r="L4910">
        <v>2.0775999999999999</v>
      </c>
      <c r="M4910">
        <v>2.0698599999999998</v>
      </c>
      <c r="N4910">
        <v>2.0673300000000001</v>
      </c>
      <c r="O4910">
        <v>2.09497</v>
      </c>
      <c r="P4910">
        <v>2.1180599999999998</v>
      </c>
      <c r="Q4910">
        <v>2.1514199999999999</v>
      </c>
      <c r="R4910">
        <v>2.1765300000000001</v>
      </c>
      <c r="S4910">
        <v>2.20391</v>
      </c>
      <c r="T4910">
        <v>2.1700200000000001</v>
      </c>
      <c r="U4910">
        <v>2.1168900000000002</v>
      </c>
      <c r="V4910">
        <v>2.0805199999999999</v>
      </c>
      <c r="W4910">
        <v>2.03843</v>
      </c>
      <c r="X4910">
        <v>1.99997</v>
      </c>
      <c r="Y4910">
        <v>1.98088</v>
      </c>
      <c r="Z4910">
        <v>2.08778</v>
      </c>
      <c r="AA4910">
        <v>2.0639699999999999</v>
      </c>
      <c r="AB4910">
        <v>2.03715</v>
      </c>
      <c r="AC4910">
        <v>2.02264</v>
      </c>
      <c r="AD4910">
        <v>2.01709</v>
      </c>
      <c r="AE4910">
        <v>2.0629599999999999</v>
      </c>
      <c r="AF4910">
        <v>2.05653</v>
      </c>
      <c r="AG4910">
        <v>2.0564900000000002</v>
      </c>
    </row>
    <row r="4911" spans="1:33">
      <c r="A4911" t="s">
        <v>2065</v>
      </c>
      <c r="B4911" t="s">
        <v>132</v>
      </c>
      <c r="C4911">
        <v>0</v>
      </c>
      <c r="D4911">
        <v>1.5237400000000001</v>
      </c>
      <c r="E4911">
        <v>1.61622</v>
      </c>
      <c r="F4911">
        <v>1.72258</v>
      </c>
      <c r="G4911">
        <v>1.7205999999999999</v>
      </c>
      <c r="H4911">
        <v>1.73647</v>
      </c>
      <c r="I4911">
        <v>1.7436199999999999</v>
      </c>
      <c r="J4911">
        <v>1.7718700000000001</v>
      </c>
      <c r="K4911">
        <v>1.7865800000000001</v>
      </c>
      <c r="L4911">
        <v>1.77383</v>
      </c>
      <c r="M4911">
        <v>1.7672300000000001</v>
      </c>
      <c r="N4911">
        <v>1.7650699999999999</v>
      </c>
      <c r="O4911">
        <v>1.7886599999999999</v>
      </c>
      <c r="P4911">
        <v>1.8083800000000001</v>
      </c>
      <c r="Q4911">
        <v>1.8368599999999999</v>
      </c>
      <c r="R4911">
        <v>1.8583000000000001</v>
      </c>
      <c r="S4911">
        <v>1.88168</v>
      </c>
      <c r="T4911">
        <v>1.8527400000000001</v>
      </c>
      <c r="U4911">
        <v>1.80738</v>
      </c>
      <c r="V4911">
        <v>1.77633</v>
      </c>
      <c r="W4911">
        <v>1.7403900000000001</v>
      </c>
      <c r="X4911">
        <v>1.70756</v>
      </c>
      <c r="Y4911">
        <v>1.6912499999999999</v>
      </c>
      <c r="Z4911">
        <v>1.7825200000000001</v>
      </c>
      <c r="AA4911">
        <v>1.7622</v>
      </c>
      <c r="AB4911">
        <v>1.7393000000000001</v>
      </c>
      <c r="AC4911">
        <v>1.7269099999999999</v>
      </c>
      <c r="AD4911">
        <v>1.72217</v>
      </c>
      <c r="AE4911">
        <v>1.7613399999999999</v>
      </c>
      <c r="AF4911">
        <v>1.7558400000000001</v>
      </c>
      <c r="AG4911">
        <v>1.7558199999999999</v>
      </c>
    </row>
    <row r="4912" spans="1:33">
      <c r="A4912" t="s">
        <v>2064</v>
      </c>
      <c r="B4912" t="s">
        <v>132</v>
      </c>
      <c r="C4912">
        <v>0</v>
      </c>
      <c r="D4912">
        <v>9.66432</v>
      </c>
      <c r="E4912">
        <v>10.2509</v>
      </c>
      <c r="F4912">
        <v>10.9254</v>
      </c>
      <c r="G4912">
        <v>10.9129</v>
      </c>
      <c r="H4912">
        <v>11.0136</v>
      </c>
      <c r="I4912">
        <v>11.0589</v>
      </c>
      <c r="J4912">
        <v>11.238099999999999</v>
      </c>
      <c r="K4912">
        <v>11.3314</v>
      </c>
      <c r="L4912">
        <v>11.250500000000001</v>
      </c>
      <c r="M4912">
        <v>11.208600000000001</v>
      </c>
      <c r="N4912">
        <v>11.194900000000001</v>
      </c>
      <c r="O4912">
        <v>11.3446</v>
      </c>
      <c r="P4912">
        <v>11.4696</v>
      </c>
      <c r="Q4912">
        <v>11.6503</v>
      </c>
      <c r="R4912">
        <v>11.786300000000001</v>
      </c>
      <c r="S4912">
        <v>11.9345</v>
      </c>
      <c r="T4912">
        <v>11.750999999999999</v>
      </c>
      <c r="U4912">
        <v>11.4633</v>
      </c>
      <c r="V4912">
        <v>11.266299999999999</v>
      </c>
      <c r="W4912">
        <v>11.038399999999999</v>
      </c>
      <c r="X4912">
        <v>10.8302</v>
      </c>
      <c r="Y4912">
        <v>10.726800000000001</v>
      </c>
      <c r="Z4912">
        <v>11.3057</v>
      </c>
      <c r="AA4912">
        <v>11.1768</v>
      </c>
      <c r="AB4912">
        <v>11.031499999999999</v>
      </c>
      <c r="AC4912">
        <v>10.9529</v>
      </c>
      <c r="AD4912">
        <v>10.9229</v>
      </c>
      <c r="AE4912">
        <v>11.1713</v>
      </c>
      <c r="AF4912">
        <v>11.1364</v>
      </c>
      <c r="AG4912">
        <v>11.136200000000001</v>
      </c>
    </row>
    <row r="4913" spans="1:33">
      <c r="A4913" t="s">
        <v>2063</v>
      </c>
      <c r="B4913" t="s">
        <v>132</v>
      </c>
      <c r="C4913">
        <v>0</v>
      </c>
      <c r="D4913">
        <v>1.93286</v>
      </c>
      <c r="E4913">
        <v>2.05017</v>
      </c>
      <c r="F4913">
        <v>2.1850900000000002</v>
      </c>
      <c r="G4913">
        <v>2.1825800000000002</v>
      </c>
      <c r="H4913">
        <v>2.2027100000000002</v>
      </c>
      <c r="I4913">
        <v>2.2117800000000001</v>
      </c>
      <c r="J4913">
        <v>2.24762</v>
      </c>
      <c r="K4913">
        <v>2.2662800000000001</v>
      </c>
      <c r="L4913">
        <v>2.2501099999999998</v>
      </c>
      <c r="M4913">
        <v>2.2417199999999999</v>
      </c>
      <c r="N4913">
        <v>2.2389899999999998</v>
      </c>
      <c r="O4913">
        <v>2.26892</v>
      </c>
      <c r="P4913">
        <v>2.29392</v>
      </c>
      <c r="Q4913">
        <v>2.33006</v>
      </c>
      <c r="R4913">
        <v>2.3572600000000001</v>
      </c>
      <c r="S4913">
        <v>2.3869099999999999</v>
      </c>
      <c r="T4913">
        <v>2.3502000000000001</v>
      </c>
      <c r="U4913">
        <v>2.2926600000000001</v>
      </c>
      <c r="V4913">
        <v>2.2532700000000001</v>
      </c>
      <c r="W4913">
        <v>2.2076799999999999</v>
      </c>
      <c r="X4913">
        <v>2.1660300000000001</v>
      </c>
      <c r="Y4913">
        <v>2.1453500000000001</v>
      </c>
      <c r="Z4913">
        <v>2.2611300000000001</v>
      </c>
      <c r="AA4913">
        <v>2.2353499999999999</v>
      </c>
      <c r="AB4913">
        <v>2.2063000000000001</v>
      </c>
      <c r="AC4913">
        <v>2.1905800000000002</v>
      </c>
      <c r="AD4913">
        <v>2.18458</v>
      </c>
      <c r="AE4913">
        <v>2.2342599999999999</v>
      </c>
      <c r="AF4913">
        <v>2.22729</v>
      </c>
      <c r="AG4913">
        <v>2.2272500000000002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23159900000000</v>
      </c>
      <c r="E5335" s="4">
        <v>21166000000000</v>
      </c>
      <c r="F5335" s="4">
        <v>20153400000000</v>
      </c>
      <c r="G5335" s="4">
        <v>19139800000000</v>
      </c>
      <c r="H5335" s="4">
        <v>18506200000000</v>
      </c>
      <c r="I5335" s="4">
        <v>18360900000000</v>
      </c>
      <c r="J5335" s="4">
        <v>18422500000000</v>
      </c>
      <c r="K5335" s="4">
        <v>18569000000000</v>
      </c>
      <c r="L5335" s="4">
        <v>18530700000000</v>
      </c>
      <c r="M5335" s="4">
        <v>18639300000000</v>
      </c>
      <c r="N5335" s="4">
        <v>18633200000000</v>
      </c>
      <c r="O5335" s="4">
        <v>18650300000000</v>
      </c>
      <c r="P5335" s="4">
        <v>18655200000000</v>
      </c>
      <c r="Q5335" s="4">
        <v>18775500000000</v>
      </c>
      <c r="R5335" s="4">
        <v>18771700000000</v>
      </c>
      <c r="S5335" s="4">
        <v>18883800000000</v>
      </c>
      <c r="T5335" s="4">
        <v>18973100000000</v>
      </c>
      <c r="U5335" s="4">
        <v>19000600000000</v>
      </c>
      <c r="V5335" s="4">
        <v>19007400000000</v>
      </c>
      <c r="W5335" s="4">
        <v>19087800000000</v>
      </c>
      <c r="X5335" s="4">
        <v>19126400000000</v>
      </c>
      <c r="Y5335" s="4">
        <v>19134600000000</v>
      </c>
      <c r="Z5335" s="4">
        <v>19107900000000</v>
      </c>
      <c r="AA5335" s="4">
        <v>19110200000000</v>
      </c>
      <c r="AB5335" s="4">
        <v>19288100000000</v>
      </c>
      <c r="AC5335" s="4">
        <v>19250400000000</v>
      </c>
      <c r="AD5335" s="4">
        <v>19191000000000</v>
      </c>
      <c r="AE5335" s="4">
        <v>19137900000000</v>
      </c>
      <c r="AF5335" s="4">
        <v>19130500000000</v>
      </c>
      <c r="AG5335" s="4">
        <v>19070000000000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1757340000</v>
      </c>
      <c r="E5336" s="4">
        <v>1606050000</v>
      </c>
      <c r="F5336" s="4">
        <v>1529220000</v>
      </c>
      <c r="G5336" s="4">
        <v>1452300000</v>
      </c>
      <c r="H5336" s="4">
        <v>1404220000</v>
      </c>
      <c r="I5336" s="4">
        <v>1393200000</v>
      </c>
      <c r="J5336" s="4">
        <v>1397880000</v>
      </c>
      <c r="K5336" s="4">
        <v>1408990000</v>
      </c>
      <c r="L5336" s="4">
        <v>1406090000</v>
      </c>
      <c r="M5336" s="4">
        <v>1414330000</v>
      </c>
      <c r="N5336" s="4">
        <v>1413870000</v>
      </c>
      <c r="O5336" s="4">
        <v>1415160000</v>
      </c>
      <c r="P5336" s="4">
        <v>1415530000</v>
      </c>
      <c r="Q5336" s="4">
        <v>1424660000</v>
      </c>
      <c r="R5336" s="4">
        <v>1424370000</v>
      </c>
      <c r="S5336" s="4">
        <v>1432880000</v>
      </c>
      <c r="T5336" s="4">
        <v>1439660000</v>
      </c>
      <c r="U5336" s="4">
        <v>1441740000</v>
      </c>
      <c r="V5336" s="4">
        <v>1442250000</v>
      </c>
      <c r="W5336" s="4">
        <v>1448360000</v>
      </c>
      <c r="X5336" s="4">
        <v>1451290000</v>
      </c>
      <c r="Y5336" s="4">
        <v>1451910000</v>
      </c>
      <c r="Z5336" s="4">
        <v>1449890000</v>
      </c>
      <c r="AA5336" s="4">
        <v>1450060000</v>
      </c>
      <c r="AB5336" s="4">
        <v>1463560000</v>
      </c>
      <c r="AC5336" s="4">
        <v>1460690000</v>
      </c>
      <c r="AD5336" s="4">
        <v>1456190000</v>
      </c>
      <c r="AE5336" s="4">
        <v>1452160000</v>
      </c>
      <c r="AF5336" s="4">
        <v>1451600000</v>
      </c>
      <c r="AG5336" s="4">
        <v>1447010000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14552400000</v>
      </c>
      <c r="E5337" s="4">
        <v>13299600000</v>
      </c>
      <c r="F5337" s="4">
        <v>12663300000</v>
      </c>
      <c r="G5337" s="4">
        <v>12026400000</v>
      </c>
      <c r="H5337" s="4">
        <v>11628300000</v>
      </c>
      <c r="I5337" s="4">
        <v>11537000000</v>
      </c>
      <c r="J5337" s="4">
        <v>11575800000</v>
      </c>
      <c r="K5337" s="4">
        <v>11667800000</v>
      </c>
      <c r="L5337" s="4">
        <v>11643700000</v>
      </c>
      <c r="M5337" s="4">
        <v>11712000000</v>
      </c>
      <c r="N5337" s="4">
        <v>11708100000</v>
      </c>
      <c r="O5337" s="4">
        <v>11718900000</v>
      </c>
      <c r="P5337" s="4">
        <v>11721900000</v>
      </c>
      <c r="Q5337" s="4">
        <v>11797500000</v>
      </c>
      <c r="R5337" s="4">
        <v>11795100000</v>
      </c>
      <c r="S5337" s="4">
        <v>11865600000</v>
      </c>
      <c r="T5337" s="4">
        <v>11921700000</v>
      </c>
      <c r="U5337" s="4">
        <v>11938900000</v>
      </c>
      <c r="V5337" s="4">
        <v>11943200000</v>
      </c>
      <c r="W5337" s="4">
        <v>11993800000</v>
      </c>
      <c r="X5337" s="4">
        <v>12018000000</v>
      </c>
      <c r="Y5337" s="4">
        <v>12023200000</v>
      </c>
      <c r="Z5337" s="4">
        <v>12006400000</v>
      </c>
      <c r="AA5337" s="4">
        <v>12007800000</v>
      </c>
      <c r="AB5337" s="4">
        <v>12119600000</v>
      </c>
      <c r="AC5337" s="4">
        <v>12095900000</v>
      </c>
      <c r="AD5337" s="4">
        <v>12058600000</v>
      </c>
      <c r="AE5337" s="4">
        <v>12025200000</v>
      </c>
      <c r="AF5337" s="4">
        <v>12020600000</v>
      </c>
      <c r="AG5337" s="4">
        <v>11982600000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19078800000</v>
      </c>
      <c r="E5338" s="4">
        <v>17436300000</v>
      </c>
      <c r="F5338" s="4">
        <v>16602100000</v>
      </c>
      <c r="G5338" s="4">
        <v>15767100000</v>
      </c>
      <c r="H5338" s="4">
        <v>15245100000</v>
      </c>
      <c r="I5338" s="4">
        <v>15125500000</v>
      </c>
      <c r="J5338" s="4">
        <v>15176200000</v>
      </c>
      <c r="K5338" s="4">
        <v>15296900000</v>
      </c>
      <c r="L5338" s="4">
        <v>15265300000</v>
      </c>
      <c r="M5338" s="4">
        <v>15354800000</v>
      </c>
      <c r="N5338" s="4">
        <v>15349800000</v>
      </c>
      <c r="O5338" s="4">
        <v>15363900000</v>
      </c>
      <c r="P5338" s="4">
        <v>15367900000</v>
      </c>
      <c r="Q5338" s="4">
        <v>15467000000</v>
      </c>
      <c r="R5338" s="4">
        <v>15463800000</v>
      </c>
      <c r="S5338" s="4">
        <v>15556200000</v>
      </c>
      <c r="T5338" s="4">
        <v>15629800000</v>
      </c>
      <c r="U5338" s="4">
        <v>15652400000</v>
      </c>
      <c r="V5338" s="4">
        <v>15658000000</v>
      </c>
      <c r="W5338" s="4">
        <v>15724300000</v>
      </c>
      <c r="X5338" s="4">
        <v>15756100000</v>
      </c>
      <c r="Y5338" s="4">
        <v>15762800000</v>
      </c>
      <c r="Z5338" s="4">
        <v>15740800000</v>
      </c>
      <c r="AA5338" s="4">
        <v>15742700000</v>
      </c>
      <c r="AB5338" s="4">
        <v>15889300000</v>
      </c>
      <c r="AC5338" s="4">
        <v>15858200000</v>
      </c>
      <c r="AD5338" s="4">
        <v>15809300000</v>
      </c>
      <c r="AE5338" s="4">
        <v>15765500000</v>
      </c>
      <c r="AF5338" s="4">
        <v>15759400000</v>
      </c>
      <c r="AG5338" s="4">
        <v>15709600000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2317850000</v>
      </c>
      <c r="E5339" s="4">
        <v>2118310000</v>
      </c>
      <c r="F5339" s="4">
        <v>2016960000</v>
      </c>
      <c r="G5339" s="4">
        <v>1915520000</v>
      </c>
      <c r="H5339" s="4">
        <v>1852110000</v>
      </c>
      <c r="I5339" s="4">
        <v>1837570000</v>
      </c>
      <c r="J5339" s="4">
        <v>1843740000</v>
      </c>
      <c r="K5339" s="4">
        <v>1858400000</v>
      </c>
      <c r="L5339" s="4">
        <v>1854560000</v>
      </c>
      <c r="M5339" s="4">
        <v>1865440000</v>
      </c>
      <c r="N5339" s="4">
        <v>1864820000</v>
      </c>
      <c r="O5339" s="4">
        <v>1866530000</v>
      </c>
      <c r="P5339" s="4">
        <v>1867020000</v>
      </c>
      <c r="Q5339" s="4">
        <v>1879060000</v>
      </c>
      <c r="R5339" s="4">
        <v>1878680000</v>
      </c>
      <c r="S5339" s="4">
        <v>1889900000</v>
      </c>
      <c r="T5339" s="4">
        <v>1898840000</v>
      </c>
      <c r="U5339" s="4">
        <v>1901590000</v>
      </c>
      <c r="V5339" s="4">
        <v>1902270000</v>
      </c>
      <c r="W5339" s="4">
        <v>1910320000</v>
      </c>
      <c r="X5339" s="4">
        <v>1914180000</v>
      </c>
      <c r="Y5339" s="4">
        <v>1915000000</v>
      </c>
      <c r="Z5339" s="4">
        <v>1912330000</v>
      </c>
      <c r="AA5339" s="4">
        <v>1912560000</v>
      </c>
      <c r="AB5339" s="4">
        <v>1930370000</v>
      </c>
      <c r="AC5339" s="4">
        <v>1926590000</v>
      </c>
      <c r="AD5339" s="4">
        <v>1920650000</v>
      </c>
      <c r="AE5339" s="4">
        <v>1915330000</v>
      </c>
      <c r="AF5339" s="4">
        <v>1914590000</v>
      </c>
      <c r="AG5339" s="4">
        <v>1908540000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2016780000</v>
      </c>
      <c r="E5340" s="4">
        <v>1843150000</v>
      </c>
      <c r="F5340" s="4">
        <v>1754980000</v>
      </c>
      <c r="G5340" s="4">
        <v>1666700000</v>
      </c>
      <c r="H5340" s="4">
        <v>1611530000</v>
      </c>
      <c r="I5340" s="4">
        <v>1598880000</v>
      </c>
      <c r="J5340" s="4">
        <v>1604250000</v>
      </c>
      <c r="K5340" s="4">
        <v>1617000000</v>
      </c>
      <c r="L5340" s="4">
        <v>1613670000</v>
      </c>
      <c r="M5340" s="4">
        <v>1623130000</v>
      </c>
      <c r="N5340" s="4">
        <v>1622600000</v>
      </c>
      <c r="O5340" s="4">
        <v>1624080000</v>
      </c>
      <c r="P5340" s="4">
        <v>1624510000</v>
      </c>
      <c r="Q5340" s="4">
        <v>1634990000</v>
      </c>
      <c r="R5340" s="4">
        <v>1634650000</v>
      </c>
      <c r="S5340" s="4">
        <v>1644410000</v>
      </c>
      <c r="T5340" s="4">
        <v>1652190000</v>
      </c>
      <c r="U5340" s="4">
        <v>1654580000</v>
      </c>
      <c r="V5340" s="4">
        <v>1655180000</v>
      </c>
      <c r="W5340" s="4">
        <v>1662180000</v>
      </c>
      <c r="X5340" s="4">
        <v>1665540000</v>
      </c>
      <c r="Y5340" s="4">
        <v>1666260000</v>
      </c>
      <c r="Z5340" s="4">
        <v>1663930000</v>
      </c>
      <c r="AA5340" s="4">
        <v>1664130000</v>
      </c>
      <c r="AB5340" s="4">
        <v>1679630000</v>
      </c>
      <c r="AC5340" s="4">
        <v>1676340000</v>
      </c>
      <c r="AD5340" s="4">
        <v>1671170000</v>
      </c>
      <c r="AE5340" s="4">
        <v>1666540000</v>
      </c>
      <c r="AF5340" s="4">
        <v>1665900000</v>
      </c>
      <c r="AG5340" s="4">
        <v>1660630000</v>
      </c>
    </row>
    <row r="5341" spans="1:33">
      <c r="A5341" t="s">
        <v>1635</v>
      </c>
      <c r="B5341" t="s">
        <v>132</v>
      </c>
      <c r="C5341" s="4">
        <v>8156240000</v>
      </c>
      <c r="D5341" s="4">
        <v>7505990000</v>
      </c>
      <c r="E5341" s="4">
        <v>6859800000</v>
      </c>
      <c r="F5341" s="4">
        <v>6531610000</v>
      </c>
      <c r="G5341" s="4">
        <v>6203090000</v>
      </c>
      <c r="H5341" s="4">
        <v>5997750000</v>
      </c>
      <c r="I5341" s="4">
        <v>5950670000</v>
      </c>
      <c r="J5341" s="4">
        <v>5970650000</v>
      </c>
      <c r="K5341" s="4">
        <v>6018120000</v>
      </c>
      <c r="L5341" s="4">
        <v>6005700000</v>
      </c>
      <c r="M5341" s="4">
        <v>6040910000</v>
      </c>
      <c r="N5341" s="4">
        <v>6038930000</v>
      </c>
      <c r="O5341" s="4">
        <v>6044470000</v>
      </c>
      <c r="P5341" s="4">
        <v>6046050000</v>
      </c>
      <c r="Q5341" s="4">
        <v>6085040000</v>
      </c>
      <c r="R5341" s="4">
        <v>6083800000</v>
      </c>
      <c r="S5341" s="4">
        <v>6120130000</v>
      </c>
      <c r="T5341" s="4">
        <v>6149090000</v>
      </c>
      <c r="U5341" s="4">
        <v>6157980000</v>
      </c>
      <c r="V5341" s="4">
        <v>6160180000</v>
      </c>
      <c r="W5341" s="4">
        <v>6186250000</v>
      </c>
      <c r="X5341" s="4">
        <v>6198760000</v>
      </c>
      <c r="Y5341" s="4">
        <v>6201430000</v>
      </c>
      <c r="Z5341" s="4">
        <v>6192780000</v>
      </c>
      <c r="AA5341" s="4">
        <v>6193510000</v>
      </c>
      <c r="AB5341" s="4">
        <v>6251180000</v>
      </c>
      <c r="AC5341" s="4">
        <v>6238940000</v>
      </c>
      <c r="AD5341" s="4">
        <v>6219700000</v>
      </c>
      <c r="AE5341" s="4">
        <v>6202490000</v>
      </c>
      <c r="AF5341" s="4">
        <v>6200080000</v>
      </c>
      <c r="AG5341" s="4">
        <v>6180500000</v>
      </c>
    </row>
    <row r="5342" spans="1:33">
      <c r="A5342" t="s">
        <v>1634</v>
      </c>
      <c r="B5342" t="s">
        <v>132</v>
      </c>
      <c r="C5342" s="4">
        <v>317701000</v>
      </c>
      <c r="D5342" s="4">
        <v>292372000</v>
      </c>
      <c r="E5342" s="4">
        <v>267202000</v>
      </c>
      <c r="F5342" s="4">
        <v>254419000</v>
      </c>
      <c r="G5342" s="4">
        <v>241622000</v>
      </c>
      <c r="H5342" s="4">
        <v>233624000</v>
      </c>
      <c r="I5342" s="4">
        <v>231790000</v>
      </c>
      <c r="J5342" s="4">
        <v>232568000</v>
      </c>
      <c r="K5342" s="4">
        <v>234417000</v>
      </c>
      <c r="L5342" s="4">
        <v>233933000</v>
      </c>
      <c r="M5342" s="4">
        <v>235305000</v>
      </c>
      <c r="N5342" s="4">
        <v>235228000</v>
      </c>
      <c r="O5342" s="4">
        <v>235443000</v>
      </c>
      <c r="P5342" s="4">
        <v>235505000</v>
      </c>
      <c r="Q5342" s="4">
        <v>237024000</v>
      </c>
      <c r="R5342" s="4">
        <v>236975000</v>
      </c>
      <c r="S5342" s="4">
        <v>238391000</v>
      </c>
      <c r="T5342" s="4">
        <v>239519000</v>
      </c>
      <c r="U5342" s="4">
        <v>239865000</v>
      </c>
      <c r="V5342" s="4">
        <v>239951000</v>
      </c>
      <c r="W5342" s="4">
        <v>240966000</v>
      </c>
      <c r="X5342" s="4">
        <v>241453000</v>
      </c>
      <c r="Y5342" s="4">
        <v>241557000</v>
      </c>
      <c r="Z5342" s="4">
        <v>241220000</v>
      </c>
      <c r="AA5342" s="4">
        <v>241249000</v>
      </c>
      <c r="AB5342" s="4">
        <v>243495000</v>
      </c>
      <c r="AC5342" s="4">
        <v>243019000</v>
      </c>
      <c r="AD5342" s="4">
        <v>242269000</v>
      </c>
      <c r="AE5342" s="4">
        <v>241599000</v>
      </c>
      <c r="AF5342" s="4">
        <v>241505000</v>
      </c>
      <c r="AG5342" s="4">
        <v>240742000</v>
      </c>
    </row>
    <row r="5343" spans="1:33">
      <c r="A5343" t="s">
        <v>1633</v>
      </c>
      <c r="B5343" t="s">
        <v>132</v>
      </c>
      <c r="C5343" s="4">
        <v>643505000</v>
      </c>
      <c r="D5343" s="4">
        <v>592202000</v>
      </c>
      <c r="E5343" s="4">
        <v>541219000</v>
      </c>
      <c r="F5343" s="4">
        <v>515326000</v>
      </c>
      <c r="G5343" s="4">
        <v>489407000</v>
      </c>
      <c r="H5343" s="4">
        <v>473206000</v>
      </c>
      <c r="I5343" s="4">
        <v>469492000</v>
      </c>
      <c r="J5343" s="4">
        <v>471068000</v>
      </c>
      <c r="K5343" s="4">
        <v>474813000</v>
      </c>
      <c r="L5343" s="4">
        <v>473833000</v>
      </c>
      <c r="M5343" s="4">
        <v>476611000</v>
      </c>
      <c r="N5343" s="4">
        <v>476455000</v>
      </c>
      <c r="O5343" s="4">
        <v>476892000</v>
      </c>
      <c r="P5343" s="4">
        <v>477017000</v>
      </c>
      <c r="Q5343" s="4">
        <v>480093000</v>
      </c>
      <c r="R5343" s="4">
        <v>479995000</v>
      </c>
      <c r="S5343" s="4">
        <v>482862000</v>
      </c>
      <c r="T5343" s="4">
        <v>485146000</v>
      </c>
      <c r="U5343" s="4">
        <v>485847000</v>
      </c>
      <c r="V5343" s="4">
        <v>486021000</v>
      </c>
      <c r="W5343" s="4">
        <v>488078000</v>
      </c>
      <c r="X5343" s="4">
        <v>489065000</v>
      </c>
      <c r="Y5343" s="4">
        <v>489276000</v>
      </c>
      <c r="Z5343" s="4">
        <v>488593000</v>
      </c>
      <c r="AA5343" s="4">
        <v>488651000</v>
      </c>
      <c r="AB5343" s="4">
        <v>493201000</v>
      </c>
      <c r="AC5343" s="4">
        <v>492236000</v>
      </c>
      <c r="AD5343" s="4">
        <v>490717000</v>
      </c>
      <c r="AE5343" s="4">
        <v>489359000</v>
      </c>
      <c r="AF5343" s="4">
        <v>489169000</v>
      </c>
      <c r="AG5343" s="4">
        <v>487624000</v>
      </c>
    </row>
    <row r="5344" spans="1:33">
      <c r="A5344" t="s">
        <v>1632</v>
      </c>
      <c r="B5344" t="s">
        <v>132</v>
      </c>
      <c r="C5344" s="4">
        <v>1012860000</v>
      </c>
      <c r="D5344" s="4">
        <v>932112000</v>
      </c>
      <c r="E5344" s="4">
        <v>851866000</v>
      </c>
      <c r="F5344" s="4">
        <v>811112000</v>
      </c>
      <c r="G5344" s="4">
        <v>770315000</v>
      </c>
      <c r="H5344" s="4">
        <v>744815000</v>
      </c>
      <c r="I5344" s="4">
        <v>738969000</v>
      </c>
      <c r="J5344" s="4">
        <v>741450000</v>
      </c>
      <c r="K5344" s="4">
        <v>747345000</v>
      </c>
      <c r="L5344" s="4">
        <v>745802000</v>
      </c>
      <c r="M5344" s="4">
        <v>750175000</v>
      </c>
      <c r="N5344" s="4">
        <v>749929000</v>
      </c>
      <c r="O5344" s="4">
        <v>750617000</v>
      </c>
      <c r="P5344" s="4">
        <v>750813000</v>
      </c>
      <c r="Q5344" s="4">
        <v>755655000</v>
      </c>
      <c r="R5344" s="4">
        <v>755501000</v>
      </c>
      <c r="S5344" s="4">
        <v>760013000</v>
      </c>
      <c r="T5344" s="4">
        <v>763609000</v>
      </c>
      <c r="U5344" s="4">
        <v>764713000</v>
      </c>
      <c r="V5344" s="4">
        <v>764986000</v>
      </c>
      <c r="W5344" s="4">
        <v>768224000</v>
      </c>
      <c r="X5344" s="4">
        <v>769777000</v>
      </c>
      <c r="Y5344" s="4">
        <v>770109000</v>
      </c>
      <c r="Z5344" s="4">
        <v>769034000</v>
      </c>
      <c r="AA5344" s="4">
        <v>769125000</v>
      </c>
      <c r="AB5344" s="4">
        <v>776286000</v>
      </c>
      <c r="AC5344" s="4">
        <v>774767000</v>
      </c>
      <c r="AD5344" s="4">
        <v>772377000</v>
      </c>
      <c r="AE5344" s="4">
        <v>770240000</v>
      </c>
      <c r="AF5344" s="4">
        <v>769941000</v>
      </c>
      <c r="AG5344" s="4">
        <v>767509000</v>
      </c>
    </row>
    <row r="5345" spans="1:33">
      <c r="A5345" t="s">
        <v>1631</v>
      </c>
      <c r="B5345" t="s">
        <v>132</v>
      </c>
      <c r="C5345" s="4">
        <v>202572000</v>
      </c>
      <c r="D5345" s="4">
        <v>186422000</v>
      </c>
      <c r="E5345" s="4">
        <v>170373000</v>
      </c>
      <c r="F5345" s="4">
        <v>162222000</v>
      </c>
      <c r="G5345" s="4">
        <v>154063000</v>
      </c>
      <c r="H5345" s="4">
        <v>148963000</v>
      </c>
      <c r="I5345" s="4">
        <v>147794000</v>
      </c>
      <c r="J5345" s="4">
        <v>148290000</v>
      </c>
      <c r="K5345" s="4">
        <v>149469000</v>
      </c>
      <c r="L5345" s="4">
        <v>149160000</v>
      </c>
      <c r="M5345" s="4">
        <v>150035000</v>
      </c>
      <c r="N5345" s="4">
        <v>149986000</v>
      </c>
      <c r="O5345" s="4">
        <v>150123000</v>
      </c>
      <c r="P5345" s="4">
        <v>150163000</v>
      </c>
      <c r="Q5345" s="4">
        <v>151131000</v>
      </c>
      <c r="R5345" s="4">
        <v>151100000</v>
      </c>
      <c r="S5345" s="4">
        <v>152003000</v>
      </c>
      <c r="T5345" s="4">
        <v>152722000</v>
      </c>
      <c r="U5345" s="4">
        <v>152943000</v>
      </c>
      <c r="V5345" s="4">
        <v>152997000</v>
      </c>
      <c r="W5345" s="4">
        <v>153645000</v>
      </c>
      <c r="X5345" s="4">
        <v>153955000</v>
      </c>
      <c r="Y5345" s="4">
        <v>154022000</v>
      </c>
      <c r="Z5345" s="4">
        <v>153807000</v>
      </c>
      <c r="AA5345" s="4">
        <v>153825000</v>
      </c>
      <c r="AB5345" s="4">
        <v>155257000</v>
      </c>
      <c r="AC5345" s="4">
        <v>154953000</v>
      </c>
      <c r="AD5345" s="4">
        <v>154475000</v>
      </c>
      <c r="AE5345" s="4">
        <v>154048000</v>
      </c>
      <c r="AF5345" s="4">
        <v>153988000</v>
      </c>
      <c r="AG5345" s="4">
        <v>153502000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18696100</v>
      </c>
      <c r="E5347" s="4">
        <v>32428800</v>
      </c>
      <c r="F5347" s="4">
        <v>42799600</v>
      </c>
      <c r="G5347" s="4">
        <v>50066000</v>
      </c>
      <c r="H5347" s="4">
        <v>56534100</v>
      </c>
      <c r="I5347" s="4">
        <v>64094700</v>
      </c>
      <c r="J5347" s="4">
        <v>71588400</v>
      </c>
      <c r="K5347" s="4">
        <v>125112000</v>
      </c>
      <c r="L5347" s="4">
        <v>127516000</v>
      </c>
      <c r="M5347" s="4">
        <v>133704000</v>
      </c>
      <c r="N5347" s="4">
        <v>138492000</v>
      </c>
      <c r="O5347" s="4">
        <v>143118000</v>
      </c>
      <c r="P5347" s="4">
        <v>147108000</v>
      </c>
      <c r="Q5347" s="4">
        <v>151826000</v>
      </c>
      <c r="R5347" s="4">
        <v>154150000</v>
      </c>
      <c r="S5347" s="4">
        <v>157232000</v>
      </c>
      <c r="T5347" s="4">
        <v>152515000</v>
      </c>
      <c r="U5347" s="4">
        <v>149676000</v>
      </c>
      <c r="V5347" s="4">
        <v>147012000</v>
      </c>
      <c r="W5347" s="4">
        <v>144991000</v>
      </c>
      <c r="X5347" s="4">
        <v>142759000</v>
      </c>
      <c r="Y5347" s="4">
        <v>140541000</v>
      </c>
      <c r="Z5347" s="4">
        <v>137396000</v>
      </c>
      <c r="AA5347" s="4">
        <v>134263000</v>
      </c>
      <c r="AB5347" s="4">
        <v>132672000</v>
      </c>
      <c r="AC5347" s="4">
        <v>128873000</v>
      </c>
      <c r="AD5347" s="4">
        <v>125954000</v>
      </c>
      <c r="AE5347" s="4">
        <v>123183000</v>
      </c>
      <c r="AF5347" s="4">
        <v>120767000</v>
      </c>
      <c r="AG5347" s="4">
        <v>117459000</v>
      </c>
    </row>
    <row r="5348" spans="1:33">
      <c r="A5348" t="s">
        <v>1628</v>
      </c>
      <c r="B5348" t="s">
        <v>132</v>
      </c>
      <c r="C5348">
        <v>0</v>
      </c>
      <c r="D5348">
        <v>1418.64</v>
      </c>
      <c r="E5348">
        <v>2460.66</v>
      </c>
      <c r="F5348">
        <v>3247.58</v>
      </c>
      <c r="G5348">
        <v>3798.94</v>
      </c>
      <c r="H5348">
        <v>4289.74</v>
      </c>
      <c r="I5348">
        <v>4863.43</v>
      </c>
      <c r="J5348">
        <v>5432.03</v>
      </c>
      <c r="K5348">
        <v>9493.35</v>
      </c>
      <c r="L5348">
        <v>9675.74</v>
      </c>
      <c r="M5348">
        <v>10145.299999999999</v>
      </c>
      <c r="N5348">
        <v>10508.6</v>
      </c>
      <c r="O5348">
        <v>10859.6</v>
      </c>
      <c r="P5348">
        <v>11162.4</v>
      </c>
      <c r="Q5348">
        <v>11520.4</v>
      </c>
      <c r="R5348">
        <v>11696.7</v>
      </c>
      <c r="S5348">
        <v>11930.6</v>
      </c>
      <c r="T5348">
        <v>11572.6</v>
      </c>
      <c r="U5348">
        <v>11357.3</v>
      </c>
      <c r="V5348">
        <v>11155.1</v>
      </c>
      <c r="W5348">
        <v>11001.8</v>
      </c>
      <c r="X5348">
        <v>10832.4</v>
      </c>
      <c r="Y5348">
        <v>10664</v>
      </c>
      <c r="Z5348">
        <v>10425.5</v>
      </c>
      <c r="AA5348">
        <v>10187.700000000001</v>
      </c>
      <c r="AB5348">
        <v>10067</v>
      </c>
      <c r="AC5348">
        <v>9778.7099999999991</v>
      </c>
      <c r="AD5348">
        <v>9557.2000000000007</v>
      </c>
      <c r="AE5348">
        <v>9346.9599999999991</v>
      </c>
      <c r="AF5348">
        <v>9163.6200000000008</v>
      </c>
      <c r="AG5348">
        <v>8912.67</v>
      </c>
    </row>
    <row r="5349" spans="1:33">
      <c r="A5349" t="s">
        <v>1627</v>
      </c>
      <c r="B5349" t="s">
        <v>132</v>
      </c>
      <c r="C5349">
        <v>0</v>
      </c>
      <c r="D5349">
        <v>11747.7</v>
      </c>
      <c r="E5349">
        <v>20376.599999999999</v>
      </c>
      <c r="F5349">
        <v>26893</v>
      </c>
      <c r="G5349">
        <v>31458.799999999999</v>
      </c>
      <c r="H5349">
        <v>35523.1</v>
      </c>
      <c r="I5349">
        <v>40273.699999999997</v>
      </c>
      <c r="J5349">
        <v>44982.400000000001</v>
      </c>
      <c r="K5349">
        <v>78613.899999999994</v>
      </c>
      <c r="L5349">
        <v>80124.2</v>
      </c>
      <c r="M5349">
        <v>84012.7</v>
      </c>
      <c r="N5349">
        <v>87020.800000000003</v>
      </c>
      <c r="O5349">
        <v>89928</v>
      </c>
      <c r="P5349">
        <v>92435.1</v>
      </c>
      <c r="Q5349">
        <v>95399.6</v>
      </c>
      <c r="R5349">
        <v>96859.6</v>
      </c>
      <c r="S5349">
        <v>98796.2</v>
      </c>
      <c r="T5349">
        <v>95832.4</v>
      </c>
      <c r="U5349">
        <v>94048.7</v>
      </c>
      <c r="V5349">
        <v>92374.8</v>
      </c>
      <c r="W5349">
        <v>91105</v>
      </c>
      <c r="X5349">
        <v>89702.1</v>
      </c>
      <c r="Y5349">
        <v>88308.3</v>
      </c>
      <c r="Z5349">
        <v>86332.6</v>
      </c>
      <c r="AA5349">
        <v>84363.8</v>
      </c>
      <c r="AB5349">
        <v>83363.8</v>
      </c>
      <c r="AC5349">
        <v>80976.899999999994</v>
      </c>
      <c r="AD5349">
        <v>79142.600000000006</v>
      </c>
      <c r="AE5349">
        <v>77401.600000000006</v>
      </c>
      <c r="AF5349">
        <v>75883.399999999994</v>
      </c>
      <c r="AG5349">
        <v>73805.3</v>
      </c>
    </row>
    <row r="5350" spans="1:33">
      <c r="A5350" t="s">
        <v>1626</v>
      </c>
      <c r="B5350" t="s">
        <v>132</v>
      </c>
      <c r="C5350">
        <v>0</v>
      </c>
      <c r="D5350">
        <v>15401.6</v>
      </c>
      <c r="E5350">
        <v>26714.400000000001</v>
      </c>
      <c r="F5350">
        <v>35257.699999999997</v>
      </c>
      <c r="G5350">
        <v>41243.599999999999</v>
      </c>
      <c r="H5350">
        <v>46572</v>
      </c>
      <c r="I5350">
        <v>52800.3</v>
      </c>
      <c r="J5350">
        <v>58973.5</v>
      </c>
      <c r="K5350">
        <v>103066</v>
      </c>
      <c r="L5350">
        <v>105046</v>
      </c>
      <c r="M5350">
        <v>110144</v>
      </c>
      <c r="N5350">
        <v>114087</v>
      </c>
      <c r="O5350">
        <v>117899</v>
      </c>
      <c r="P5350">
        <v>121186</v>
      </c>
      <c r="Q5350">
        <v>125072</v>
      </c>
      <c r="R5350">
        <v>126986</v>
      </c>
      <c r="S5350">
        <v>129525</v>
      </c>
      <c r="T5350">
        <v>125640</v>
      </c>
      <c r="U5350">
        <v>123301</v>
      </c>
      <c r="V5350">
        <v>121107</v>
      </c>
      <c r="W5350">
        <v>119442</v>
      </c>
      <c r="X5350">
        <v>117603</v>
      </c>
      <c r="Y5350">
        <v>115775</v>
      </c>
      <c r="Z5350">
        <v>113185</v>
      </c>
      <c r="AA5350">
        <v>110604</v>
      </c>
      <c r="AB5350">
        <v>109293</v>
      </c>
      <c r="AC5350">
        <v>106164</v>
      </c>
      <c r="AD5350">
        <v>103759</v>
      </c>
      <c r="AE5350">
        <v>101476</v>
      </c>
      <c r="AF5350">
        <v>99485.8</v>
      </c>
      <c r="AG5350">
        <v>96761.4</v>
      </c>
    </row>
    <row r="5351" spans="1:33">
      <c r="A5351" t="s">
        <v>1625</v>
      </c>
      <c r="B5351" t="s">
        <v>132</v>
      </c>
      <c r="C5351">
        <v>0</v>
      </c>
      <c r="D5351">
        <v>1871.12</v>
      </c>
      <c r="E5351">
        <v>3245.5</v>
      </c>
      <c r="F5351">
        <v>4283.3999999999996</v>
      </c>
      <c r="G5351">
        <v>5010.63</v>
      </c>
      <c r="H5351">
        <v>5657.96</v>
      </c>
      <c r="I5351">
        <v>6414.63</v>
      </c>
      <c r="J5351">
        <v>7164.6</v>
      </c>
      <c r="K5351">
        <v>12521.3</v>
      </c>
      <c r="L5351">
        <v>12761.8</v>
      </c>
      <c r="M5351">
        <v>13381.2</v>
      </c>
      <c r="N5351">
        <v>13860.3</v>
      </c>
      <c r="O5351">
        <v>14323.4</v>
      </c>
      <c r="P5351">
        <v>14722.7</v>
      </c>
      <c r="Q5351">
        <v>15194.9</v>
      </c>
      <c r="R5351">
        <v>15427.4</v>
      </c>
      <c r="S5351">
        <v>15735.8</v>
      </c>
      <c r="T5351">
        <v>15263.8</v>
      </c>
      <c r="U5351">
        <v>14979.7</v>
      </c>
      <c r="V5351">
        <v>14713.1</v>
      </c>
      <c r="W5351">
        <v>14510.8</v>
      </c>
      <c r="X5351">
        <v>14287.4</v>
      </c>
      <c r="Y5351">
        <v>14065.4</v>
      </c>
      <c r="Z5351">
        <v>13750.7</v>
      </c>
      <c r="AA5351">
        <v>13437.1</v>
      </c>
      <c r="AB5351">
        <v>13277.8</v>
      </c>
      <c r="AC5351">
        <v>12897.7</v>
      </c>
      <c r="AD5351">
        <v>12605.5</v>
      </c>
      <c r="AE5351">
        <v>12328.2</v>
      </c>
      <c r="AF5351">
        <v>12086.4</v>
      </c>
      <c r="AG5351">
        <v>11755.4</v>
      </c>
    </row>
    <row r="5352" spans="1:33">
      <c r="A5352" t="s">
        <v>1624</v>
      </c>
      <c r="B5352" t="s">
        <v>132</v>
      </c>
      <c r="C5352">
        <v>0</v>
      </c>
      <c r="D5352">
        <v>1628.07</v>
      </c>
      <c r="E5352">
        <v>2823.93</v>
      </c>
      <c r="F5352">
        <v>3727.02</v>
      </c>
      <c r="G5352">
        <v>4359.78</v>
      </c>
      <c r="H5352">
        <v>4923.03</v>
      </c>
      <c r="I5352">
        <v>5581.42</v>
      </c>
      <c r="J5352">
        <v>6233.97</v>
      </c>
      <c r="K5352">
        <v>10894.9</v>
      </c>
      <c r="L5352">
        <v>11104.2</v>
      </c>
      <c r="M5352">
        <v>11643.1</v>
      </c>
      <c r="N5352">
        <v>12060</v>
      </c>
      <c r="O5352">
        <v>12462.9</v>
      </c>
      <c r="P5352">
        <v>12810.3</v>
      </c>
      <c r="Q5352">
        <v>13221.1</v>
      </c>
      <c r="R5352">
        <v>13423.5</v>
      </c>
      <c r="S5352">
        <v>13691.9</v>
      </c>
      <c r="T5352">
        <v>13281.1</v>
      </c>
      <c r="U5352">
        <v>13033.9</v>
      </c>
      <c r="V5352">
        <v>12801.9</v>
      </c>
      <c r="W5352">
        <v>12626</v>
      </c>
      <c r="X5352">
        <v>12431.6</v>
      </c>
      <c r="Y5352">
        <v>12238.4</v>
      </c>
      <c r="Z5352">
        <v>11964.6</v>
      </c>
      <c r="AA5352">
        <v>11691.7</v>
      </c>
      <c r="AB5352">
        <v>11553.1</v>
      </c>
      <c r="AC5352">
        <v>11222.4</v>
      </c>
      <c r="AD5352">
        <v>10968.1</v>
      </c>
      <c r="AE5352">
        <v>10726.9</v>
      </c>
      <c r="AF5352">
        <v>10516.4</v>
      </c>
      <c r="AG5352">
        <v>10228.5</v>
      </c>
    </row>
    <row r="5353" spans="1:33">
      <c r="A5353" t="s">
        <v>1623</v>
      </c>
      <c r="B5353" t="s">
        <v>132</v>
      </c>
      <c r="C5353">
        <v>0</v>
      </c>
      <c r="D5353">
        <v>6059.31</v>
      </c>
      <c r="E5353">
        <v>10510</v>
      </c>
      <c r="F5353">
        <v>13871.1</v>
      </c>
      <c r="G5353">
        <v>16226.1</v>
      </c>
      <c r="H5353">
        <v>18322.400000000001</v>
      </c>
      <c r="I5353">
        <v>20772.7</v>
      </c>
      <c r="J5353">
        <v>23201.4</v>
      </c>
      <c r="K5353">
        <v>40548.199999999997</v>
      </c>
      <c r="L5353">
        <v>41327.199999999997</v>
      </c>
      <c r="M5353">
        <v>43332.800000000003</v>
      </c>
      <c r="N5353">
        <v>44884.4</v>
      </c>
      <c r="O5353">
        <v>46383.9</v>
      </c>
      <c r="P5353">
        <v>47677</v>
      </c>
      <c r="Q5353">
        <v>49206.1</v>
      </c>
      <c r="R5353">
        <v>49959.1</v>
      </c>
      <c r="S5353">
        <v>50958</v>
      </c>
      <c r="T5353">
        <v>49429.3</v>
      </c>
      <c r="U5353">
        <v>48509.3</v>
      </c>
      <c r="V5353">
        <v>47645.9</v>
      </c>
      <c r="W5353">
        <v>46990.9</v>
      </c>
      <c r="X5353">
        <v>46267.4</v>
      </c>
      <c r="Y5353">
        <v>45548.4</v>
      </c>
      <c r="Z5353">
        <v>44529.4</v>
      </c>
      <c r="AA5353">
        <v>43513.9</v>
      </c>
      <c r="AB5353">
        <v>42998.1</v>
      </c>
      <c r="AC5353">
        <v>41767</v>
      </c>
      <c r="AD5353">
        <v>40820.9</v>
      </c>
      <c r="AE5353">
        <v>39922.9</v>
      </c>
      <c r="AF5353">
        <v>39139.800000000003</v>
      </c>
      <c r="AG5353">
        <v>38068</v>
      </c>
    </row>
    <row r="5354" spans="1:33">
      <c r="A5354" t="s">
        <v>1622</v>
      </c>
      <c r="B5354" t="s">
        <v>132</v>
      </c>
      <c r="C5354">
        <v>0</v>
      </c>
      <c r="D5354">
        <v>236.02199999999999</v>
      </c>
      <c r="E5354">
        <v>409.38499999999999</v>
      </c>
      <c r="F5354">
        <v>540.30600000000004</v>
      </c>
      <c r="G5354">
        <v>632.03800000000001</v>
      </c>
      <c r="H5354">
        <v>713.69200000000001</v>
      </c>
      <c r="I5354">
        <v>809.13800000000003</v>
      </c>
      <c r="J5354">
        <v>903.73800000000006</v>
      </c>
      <c r="K5354">
        <v>1579.43</v>
      </c>
      <c r="L5354">
        <v>1609.77</v>
      </c>
      <c r="M5354">
        <v>1687.89</v>
      </c>
      <c r="N5354">
        <v>1748.33</v>
      </c>
      <c r="O5354">
        <v>1806.74</v>
      </c>
      <c r="P5354">
        <v>1857.11</v>
      </c>
      <c r="Q5354">
        <v>1916.67</v>
      </c>
      <c r="R5354">
        <v>1946</v>
      </c>
      <c r="S5354">
        <v>1984.91</v>
      </c>
      <c r="T5354">
        <v>1925.36</v>
      </c>
      <c r="U5354">
        <v>1889.53</v>
      </c>
      <c r="V5354">
        <v>1855.9</v>
      </c>
      <c r="W5354">
        <v>1830.39</v>
      </c>
      <c r="X5354">
        <v>1802.2</v>
      </c>
      <c r="Y5354">
        <v>1774.2</v>
      </c>
      <c r="Z5354">
        <v>1734.5</v>
      </c>
      <c r="AA5354">
        <v>1694.95</v>
      </c>
      <c r="AB5354">
        <v>1674.86</v>
      </c>
      <c r="AC5354">
        <v>1626.9</v>
      </c>
      <c r="AD5354">
        <v>1590.05</v>
      </c>
      <c r="AE5354">
        <v>1555.07</v>
      </c>
      <c r="AF5354">
        <v>1524.57</v>
      </c>
      <c r="AG5354">
        <v>1482.82</v>
      </c>
    </row>
    <row r="5355" spans="1:33">
      <c r="A5355" t="s">
        <v>1621</v>
      </c>
      <c r="B5355" t="s">
        <v>132</v>
      </c>
      <c r="C5355">
        <v>0</v>
      </c>
      <c r="D5355">
        <v>478.06299999999999</v>
      </c>
      <c r="E5355">
        <v>829.21100000000001</v>
      </c>
      <c r="F5355">
        <v>1094.3900000000001</v>
      </c>
      <c r="G5355">
        <v>1280.19</v>
      </c>
      <c r="H5355">
        <v>1445.59</v>
      </c>
      <c r="I5355">
        <v>1638.91</v>
      </c>
      <c r="J5355">
        <v>1830.53</v>
      </c>
      <c r="K5355">
        <v>3199.14</v>
      </c>
      <c r="L5355">
        <v>3260.6</v>
      </c>
      <c r="M5355">
        <v>3418.84</v>
      </c>
      <c r="N5355">
        <v>3541.25</v>
      </c>
      <c r="O5355">
        <v>3659.56</v>
      </c>
      <c r="P5355">
        <v>3761.58</v>
      </c>
      <c r="Q5355">
        <v>3882.22</v>
      </c>
      <c r="R5355">
        <v>3941.64</v>
      </c>
      <c r="S5355">
        <v>4020.45</v>
      </c>
      <c r="T5355">
        <v>3899.83</v>
      </c>
      <c r="U5355">
        <v>3827.25</v>
      </c>
      <c r="V5355">
        <v>3759.13</v>
      </c>
      <c r="W5355">
        <v>3707.45</v>
      </c>
      <c r="X5355">
        <v>3650.37</v>
      </c>
      <c r="Y5355">
        <v>3593.65</v>
      </c>
      <c r="Z5355">
        <v>3513.25</v>
      </c>
      <c r="AA5355">
        <v>3433.13</v>
      </c>
      <c r="AB5355">
        <v>3392.44</v>
      </c>
      <c r="AC5355">
        <v>3295.3</v>
      </c>
      <c r="AD5355">
        <v>3220.65</v>
      </c>
      <c r="AE5355">
        <v>3149.8</v>
      </c>
      <c r="AF5355">
        <v>3088.02</v>
      </c>
      <c r="AG5355">
        <v>3003.46</v>
      </c>
    </row>
    <row r="5356" spans="1:33">
      <c r="A5356" t="s">
        <v>1620</v>
      </c>
      <c r="B5356" t="s">
        <v>132</v>
      </c>
      <c r="C5356">
        <v>0</v>
      </c>
      <c r="D5356">
        <v>752.46</v>
      </c>
      <c r="E5356">
        <v>1305.1600000000001</v>
      </c>
      <c r="F5356">
        <v>1722.55</v>
      </c>
      <c r="G5356">
        <v>2015</v>
      </c>
      <c r="H5356">
        <v>2275.3200000000002</v>
      </c>
      <c r="I5356">
        <v>2579.61</v>
      </c>
      <c r="J5356">
        <v>2881.21</v>
      </c>
      <c r="K5356">
        <v>5035.37</v>
      </c>
      <c r="L5356">
        <v>5132.1099999999997</v>
      </c>
      <c r="M5356">
        <v>5381.17</v>
      </c>
      <c r="N5356">
        <v>5573.85</v>
      </c>
      <c r="O5356">
        <v>5760.06</v>
      </c>
      <c r="P5356">
        <v>5920.65</v>
      </c>
      <c r="Q5356">
        <v>6110.53</v>
      </c>
      <c r="R5356">
        <v>6204.04</v>
      </c>
      <c r="S5356">
        <v>6328.09</v>
      </c>
      <c r="T5356">
        <v>6138.25</v>
      </c>
      <c r="U5356">
        <v>6024</v>
      </c>
      <c r="V5356">
        <v>5916.78</v>
      </c>
      <c r="W5356">
        <v>5835.45</v>
      </c>
      <c r="X5356">
        <v>5745.59</v>
      </c>
      <c r="Y5356">
        <v>5656.32</v>
      </c>
      <c r="Z5356">
        <v>5529.77</v>
      </c>
      <c r="AA5356">
        <v>5403.66</v>
      </c>
      <c r="AB5356">
        <v>5339.61</v>
      </c>
      <c r="AC5356">
        <v>5186.7299999999996</v>
      </c>
      <c r="AD5356">
        <v>5069.24</v>
      </c>
      <c r="AE5356">
        <v>4957.72</v>
      </c>
      <c r="AF5356">
        <v>4860.4799999999996</v>
      </c>
      <c r="AG5356">
        <v>4727.37</v>
      </c>
    </row>
    <row r="5357" spans="1:33">
      <c r="A5357" t="s">
        <v>1619</v>
      </c>
      <c r="B5357" t="s">
        <v>132</v>
      </c>
      <c r="C5357">
        <v>0</v>
      </c>
      <c r="D5357">
        <v>150.49199999999999</v>
      </c>
      <c r="E5357">
        <v>261.03199999999998</v>
      </c>
      <c r="F5357">
        <v>344.50900000000001</v>
      </c>
      <c r="G5357">
        <v>402.99900000000002</v>
      </c>
      <c r="H5357">
        <v>455.06400000000002</v>
      </c>
      <c r="I5357">
        <v>515.92200000000003</v>
      </c>
      <c r="J5357">
        <v>576.24099999999999</v>
      </c>
      <c r="K5357">
        <v>1007.07</v>
      </c>
      <c r="L5357">
        <v>1026.42</v>
      </c>
      <c r="M5357">
        <v>1076.23</v>
      </c>
      <c r="N5357">
        <v>1114.77</v>
      </c>
      <c r="O5357">
        <v>1152.01</v>
      </c>
      <c r="P5357">
        <v>1184.1300000000001</v>
      </c>
      <c r="Q5357">
        <v>1222.1099999999999</v>
      </c>
      <c r="R5357">
        <v>1240.81</v>
      </c>
      <c r="S5357">
        <v>1265.6199999999999</v>
      </c>
      <c r="T5357">
        <v>1227.6500000000001</v>
      </c>
      <c r="U5357">
        <v>1204.8</v>
      </c>
      <c r="V5357">
        <v>1183.3599999999999</v>
      </c>
      <c r="W5357">
        <v>1167.0899999999999</v>
      </c>
      <c r="X5357">
        <v>1149.1199999999999</v>
      </c>
      <c r="Y5357">
        <v>1131.26</v>
      </c>
      <c r="Z5357">
        <v>1105.95</v>
      </c>
      <c r="AA5357">
        <v>1080.73</v>
      </c>
      <c r="AB5357">
        <v>1067.92</v>
      </c>
      <c r="AC5357">
        <v>1037.3499999999999</v>
      </c>
      <c r="AD5357">
        <v>1013.85</v>
      </c>
      <c r="AE5357">
        <v>991.54399999999998</v>
      </c>
      <c r="AF5357">
        <v>972.09500000000003</v>
      </c>
      <c r="AG5357">
        <v>945.47500000000002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 s="4">
        <v>971342000</v>
      </c>
      <c r="F5383" s="4">
        <v>1940740000</v>
      </c>
      <c r="G5383" s="4">
        <v>2756190000</v>
      </c>
      <c r="H5383" s="4">
        <v>3591160000</v>
      </c>
      <c r="I5383" s="4">
        <v>4474450000</v>
      </c>
      <c r="J5383" s="4">
        <v>5405710000</v>
      </c>
      <c r="K5383" s="4">
        <v>7914920000</v>
      </c>
      <c r="L5383" s="4">
        <v>16416600000</v>
      </c>
      <c r="M5383" s="4">
        <v>25233100000</v>
      </c>
      <c r="N5383" s="4">
        <v>33976000000</v>
      </c>
      <c r="O5383" s="4">
        <v>42775900000</v>
      </c>
      <c r="P5383" s="4">
        <v>51523200000</v>
      </c>
      <c r="Q5383" s="4">
        <v>60664500000</v>
      </c>
      <c r="R5383" s="4">
        <v>69459700000</v>
      </c>
      <c r="S5383" s="4">
        <v>78362700000</v>
      </c>
      <c r="T5383" s="4">
        <v>78320100000</v>
      </c>
      <c r="U5383" s="4">
        <v>78271100000</v>
      </c>
      <c r="V5383" s="4">
        <v>78213600000</v>
      </c>
      <c r="W5383" s="4">
        <v>78337100000</v>
      </c>
      <c r="X5383" s="4">
        <v>78224300000</v>
      </c>
      <c r="Y5383" s="4">
        <v>78054100000</v>
      </c>
      <c r="Z5383" s="4">
        <v>77409300000</v>
      </c>
      <c r="AA5383" s="4">
        <v>77146400000</v>
      </c>
      <c r="AB5383" s="4">
        <v>77624700000</v>
      </c>
      <c r="AC5383" s="4">
        <v>77050500000</v>
      </c>
      <c r="AD5383" s="4">
        <v>76528300000</v>
      </c>
      <c r="AE5383" s="4">
        <v>75963000000</v>
      </c>
      <c r="AF5383" s="4">
        <v>75652500000</v>
      </c>
      <c r="AG5383" s="4">
        <v>75135800000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73704.2</v>
      </c>
      <c r="F5384">
        <v>147261</v>
      </c>
      <c r="G5384">
        <v>209136</v>
      </c>
      <c r="H5384">
        <v>272493</v>
      </c>
      <c r="I5384">
        <v>339516</v>
      </c>
      <c r="J5384">
        <v>410178</v>
      </c>
      <c r="K5384">
        <v>600574</v>
      </c>
      <c r="L5384" s="4">
        <v>1245670</v>
      </c>
      <c r="M5384" s="4">
        <v>1914660</v>
      </c>
      <c r="N5384" s="4">
        <v>2578050</v>
      </c>
      <c r="O5384" s="4">
        <v>3245780</v>
      </c>
      <c r="P5384" s="4">
        <v>3909510</v>
      </c>
      <c r="Q5384" s="4">
        <v>4603150</v>
      </c>
      <c r="R5384" s="4">
        <v>5270510</v>
      </c>
      <c r="S5384" s="4">
        <v>5946060</v>
      </c>
      <c r="T5384" s="4">
        <v>5942830</v>
      </c>
      <c r="U5384" s="4">
        <v>5939110</v>
      </c>
      <c r="V5384" s="4">
        <v>5934750</v>
      </c>
      <c r="W5384" s="4">
        <v>5944120</v>
      </c>
      <c r="X5384" s="4">
        <v>5935560</v>
      </c>
      <c r="Y5384" s="4">
        <v>5922650</v>
      </c>
      <c r="Z5384" s="4">
        <v>5873720</v>
      </c>
      <c r="AA5384" s="4">
        <v>5853770</v>
      </c>
      <c r="AB5384" s="4">
        <v>5890070</v>
      </c>
      <c r="AC5384" s="4">
        <v>5846490</v>
      </c>
      <c r="AD5384" s="4">
        <v>5806870</v>
      </c>
      <c r="AE5384" s="4">
        <v>5763970</v>
      </c>
      <c r="AF5384" s="4">
        <v>5740420</v>
      </c>
      <c r="AG5384" s="4">
        <v>5701210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610340</v>
      </c>
      <c r="F5385" s="4">
        <v>1219460</v>
      </c>
      <c r="G5385" s="4">
        <v>1731840</v>
      </c>
      <c r="H5385" s="4">
        <v>2256490</v>
      </c>
      <c r="I5385" s="4">
        <v>2811510</v>
      </c>
      <c r="J5385" s="4">
        <v>3396660</v>
      </c>
      <c r="K5385" s="4">
        <v>4973320</v>
      </c>
      <c r="L5385" s="4">
        <v>10315300</v>
      </c>
      <c r="M5385" s="4">
        <v>15855200</v>
      </c>
      <c r="N5385" s="4">
        <v>21348700</v>
      </c>
      <c r="O5385" s="4">
        <v>26878100</v>
      </c>
      <c r="P5385" s="4">
        <v>32374500</v>
      </c>
      <c r="Q5385" s="4">
        <v>38118400</v>
      </c>
      <c r="R5385" s="4">
        <v>43644800</v>
      </c>
      <c r="S5385" s="4">
        <v>49239000</v>
      </c>
      <c r="T5385" s="4">
        <v>49212200</v>
      </c>
      <c r="U5385" s="4">
        <v>49181400</v>
      </c>
      <c r="V5385" s="4">
        <v>49145300</v>
      </c>
      <c r="W5385" s="4">
        <v>49222900</v>
      </c>
      <c r="X5385" s="4">
        <v>49152000</v>
      </c>
      <c r="Y5385" s="4">
        <v>49045100</v>
      </c>
      <c r="Z5385" s="4">
        <v>48639900</v>
      </c>
      <c r="AA5385" s="4">
        <v>48474800</v>
      </c>
      <c r="AB5385" s="4">
        <v>48775300</v>
      </c>
      <c r="AC5385" s="4">
        <v>48414500</v>
      </c>
      <c r="AD5385" s="4">
        <v>48086400</v>
      </c>
      <c r="AE5385" s="4">
        <v>47731100</v>
      </c>
      <c r="AF5385" s="4">
        <v>47536000</v>
      </c>
      <c r="AG5385" s="4">
        <v>47211400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800178</v>
      </c>
      <c r="F5386" s="4">
        <v>1598760</v>
      </c>
      <c r="G5386" s="4">
        <v>2270510</v>
      </c>
      <c r="H5386" s="4">
        <v>2958350</v>
      </c>
      <c r="I5386" s="4">
        <v>3685990</v>
      </c>
      <c r="J5386" s="4">
        <v>4453150</v>
      </c>
      <c r="K5386" s="4">
        <v>6520200</v>
      </c>
      <c r="L5386" s="4">
        <v>13523700</v>
      </c>
      <c r="M5386" s="4">
        <v>20786700</v>
      </c>
      <c r="N5386" s="4">
        <v>27988900</v>
      </c>
      <c r="O5386" s="4">
        <v>35238100</v>
      </c>
      <c r="P5386" s="4">
        <v>42444100</v>
      </c>
      <c r="Q5386" s="4">
        <v>49974600</v>
      </c>
      <c r="R5386" s="4">
        <v>57219900</v>
      </c>
      <c r="S5386" s="4">
        <v>64554100</v>
      </c>
      <c r="T5386" s="4">
        <v>64519000</v>
      </c>
      <c r="U5386" s="4">
        <v>64478600</v>
      </c>
      <c r="V5386" s="4">
        <v>64431300</v>
      </c>
      <c r="W5386" s="4">
        <v>64533000</v>
      </c>
      <c r="X5386" s="4">
        <v>64440100</v>
      </c>
      <c r="Y5386" s="4">
        <v>64299900</v>
      </c>
      <c r="Z5386" s="4">
        <v>63768700</v>
      </c>
      <c r="AA5386" s="4">
        <v>63552200</v>
      </c>
      <c r="AB5386" s="4">
        <v>63946200</v>
      </c>
      <c r="AC5386" s="4">
        <v>63473100</v>
      </c>
      <c r="AD5386" s="4">
        <v>63042900</v>
      </c>
      <c r="AE5386" s="4">
        <v>62577200</v>
      </c>
      <c r="AF5386" s="4">
        <v>62321500</v>
      </c>
      <c r="AG5386" s="4">
        <v>61895800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97212.4</v>
      </c>
      <c r="F5387">
        <v>194230</v>
      </c>
      <c r="G5387">
        <v>275840</v>
      </c>
      <c r="H5387">
        <v>359405</v>
      </c>
      <c r="I5387">
        <v>447805</v>
      </c>
      <c r="J5387">
        <v>541006</v>
      </c>
      <c r="K5387">
        <v>792129</v>
      </c>
      <c r="L5387" s="4">
        <v>1642980</v>
      </c>
      <c r="M5387" s="4">
        <v>2525340</v>
      </c>
      <c r="N5387" s="4">
        <v>3400330</v>
      </c>
      <c r="O5387" s="4">
        <v>4281030</v>
      </c>
      <c r="P5387" s="4">
        <v>5156470</v>
      </c>
      <c r="Q5387" s="4">
        <v>6071340</v>
      </c>
      <c r="R5387" s="4">
        <v>6951560</v>
      </c>
      <c r="S5387" s="4">
        <v>7842580</v>
      </c>
      <c r="T5387" s="4">
        <v>7838310</v>
      </c>
      <c r="U5387" s="4">
        <v>7833410</v>
      </c>
      <c r="V5387" s="4">
        <v>7827660</v>
      </c>
      <c r="W5387" s="4">
        <v>7840020</v>
      </c>
      <c r="X5387" s="4">
        <v>7828730</v>
      </c>
      <c r="Y5387" s="4">
        <v>7811700</v>
      </c>
      <c r="Z5387" s="4">
        <v>7747160</v>
      </c>
      <c r="AA5387" s="4">
        <v>7720850</v>
      </c>
      <c r="AB5387" s="4">
        <v>7768720</v>
      </c>
      <c r="AC5387" s="4">
        <v>7711250</v>
      </c>
      <c r="AD5387" s="4">
        <v>7658990</v>
      </c>
      <c r="AE5387" s="4">
        <v>7602410</v>
      </c>
      <c r="AF5387" s="4">
        <v>7571340</v>
      </c>
      <c r="AG5387" s="4">
        <v>7519630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84585.2</v>
      </c>
      <c r="F5388">
        <v>169001</v>
      </c>
      <c r="G5388">
        <v>240011</v>
      </c>
      <c r="H5388">
        <v>312721</v>
      </c>
      <c r="I5388">
        <v>389639</v>
      </c>
      <c r="J5388">
        <v>470733</v>
      </c>
      <c r="K5388">
        <v>689237</v>
      </c>
      <c r="L5388" s="4">
        <v>1429570</v>
      </c>
      <c r="M5388" s="4">
        <v>2197320</v>
      </c>
      <c r="N5388" s="4">
        <v>2958650</v>
      </c>
      <c r="O5388" s="4">
        <v>3724950</v>
      </c>
      <c r="P5388" s="4">
        <v>4486680</v>
      </c>
      <c r="Q5388" s="4">
        <v>5282710</v>
      </c>
      <c r="R5388" s="4">
        <v>6048600</v>
      </c>
      <c r="S5388" s="4">
        <v>6823880</v>
      </c>
      <c r="T5388" s="4">
        <v>6820170</v>
      </c>
      <c r="U5388" s="4">
        <v>6815900</v>
      </c>
      <c r="V5388" s="4">
        <v>6810900</v>
      </c>
      <c r="W5388" s="4">
        <v>6821650</v>
      </c>
      <c r="X5388" s="4">
        <v>6811830</v>
      </c>
      <c r="Y5388" s="4">
        <v>6797010</v>
      </c>
      <c r="Z5388" s="4">
        <v>6740860</v>
      </c>
      <c r="AA5388" s="4">
        <v>6717970</v>
      </c>
      <c r="AB5388" s="4">
        <v>6759620</v>
      </c>
      <c r="AC5388" s="4">
        <v>6709610</v>
      </c>
      <c r="AD5388" s="4">
        <v>6664140</v>
      </c>
      <c r="AE5388" s="4">
        <v>6614910</v>
      </c>
      <c r="AF5388" s="4">
        <v>6587880</v>
      </c>
      <c r="AG5388" s="4">
        <v>6542880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314806</v>
      </c>
      <c r="F5389">
        <v>628983</v>
      </c>
      <c r="G5389">
        <v>893264</v>
      </c>
      <c r="H5389" s="4">
        <v>1163870</v>
      </c>
      <c r="I5389" s="4">
        <v>1450140</v>
      </c>
      <c r="J5389" s="4">
        <v>1751960</v>
      </c>
      <c r="K5389" s="4">
        <v>2565180</v>
      </c>
      <c r="L5389" s="4">
        <v>5320520</v>
      </c>
      <c r="M5389" s="4">
        <v>8177910</v>
      </c>
      <c r="N5389" s="4">
        <v>11011400</v>
      </c>
      <c r="O5389" s="4">
        <v>13863400</v>
      </c>
      <c r="P5389" s="4">
        <v>16698400</v>
      </c>
      <c r="Q5389" s="4">
        <v>19661000</v>
      </c>
      <c r="R5389" s="4">
        <v>22511500</v>
      </c>
      <c r="S5389" s="4">
        <v>25396900</v>
      </c>
      <c r="T5389" s="4">
        <v>25383100</v>
      </c>
      <c r="U5389" s="4">
        <v>25367200</v>
      </c>
      <c r="V5389" s="4">
        <v>25348600</v>
      </c>
      <c r="W5389" s="4">
        <v>25388600</v>
      </c>
      <c r="X5389" s="4">
        <v>25352100</v>
      </c>
      <c r="Y5389" s="4">
        <v>25296900</v>
      </c>
      <c r="Z5389" s="4">
        <v>25087900</v>
      </c>
      <c r="AA5389" s="4">
        <v>25002700</v>
      </c>
      <c r="AB5389" s="4">
        <v>25157700</v>
      </c>
      <c r="AC5389" s="4">
        <v>24971600</v>
      </c>
      <c r="AD5389" s="4">
        <v>24802400</v>
      </c>
      <c r="AE5389" s="4">
        <v>24619200</v>
      </c>
      <c r="AF5389" s="4">
        <v>24518600</v>
      </c>
      <c r="AG5389" s="4">
        <v>24351100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12262.3</v>
      </c>
      <c r="F5390">
        <v>24500.1</v>
      </c>
      <c r="G5390">
        <v>34794.300000000003</v>
      </c>
      <c r="H5390">
        <v>45335.1</v>
      </c>
      <c r="I5390">
        <v>56485.9</v>
      </c>
      <c r="J5390">
        <v>68242.2</v>
      </c>
      <c r="K5390">
        <v>99918.7</v>
      </c>
      <c r="L5390">
        <v>207244</v>
      </c>
      <c r="M5390">
        <v>318545</v>
      </c>
      <c r="N5390">
        <v>428916</v>
      </c>
      <c r="O5390">
        <v>540006</v>
      </c>
      <c r="P5390">
        <v>650434</v>
      </c>
      <c r="Q5390">
        <v>765835</v>
      </c>
      <c r="R5390">
        <v>876866</v>
      </c>
      <c r="S5390">
        <v>989258</v>
      </c>
      <c r="T5390">
        <v>988720</v>
      </c>
      <c r="U5390">
        <v>988101</v>
      </c>
      <c r="V5390">
        <v>987376</v>
      </c>
      <c r="W5390">
        <v>988935</v>
      </c>
      <c r="X5390">
        <v>987511</v>
      </c>
      <c r="Y5390">
        <v>985363</v>
      </c>
      <c r="Z5390">
        <v>977222</v>
      </c>
      <c r="AA5390">
        <v>973904</v>
      </c>
      <c r="AB5390">
        <v>979942</v>
      </c>
      <c r="AC5390">
        <v>972693</v>
      </c>
      <c r="AD5390">
        <v>966101</v>
      </c>
      <c r="AE5390">
        <v>958964</v>
      </c>
      <c r="AF5390">
        <v>955044</v>
      </c>
      <c r="AG5390">
        <v>948521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24837.4</v>
      </c>
      <c r="F5391">
        <v>49625.1</v>
      </c>
      <c r="G5391">
        <v>70476.100000000006</v>
      </c>
      <c r="H5391">
        <v>91826.5</v>
      </c>
      <c r="I5391">
        <v>114412</v>
      </c>
      <c r="J5391">
        <v>138225</v>
      </c>
      <c r="K5391">
        <v>202386</v>
      </c>
      <c r="L5391">
        <v>419775</v>
      </c>
      <c r="M5391">
        <v>645215</v>
      </c>
      <c r="N5391">
        <v>868771</v>
      </c>
      <c r="O5391" s="4">
        <v>1093790</v>
      </c>
      <c r="P5391" s="4">
        <v>1317460</v>
      </c>
      <c r="Q5391" s="4">
        <v>1551200</v>
      </c>
      <c r="R5391" s="4">
        <v>1776100</v>
      </c>
      <c r="S5391" s="4">
        <v>2003750</v>
      </c>
      <c r="T5391" s="4">
        <v>2002660</v>
      </c>
      <c r="U5391" s="4">
        <v>2001400</v>
      </c>
      <c r="V5391" s="4">
        <v>1999940</v>
      </c>
      <c r="W5391" s="4">
        <v>2003090</v>
      </c>
      <c r="X5391" s="4">
        <v>2000210</v>
      </c>
      <c r="Y5391" s="4">
        <v>1995860</v>
      </c>
      <c r="Z5391" s="4">
        <v>1979370</v>
      </c>
      <c r="AA5391" s="4">
        <v>1972650</v>
      </c>
      <c r="AB5391" s="4">
        <v>1984880</v>
      </c>
      <c r="AC5391" s="4">
        <v>1970190</v>
      </c>
      <c r="AD5391" s="4">
        <v>1956840</v>
      </c>
      <c r="AE5391" s="4">
        <v>1942390</v>
      </c>
      <c r="AF5391" s="4">
        <v>1934450</v>
      </c>
      <c r="AG5391" s="4">
        <v>1921230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39093.4</v>
      </c>
      <c r="F5392">
        <v>78108.7</v>
      </c>
      <c r="G5392">
        <v>110928</v>
      </c>
      <c r="H5392">
        <v>144533</v>
      </c>
      <c r="I5392">
        <v>180083</v>
      </c>
      <c r="J5392">
        <v>217563</v>
      </c>
      <c r="K5392">
        <v>318551</v>
      </c>
      <c r="L5392">
        <v>660715</v>
      </c>
      <c r="M5392" s="4">
        <v>1015550</v>
      </c>
      <c r="N5392" s="4">
        <v>1367430</v>
      </c>
      <c r="O5392" s="4">
        <v>1721590</v>
      </c>
      <c r="P5392" s="4">
        <v>2073650</v>
      </c>
      <c r="Q5392" s="4">
        <v>2441560</v>
      </c>
      <c r="R5392" s="4">
        <v>2795530</v>
      </c>
      <c r="S5392" s="4">
        <v>3153850</v>
      </c>
      <c r="T5392" s="4">
        <v>3152140</v>
      </c>
      <c r="U5392" s="4">
        <v>3150160</v>
      </c>
      <c r="V5392" s="4">
        <v>3147850</v>
      </c>
      <c r="W5392" s="4">
        <v>3152820</v>
      </c>
      <c r="X5392" s="4">
        <v>3148280</v>
      </c>
      <c r="Y5392" s="4">
        <v>3141430</v>
      </c>
      <c r="Z5392" s="4">
        <v>3115480</v>
      </c>
      <c r="AA5392" s="4">
        <v>3104900</v>
      </c>
      <c r="AB5392" s="4">
        <v>3124150</v>
      </c>
      <c r="AC5392" s="4">
        <v>3101040</v>
      </c>
      <c r="AD5392" s="4">
        <v>3080020</v>
      </c>
      <c r="AE5392" s="4">
        <v>3057270</v>
      </c>
      <c r="AF5392" s="4">
        <v>3044770</v>
      </c>
      <c r="AG5392" s="4">
        <v>3023980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7818.69</v>
      </c>
      <c r="F5393">
        <v>15621.7</v>
      </c>
      <c r="G5393">
        <v>22185.599999999999</v>
      </c>
      <c r="H5393">
        <v>28906.6</v>
      </c>
      <c r="I5393">
        <v>36016.5</v>
      </c>
      <c r="J5393">
        <v>43512.5</v>
      </c>
      <c r="K5393">
        <v>63710.1</v>
      </c>
      <c r="L5393">
        <v>132143</v>
      </c>
      <c r="M5393">
        <v>203111</v>
      </c>
      <c r="N5393">
        <v>273485</v>
      </c>
      <c r="O5393">
        <v>344319</v>
      </c>
      <c r="P5393">
        <v>414729</v>
      </c>
      <c r="Q5393">
        <v>488311</v>
      </c>
      <c r="R5393">
        <v>559107</v>
      </c>
      <c r="S5393">
        <v>630770</v>
      </c>
      <c r="T5393">
        <v>630427</v>
      </c>
      <c r="U5393">
        <v>630033</v>
      </c>
      <c r="V5393">
        <v>629571</v>
      </c>
      <c r="W5393">
        <v>630564</v>
      </c>
      <c r="X5393">
        <v>629657</v>
      </c>
      <c r="Y5393">
        <v>628287</v>
      </c>
      <c r="Z5393">
        <v>623096</v>
      </c>
      <c r="AA5393">
        <v>620980</v>
      </c>
      <c r="AB5393">
        <v>624830</v>
      </c>
      <c r="AC5393">
        <v>620208</v>
      </c>
      <c r="AD5393">
        <v>616005</v>
      </c>
      <c r="AE5393">
        <v>611454</v>
      </c>
      <c r="AF5393">
        <v>608955</v>
      </c>
      <c r="AG5393">
        <v>604796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>
        <v>280090</v>
      </c>
      <c r="E5503">
        <v>270461</v>
      </c>
      <c r="F5503">
        <v>264530</v>
      </c>
      <c r="G5503">
        <v>242175</v>
      </c>
      <c r="H5503">
        <v>227506</v>
      </c>
      <c r="I5503">
        <v>219303</v>
      </c>
      <c r="J5503">
        <v>223604</v>
      </c>
      <c r="K5503">
        <v>227253</v>
      </c>
      <c r="L5503">
        <v>225156</v>
      </c>
      <c r="M5503">
        <v>224888</v>
      </c>
      <c r="N5503">
        <v>224538</v>
      </c>
      <c r="O5503">
        <v>227739</v>
      </c>
      <c r="P5503">
        <v>230309</v>
      </c>
      <c r="Q5503">
        <v>235437</v>
      </c>
      <c r="R5503">
        <v>238129</v>
      </c>
      <c r="S5503">
        <v>242556</v>
      </c>
      <c r="T5503">
        <v>239957</v>
      </c>
      <c r="U5503">
        <v>234422</v>
      </c>
      <c r="V5503">
        <v>230477</v>
      </c>
      <c r="W5503">
        <v>226845</v>
      </c>
      <c r="X5503">
        <v>222944</v>
      </c>
      <c r="Y5503">
        <v>220990</v>
      </c>
      <c r="Z5503">
        <v>218473</v>
      </c>
      <c r="AA5503">
        <v>216009</v>
      </c>
      <c r="AB5503">
        <v>215188</v>
      </c>
      <c r="AC5503">
        <v>212593</v>
      </c>
      <c r="AD5503">
        <v>211362</v>
      </c>
      <c r="AE5503">
        <v>209301</v>
      </c>
      <c r="AF5503">
        <v>208569</v>
      </c>
      <c r="AG5503">
        <v>207907</v>
      </c>
    </row>
    <row r="5504" spans="1:33">
      <c r="A5504" t="s">
        <v>1472</v>
      </c>
      <c r="B5504" t="s">
        <v>132</v>
      </c>
      <c r="C5504">
        <v>0</v>
      </c>
      <c r="D5504">
        <v>21.2529</v>
      </c>
      <c r="E5504">
        <v>20.522200000000002</v>
      </c>
      <c r="F5504">
        <v>20.072199999999999</v>
      </c>
      <c r="G5504">
        <v>18.376000000000001</v>
      </c>
      <c r="H5504">
        <v>17.262799999999999</v>
      </c>
      <c r="I5504">
        <v>16.6404</v>
      </c>
      <c r="J5504">
        <v>16.966799999999999</v>
      </c>
      <c r="K5504">
        <v>17.243600000000001</v>
      </c>
      <c r="L5504">
        <v>17.084599999999998</v>
      </c>
      <c r="M5504">
        <v>17.0642</v>
      </c>
      <c r="N5504">
        <v>17.037600000000001</v>
      </c>
      <c r="O5504">
        <v>17.2806</v>
      </c>
      <c r="P5504">
        <v>17.4756</v>
      </c>
      <c r="Q5504">
        <v>17.864599999999999</v>
      </c>
      <c r="R5504">
        <v>18.068899999999999</v>
      </c>
      <c r="S5504">
        <v>18.404800000000002</v>
      </c>
      <c r="T5504">
        <v>18.207599999999999</v>
      </c>
      <c r="U5504">
        <v>17.787700000000001</v>
      </c>
      <c r="V5504">
        <v>17.488299999999999</v>
      </c>
      <c r="W5504">
        <v>17.212700000000002</v>
      </c>
      <c r="X5504">
        <v>16.916699999999999</v>
      </c>
      <c r="Y5504">
        <v>16.7684</v>
      </c>
      <c r="Z5504">
        <v>16.577500000000001</v>
      </c>
      <c r="AA5504">
        <v>16.390499999999999</v>
      </c>
      <c r="AB5504">
        <v>16.328199999999999</v>
      </c>
      <c r="AC5504">
        <v>16.1313</v>
      </c>
      <c r="AD5504">
        <v>16.0379</v>
      </c>
      <c r="AE5504">
        <v>15.881500000000001</v>
      </c>
      <c r="AF5504">
        <v>15.825900000000001</v>
      </c>
      <c r="AG5504">
        <v>15.775700000000001</v>
      </c>
    </row>
    <row r="5505" spans="1:33">
      <c r="A5505" t="s">
        <v>1471</v>
      </c>
      <c r="B5505" t="s">
        <v>132</v>
      </c>
      <c r="C5505">
        <v>0</v>
      </c>
      <c r="D5505">
        <v>175.994</v>
      </c>
      <c r="E5505">
        <v>169.94300000000001</v>
      </c>
      <c r="F5505">
        <v>166.21700000000001</v>
      </c>
      <c r="G5505">
        <v>152.16999999999999</v>
      </c>
      <c r="H5505">
        <v>142.953</v>
      </c>
      <c r="I5505">
        <v>137.798</v>
      </c>
      <c r="J5505">
        <v>140.501</v>
      </c>
      <c r="K5505">
        <v>142.79400000000001</v>
      </c>
      <c r="L5505">
        <v>141.476</v>
      </c>
      <c r="M5505">
        <v>141.30799999999999</v>
      </c>
      <c r="N5505">
        <v>141.08799999999999</v>
      </c>
      <c r="O5505">
        <v>143.09899999999999</v>
      </c>
      <c r="P5505">
        <v>144.714</v>
      </c>
      <c r="Q5505">
        <v>147.93600000000001</v>
      </c>
      <c r="R5505">
        <v>149.62799999999999</v>
      </c>
      <c r="S5505">
        <v>152.40899999999999</v>
      </c>
      <c r="T5505">
        <v>150.77600000000001</v>
      </c>
      <c r="U5505">
        <v>147.298</v>
      </c>
      <c r="V5505">
        <v>144.82</v>
      </c>
      <c r="W5505">
        <v>142.53700000000001</v>
      </c>
      <c r="X5505">
        <v>140.08600000000001</v>
      </c>
      <c r="Y5505">
        <v>138.85900000000001</v>
      </c>
      <c r="Z5505">
        <v>137.27699999999999</v>
      </c>
      <c r="AA5505">
        <v>135.72900000000001</v>
      </c>
      <c r="AB5505">
        <v>135.21299999999999</v>
      </c>
      <c r="AC5505">
        <v>133.58199999999999</v>
      </c>
      <c r="AD5505">
        <v>132.809</v>
      </c>
      <c r="AE5505">
        <v>131.51400000000001</v>
      </c>
      <c r="AF5505">
        <v>131.054</v>
      </c>
      <c r="AG5505">
        <v>130.63800000000001</v>
      </c>
    </row>
    <row r="5506" spans="1:33">
      <c r="A5506" t="s">
        <v>1470</v>
      </c>
      <c r="B5506" t="s">
        <v>132</v>
      </c>
      <c r="C5506">
        <v>0</v>
      </c>
      <c r="D5506">
        <v>230.73400000000001</v>
      </c>
      <c r="E5506">
        <v>222.80199999999999</v>
      </c>
      <c r="F5506">
        <v>217.916</v>
      </c>
      <c r="G5506">
        <v>199.501</v>
      </c>
      <c r="H5506">
        <v>187.416</v>
      </c>
      <c r="I5506">
        <v>180.65899999999999</v>
      </c>
      <c r="J5506">
        <v>184.20099999999999</v>
      </c>
      <c r="K5506">
        <v>187.208</v>
      </c>
      <c r="L5506">
        <v>185.48099999999999</v>
      </c>
      <c r="M5506">
        <v>185.25899999999999</v>
      </c>
      <c r="N5506">
        <v>184.971</v>
      </c>
      <c r="O5506">
        <v>187.608</v>
      </c>
      <c r="P5506">
        <v>189.726</v>
      </c>
      <c r="Q5506">
        <v>193.95</v>
      </c>
      <c r="R5506">
        <v>196.167</v>
      </c>
      <c r="S5506">
        <v>199.81399999999999</v>
      </c>
      <c r="T5506">
        <v>197.673</v>
      </c>
      <c r="U5506">
        <v>193.114</v>
      </c>
      <c r="V5506">
        <v>189.864</v>
      </c>
      <c r="W5506">
        <v>186.87100000000001</v>
      </c>
      <c r="X5506">
        <v>183.65799999999999</v>
      </c>
      <c r="Y5506">
        <v>182.04900000000001</v>
      </c>
      <c r="Z5506">
        <v>179.97499999999999</v>
      </c>
      <c r="AA5506">
        <v>177.94499999999999</v>
      </c>
      <c r="AB5506">
        <v>177.26900000000001</v>
      </c>
      <c r="AC5506">
        <v>175.131</v>
      </c>
      <c r="AD5506">
        <v>174.11699999999999</v>
      </c>
      <c r="AE5506">
        <v>172.41900000000001</v>
      </c>
      <c r="AF5506">
        <v>171.816</v>
      </c>
      <c r="AG5506">
        <v>171.27099999999999</v>
      </c>
    </row>
    <row r="5507" spans="1:33">
      <c r="A5507" t="s">
        <v>1469</v>
      </c>
      <c r="B5507" t="s">
        <v>132</v>
      </c>
      <c r="C5507">
        <v>0</v>
      </c>
      <c r="D5507">
        <v>28.031600000000001</v>
      </c>
      <c r="E5507">
        <v>27.067799999999998</v>
      </c>
      <c r="F5507">
        <v>26.474299999999999</v>
      </c>
      <c r="G5507">
        <v>24.236999999999998</v>
      </c>
      <c r="H5507">
        <v>22.768899999999999</v>
      </c>
      <c r="I5507">
        <v>21.947900000000001</v>
      </c>
      <c r="J5507">
        <v>22.378399999999999</v>
      </c>
      <c r="K5507">
        <v>22.743600000000001</v>
      </c>
      <c r="L5507">
        <v>22.533799999999999</v>
      </c>
      <c r="M5507">
        <v>22.506900000000002</v>
      </c>
      <c r="N5507">
        <v>22.471900000000002</v>
      </c>
      <c r="O5507">
        <v>22.792300000000001</v>
      </c>
      <c r="P5507">
        <v>23.049499999999998</v>
      </c>
      <c r="Q5507">
        <v>23.5626</v>
      </c>
      <c r="R5507">
        <v>23.832100000000001</v>
      </c>
      <c r="S5507">
        <v>24.275099999999998</v>
      </c>
      <c r="T5507">
        <v>24.015000000000001</v>
      </c>
      <c r="U5507">
        <v>23.461099999999998</v>
      </c>
      <c r="V5507">
        <v>23.066299999999998</v>
      </c>
      <c r="W5507">
        <v>22.7027</v>
      </c>
      <c r="X5507">
        <v>22.3124</v>
      </c>
      <c r="Y5507">
        <v>22.116800000000001</v>
      </c>
      <c r="Z5507">
        <v>21.864899999999999</v>
      </c>
      <c r="AA5507">
        <v>21.618300000000001</v>
      </c>
      <c r="AB5507">
        <v>21.536100000000001</v>
      </c>
      <c r="AC5507">
        <v>21.276399999999999</v>
      </c>
      <c r="AD5507">
        <v>21.153199999999998</v>
      </c>
      <c r="AE5507">
        <v>20.946999999999999</v>
      </c>
      <c r="AF5507">
        <v>20.873699999999999</v>
      </c>
      <c r="AG5507">
        <v>20.807400000000001</v>
      </c>
    </row>
    <row r="5508" spans="1:33">
      <c r="A5508" t="s">
        <v>1468</v>
      </c>
      <c r="B5508" t="s">
        <v>132</v>
      </c>
      <c r="C5508">
        <v>0</v>
      </c>
      <c r="D5508">
        <v>24.390499999999999</v>
      </c>
      <c r="E5508">
        <v>23.5519</v>
      </c>
      <c r="F5508">
        <v>23.035499999999999</v>
      </c>
      <c r="G5508">
        <v>21.088799999999999</v>
      </c>
      <c r="H5508">
        <v>19.811399999999999</v>
      </c>
      <c r="I5508">
        <v>19.097100000000001</v>
      </c>
      <c r="J5508">
        <v>19.471599999999999</v>
      </c>
      <c r="K5508">
        <v>19.789300000000001</v>
      </c>
      <c r="L5508">
        <v>19.6068</v>
      </c>
      <c r="M5508">
        <v>19.583400000000001</v>
      </c>
      <c r="N5508">
        <v>19.552900000000001</v>
      </c>
      <c r="O5508">
        <v>19.831700000000001</v>
      </c>
      <c r="P5508">
        <v>20.055499999999999</v>
      </c>
      <c r="Q5508">
        <v>20.501999999999999</v>
      </c>
      <c r="R5508">
        <v>20.736499999999999</v>
      </c>
      <c r="S5508">
        <v>21.1219</v>
      </c>
      <c r="T5508">
        <v>20.895600000000002</v>
      </c>
      <c r="U5508">
        <v>20.413699999999999</v>
      </c>
      <c r="V5508">
        <v>20.0701</v>
      </c>
      <c r="W5508">
        <v>19.753799999999998</v>
      </c>
      <c r="X5508">
        <v>19.414200000000001</v>
      </c>
      <c r="Y5508">
        <v>19.244</v>
      </c>
      <c r="Z5508">
        <v>19.024799999999999</v>
      </c>
      <c r="AA5508">
        <v>18.810199999999998</v>
      </c>
      <c r="AB5508">
        <v>18.738700000000001</v>
      </c>
      <c r="AC5508">
        <v>18.512699999999999</v>
      </c>
      <c r="AD5508">
        <v>18.4056</v>
      </c>
      <c r="AE5508">
        <v>18.226099999999999</v>
      </c>
      <c r="AF5508">
        <v>18.162299999999998</v>
      </c>
      <c r="AG5508">
        <v>18.104700000000001</v>
      </c>
    </row>
    <row r="5509" spans="1:33">
      <c r="A5509" t="s">
        <v>1467</v>
      </c>
      <c r="B5509" t="s">
        <v>132</v>
      </c>
      <c r="C5509">
        <v>0</v>
      </c>
      <c r="D5509">
        <v>90.775700000000001</v>
      </c>
      <c r="E5509">
        <v>87.654799999999994</v>
      </c>
      <c r="F5509">
        <v>85.732600000000005</v>
      </c>
      <c r="G5509">
        <v>78.487700000000004</v>
      </c>
      <c r="H5509">
        <v>73.7333</v>
      </c>
      <c r="I5509">
        <v>71.074799999999996</v>
      </c>
      <c r="J5509">
        <v>72.468699999999998</v>
      </c>
      <c r="K5509">
        <v>73.651300000000006</v>
      </c>
      <c r="L5509">
        <v>72.971900000000005</v>
      </c>
      <c r="M5509">
        <v>72.884900000000002</v>
      </c>
      <c r="N5509">
        <v>72.771500000000003</v>
      </c>
      <c r="O5509">
        <v>73.809100000000001</v>
      </c>
      <c r="P5509">
        <v>74.641999999999996</v>
      </c>
      <c r="Q5509">
        <v>76.303799999999995</v>
      </c>
      <c r="R5509">
        <v>77.176299999999998</v>
      </c>
      <c r="S5509">
        <v>78.610900000000001</v>
      </c>
      <c r="T5509">
        <v>77.768699999999995</v>
      </c>
      <c r="U5509">
        <v>75.974900000000005</v>
      </c>
      <c r="V5509">
        <v>74.696399999999997</v>
      </c>
      <c r="W5509">
        <v>73.519099999999995</v>
      </c>
      <c r="X5509">
        <v>72.254999999999995</v>
      </c>
      <c r="Y5509">
        <v>71.621700000000004</v>
      </c>
      <c r="Z5509">
        <v>70.805999999999997</v>
      </c>
      <c r="AA5509">
        <v>70.007199999999997</v>
      </c>
      <c r="AB5509">
        <v>69.741100000000003</v>
      </c>
      <c r="AC5509">
        <v>68.900199999999998</v>
      </c>
      <c r="AD5509">
        <v>68.501300000000001</v>
      </c>
      <c r="AE5509">
        <v>67.833399999999997</v>
      </c>
      <c r="AF5509">
        <v>67.5959</v>
      </c>
      <c r="AG5509">
        <v>67.381500000000003</v>
      </c>
    </row>
    <row r="5510" spans="1:33">
      <c r="A5510" t="s">
        <v>1466</v>
      </c>
      <c r="B5510" t="s">
        <v>132</v>
      </c>
      <c r="C5510">
        <v>0</v>
      </c>
      <c r="D5510">
        <v>3.5358900000000002</v>
      </c>
      <c r="E5510">
        <v>3.41432</v>
      </c>
      <c r="F5510">
        <v>3.3394499999999998</v>
      </c>
      <c r="G5510">
        <v>3.0572499999999998</v>
      </c>
      <c r="H5510">
        <v>2.8720500000000002</v>
      </c>
      <c r="I5510">
        <v>2.7685</v>
      </c>
      <c r="J5510">
        <v>2.8227899999999999</v>
      </c>
      <c r="K5510">
        <v>2.8688600000000002</v>
      </c>
      <c r="L5510">
        <v>2.84239</v>
      </c>
      <c r="M5510">
        <v>2.83901</v>
      </c>
      <c r="N5510">
        <v>2.8345899999999999</v>
      </c>
      <c r="O5510">
        <v>2.875</v>
      </c>
      <c r="P5510">
        <v>2.9074499999999999</v>
      </c>
      <c r="Q5510">
        <v>2.9721799999999998</v>
      </c>
      <c r="R5510">
        <v>3.0061599999999999</v>
      </c>
      <c r="S5510">
        <v>3.0620400000000001</v>
      </c>
      <c r="T5510">
        <v>3.0292400000000002</v>
      </c>
      <c r="U5510">
        <v>2.9593699999999998</v>
      </c>
      <c r="V5510">
        <v>2.90957</v>
      </c>
      <c r="W5510">
        <v>2.8637100000000002</v>
      </c>
      <c r="X5510">
        <v>2.81447</v>
      </c>
      <c r="Y5510">
        <v>2.7898000000000001</v>
      </c>
      <c r="Z5510">
        <v>2.7580300000000002</v>
      </c>
      <c r="AA5510">
        <v>2.7269199999999998</v>
      </c>
      <c r="AB5510">
        <v>2.7165499999999998</v>
      </c>
      <c r="AC5510">
        <v>2.6837900000000001</v>
      </c>
      <c r="AD5510">
        <v>2.6682600000000001</v>
      </c>
      <c r="AE5510">
        <v>2.6422400000000001</v>
      </c>
      <c r="AF5510">
        <v>2.6329899999999999</v>
      </c>
      <c r="AG5510">
        <v>2.6246399999999999</v>
      </c>
    </row>
    <row r="5511" spans="1:33">
      <c r="A5511" t="s">
        <v>1465</v>
      </c>
      <c r="B5511" t="s">
        <v>132</v>
      </c>
      <c r="C5511">
        <v>0</v>
      </c>
      <c r="D5511">
        <v>7.1619599999999997</v>
      </c>
      <c r="E5511">
        <v>6.9157200000000003</v>
      </c>
      <c r="F5511">
        <v>6.7640700000000002</v>
      </c>
      <c r="G5511">
        <v>6.1924700000000001</v>
      </c>
      <c r="H5511">
        <v>5.8173599999999999</v>
      </c>
      <c r="I5511">
        <v>5.6076100000000002</v>
      </c>
      <c r="J5511">
        <v>5.7175799999999999</v>
      </c>
      <c r="K5511">
        <v>5.8108899999999997</v>
      </c>
      <c r="L5511">
        <v>5.7572799999999997</v>
      </c>
      <c r="M5511">
        <v>5.7504200000000001</v>
      </c>
      <c r="N5511">
        <v>5.7414699999999996</v>
      </c>
      <c r="O5511">
        <v>5.8233300000000003</v>
      </c>
      <c r="P5511">
        <v>5.8890500000000001</v>
      </c>
      <c r="Q5511">
        <v>6.0201599999999997</v>
      </c>
      <c r="R5511">
        <v>6.0890000000000004</v>
      </c>
      <c r="S5511">
        <v>6.2021800000000002</v>
      </c>
      <c r="T5511">
        <v>6.1357400000000002</v>
      </c>
      <c r="U5511">
        <v>5.9942099999999998</v>
      </c>
      <c r="V5511">
        <v>5.8933400000000002</v>
      </c>
      <c r="W5511">
        <v>5.8004499999999997</v>
      </c>
      <c r="X5511">
        <v>5.7007199999999996</v>
      </c>
      <c r="Y5511">
        <v>5.6507500000000004</v>
      </c>
      <c r="Z5511">
        <v>5.5864000000000003</v>
      </c>
      <c r="AA5511">
        <v>5.5233800000000004</v>
      </c>
      <c r="AB5511">
        <v>5.5023799999999996</v>
      </c>
      <c r="AC5511">
        <v>5.4360299999999997</v>
      </c>
      <c r="AD5511">
        <v>5.4045699999999997</v>
      </c>
      <c r="AE5511">
        <v>5.3518699999999999</v>
      </c>
      <c r="AF5511">
        <v>5.3331299999999997</v>
      </c>
      <c r="AG5511">
        <v>5.3162099999999999</v>
      </c>
    </row>
    <row r="5512" spans="1:33">
      <c r="A5512" t="s">
        <v>1464</v>
      </c>
      <c r="B5512" t="s">
        <v>132</v>
      </c>
      <c r="C5512">
        <v>0</v>
      </c>
      <c r="D5512">
        <v>11.2728</v>
      </c>
      <c r="E5512">
        <v>10.885199999999999</v>
      </c>
      <c r="F5512">
        <v>10.6465</v>
      </c>
      <c r="G5512">
        <v>9.7468000000000004</v>
      </c>
      <c r="H5512">
        <v>9.15639</v>
      </c>
      <c r="I5512">
        <v>8.8262499999999999</v>
      </c>
      <c r="J5512">
        <v>8.9993400000000001</v>
      </c>
      <c r="K5512">
        <v>9.1462000000000003</v>
      </c>
      <c r="L5512">
        <v>9.0618300000000005</v>
      </c>
      <c r="M5512">
        <v>9.0510300000000008</v>
      </c>
      <c r="N5512">
        <v>9.0369399999999995</v>
      </c>
      <c r="O5512">
        <v>9.1657899999999994</v>
      </c>
      <c r="P5512">
        <v>9.2692200000000007</v>
      </c>
      <c r="Q5512">
        <v>9.4755900000000004</v>
      </c>
      <c r="R5512">
        <v>9.5839400000000001</v>
      </c>
      <c r="S5512">
        <v>9.7621000000000002</v>
      </c>
      <c r="T5512">
        <v>9.6575100000000003</v>
      </c>
      <c r="U5512">
        <v>9.4347499999999993</v>
      </c>
      <c r="V5512">
        <v>9.2759900000000002</v>
      </c>
      <c r="W5512">
        <v>9.1297800000000002</v>
      </c>
      <c r="X5512">
        <v>8.9727999999999994</v>
      </c>
      <c r="Y5512">
        <v>8.8941599999999994</v>
      </c>
      <c r="Z5512">
        <v>8.7928700000000006</v>
      </c>
      <c r="AA5512">
        <v>8.6936699999999991</v>
      </c>
      <c r="AB5512">
        <v>8.6606299999999994</v>
      </c>
      <c r="AC5512">
        <v>8.5561900000000009</v>
      </c>
      <c r="AD5512">
        <v>8.5066600000000001</v>
      </c>
      <c r="AE5512">
        <v>8.4237199999999994</v>
      </c>
      <c r="AF5512">
        <v>8.3942300000000003</v>
      </c>
      <c r="AG5512">
        <v>8.3675999999999995</v>
      </c>
    </row>
    <row r="5513" spans="1:33">
      <c r="A5513" t="s">
        <v>1463</v>
      </c>
      <c r="B5513" t="s">
        <v>132</v>
      </c>
      <c r="C5513">
        <v>0</v>
      </c>
      <c r="D5513">
        <v>2.2545500000000001</v>
      </c>
      <c r="E5513">
        <v>2.1770399999999999</v>
      </c>
      <c r="F5513">
        <v>2.1293000000000002</v>
      </c>
      <c r="G5513">
        <v>1.94936</v>
      </c>
      <c r="H5513">
        <v>1.83128</v>
      </c>
      <c r="I5513">
        <v>1.76525</v>
      </c>
      <c r="J5513">
        <v>1.7998700000000001</v>
      </c>
      <c r="K5513">
        <v>1.82924</v>
      </c>
      <c r="L5513">
        <v>1.81237</v>
      </c>
      <c r="M5513">
        <v>1.8102100000000001</v>
      </c>
      <c r="N5513">
        <v>1.8073900000000001</v>
      </c>
      <c r="O5513">
        <v>1.8331599999999999</v>
      </c>
      <c r="P5513">
        <v>1.8538399999999999</v>
      </c>
      <c r="Q5513">
        <v>1.8951199999999999</v>
      </c>
      <c r="R5513">
        <v>1.91679</v>
      </c>
      <c r="S5513">
        <v>1.95242</v>
      </c>
      <c r="T5513">
        <v>1.9315</v>
      </c>
      <c r="U5513">
        <v>1.8869499999999999</v>
      </c>
      <c r="V5513">
        <v>1.8552</v>
      </c>
      <c r="W5513">
        <v>1.82596</v>
      </c>
      <c r="X5513">
        <v>1.7945599999999999</v>
      </c>
      <c r="Y5513">
        <v>1.7788299999999999</v>
      </c>
      <c r="Z5513">
        <v>1.75857</v>
      </c>
      <c r="AA5513">
        <v>1.7387300000000001</v>
      </c>
      <c r="AB5513">
        <v>1.7321299999999999</v>
      </c>
      <c r="AC5513">
        <v>1.7112400000000001</v>
      </c>
      <c r="AD5513">
        <v>1.70133</v>
      </c>
      <c r="AE5513">
        <v>1.6847399999999999</v>
      </c>
      <c r="AF5513">
        <v>1.67885</v>
      </c>
      <c r="AG5513">
        <v>1.6735199999999999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819925000</v>
      </c>
      <c r="E5635" s="4">
        <v>1083480000</v>
      </c>
      <c r="F5635" s="4">
        <v>1468710000</v>
      </c>
      <c r="G5635" s="4">
        <v>2142340000</v>
      </c>
      <c r="H5635" s="4">
        <v>2542980000</v>
      </c>
      <c r="I5635" s="4">
        <v>2893430000</v>
      </c>
      <c r="J5635" s="4">
        <v>3210610000</v>
      </c>
      <c r="K5635" s="4">
        <v>3219730000</v>
      </c>
      <c r="L5635" s="4">
        <v>4867260000</v>
      </c>
      <c r="M5635" s="4">
        <v>6484340000</v>
      </c>
      <c r="N5635" s="4">
        <v>8168630000</v>
      </c>
      <c r="O5635" s="4">
        <v>9861150000</v>
      </c>
      <c r="P5635" s="4">
        <v>11432300000</v>
      </c>
      <c r="Q5635" s="4">
        <v>12995000000</v>
      </c>
      <c r="R5635" s="4">
        <v>14405100000</v>
      </c>
      <c r="S5635" s="4">
        <v>15899700000</v>
      </c>
      <c r="T5635" s="4">
        <v>15615400000</v>
      </c>
      <c r="U5635" s="4">
        <v>15370500000</v>
      </c>
      <c r="V5635" s="4">
        <v>15271300000</v>
      </c>
      <c r="W5635" s="4">
        <v>15044800000</v>
      </c>
      <c r="X5635" s="4">
        <v>14975800000</v>
      </c>
      <c r="Y5635" s="4">
        <v>14840700000</v>
      </c>
      <c r="Z5635" s="4">
        <v>14661000000</v>
      </c>
      <c r="AA5635" s="4">
        <v>14556600000</v>
      </c>
      <c r="AB5635" s="4">
        <v>14401900000</v>
      </c>
      <c r="AC5635" s="4">
        <v>14232800000</v>
      </c>
      <c r="AD5635" s="4">
        <v>14222600000</v>
      </c>
      <c r="AE5635" s="4">
        <v>14075500000</v>
      </c>
      <c r="AF5635" s="4">
        <v>13949200000</v>
      </c>
      <c r="AG5635" s="4">
        <v>13873100000</v>
      </c>
    </row>
    <row r="5636" spans="1:33">
      <c r="A5636" t="s">
        <v>1340</v>
      </c>
      <c r="B5636" t="s">
        <v>132</v>
      </c>
      <c r="C5636">
        <v>0</v>
      </c>
      <c r="D5636">
        <v>23309.5</v>
      </c>
      <c r="E5636">
        <v>30802</v>
      </c>
      <c r="F5636">
        <v>41753.699999999997</v>
      </c>
      <c r="G5636">
        <v>60904.1</v>
      </c>
      <c r="H5636">
        <v>72293.8</v>
      </c>
      <c r="I5636">
        <v>82256.600000000006</v>
      </c>
      <c r="J5636">
        <v>91273.8</v>
      </c>
      <c r="K5636">
        <v>91533</v>
      </c>
      <c r="L5636">
        <v>138370</v>
      </c>
      <c r="M5636">
        <v>184342</v>
      </c>
      <c r="N5636">
        <v>232224</v>
      </c>
      <c r="O5636">
        <v>280340</v>
      </c>
      <c r="P5636">
        <v>325007</v>
      </c>
      <c r="Q5636">
        <v>369433</v>
      </c>
      <c r="R5636">
        <v>409518</v>
      </c>
      <c r="S5636">
        <v>452009</v>
      </c>
      <c r="T5636">
        <v>443926</v>
      </c>
      <c r="U5636">
        <v>436965</v>
      </c>
      <c r="V5636">
        <v>434144</v>
      </c>
      <c r="W5636">
        <v>427705</v>
      </c>
      <c r="X5636">
        <v>425744</v>
      </c>
      <c r="Y5636">
        <v>421902</v>
      </c>
      <c r="Z5636">
        <v>416794</v>
      </c>
      <c r="AA5636">
        <v>413825</v>
      </c>
      <c r="AB5636">
        <v>409429</v>
      </c>
      <c r="AC5636">
        <v>404622</v>
      </c>
      <c r="AD5636">
        <v>404331</v>
      </c>
      <c r="AE5636">
        <v>400148</v>
      </c>
      <c r="AF5636">
        <v>396559</v>
      </c>
      <c r="AG5636">
        <v>394396</v>
      </c>
    </row>
    <row r="5637" spans="1:33">
      <c r="A5637" t="s">
        <v>1339</v>
      </c>
      <c r="B5637" t="s">
        <v>132</v>
      </c>
      <c r="C5637">
        <v>0</v>
      </c>
      <c r="D5637">
        <v>107649</v>
      </c>
      <c r="E5637">
        <v>142252</v>
      </c>
      <c r="F5637">
        <v>192830</v>
      </c>
      <c r="G5637">
        <v>281272</v>
      </c>
      <c r="H5637">
        <v>333872</v>
      </c>
      <c r="I5637">
        <v>379883</v>
      </c>
      <c r="J5637">
        <v>421527</v>
      </c>
      <c r="K5637">
        <v>422724</v>
      </c>
      <c r="L5637">
        <v>639030</v>
      </c>
      <c r="M5637">
        <v>851340</v>
      </c>
      <c r="N5637" s="4">
        <v>1072470</v>
      </c>
      <c r="O5637" s="4">
        <v>1294690</v>
      </c>
      <c r="P5637" s="4">
        <v>1500970</v>
      </c>
      <c r="Q5637" s="4">
        <v>1706140</v>
      </c>
      <c r="R5637" s="4">
        <v>1891260</v>
      </c>
      <c r="S5637" s="4">
        <v>2087500</v>
      </c>
      <c r="T5637" s="4">
        <v>2050170</v>
      </c>
      <c r="U5637" s="4">
        <v>2018020</v>
      </c>
      <c r="V5637" s="4">
        <v>2004990</v>
      </c>
      <c r="W5637" s="4">
        <v>1975260</v>
      </c>
      <c r="X5637" s="4">
        <v>1966200</v>
      </c>
      <c r="Y5637" s="4">
        <v>1948450</v>
      </c>
      <c r="Z5637" s="4">
        <v>1924860</v>
      </c>
      <c r="AA5637" s="4">
        <v>1911160</v>
      </c>
      <c r="AB5637" s="4">
        <v>1890850</v>
      </c>
      <c r="AC5637" s="4">
        <v>1868650</v>
      </c>
      <c r="AD5637" s="4">
        <v>1867310</v>
      </c>
      <c r="AE5637" s="4">
        <v>1847990</v>
      </c>
      <c r="AF5637" s="4">
        <v>1831410</v>
      </c>
      <c r="AG5637" s="4">
        <v>1821430</v>
      </c>
    </row>
    <row r="5638" spans="1:33">
      <c r="A5638" t="s">
        <v>1338</v>
      </c>
      <c r="B5638" t="s">
        <v>132</v>
      </c>
      <c r="C5638">
        <v>0</v>
      </c>
      <c r="D5638">
        <v>368431</v>
      </c>
      <c r="E5638">
        <v>486859</v>
      </c>
      <c r="F5638">
        <v>659963</v>
      </c>
      <c r="G5638">
        <v>962656</v>
      </c>
      <c r="H5638" s="4">
        <v>1142680</v>
      </c>
      <c r="I5638" s="4">
        <v>1300160</v>
      </c>
      <c r="J5638" s="4">
        <v>1442680</v>
      </c>
      <c r="K5638" s="4">
        <v>1446780</v>
      </c>
      <c r="L5638" s="4">
        <v>2187090</v>
      </c>
      <c r="M5638" s="4">
        <v>2913720</v>
      </c>
      <c r="N5638" s="4">
        <v>3670550</v>
      </c>
      <c r="O5638" s="4">
        <v>4431080</v>
      </c>
      <c r="P5638" s="4">
        <v>5137090</v>
      </c>
      <c r="Q5638" s="4">
        <v>5839290</v>
      </c>
      <c r="R5638" s="4">
        <v>6472880</v>
      </c>
      <c r="S5638" s="4">
        <v>7144490</v>
      </c>
      <c r="T5638" s="4">
        <v>7016730</v>
      </c>
      <c r="U5638" s="4">
        <v>6906710</v>
      </c>
      <c r="V5638" s="4">
        <v>6862110</v>
      </c>
      <c r="W5638" s="4">
        <v>6760350</v>
      </c>
      <c r="X5638" s="4">
        <v>6729350</v>
      </c>
      <c r="Y5638" s="4">
        <v>6668610</v>
      </c>
      <c r="Z5638" s="4">
        <v>6587880</v>
      </c>
      <c r="AA5638" s="4">
        <v>6540960</v>
      </c>
      <c r="AB5638" s="4">
        <v>6471470</v>
      </c>
      <c r="AC5638" s="4">
        <v>6395480</v>
      </c>
      <c r="AD5638" s="4">
        <v>6390880</v>
      </c>
      <c r="AE5638" s="4">
        <v>6324780</v>
      </c>
      <c r="AF5638" s="4">
        <v>6268040</v>
      </c>
      <c r="AG5638" s="4">
        <v>6233860</v>
      </c>
    </row>
    <row r="5639" spans="1:33">
      <c r="A5639" t="s">
        <v>1337</v>
      </c>
      <c r="B5639" t="s">
        <v>132</v>
      </c>
      <c r="C5639">
        <v>0</v>
      </c>
      <c r="D5639">
        <v>29085</v>
      </c>
      <c r="E5639">
        <v>38434</v>
      </c>
      <c r="F5639">
        <v>52099.3</v>
      </c>
      <c r="G5639">
        <v>75994.7</v>
      </c>
      <c r="H5639">
        <v>90206.399999999994</v>
      </c>
      <c r="I5639">
        <v>102638</v>
      </c>
      <c r="J5639">
        <v>113889</v>
      </c>
      <c r="K5639">
        <v>114213</v>
      </c>
      <c r="L5639">
        <v>172655</v>
      </c>
      <c r="M5639">
        <v>230017</v>
      </c>
      <c r="N5639">
        <v>289763</v>
      </c>
      <c r="O5639">
        <v>349801</v>
      </c>
      <c r="P5639">
        <v>405536</v>
      </c>
      <c r="Q5639">
        <v>460969</v>
      </c>
      <c r="R5639">
        <v>510987</v>
      </c>
      <c r="S5639">
        <v>564005</v>
      </c>
      <c r="T5639">
        <v>553919</v>
      </c>
      <c r="U5639">
        <v>545234</v>
      </c>
      <c r="V5639">
        <v>541714</v>
      </c>
      <c r="W5639">
        <v>533680</v>
      </c>
      <c r="X5639">
        <v>531233</v>
      </c>
      <c r="Y5639">
        <v>526438</v>
      </c>
      <c r="Z5639">
        <v>520065</v>
      </c>
      <c r="AA5639">
        <v>516361</v>
      </c>
      <c r="AB5639">
        <v>510875</v>
      </c>
      <c r="AC5639">
        <v>504877</v>
      </c>
      <c r="AD5639">
        <v>504514</v>
      </c>
      <c r="AE5639">
        <v>499295</v>
      </c>
      <c r="AF5639">
        <v>494816</v>
      </c>
      <c r="AG5639">
        <v>492117</v>
      </c>
    </row>
    <row r="5640" spans="1:33">
      <c r="A5640" t="s">
        <v>1336</v>
      </c>
      <c r="B5640" t="s">
        <v>132</v>
      </c>
      <c r="C5640">
        <v>0</v>
      </c>
      <c r="D5640">
        <v>25864.2</v>
      </c>
      <c r="E5640">
        <v>34177.9</v>
      </c>
      <c r="F5640">
        <v>46330</v>
      </c>
      <c r="G5640">
        <v>67579.3</v>
      </c>
      <c r="H5640">
        <v>80217.3</v>
      </c>
      <c r="I5640">
        <v>91272.1</v>
      </c>
      <c r="J5640">
        <v>101278</v>
      </c>
      <c r="K5640">
        <v>101565</v>
      </c>
      <c r="L5640">
        <v>153536</v>
      </c>
      <c r="M5640">
        <v>204546</v>
      </c>
      <c r="N5640">
        <v>257676</v>
      </c>
      <c r="O5640">
        <v>311066</v>
      </c>
      <c r="P5640">
        <v>360628</v>
      </c>
      <c r="Q5640">
        <v>409924</v>
      </c>
      <c r="R5640">
        <v>454402</v>
      </c>
      <c r="S5640">
        <v>501550</v>
      </c>
      <c r="T5640">
        <v>492581</v>
      </c>
      <c r="U5640">
        <v>484857</v>
      </c>
      <c r="V5640">
        <v>481727</v>
      </c>
      <c r="W5640">
        <v>474583</v>
      </c>
      <c r="X5640">
        <v>472407</v>
      </c>
      <c r="Y5640">
        <v>468143</v>
      </c>
      <c r="Z5640">
        <v>462475</v>
      </c>
      <c r="AA5640">
        <v>459181</v>
      </c>
      <c r="AB5640">
        <v>454303</v>
      </c>
      <c r="AC5640">
        <v>448969</v>
      </c>
      <c r="AD5640">
        <v>448646</v>
      </c>
      <c r="AE5640">
        <v>444005</v>
      </c>
      <c r="AF5640">
        <v>440022</v>
      </c>
      <c r="AG5640">
        <v>437622</v>
      </c>
    </row>
    <row r="5641" spans="1:33">
      <c r="A5641" t="s">
        <v>1335</v>
      </c>
      <c r="B5641" t="s">
        <v>132</v>
      </c>
      <c r="C5641">
        <v>0</v>
      </c>
      <c r="D5641">
        <v>78324.100000000006</v>
      </c>
      <c r="E5641">
        <v>103500</v>
      </c>
      <c r="F5641">
        <v>140300</v>
      </c>
      <c r="G5641">
        <v>204649</v>
      </c>
      <c r="H5641">
        <v>242921</v>
      </c>
      <c r="I5641">
        <v>276398</v>
      </c>
      <c r="J5641">
        <v>306697</v>
      </c>
      <c r="K5641">
        <v>307568</v>
      </c>
      <c r="L5641">
        <v>464950</v>
      </c>
      <c r="M5641">
        <v>619423</v>
      </c>
      <c r="N5641">
        <v>780316</v>
      </c>
      <c r="O5641">
        <v>941995</v>
      </c>
      <c r="P5641" s="4">
        <v>1092080</v>
      </c>
      <c r="Q5641" s="4">
        <v>1241360</v>
      </c>
      <c r="R5641" s="4">
        <v>1376060</v>
      </c>
      <c r="S5641" s="4">
        <v>1518830</v>
      </c>
      <c r="T5641" s="4">
        <v>1491670</v>
      </c>
      <c r="U5641" s="4">
        <v>1468280</v>
      </c>
      <c r="V5641" s="4">
        <v>1458800</v>
      </c>
      <c r="W5641" s="4">
        <v>1437170</v>
      </c>
      <c r="X5641" s="4">
        <v>1430580</v>
      </c>
      <c r="Y5641" s="4">
        <v>1417670</v>
      </c>
      <c r="Z5641" s="4">
        <v>1400500</v>
      </c>
      <c r="AA5641" s="4">
        <v>1390530</v>
      </c>
      <c r="AB5641" s="4">
        <v>1375760</v>
      </c>
      <c r="AC5641" s="4">
        <v>1359600</v>
      </c>
      <c r="AD5641" s="4">
        <v>1358630</v>
      </c>
      <c r="AE5641" s="4">
        <v>1344570</v>
      </c>
      <c r="AF5641" s="4">
        <v>1332510</v>
      </c>
      <c r="AG5641" s="4">
        <v>1325240</v>
      </c>
    </row>
    <row r="5642" spans="1:33">
      <c r="A5642" t="s">
        <v>1334</v>
      </c>
      <c r="B5642" t="s">
        <v>132</v>
      </c>
      <c r="C5642">
        <v>0</v>
      </c>
      <c r="D5642">
        <v>6048.45</v>
      </c>
      <c r="E5642">
        <v>7992.65</v>
      </c>
      <c r="F5642">
        <v>10834.5</v>
      </c>
      <c r="G5642">
        <v>15803.7</v>
      </c>
      <c r="H5642">
        <v>18759.099999999999</v>
      </c>
      <c r="I5642">
        <v>21344.3</v>
      </c>
      <c r="J5642">
        <v>23684.2</v>
      </c>
      <c r="K5642">
        <v>23751.4</v>
      </c>
      <c r="L5642">
        <v>35904.9</v>
      </c>
      <c r="M5642">
        <v>47833.9</v>
      </c>
      <c r="N5642">
        <v>60258.6</v>
      </c>
      <c r="O5642">
        <v>72744</v>
      </c>
      <c r="P5642">
        <v>84334.399999999994</v>
      </c>
      <c r="Q5642">
        <v>95862.2</v>
      </c>
      <c r="R5642">
        <v>106264</v>
      </c>
      <c r="S5642">
        <v>117289</v>
      </c>
      <c r="T5642">
        <v>115192</v>
      </c>
      <c r="U5642">
        <v>113386</v>
      </c>
      <c r="V5642">
        <v>112654</v>
      </c>
      <c r="W5642">
        <v>110983</v>
      </c>
      <c r="X5642">
        <v>110474</v>
      </c>
      <c r="Y5642">
        <v>109477</v>
      </c>
      <c r="Z5642">
        <v>108152</v>
      </c>
      <c r="AA5642">
        <v>107381</v>
      </c>
      <c r="AB5642">
        <v>106241</v>
      </c>
      <c r="AC5642">
        <v>104993</v>
      </c>
      <c r="AD5642">
        <v>104918</v>
      </c>
      <c r="AE5642">
        <v>103832</v>
      </c>
      <c r="AF5642">
        <v>102901</v>
      </c>
      <c r="AG5642">
        <v>102340</v>
      </c>
    </row>
    <row r="5643" spans="1:33">
      <c r="A5643" t="s">
        <v>1333</v>
      </c>
      <c r="B5643" t="s">
        <v>132</v>
      </c>
      <c r="C5643">
        <v>0</v>
      </c>
      <c r="D5643">
        <v>5164.1099999999997</v>
      </c>
      <c r="E5643">
        <v>6824.05</v>
      </c>
      <c r="F5643">
        <v>9250.36</v>
      </c>
      <c r="G5643">
        <v>13493</v>
      </c>
      <c r="H5643">
        <v>16016.4</v>
      </c>
      <c r="I5643">
        <v>18223.599999999999</v>
      </c>
      <c r="J5643">
        <v>20221.3</v>
      </c>
      <c r="K5643">
        <v>20278.8</v>
      </c>
      <c r="L5643">
        <v>30655.3</v>
      </c>
      <c r="M5643">
        <v>40840.1</v>
      </c>
      <c r="N5643">
        <v>51448.2</v>
      </c>
      <c r="O5643">
        <v>62108.1</v>
      </c>
      <c r="P5643">
        <v>72003.899999999994</v>
      </c>
      <c r="Q5643">
        <v>81846.3</v>
      </c>
      <c r="R5643">
        <v>90727</v>
      </c>
      <c r="S5643">
        <v>100141</v>
      </c>
      <c r="T5643">
        <v>98349.8</v>
      </c>
      <c r="U5643">
        <v>96807.7</v>
      </c>
      <c r="V5643">
        <v>96182.7</v>
      </c>
      <c r="W5643">
        <v>94756.3</v>
      </c>
      <c r="X5643">
        <v>94321.8</v>
      </c>
      <c r="Y5643">
        <v>93470.5</v>
      </c>
      <c r="Z5643">
        <v>92338.8</v>
      </c>
      <c r="AA5643">
        <v>91681.2</v>
      </c>
      <c r="AB5643">
        <v>90707.199999999997</v>
      </c>
      <c r="AC5643">
        <v>89642.1</v>
      </c>
      <c r="AD5643">
        <v>89577.7</v>
      </c>
      <c r="AE5643">
        <v>88651.1</v>
      </c>
      <c r="AF5643">
        <v>87855.8</v>
      </c>
      <c r="AG5643">
        <v>87376.7</v>
      </c>
    </row>
    <row r="5644" spans="1:33">
      <c r="A5644" t="s">
        <v>1332</v>
      </c>
      <c r="B5644" t="s">
        <v>132</v>
      </c>
      <c r="C5644">
        <v>0</v>
      </c>
      <c r="D5644">
        <v>32753.3</v>
      </c>
      <c r="E5644">
        <v>43281.5</v>
      </c>
      <c r="F5644">
        <v>58670.3</v>
      </c>
      <c r="G5644">
        <v>85579.6</v>
      </c>
      <c r="H5644">
        <v>101584</v>
      </c>
      <c r="I5644">
        <v>115583</v>
      </c>
      <c r="J5644">
        <v>128254</v>
      </c>
      <c r="K5644">
        <v>128618</v>
      </c>
      <c r="L5644">
        <v>194431</v>
      </c>
      <c r="M5644">
        <v>259028</v>
      </c>
      <c r="N5644">
        <v>326310</v>
      </c>
      <c r="O5644">
        <v>393921</v>
      </c>
      <c r="P5644">
        <v>456684</v>
      </c>
      <c r="Q5644">
        <v>519110</v>
      </c>
      <c r="R5644">
        <v>575435</v>
      </c>
      <c r="S5644">
        <v>635141</v>
      </c>
      <c r="T5644">
        <v>623783</v>
      </c>
      <c r="U5644">
        <v>614002</v>
      </c>
      <c r="V5644">
        <v>610038</v>
      </c>
      <c r="W5644">
        <v>600991</v>
      </c>
      <c r="X5644">
        <v>598236</v>
      </c>
      <c r="Y5644">
        <v>592836</v>
      </c>
      <c r="Z5644">
        <v>585659</v>
      </c>
      <c r="AA5644">
        <v>581488</v>
      </c>
      <c r="AB5644">
        <v>575310</v>
      </c>
      <c r="AC5644">
        <v>568555</v>
      </c>
      <c r="AD5644">
        <v>568146</v>
      </c>
      <c r="AE5644">
        <v>562269</v>
      </c>
      <c r="AF5644">
        <v>557225</v>
      </c>
      <c r="AG5644">
        <v>554186</v>
      </c>
    </row>
    <row r="5645" spans="1:33">
      <c r="A5645" t="s">
        <v>1331</v>
      </c>
      <c r="B5645" t="s">
        <v>132</v>
      </c>
      <c r="C5645">
        <v>0</v>
      </c>
      <c r="D5645">
        <v>6550.67</v>
      </c>
      <c r="E5645">
        <v>8656.2999999999993</v>
      </c>
      <c r="F5645">
        <v>11734.1</v>
      </c>
      <c r="G5645">
        <v>17115.900000000001</v>
      </c>
      <c r="H5645">
        <v>20316.8</v>
      </c>
      <c r="I5645">
        <v>23116.6</v>
      </c>
      <c r="J5645">
        <v>25650.7</v>
      </c>
      <c r="K5645">
        <v>25723.599999999999</v>
      </c>
      <c r="L5645">
        <v>38886.199999999997</v>
      </c>
      <c r="M5645">
        <v>51805.7</v>
      </c>
      <c r="N5645">
        <v>65262</v>
      </c>
      <c r="O5645">
        <v>78784.100000000006</v>
      </c>
      <c r="P5645">
        <v>91336.8</v>
      </c>
      <c r="Q5645">
        <v>103822</v>
      </c>
      <c r="R5645">
        <v>115087</v>
      </c>
      <c r="S5645">
        <v>127028</v>
      </c>
      <c r="T5645">
        <v>124757</v>
      </c>
      <c r="U5645">
        <v>122800</v>
      </c>
      <c r="V5645">
        <v>122008</v>
      </c>
      <c r="W5645">
        <v>120198</v>
      </c>
      <c r="X5645">
        <v>119647</v>
      </c>
      <c r="Y5645">
        <v>118567</v>
      </c>
      <c r="Z5645">
        <v>117132</v>
      </c>
      <c r="AA5645">
        <v>116298</v>
      </c>
      <c r="AB5645">
        <v>115062</v>
      </c>
      <c r="AC5645">
        <v>113711</v>
      </c>
      <c r="AD5645">
        <v>113629</v>
      </c>
      <c r="AE5645">
        <v>112454</v>
      </c>
      <c r="AF5645">
        <v>111445</v>
      </c>
      <c r="AG5645">
        <v>110837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22530000000000</v>
      </c>
      <c r="E5647" s="4">
        <v>22530100000000</v>
      </c>
      <c r="F5647" s="4">
        <v>22530100000000</v>
      </c>
      <c r="G5647" s="4">
        <v>22530100000000</v>
      </c>
      <c r="H5647" s="4">
        <v>22530100000000</v>
      </c>
      <c r="I5647" s="4">
        <v>22530100000000</v>
      </c>
      <c r="J5647" s="4">
        <v>22530200000000</v>
      </c>
      <c r="K5647" s="4">
        <v>22530300000000</v>
      </c>
      <c r="L5647" s="4">
        <v>22530300000000</v>
      </c>
      <c r="M5647" s="4">
        <v>22530300000000</v>
      </c>
      <c r="N5647" s="4">
        <v>22530300000000</v>
      </c>
      <c r="O5647" s="4">
        <v>22530300000000</v>
      </c>
      <c r="P5647" s="4">
        <v>22530300000000</v>
      </c>
      <c r="Q5647" s="4">
        <v>22530300000000</v>
      </c>
      <c r="R5647" s="4">
        <v>22530300000000</v>
      </c>
      <c r="S5647" s="4">
        <v>22530300000000</v>
      </c>
      <c r="T5647" s="4">
        <v>22530300000000</v>
      </c>
      <c r="U5647" s="4">
        <v>22530300000000</v>
      </c>
      <c r="V5647" s="4">
        <v>22530300000000</v>
      </c>
      <c r="W5647" s="4">
        <v>22530300000000</v>
      </c>
      <c r="X5647" s="4">
        <v>22530300000000</v>
      </c>
      <c r="Y5647" s="4">
        <v>22530300000000</v>
      </c>
      <c r="Z5647" s="4">
        <v>22530300000000</v>
      </c>
      <c r="AA5647" s="4">
        <v>22530300000000</v>
      </c>
      <c r="AB5647" s="4">
        <v>22530300000000</v>
      </c>
      <c r="AC5647" s="4">
        <v>22530300000000</v>
      </c>
      <c r="AD5647" s="4">
        <v>22530300000000</v>
      </c>
      <c r="AE5647" s="4">
        <v>22530300000000</v>
      </c>
      <c r="AF5647" s="4">
        <v>22530300000000</v>
      </c>
      <c r="AG5647" s="4">
        <v>22530300000000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640501000</v>
      </c>
      <c r="E5648" s="4">
        <v>640501000</v>
      </c>
      <c r="F5648" s="4">
        <v>640502000</v>
      </c>
      <c r="G5648" s="4">
        <v>640503000</v>
      </c>
      <c r="H5648" s="4">
        <v>640504000</v>
      </c>
      <c r="I5648" s="4">
        <v>640504000</v>
      </c>
      <c r="J5648" s="4">
        <v>640505000</v>
      </c>
      <c r="K5648" s="4">
        <v>640508000</v>
      </c>
      <c r="L5648" s="4">
        <v>640508000</v>
      </c>
      <c r="M5648" s="4">
        <v>640508000</v>
      </c>
      <c r="N5648" s="4">
        <v>640509000</v>
      </c>
      <c r="O5648" s="4">
        <v>640509000</v>
      </c>
      <c r="P5648" s="4">
        <v>640509000</v>
      </c>
      <c r="Q5648" s="4">
        <v>640510000</v>
      </c>
      <c r="R5648" s="4">
        <v>640510000</v>
      </c>
      <c r="S5648" s="4">
        <v>640510000</v>
      </c>
      <c r="T5648" s="4">
        <v>640509000</v>
      </c>
      <c r="U5648" s="4">
        <v>640509000</v>
      </c>
      <c r="V5648" s="4">
        <v>640509000</v>
      </c>
      <c r="W5648" s="4">
        <v>640509000</v>
      </c>
      <c r="X5648" s="4">
        <v>640509000</v>
      </c>
      <c r="Y5648" s="4">
        <v>640509000</v>
      </c>
      <c r="Z5648" s="4">
        <v>640508000</v>
      </c>
      <c r="AA5648" s="4">
        <v>640508000</v>
      </c>
      <c r="AB5648" s="4">
        <v>640508000</v>
      </c>
      <c r="AC5648" s="4">
        <v>640508000</v>
      </c>
      <c r="AD5648" s="4">
        <v>640508000</v>
      </c>
      <c r="AE5648" s="4">
        <v>640508000</v>
      </c>
      <c r="AF5648" s="4">
        <v>640507000</v>
      </c>
      <c r="AG5648" s="4">
        <v>640507000</v>
      </c>
    </row>
    <row r="5649" spans="1:33">
      <c r="A5649" t="s">
        <v>1327</v>
      </c>
      <c r="B5649" t="s">
        <v>132</v>
      </c>
      <c r="C5649" s="4">
        <v>2958000000</v>
      </c>
      <c r="D5649" s="4">
        <v>2958000000</v>
      </c>
      <c r="E5649" s="4">
        <v>2958010000</v>
      </c>
      <c r="F5649" s="4">
        <v>2958010000</v>
      </c>
      <c r="G5649" s="4">
        <v>2958010000</v>
      </c>
      <c r="H5649" s="4">
        <v>2958020000</v>
      </c>
      <c r="I5649" s="4">
        <v>2958020000</v>
      </c>
      <c r="J5649" s="4">
        <v>2958020000</v>
      </c>
      <c r="K5649" s="4">
        <v>2958040000</v>
      </c>
      <c r="L5649" s="4">
        <v>2958040000</v>
      </c>
      <c r="M5649" s="4">
        <v>2958040000</v>
      </c>
      <c r="N5649" s="4">
        <v>2958040000</v>
      </c>
      <c r="O5649" s="4">
        <v>2958040000</v>
      </c>
      <c r="P5649" s="4">
        <v>2958040000</v>
      </c>
      <c r="Q5649" s="4">
        <v>2958040000</v>
      </c>
      <c r="R5649" s="4">
        <v>2958040000</v>
      </c>
      <c r="S5649" s="4">
        <v>2958050000</v>
      </c>
      <c r="T5649" s="4">
        <v>2958040000</v>
      </c>
      <c r="U5649" s="4">
        <v>2958040000</v>
      </c>
      <c r="V5649" s="4">
        <v>2958040000</v>
      </c>
      <c r="W5649" s="4">
        <v>2958040000</v>
      </c>
      <c r="X5649" s="4">
        <v>2958040000</v>
      </c>
      <c r="Y5649" s="4">
        <v>2958040000</v>
      </c>
      <c r="Z5649" s="4">
        <v>2958040000</v>
      </c>
      <c r="AA5649" s="4">
        <v>2958040000</v>
      </c>
      <c r="AB5649" s="4">
        <v>2958040000</v>
      </c>
      <c r="AC5649" s="4">
        <v>2958040000</v>
      </c>
      <c r="AD5649" s="4">
        <v>2958040000</v>
      </c>
      <c r="AE5649" s="4">
        <v>2958040000</v>
      </c>
      <c r="AF5649" s="4">
        <v>2958030000</v>
      </c>
      <c r="AG5649" s="4">
        <v>2958030000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10123800000</v>
      </c>
      <c r="E5650" s="4">
        <v>10123800000</v>
      </c>
      <c r="F5650" s="4">
        <v>10123800000</v>
      </c>
      <c r="G5650" s="4">
        <v>10123800000</v>
      </c>
      <c r="H5650" s="4">
        <v>10123900000</v>
      </c>
      <c r="I5650" s="4">
        <v>10123900000</v>
      </c>
      <c r="J5650" s="4">
        <v>10123900000</v>
      </c>
      <c r="K5650" s="4">
        <v>10123900000</v>
      </c>
      <c r="L5650" s="4">
        <v>10123900000</v>
      </c>
      <c r="M5650" s="4">
        <v>10123900000</v>
      </c>
      <c r="N5650" s="4">
        <v>10123900000</v>
      </c>
      <c r="O5650" s="4">
        <v>10123900000</v>
      </c>
      <c r="P5650" s="4">
        <v>10123900000</v>
      </c>
      <c r="Q5650" s="4">
        <v>10124000000</v>
      </c>
      <c r="R5650" s="4">
        <v>10124000000</v>
      </c>
      <c r="S5650" s="4">
        <v>10124000000</v>
      </c>
      <c r="T5650" s="4">
        <v>10123900000</v>
      </c>
      <c r="U5650" s="4">
        <v>10123900000</v>
      </c>
      <c r="V5650" s="4">
        <v>10123900000</v>
      </c>
      <c r="W5650" s="4">
        <v>10123900000</v>
      </c>
      <c r="X5650" s="4">
        <v>10123900000</v>
      </c>
      <c r="Y5650" s="4">
        <v>10123900000</v>
      </c>
      <c r="Z5650" s="4">
        <v>10123900000</v>
      </c>
      <c r="AA5650" s="4">
        <v>10123900000</v>
      </c>
      <c r="AB5650" s="4">
        <v>10123900000</v>
      </c>
      <c r="AC5650" s="4">
        <v>10123900000</v>
      </c>
      <c r="AD5650" s="4">
        <v>10123900000</v>
      </c>
      <c r="AE5650" s="4">
        <v>10123900000</v>
      </c>
      <c r="AF5650" s="4">
        <v>10123900000</v>
      </c>
      <c r="AG5650" s="4">
        <v>10123900000</v>
      </c>
    </row>
    <row r="5651" spans="1:33">
      <c r="A5651" t="s">
        <v>1325</v>
      </c>
      <c r="B5651" t="s">
        <v>132</v>
      </c>
      <c r="C5651" s="4">
        <v>799200000</v>
      </c>
      <c r="D5651" s="4">
        <v>799201000</v>
      </c>
      <c r="E5651" s="4">
        <v>799202000</v>
      </c>
      <c r="F5651" s="4">
        <v>799202000</v>
      </c>
      <c r="G5651" s="4">
        <v>799204000</v>
      </c>
      <c r="H5651" s="4">
        <v>799204000</v>
      </c>
      <c r="I5651" s="4">
        <v>799205000</v>
      </c>
      <c r="J5651" s="4">
        <v>799206000</v>
      </c>
      <c r="K5651" s="4">
        <v>799210000</v>
      </c>
      <c r="L5651" s="4">
        <v>799210000</v>
      </c>
      <c r="M5651" s="4">
        <v>799211000</v>
      </c>
      <c r="N5651" s="4">
        <v>799211000</v>
      </c>
      <c r="O5651" s="4">
        <v>799211000</v>
      </c>
      <c r="P5651" s="4">
        <v>799212000</v>
      </c>
      <c r="Q5651" s="4">
        <v>799212000</v>
      </c>
      <c r="R5651" s="4">
        <v>799212000</v>
      </c>
      <c r="S5651" s="4">
        <v>799212000</v>
      </c>
      <c r="T5651" s="4">
        <v>799212000</v>
      </c>
      <c r="U5651" s="4">
        <v>799212000</v>
      </c>
      <c r="V5651" s="4">
        <v>799211000</v>
      </c>
      <c r="W5651" s="4">
        <v>799211000</v>
      </c>
      <c r="X5651" s="4">
        <v>799211000</v>
      </c>
      <c r="Y5651" s="4">
        <v>799211000</v>
      </c>
      <c r="Z5651" s="4">
        <v>799211000</v>
      </c>
      <c r="AA5651" s="4">
        <v>799210000</v>
      </c>
      <c r="AB5651" s="4">
        <v>799210000</v>
      </c>
      <c r="AC5651" s="4">
        <v>799210000</v>
      </c>
      <c r="AD5651" s="4">
        <v>799210000</v>
      </c>
      <c r="AE5651" s="4">
        <v>799209000</v>
      </c>
      <c r="AF5651" s="4">
        <v>799209000</v>
      </c>
      <c r="AG5651" s="4">
        <v>799209000</v>
      </c>
    </row>
    <row r="5652" spans="1:33">
      <c r="A5652" t="s">
        <v>1324</v>
      </c>
      <c r="B5652" t="s">
        <v>132</v>
      </c>
      <c r="C5652" s="4">
        <v>710700000</v>
      </c>
      <c r="D5652" s="4">
        <v>710701000</v>
      </c>
      <c r="E5652" s="4">
        <v>710702000</v>
      </c>
      <c r="F5652" s="4">
        <v>710702000</v>
      </c>
      <c r="G5652" s="4">
        <v>710703000</v>
      </c>
      <c r="H5652" s="4">
        <v>710704000</v>
      </c>
      <c r="I5652" s="4">
        <v>710705000</v>
      </c>
      <c r="J5652" s="4">
        <v>710705000</v>
      </c>
      <c r="K5652" s="4">
        <v>710709000</v>
      </c>
      <c r="L5652" s="4">
        <v>710709000</v>
      </c>
      <c r="M5652" s="4">
        <v>710709000</v>
      </c>
      <c r="N5652" s="4">
        <v>710710000</v>
      </c>
      <c r="O5652" s="4">
        <v>710710000</v>
      </c>
      <c r="P5652" s="4">
        <v>710710000</v>
      </c>
      <c r="Q5652" s="4">
        <v>710711000</v>
      </c>
      <c r="R5652" s="4">
        <v>710711000</v>
      </c>
      <c r="S5652" s="4">
        <v>710711000</v>
      </c>
      <c r="T5652" s="4">
        <v>710711000</v>
      </c>
      <c r="U5652" s="4">
        <v>710710000</v>
      </c>
      <c r="V5652" s="4">
        <v>710710000</v>
      </c>
      <c r="W5652" s="4">
        <v>710710000</v>
      </c>
      <c r="X5652" s="4">
        <v>710710000</v>
      </c>
      <c r="Y5652" s="4">
        <v>710710000</v>
      </c>
      <c r="Z5652" s="4">
        <v>710709000</v>
      </c>
      <c r="AA5652" s="4">
        <v>710709000</v>
      </c>
      <c r="AB5652" s="4">
        <v>710709000</v>
      </c>
      <c r="AC5652" s="4">
        <v>710709000</v>
      </c>
      <c r="AD5652" s="4">
        <v>710709000</v>
      </c>
      <c r="AE5652" s="4">
        <v>710708000</v>
      </c>
      <c r="AF5652" s="4">
        <v>710708000</v>
      </c>
      <c r="AG5652" s="4">
        <v>710708000</v>
      </c>
    </row>
    <row r="5653" spans="1:33">
      <c r="A5653" t="s">
        <v>1323</v>
      </c>
      <c r="B5653" t="s">
        <v>132</v>
      </c>
      <c r="C5653" s="4">
        <v>2152200000</v>
      </c>
      <c r="D5653" s="4">
        <v>2152200000</v>
      </c>
      <c r="E5653" s="4">
        <v>2152200000</v>
      </c>
      <c r="F5653" s="4">
        <v>2152210000</v>
      </c>
      <c r="G5653" s="4">
        <v>2152210000</v>
      </c>
      <c r="H5653" s="4">
        <v>2152210000</v>
      </c>
      <c r="I5653" s="4">
        <v>2152210000</v>
      </c>
      <c r="J5653" s="4">
        <v>2152220000</v>
      </c>
      <c r="K5653" s="4">
        <v>2152230000</v>
      </c>
      <c r="L5653" s="4">
        <v>2152230000</v>
      </c>
      <c r="M5653" s="4">
        <v>2152230000</v>
      </c>
      <c r="N5653" s="4">
        <v>2152230000</v>
      </c>
      <c r="O5653" s="4">
        <v>2152230000</v>
      </c>
      <c r="P5653" s="4">
        <v>2152230000</v>
      </c>
      <c r="Q5653" s="4">
        <v>2152230000</v>
      </c>
      <c r="R5653" s="4">
        <v>2152230000</v>
      </c>
      <c r="S5653" s="4">
        <v>2152230000</v>
      </c>
      <c r="T5653" s="4">
        <v>2152230000</v>
      </c>
      <c r="U5653" s="4">
        <v>2152230000</v>
      </c>
      <c r="V5653" s="4">
        <v>2152230000</v>
      </c>
      <c r="W5653" s="4">
        <v>2152230000</v>
      </c>
      <c r="X5653" s="4">
        <v>2152230000</v>
      </c>
      <c r="Y5653" s="4">
        <v>2152230000</v>
      </c>
      <c r="Z5653" s="4">
        <v>2152230000</v>
      </c>
      <c r="AA5653" s="4">
        <v>2152230000</v>
      </c>
      <c r="AB5653" s="4">
        <v>2152230000</v>
      </c>
      <c r="AC5653" s="4">
        <v>2152230000</v>
      </c>
      <c r="AD5653" s="4">
        <v>2152230000</v>
      </c>
      <c r="AE5653" s="4">
        <v>2152230000</v>
      </c>
      <c r="AF5653" s="4">
        <v>2152220000</v>
      </c>
      <c r="AG5653" s="4">
        <v>2152220000</v>
      </c>
    </row>
    <row r="5654" spans="1:33">
      <c r="A5654" t="s">
        <v>1322</v>
      </c>
      <c r="B5654" t="s">
        <v>132</v>
      </c>
      <c r="C5654" s="4">
        <v>166200000</v>
      </c>
      <c r="D5654" s="4">
        <v>166200000</v>
      </c>
      <c r="E5654" s="4">
        <v>166200000</v>
      </c>
      <c r="F5654" s="4">
        <v>166201000</v>
      </c>
      <c r="G5654" s="4">
        <v>166201000</v>
      </c>
      <c r="H5654" s="4">
        <v>166201000</v>
      </c>
      <c r="I5654" s="4">
        <v>166201000</v>
      </c>
      <c r="J5654" s="4">
        <v>166201000</v>
      </c>
      <c r="K5654" s="4">
        <v>166202000</v>
      </c>
      <c r="L5654" s="4">
        <v>166202000</v>
      </c>
      <c r="M5654" s="4">
        <v>166202000</v>
      </c>
      <c r="N5654" s="4">
        <v>166202000</v>
      </c>
      <c r="O5654" s="4">
        <v>166202000</v>
      </c>
      <c r="P5654" s="4">
        <v>166202000</v>
      </c>
      <c r="Q5654" s="4">
        <v>166202000</v>
      </c>
      <c r="R5654" s="4">
        <v>166203000</v>
      </c>
      <c r="S5654" s="4">
        <v>166203000</v>
      </c>
      <c r="T5654" s="4">
        <v>166202000</v>
      </c>
      <c r="U5654" s="4">
        <v>166202000</v>
      </c>
      <c r="V5654" s="4">
        <v>166202000</v>
      </c>
      <c r="W5654" s="4">
        <v>166202000</v>
      </c>
      <c r="X5654" s="4">
        <v>166202000</v>
      </c>
      <c r="Y5654" s="4">
        <v>166202000</v>
      </c>
      <c r="Z5654" s="4">
        <v>166202000</v>
      </c>
      <c r="AA5654" s="4">
        <v>166202000</v>
      </c>
      <c r="AB5654" s="4">
        <v>166202000</v>
      </c>
      <c r="AC5654" s="4">
        <v>166202000</v>
      </c>
      <c r="AD5654" s="4">
        <v>166202000</v>
      </c>
      <c r="AE5654" s="4">
        <v>166202000</v>
      </c>
      <c r="AF5654" s="4">
        <v>166202000</v>
      </c>
      <c r="AG5654" s="4">
        <v>166202000</v>
      </c>
    </row>
    <row r="5655" spans="1:33">
      <c r="A5655" t="s">
        <v>1321</v>
      </c>
      <c r="B5655" t="s">
        <v>132</v>
      </c>
      <c r="C5655" s="4">
        <v>141900000</v>
      </c>
      <c r="D5655" s="4">
        <v>141900000</v>
      </c>
      <c r="E5655" s="4">
        <v>141900000</v>
      </c>
      <c r="F5655" s="4">
        <v>141900000</v>
      </c>
      <c r="G5655" s="4">
        <v>141901000</v>
      </c>
      <c r="H5655" s="4">
        <v>141901000</v>
      </c>
      <c r="I5655" s="4">
        <v>141901000</v>
      </c>
      <c r="J5655" s="4">
        <v>141901000</v>
      </c>
      <c r="K5655" s="4">
        <v>141902000</v>
      </c>
      <c r="L5655" s="4">
        <v>141902000</v>
      </c>
      <c r="M5655" s="4">
        <v>141902000</v>
      </c>
      <c r="N5655" s="4">
        <v>141902000</v>
      </c>
      <c r="O5655" s="4">
        <v>141902000</v>
      </c>
      <c r="P5655" s="4">
        <v>141902000</v>
      </c>
      <c r="Q5655" s="4">
        <v>141902000</v>
      </c>
      <c r="R5655" s="4">
        <v>141902000</v>
      </c>
      <c r="S5655" s="4">
        <v>141902000</v>
      </c>
      <c r="T5655" s="4">
        <v>141902000</v>
      </c>
      <c r="U5655" s="4">
        <v>141902000</v>
      </c>
      <c r="V5655" s="4">
        <v>141902000</v>
      </c>
      <c r="W5655" s="4">
        <v>141902000</v>
      </c>
      <c r="X5655" s="4">
        <v>141902000</v>
      </c>
      <c r="Y5655" s="4">
        <v>141902000</v>
      </c>
      <c r="Z5655" s="4">
        <v>141902000</v>
      </c>
      <c r="AA5655" s="4">
        <v>141902000</v>
      </c>
      <c r="AB5655" s="4">
        <v>141902000</v>
      </c>
      <c r="AC5655" s="4">
        <v>141902000</v>
      </c>
      <c r="AD5655" s="4">
        <v>141902000</v>
      </c>
      <c r="AE5655" s="4">
        <v>141902000</v>
      </c>
      <c r="AF5655" s="4">
        <v>141902000</v>
      </c>
      <c r="AG5655" s="4">
        <v>141902000</v>
      </c>
    </row>
    <row r="5656" spans="1:33">
      <c r="A5656" t="s">
        <v>1320</v>
      </c>
      <c r="B5656" t="s">
        <v>132</v>
      </c>
      <c r="C5656" s="4">
        <v>900000000</v>
      </c>
      <c r="D5656" s="4">
        <v>900001000</v>
      </c>
      <c r="E5656" s="4">
        <v>900002000</v>
      </c>
      <c r="F5656" s="4">
        <v>900003000</v>
      </c>
      <c r="G5656" s="4">
        <v>900004000</v>
      </c>
      <c r="H5656" s="4">
        <v>900005000</v>
      </c>
      <c r="I5656" s="4">
        <v>900006000</v>
      </c>
      <c r="J5656" s="4">
        <v>900006000</v>
      </c>
      <c r="K5656" s="4">
        <v>900011000</v>
      </c>
      <c r="L5656" s="4">
        <v>900011000</v>
      </c>
      <c r="M5656" s="4">
        <v>900012000</v>
      </c>
      <c r="N5656" s="4">
        <v>900012000</v>
      </c>
      <c r="O5656" s="4">
        <v>900013000</v>
      </c>
      <c r="P5656" s="4">
        <v>900013000</v>
      </c>
      <c r="Q5656" s="4">
        <v>900013000</v>
      </c>
      <c r="R5656" s="4">
        <v>900014000</v>
      </c>
      <c r="S5656" s="4">
        <v>900014000</v>
      </c>
      <c r="T5656" s="4">
        <v>900013000</v>
      </c>
      <c r="U5656" s="4">
        <v>900013000</v>
      </c>
      <c r="V5656" s="4">
        <v>900013000</v>
      </c>
      <c r="W5656" s="4">
        <v>900013000</v>
      </c>
      <c r="X5656" s="4">
        <v>900012000</v>
      </c>
      <c r="Y5656" s="4">
        <v>900012000</v>
      </c>
      <c r="Z5656" s="4">
        <v>900012000</v>
      </c>
      <c r="AA5656" s="4">
        <v>900012000</v>
      </c>
      <c r="AB5656" s="4">
        <v>900011000</v>
      </c>
      <c r="AC5656" s="4">
        <v>900011000</v>
      </c>
      <c r="AD5656" s="4">
        <v>900011000</v>
      </c>
      <c r="AE5656" s="4">
        <v>900011000</v>
      </c>
      <c r="AF5656" s="4">
        <v>900010000</v>
      </c>
      <c r="AG5656" s="4">
        <v>900010000</v>
      </c>
    </row>
    <row r="5657" spans="1:33">
      <c r="A5657" t="s">
        <v>1319</v>
      </c>
      <c r="B5657" t="s">
        <v>132</v>
      </c>
      <c r="C5657" s="4">
        <v>180000000</v>
      </c>
      <c r="D5657" s="4">
        <v>180000000</v>
      </c>
      <c r="E5657" s="4">
        <v>180000000</v>
      </c>
      <c r="F5657" s="4">
        <v>180001000</v>
      </c>
      <c r="G5657" s="4">
        <v>180001000</v>
      </c>
      <c r="H5657" s="4">
        <v>180001000</v>
      </c>
      <c r="I5657" s="4">
        <v>180001000</v>
      </c>
      <c r="J5657" s="4">
        <v>180001000</v>
      </c>
      <c r="K5657" s="4">
        <v>180002000</v>
      </c>
      <c r="L5657" s="4">
        <v>180002000</v>
      </c>
      <c r="M5657" s="4">
        <v>180002000</v>
      </c>
      <c r="N5657" s="4">
        <v>180002000</v>
      </c>
      <c r="O5657" s="4">
        <v>180003000</v>
      </c>
      <c r="P5657" s="4">
        <v>180003000</v>
      </c>
      <c r="Q5657" s="4">
        <v>180003000</v>
      </c>
      <c r="R5657" s="4">
        <v>180003000</v>
      </c>
      <c r="S5657" s="4">
        <v>180003000</v>
      </c>
      <c r="T5657" s="4">
        <v>180003000</v>
      </c>
      <c r="U5657" s="4">
        <v>180003000</v>
      </c>
      <c r="V5657" s="4">
        <v>180003000</v>
      </c>
      <c r="W5657" s="4">
        <v>180003000</v>
      </c>
      <c r="X5657" s="4">
        <v>180002000</v>
      </c>
      <c r="Y5657" s="4">
        <v>180002000</v>
      </c>
      <c r="Z5657" s="4">
        <v>180002000</v>
      </c>
      <c r="AA5657" s="4">
        <v>180002000</v>
      </c>
      <c r="AB5657" s="4">
        <v>180002000</v>
      </c>
      <c r="AC5657" s="4">
        <v>180002000</v>
      </c>
      <c r="AD5657" s="4">
        <v>180002000</v>
      </c>
      <c r="AE5657" s="4">
        <v>180002000</v>
      </c>
      <c r="AF5657" s="4">
        <v>180002000</v>
      </c>
      <c r="AG5657" s="4">
        <v>180002000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151710000000</v>
      </c>
      <c r="F5683" s="4">
        <v>153371000000</v>
      </c>
      <c r="G5683" s="4">
        <v>156034000000</v>
      </c>
      <c r="H5683" s="4">
        <v>158224000000</v>
      </c>
      <c r="I5683" s="4">
        <v>160276000000</v>
      </c>
      <c r="J5683" s="4">
        <v>162333000000</v>
      </c>
      <c r="K5683" s="4">
        <v>167828000000</v>
      </c>
      <c r="L5683" s="4">
        <v>262006000000</v>
      </c>
      <c r="M5683" s="4">
        <v>281391000000</v>
      </c>
      <c r="N5683" s="4">
        <v>300851000000</v>
      </c>
      <c r="O5683" s="4">
        <v>320334000000</v>
      </c>
      <c r="P5683" s="4">
        <v>339738000000</v>
      </c>
      <c r="Q5683" s="4">
        <v>359176000000</v>
      </c>
      <c r="R5683" s="4">
        <v>378617000000</v>
      </c>
      <c r="S5683" s="4">
        <v>397248000000</v>
      </c>
      <c r="T5683" s="4">
        <v>396344000000</v>
      </c>
      <c r="U5683" s="4">
        <v>395989000000</v>
      </c>
      <c r="V5683" s="4">
        <v>395799000000</v>
      </c>
      <c r="W5683" s="4">
        <v>395348000000</v>
      </c>
      <c r="X5683" s="4">
        <v>394750000000</v>
      </c>
      <c r="Y5683" s="4">
        <v>394308000000</v>
      </c>
      <c r="Z5683" s="4">
        <v>393142000000</v>
      </c>
      <c r="AA5683" s="4">
        <v>392548000000</v>
      </c>
      <c r="AB5683" s="4">
        <v>392029000000</v>
      </c>
      <c r="AC5683" s="4">
        <v>391116000000</v>
      </c>
      <c r="AD5683" s="4">
        <v>390475000000</v>
      </c>
      <c r="AE5683" s="4">
        <v>389706000000</v>
      </c>
      <c r="AF5683" s="4">
        <v>389094000000</v>
      </c>
      <c r="AG5683" s="4">
        <v>388487000000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4312940</v>
      </c>
      <c r="F5684" s="4">
        <v>4360140</v>
      </c>
      <c r="G5684" s="4">
        <v>4435850</v>
      </c>
      <c r="H5684" s="4">
        <v>4498110</v>
      </c>
      <c r="I5684" s="4">
        <v>4556460</v>
      </c>
      <c r="J5684" s="4">
        <v>4614920</v>
      </c>
      <c r="K5684" s="4">
        <v>4771140</v>
      </c>
      <c r="L5684" s="4">
        <v>7448510</v>
      </c>
      <c r="M5684" s="4">
        <v>7999610</v>
      </c>
      <c r="N5684" s="4">
        <v>8552830</v>
      </c>
      <c r="O5684" s="4">
        <v>9106700</v>
      </c>
      <c r="P5684" s="4">
        <v>9658340</v>
      </c>
      <c r="Q5684" s="4">
        <v>10210900</v>
      </c>
      <c r="R5684" s="4">
        <v>10763600</v>
      </c>
      <c r="S5684" s="4">
        <v>11293300</v>
      </c>
      <c r="T5684" s="4">
        <v>11267600</v>
      </c>
      <c r="U5684" s="4">
        <v>11257500</v>
      </c>
      <c r="V5684" s="4">
        <v>11252100</v>
      </c>
      <c r="W5684" s="4">
        <v>11239200</v>
      </c>
      <c r="X5684" s="4">
        <v>11222300</v>
      </c>
      <c r="Y5684" s="4">
        <v>11209700</v>
      </c>
      <c r="Z5684" s="4">
        <v>11176500</v>
      </c>
      <c r="AA5684" s="4">
        <v>11159700</v>
      </c>
      <c r="AB5684" s="4">
        <v>11144900</v>
      </c>
      <c r="AC5684" s="4">
        <v>11119000</v>
      </c>
      <c r="AD5684" s="4">
        <v>11100700</v>
      </c>
      <c r="AE5684" s="4">
        <v>11078900</v>
      </c>
      <c r="AF5684" s="4">
        <v>11061500</v>
      </c>
      <c r="AG5684" s="4">
        <v>11044200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19918300</v>
      </c>
      <c r="F5685" s="4">
        <v>20136300</v>
      </c>
      <c r="G5685" s="4">
        <v>20485900</v>
      </c>
      <c r="H5685" s="4">
        <v>20773500</v>
      </c>
      <c r="I5685" s="4">
        <v>21042900</v>
      </c>
      <c r="J5685" s="4">
        <v>21312900</v>
      </c>
      <c r="K5685" s="4">
        <v>22034400</v>
      </c>
      <c r="L5685" s="4">
        <v>34399200</v>
      </c>
      <c r="M5685" s="4">
        <v>36944300</v>
      </c>
      <c r="N5685" s="4">
        <v>39499200</v>
      </c>
      <c r="O5685" s="4">
        <v>42057200</v>
      </c>
      <c r="P5685" s="4">
        <v>44604800</v>
      </c>
      <c r="Q5685" s="4">
        <v>47156900</v>
      </c>
      <c r="R5685" s="4">
        <v>49709200</v>
      </c>
      <c r="S5685" s="4">
        <v>52155300</v>
      </c>
      <c r="T5685" s="4">
        <v>52036600</v>
      </c>
      <c r="U5685" s="4">
        <v>51990000</v>
      </c>
      <c r="V5685" s="4">
        <v>51965100</v>
      </c>
      <c r="W5685" s="4">
        <v>51905800</v>
      </c>
      <c r="X5685" s="4">
        <v>51827400</v>
      </c>
      <c r="Y5685" s="4">
        <v>51769300</v>
      </c>
      <c r="Z5685" s="4">
        <v>51616200</v>
      </c>
      <c r="AA5685" s="4">
        <v>51538300</v>
      </c>
      <c r="AB5685" s="4">
        <v>51470100</v>
      </c>
      <c r="AC5685" s="4">
        <v>51350300</v>
      </c>
      <c r="AD5685" s="4">
        <v>51266100</v>
      </c>
      <c r="AE5685" s="4">
        <v>51165100</v>
      </c>
      <c r="AF5685" s="4">
        <v>51084700</v>
      </c>
      <c r="AG5685" s="4">
        <v>51005100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68170700</v>
      </c>
      <c r="F5686" s="4">
        <v>68916700</v>
      </c>
      <c r="G5686" s="4">
        <v>70113400</v>
      </c>
      <c r="H5686" s="4">
        <v>71097500</v>
      </c>
      <c r="I5686" s="4">
        <v>72019800</v>
      </c>
      <c r="J5686" s="4">
        <v>72943800</v>
      </c>
      <c r="K5686" s="4">
        <v>75413000</v>
      </c>
      <c r="L5686" s="4">
        <v>117732000</v>
      </c>
      <c r="M5686" s="4">
        <v>126443000</v>
      </c>
      <c r="N5686" s="4">
        <v>135187000</v>
      </c>
      <c r="O5686" s="4">
        <v>143941000</v>
      </c>
      <c r="P5686" s="4">
        <v>152661000</v>
      </c>
      <c r="Q5686" s="4">
        <v>161395000</v>
      </c>
      <c r="R5686" s="4">
        <v>170131000</v>
      </c>
      <c r="S5686" s="4">
        <v>178502000</v>
      </c>
      <c r="T5686" s="4">
        <v>178096000</v>
      </c>
      <c r="U5686" s="4">
        <v>177937000</v>
      </c>
      <c r="V5686" s="4">
        <v>177851000</v>
      </c>
      <c r="W5686" s="4">
        <v>177648000</v>
      </c>
      <c r="X5686" s="4">
        <v>177380000</v>
      </c>
      <c r="Y5686" s="4">
        <v>177181000</v>
      </c>
      <c r="Z5686" s="4">
        <v>176657000</v>
      </c>
      <c r="AA5686" s="4">
        <v>176391000</v>
      </c>
      <c r="AB5686" s="4">
        <v>176157000</v>
      </c>
      <c r="AC5686" s="4">
        <v>175747000</v>
      </c>
      <c r="AD5686" s="4">
        <v>175459000</v>
      </c>
      <c r="AE5686" s="4">
        <v>175113000</v>
      </c>
      <c r="AF5686" s="4">
        <v>174838000</v>
      </c>
      <c r="AG5686" s="4">
        <v>174566000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5381580</v>
      </c>
      <c r="F5687" s="4">
        <v>5440470</v>
      </c>
      <c r="G5687" s="4">
        <v>5534940</v>
      </c>
      <c r="H5687" s="4">
        <v>5612630</v>
      </c>
      <c r="I5687" s="4">
        <v>5685440</v>
      </c>
      <c r="J5687" s="4">
        <v>5758380</v>
      </c>
      <c r="K5687" s="4">
        <v>5953310</v>
      </c>
      <c r="L5687" s="4">
        <v>9294060</v>
      </c>
      <c r="M5687" s="4">
        <v>9981710</v>
      </c>
      <c r="N5687" s="4">
        <v>10672000</v>
      </c>
      <c r="O5687" s="4">
        <v>11363100</v>
      </c>
      <c r="P5687" s="4">
        <v>12051400</v>
      </c>
      <c r="Q5687" s="4">
        <v>12741000</v>
      </c>
      <c r="R5687" s="4">
        <v>13430600</v>
      </c>
      <c r="S5687" s="4">
        <v>14091400</v>
      </c>
      <c r="T5687" s="4">
        <v>14059400</v>
      </c>
      <c r="U5687" s="4">
        <v>14046800</v>
      </c>
      <c r="V5687" s="4">
        <v>14040100</v>
      </c>
      <c r="W5687" s="4">
        <v>14024000</v>
      </c>
      <c r="X5687" s="4">
        <v>14002900</v>
      </c>
      <c r="Y5687" s="4">
        <v>13987200</v>
      </c>
      <c r="Z5687" s="4">
        <v>13945800</v>
      </c>
      <c r="AA5687" s="4">
        <v>13924800</v>
      </c>
      <c r="AB5687" s="4">
        <v>13906300</v>
      </c>
      <c r="AC5687" s="4">
        <v>13874000</v>
      </c>
      <c r="AD5687" s="4">
        <v>13851200</v>
      </c>
      <c r="AE5687" s="4">
        <v>13823900</v>
      </c>
      <c r="AF5687" s="4">
        <v>13802200</v>
      </c>
      <c r="AG5687" s="4">
        <v>13780700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4785650</v>
      </c>
      <c r="F5688" s="4">
        <v>4838010</v>
      </c>
      <c r="G5688" s="4">
        <v>4922030</v>
      </c>
      <c r="H5688" s="4">
        <v>4991110</v>
      </c>
      <c r="I5688" s="4">
        <v>5055860</v>
      </c>
      <c r="J5688" s="4">
        <v>5120720</v>
      </c>
      <c r="K5688" s="4">
        <v>5294060</v>
      </c>
      <c r="L5688" s="4">
        <v>8264880</v>
      </c>
      <c r="M5688" s="4">
        <v>8876380</v>
      </c>
      <c r="N5688" s="4">
        <v>9490230</v>
      </c>
      <c r="O5688" s="4">
        <v>10104800</v>
      </c>
      <c r="P5688" s="4">
        <v>10716900</v>
      </c>
      <c r="Q5688" s="4">
        <v>11330100</v>
      </c>
      <c r="R5688" s="4">
        <v>11943300</v>
      </c>
      <c r="S5688" s="4">
        <v>12531000</v>
      </c>
      <c r="T5688" s="4">
        <v>12502500</v>
      </c>
      <c r="U5688" s="4">
        <v>12491300</v>
      </c>
      <c r="V5688" s="4">
        <v>12485300</v>
      </c>
      <c r="W5688" s="4">
        <v>12471100</v>
      </c>
      <c r="X5688" s="4">
        <v>12452200</v>
      </c>
      <c r="Y5688" s="4">
        <v>12438300</v>
      </c>
      <c r="Z5688" s="4">
        <v>12401500</v>
      </c>
      <c r="AA5688" s="4">
        <v>12382800</v>
      </c>
      <c r="AB5688" s="4">
        <v>12366400</v>
      </c>
      <c r="AC5688" s="4">
        <v>12337600</v>
      </c>
      <c r="AD5688" s="4">
        <v>12317400</v>
      </c>
      <c r="AE5688" s="4">
        <v>12293100</v>
      </c>
      <c r="AF5688" s="4">
        <v>12273800</v>
      </c>
      <c r="AG5688" s="4">
        <v>12254700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14492300</v>
      </c>
      <c r="F5689" s="4">
        <v>14650900</v>
      </c>
      <c r="G5689" s="4">
        <v>14905300</v>
      </c>
      <c r="H5689" s="4">
        <v>15114500</v>
      </c>
      <c r="I5689" s="4">
        <v>15310600</v>
      </c>
      <c r="J5689" s="4">
        <v>15507000</v>
      </c>
      <c r="K5689" s="4">
        <v>16031900</v>
      </c>
      <c r="L5689" s="4">
        <v>25028400</v>
      </c>
      <c r="M5689" s="4">
        <v>26880200</v>
      </c>
      <c r="N5689" s="4">
        <v>28739100</v>
      </c>
      <c r="O5689" s="4">
        <v>30600200</v>
      </c>
      <c r="P5689" s="4">
        <v>32453800</v>
      </c>
      <c r="Q5689" s="4">
        <v>34310700</v>
      </c>
      <c r="R5689" s="4">
        <v>36167700</v>
      </c>
      <c r="S5689" s="4">
        <v>37947500</v>
      </c>
      <c r="T5689" s="4">
        <v>37861100</v>
      </c>
      <c r="U5689" s="4">
        <v>37827200</v>
      </c>
      <c r="V5689" s="4">
        <v>37809100</v>
      </c>
      <c r="W5689" s="4">
        <v>37766000</v>
      </c>
      <c r="X5689" s="4">
        <v>37708900</v>
      </c>
      <c r="Y5689" s="4">
        <v>37666700</v>
      </c>
      <c r="Z5689" s="4">
        <v>37555300</v>
      </c>
      <c r="AA5689" s="4">
        <v>37498600</v>
      </c>
      <c r="AB5689" s="4">
        <v>37448900</v>
      </c>
      <c r="AC5689" s="4">
        <v>37361800</v>
      </c>
      <c r="AD5689" s="4">
        <v>37300500</v>
      </c>
      <c r="AE5689" s="4">
        <v>37227000</v>
      </c>
      <c r="AF5689" s="4">
        <v>37168600</v>
      </c>
      <c r="AG5689" s="4">
        <v>37110600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1119140</v>
      </c>
      <c r="F5690" s="4">
        <v>1131390</v>
      </c>
      <c r="G5690" s="4">
        <v>1151040</v>
      </c>
      <c r="H5690" s="4">
        <v>1167190</v>
      </c>
      <c r="I5690" s="4">
        <v>1182330</v>
      </c>
      <c r="J5690" s="4">
        <v>1197500</v>
      </c>
      <c r="K5690" s="4">
        <v>1238040</v>
      </c>
      <c r="L5690" s="4">
        <v>1932770</v>
      </c>
      <c r="M5690" s="4">
        <v>2075780</v>
      </c>
      <c r="N5690" s="4">
        <v>2219330</v>
      </c>
      <c r="O5690" s="4">
        <v>2363050</v>
      </c>
      <c r="P5690" s="4">
        <v>2506190</v>
      </c>
      <c r="Q5690" s="4">
        <v>2649580</v>
      </c>
      <c r="R5690" s="4">
        <v>2792990</v>
      </c>
      <c r="S5690" s="4">
        <v>2930430</v>
      </c>
      <c r="T5690" s="4">
        <v>2923760</v>
      </c>
      <c r="U5690" s="4">
        <v>2921140</v>
      </c>
      <c r="V5690" s="4">
        <v>2919740</v>
      </c>
      <c r="W5690" s="4">
        <v>2916410</v>
      </c>
      <c r="X5690" s="4">
        <v>2912010</v>
      </c>
      <c r="Y5690" s="4">
        <v>2908740</v>
      </c>
      <c r="Z5690" s="4">
        <v>2900140</v>
      </c>
      <c r="AA5690" s="4">
        <v>2895760</v>
      </c>
      <c r="AB5690" s="4">
        <v>2891930</v>
      </c>
      <c r="AC5690" s="4">
        <v>2885200</v>
      </c>
      <c r="AD5690" s="4">
        <v>2880470</v>
      </c>
      <c r="AE5690" s="4">
        <v>2874790</v>
      </c>
      <c r="AF5690" s="4">
        <v>2870280</v>
      </c>
      <c r="AG5690" s="4">
        <v>2865800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955513</v>
      </c>
      <c r="F5691">
        <v>965969</v>
      </c>
      <c r="G5691">
        <v>982743</v>
      </c>
      <c r="H5691">
        <v>996536</v>
      </c>
      <c r="I5691" s="4">
        <v>1009460</v>
      </c>
      <c r="J5691" s="4">
        <v>1022420</v>
      </c>
      <c r="K5691" s="4">
        <v>1057020</v>
      </c>
      <c r="L5691" s="4">
        <v>1650180</v>
      </c>
      <c r="M5691" s="4">
        <v>1772280</v>
      </c>
      <c r="N5691" s="4">
        <v>1894840</v>
      </c>
      <c r="O5691" s="4">
        <v>2017550</v>
      </c>
      <c r="P5691" s="4">
        <v>2139760</v>
      </c>
      <c r="Q5691" s="4">
        <v>2262190</v>
      </c>
      <c r="R5691" s="4">
        <v>2384630</v>
      </c>
      <c r="S5691" s="4">
        <v>2501970</v>
      </c>
      <c r="T5691" s="4">
        <v>2496280</v>
      </c>
      <c r="U5691" s="4">
        <v>2494040</v>
      </c>
      <c r="V5691" s="4">
        <v>2492850</v>
      </c>
      <c r="W5691" s="4">
        <v>2490010</v>
      </c>
      <c r="X5691" s="4">
        <v>2486240</v>
      </c>
      <c r="Y5691" s="4">
        <v>2483460</v>
      </c>
      <c r="Z5691" s="4">
        <v>2476110</v>
      </c>
      <c r="AA5691" s="4">
        <v>2472380</v>
      </c>
      <c r="AB5691" s="4">
        <v>2469100</v>
      </c>
      <c r="AC5691" s="4">
        <v>2463360</v>
      </c>
      <c r="AD5691" s="4">
        <v>2459320</v>
      </c>
      <c r="AE5691" s="4">
        <v>2454470</v>
      </c>
      <c r="AF5691" s="4">
        <v>2450620</v>
      </c>
      <c r="AG5691" s="4">
        <v>2446790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6060340</v>
      </c>
      <c r="F5692" s="4">
        <v>6126650</v>
      </c>
      <c r="G5692" s="4">
        <v>6233040</v>
      </c>
      <c r="H5692" s="4">
        <v>6320530</v>
      </c>
      <c r="I5692" s="4">
        <v>6402520</v>
      </c>
      <c r="J5692" s="4">
        <v>6484660</v>
      </c>
      <c r="K5692" s="4">
        <v>6704170</v>
      </c>
      <c r="L5692" s="4">
        <v>10466300</v>
      </c>
      <c r="M5692" s="4">
        <v>11240700</v>
      </c>
      <c r="N5692" s="4">
        <v>12018000</v>
      </c>
      <c r="O5692" s="4">
        <v>12796300</v>
      </c>
      <c r="P5692" s="4">
        <v>13571400</v>
      </c>
      <c r="Q5692" s="4">
        <v>14347900</v>
      </c>
      <c r="R5692" s="4">
        <v>15124500</v>
      </c>
      <c r="S5692" s="4">
        <v>15868700</v>
      </c>
      <c r="T5692" s="4">
        <v>15832600</v>
      </c>
      <c r="U5692" s="4">
        <v>15818500</v>
      </c>
      <c r="V5692" s="4">
        <v>15810900</v>
      </c>
      <c r="W5692" s="4">
        <v>15792800</v>
      </c>
      <c r="X5692" s="4">
        <v>15769000</v>
      </c>
      <c r="Y5692" s="4">
        <v>15751300</v>
      </c>
      <c r="Z5692" s="4">
        <v>15704700</v>
      </c>
      <c r="AA5692" s="4">
        <v>15681000</v>
      </c>
      <c r="AB5692" s="4">
        <v>15660300</v>
      </c>
      <c r="AC5692" s="4">
        <v>15623800</v>
      </c>
      <c r="AD5692" s="4">
        <v>15598200</v>
      </c>
      <c r="AE5692" s="4">
        <v>15567500</v>
      </c>
      <c r="AF5692" s="4">
        <v>15543000</v>
      </c>
      <c r="AG5692" s="4">
        <v>15518800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1212070</v>
      </c>
      <c r="F5693" s="4">
        <v>1225330</v>
      </c>
      <c r="G5693" s="4">
        <v>1246610</v>
      </c>
      <c r="H5693" s="4">
        <v>1264110</v>
      </c>
      <c r="I5693" s="4">
        <v>1280500</v>
      </c>
      <c r="J5693" s="4">
        <v>1296930</v>
      </c>
      <c r="K5693" s="4">
        <v>1340830</v>
      </c>
      <c r="L5693" s="4">
        <v>2093260</v>
      </c>
      <c r="M5693" s="4">
        <v>2248130</v>
      </c>
      <c r="N5693" s="4">
        <v>2403600</v>
      </c>
      <c r="O5693" s="4">
        <v>2559260</v>
      </c>
      <c r="P5693" s="4">
        <v>2714290</v>
      </c>
      <c r="Q5693" s="4">
        <v>2869590</v>
      </c>
      <c r="R5693" s="4">
        <v>3024900</v>
      </c>
      <c r="S5693" s="4">
        <v>3173750</v>
      </c>
      <c r="T5693" s="4">
        <v>3166530</v>
      </c>
      <c r="U5693" s="4">
        <v>3163690</v>
      </c>
      <c r="V5693" s="4">
        <v>3162180</v>
      </c>
      <c r="W5693" s="4">
        <v>3158570</v>
      </c>
      <c r="X5693" s="4">
        <v>3153800</v>
      </c>
      <c r="Y5693" s="4">
        <v>3150260</v>
      </c>
      <c r="Z5693" s="4">
        <v>3140950</v>
      </c>
      <c r="AA5693" s="4">
        <v>3136210</v>
      </c>
      <c r="AB5693" s="4">
        <v>3132060</v>
      </c>
      <c r="AC5693" s="4">
        <v>3124760</v>
      </c>
      <c r="AD5693" s="4">
        <v>3119640</v>
      </c>
      <c r="AE5693" s="4">
        <v>3113490</v>
      </c>
      <c r="AF5693" s="4">
        <v>3108600</v>
      </c>
      <c r="AG5693" s="4">
        <v>3103760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>
        <v>397031</v>
      </c>
      <c r="E5803">
        <v>420576</v>
      </c>
      <c r="F5803">
        <v>432159</v>
      </c>
      <c r="G5803">
        <v>512596</v>
      </c>
      <c r="H5803">
        <v>508323</v>
      </c>
      <c r="I5803">
        <v>493866</v>
      </c>
      <c r="J5803">
        <v>501861</v>
      </c>
      <c r="K5803">
        <v>506129</v>
      </c>
      <c r="L5803">
        <v>503430</v>
      </c>
      <c r="M5803">
        <v>499909</v>
      </c>
      <c r="N5803">
        <v>499297</v>
      </c>
      <c r="O5803">
        <v>505963</v>
      </c>
      <c r="P5803">
        <v>511540</v>
      </c>
      <c r="Q5803">
        <v>519570</v>
      </c>
      <c r="R5803">
        <v>525617</v>
      </c>
      <c r="S5803">
        <v>532228</v>
      </c>
      <c r="T5803">
        <v>524043</v>
      </c>
      <c r="U5803">
        <v>511214</v>
      </c>
      <c r="V5803">
        <v>502421</v>
      </c>
      <c r="W5803">
        <v>492415</v>
      </c>
      <c r="X5803">
        <v>482944</v>
      </c>
      <c r="Y5803">
        <v>478503</v>
      </c>
      <c r="Z5803">
        <v>473703</v>
      </c>
      <c r="AA5803">
        <v>468293</v>
      </c>
      <c r="AB5803">
        <v>462198</v>
      </c>
      <c r="AC5803">
        <v>457510</v>
      </c>
      <c r="AD5803">
        <v>456194</v>
      </c>
      <c r="AE5803">
        <v>452988</v>
      </c>
      <c r="AF5803">
        <v>451568</v>
      </c>
      <c r="AG5803">
        <v>451551</v>
      </c>
    </row>
    <row r="5804" spans="1:33">
      <c r="A5804" t="s">
        <v>1172</v>
      </c>
      <c r="B5804" t="s">
        <v>132</v>
      </c>
      <c r="C5804">
        <v>0</v>
      </c>
      <c r="D5804">
        <v>11.287100000000001</v>
      </c>
      <c r="E5804">
        <v>11.9565</v>
      </c>
      <c r="F5804">
        <v>12.2857</v>
      </c>
      <c r="G5804">
        <v>14.5725</v>
      </c>
      <c r="H5804">
        <v>14.451000000000001</v>
      </c>
      <c r="I5804">
        <v>14.04</v>
      </c>
      <c r="J5804">
        <v>14.267300000000001</v>
      </c>
      <c r="K5804">
        <v>14.3886</v>
      </c>
      <c r="L5804">
        <v>14.3119</v>
      </c>
      <c r="M5804">
        <v>14.2118</v>
      </c>
      <c r="N5804">
        <v>14.1944</v>
      </c>
      <c r="O5804">
        <v>14.383900000000001</v>
      </c>
      <c r="P5804">
        <v>14.542400000000001</v>
      </c>
      <c r="Q5804">
        <v>14.7707</v>
      </c>
      <c r="R5804">
        <v>14.942600000000001</v>
      </c>
      <c r="S5804">
        <v>15.130599999999999</v>
      </c>
      <c r="T5804">
        <v>14.8979</v>
      </c>
      <c r="U5804">
        <v>14.533200000000001</v>
      </c>
      <c r="V5804">
        <v>14.283200000000001</v>
      </c>
      <c r="W5804">
        <v>13.998799999999999</v>
      </c>
      <c r="X5804">
        <v>13.7295</v>
      </c>
      <c r="Y5804">
        <v>13.603199999999999</v>
      </c>
      <c r="Z5804">
        <v>13.466799999999999</v>
      </c>
      <c r="AA5804">
        <v>13.313000000000001</v>
      </c>
      <c r="AB5804">
        <v>13.139699999999999</v>
      </c>
      <c r="AC5804">
        <v>13.006399999999999</v>
      </c>
      <c r="AD5804">
        <v>12.968999999999999</v>
      </c>
      <c r="AE5804">
        <v>12.8779</v>
      </c>
      <c r="AF5804">
        <v>12.8375</v>
      </c>
      <c r="AG5804">
        <v>12.837</v>
      </c>
    </row>
    <row r="5805" spans="1:33">
      <c r="A5805" t="s">
        <v>1171</v>
      </c>
      <c r="B5805" t="s">
        <v>132</v>
      </c>
      <c r="C5805">
        <v>0</v>
      </c>
      <c r="D5805">
        <v>52.126800000000003</v>
      </c>
      <c r="E5805">
        <v>55.2181</v>
      </c>
      <c r="F5805">
        <v>56.738900000000001</v>
      </c>
      <c r="G5805">
        <v>67.299599999999998</v>
      </c>
      <c r="H5805">
        <v>66.738500000000002</v>
      </c>
      <c r="I5805">
        <v>64.840500000000006</v>
      </c>
      <c r="J5805">
        <v>65.890199999999993</v>
      </c>
      <c r="K5805">
        <v>66.450500000000005</v>
      </c>
      <c r="L5805">
        <v>66.096100000000007</v>
      </c>
      <c r="M5805">
        <v>65.633899999999997</v>
      </c>
      <c r="N5805">
        <v>65.5535</v>
      </c>
      <c r="O5805">
        <v>66.428799999999995</v>
      </c>
      <c r="P5805">
        <v>67.160899999999998</v>
      </c>
      <c r="Q5805">
        <v>68.215100000000007</v>
      </c>
      <c r="R5805">
        <v>69.009100000000004</v>
      </c>
      <c r="S5805">
        <v>69.877099999999999</v>
      </c>
      <c r="T5805">
        <v>68.802499999999995</v>
      </c>
      <c r="U5805">
        <v>67.118099999999998</v>
      </c>
      <c r="V5805">
        <v>65.9636</v>
      </c>
      <c r="W5805">
        <v>64.650000000000006</v>
      </c>
      <c r="X5805">
        <v>63.406500000000001</v>
      </c>
      <c r="Y5805">
        <v>62.823399999999999</v>
      </c>
      <c r="Z5805">
        <v>62.193199999999997</v>
      </c>
      <c r="AA5805">
        <v>61.482900000000001</v>
      </c>
      <c r="AB5805">
        <v>60.6828</v>
      </c>
      <c r="AC5805">
        <v>60.0672</v>
      </c>
      <c r="AD5805">
        <v>59.894399999999997</v>
      </c>
      <c r="AE5805">
        <v>59.473599999999998</v>
      </c>
      <c r="AF5805">
        <v>59.287100000000002</v>
      </c>
      <c r="AG5805">
        <v>59.2849</v>
      </c>
    </row>
    <row r="5806" spans="1:33">
      <c r="A5806" t="s">
        <v>1170</v>
      </c>
      <c r="B5806" t="s">
        <v>132</v>
      </c>
      <c r="C5806">
        <v>0</v>
      </c>
      <c r="D5806">
        <v>178.405</v>
      </c>
      <c r="E5806">
        <v>188.98500000000001</v>
      </c>
      <c r="F5806">
        <v>194.19</v>
      </c>
      <c r="G5806">
        <v>230.334</v>
      </c>
      <c r="H5806">
        <v>228.41300000000001</v>
      </c>
      <c r="I5806">
        <v>221.917</v>
      </c>
      <c r="J5806">
        <v>225.51</v>
      </c>
      <c r="K5806">
        <v>227.428</v>
      </c>
      <c r="L5806">
        <v>226.215</v>
      </c>
      <c r="M5806">
        <v>224.63300000000001</v>
      </c>
      <c r="N5806">
        <v>224.358</v>
      </c>
      <c r="O5806">
        <v>227.35300000000001</v>
      </c>
      <c r="P5806">
        <v>229.85900000000001</v>
      </c>
      <c r="Q5806">
        <v>233.46700000000001</v>
      </c>
      <c r="R5806">
        <v>236.185</v>
      </c>
      <c r="S5806">
        <v>239.155</v>
      </c>
      <c r="T5806">
        <v>235.47800000000001</v>
      </c>
      <c r="U5806">
        <v>229.71299999999999</v>
      </c>
      <c r="V5806">
        <v>225.762</v>
      </c>
      <c r="W5806">
        <v>221.26599999999999</v>
      </c>
      <c r="X5806">
        <v>217.01</v>
      </c>
      <c r="Y5806">
        <v>215.01400000000001</v>
      </c>
      <c r="Z5806">
        <v>212.857</v>
      </c>
      <c r="AA5806">
        <v>210.42599999999999</v>
      </c>
      <c r="AB5806">
        <v>207.68799999999999</v>
      </c>
      <c r="AC5806">
        <v>205.58099999999999</v>
      </c>
      <c r="AD5806">
        <v>204.989</v>
      </c>
      <c r="AE5806">
        <v>203.54900000000001</v>
      </c>
      <c r="AF5806">
        <v>202.911</v>
      </c>
      <c r="AG5806">
        <v>202.90299999999999</v>
      </c>
    </row>
    <row r="5807" spans="1:33">
      <c r="A5807" t="s">
        <v>1169</v>
      </c>
      <c r="B5807" t="s">
        <v>132</v>
      </c>
      <c r="C5807">
        <v>0</v>
      </c>
      <c r="D5807">
        <v>14.0838</v>
      </c>
      <c r="E5807">
        <v>14.919</v>
      </c>
      <c r="F5807">
        <v>15.3299</v>
      </c>
      <c r="G5807">
        <v>18.183199999999999</v>
      </c>
      <c r="H5807">
        <v>18.031600000000001</v>
      </c>
      <c r="I5807">
        <v>17.518799999999999</v>
      </c>
      <c r="J5807">
        <v>17.802399999999999</v>
      </c>
      <c r="K5807">
        <v>17.953800000000001</v>
      </c>
      <c r="L5807">
        <v>17.858000000000001</v>
      </c>
      <c r="M5807">
        <v>17.7331</v>
      </c>
      <c r="N5807">
        <v>17.711400000000001</v>
      </c>
      <c r="O5807">
        <v>17.947900000000001</v>
      </c>
      <c r="P5807">
        <v>18.145700000000001</v>
      </c>
      <c r="Q5807">
        <v>18.430499999999999</v>
      </c>
      <c r="R5807">
        <v>18.645099999999999</v>
      </c>
      <c r="S5807">
        <v>18.8796</v>
      </c>
      <c r="T5807">
        <v>18.589200000000002</v>
      </c>
      <c r="U5807">
        <v>18.1341</v>
      </c>
      <c r="V5807">
        <v>17.822199999999999</v>
      </c>
      <c r="W5807">
        <v>17.467300000000002</v>
      </c>
      <c r="X5807">
        <v>17.1313</v>
      </c>
      <c r="Y5807">
        <v>16.973800000000001</v>
      </c>
      <c r="Z5807">
        <v>16.8035</v>
      </c>
      <c r="AA5807">
        <v>16.611599999999999</v>
      </c>
      <c r="AB5807">
        <v>16.395399999999999</v>
      </c>
      <c r="AC5807">
        <v>16.229099999999999</v>
      </c>
      <c r="AD5807">
        <v>16.182400000000001</v>
      </c>
      <c r="AE5807">
        <v>16.0687</v>
      </c>
      <c r="AF5807">
        <v>16.0183</v>
      </c>
      <c r="AG5807">
        <v>16.017700000000001</v>
      </c>
    </row>
    <row r="5808" spans="1:33">
      <c r="A5808" t="s">
        <v>1168</v>
      </c>
      <c r="B5808" t="s">
        <v>132</v>
      </c>
      <c r="C5808">
        <v>0</v>
      </c>
      <c r="D5808">
        <v>12.5242</v>
      </c>
      <c r="E5808">
        <v>13.2669</v>
      </c>
      <c r="F5808">
        <v>13.632300000000001</v>
      </c>
      <c r="G5808">
        <v>16.169699999999999</v>
      </c>
      <c r="H5808">
        <v>16.034800000000001</v>
      </c>
      <c r="I5808">
        <v>15.578799999999999</v>
      </c>
      <c r="J5808">
        <v>15.831</v>
      </c>
      <c r="K5808">
        <v>15.9656</v>
      </c>
      <c r="L5808">
        <v>15.8805</v>
      </c>
      <c r="M5808">
        <v>15.769399999999999</v>
      </c>
      <c r="N5808">
        <v>15.7501</v>
      </c>
      <c r="O5808">
        <v>15.9604</v>
      </c>
      <c r="P5808">
        <v>16.136299999999999</v>
      </c>
      <c r="Q5808">
        <v>16.389600000000002</v>
      </c>
      <c r="R5808">
        <v>16.580400000000001</v>
      </c>
      <c r="S5808">
        <v>16.788900000000002</v>
      </c>
      <c r="T5808">
        <v>16.5307</v>
      </c>
      <c r="U5808">
        <v>16.126000000000001</v>
      </c>
      <c r="V5808">
        <v>15.848699999999999</v>
      </c>
      <c r="W5808">
        <v>15.532999999999999</v>
      </c>
      <c r="X5808">
        <v>15.234299999999999</v>
      </c>
      <c r="Y5808">
        <v>15.094200000000001</v>
      </c>
      <c r="Z5808">
        <v>14.9428</v>
      </c>
      <c r="AA5808">
        <v>14.7721</v>
      </c>
      <c r="AB5808">
        <v>14.5799</v>
      </c>
      <c r="AC5808">
        <v>14.432</v>
      </c>
      <c r="AD5808">
        <v>14.3904</v>
      </c>
      <c r="AE5808">
        <v>14.289300000000001</v>
      </c>
      <c r="AF5808">
        <v>14.2445</v>
      </c>
      <c r="AG5808">
        <v>14.244</v>
      </c>
    </row>
    <row r="5809" spans="1:33">
      <c r="A5809" t="s">
        <v>1167</v>
      </c>
      <c r="B5809" t="s">
        <v>132</v>
      </c>
      <c r="C5809">
        <v>0</v>
      </c>
      <c r="D5809">
        <v>37.9268</v>
      </c>
      <c r="E5809">
        <v>40.176000000000002</v>
      </c>
      <c r="F5809">
        <v>41.282400000000003</v>
      </c>
      <c r="G5809">
        <v>48.966299999999997</v>
      </c>
      <c r="H5809">
        <v>48.558</v>
      </c>
      <c r="I5809">
        <v>47.177</v>
      </c>
      <c r="J5809">
        <v>47.940800000000003</v>
      </c>
      <c r="K5809">
        <v>48.348500000000001</v>
      </c>
      <c r="L5809">
        <v>48.090600000000002</v>
      </c>
      <c r="M5809">
        <v>47.754300000000001</v>
      </c>
      <c r="N5809">
        <v>47.695799999999998</v>
      </c>
      <c r="O5809">
        <v>48.332700000000003</v>
      </c>
      <c r="P5809">
        <v>48.865400000000001</v>
      </c>
      <c r="Q5809">
        <v>49.632399999999997</v>
      </c>
      <c r="R5809">
        <v>50.210099999999997</v>
      </c>
      <c r="S5809">
        <v>50.8416</v>
      </c>
      <c r="T5809">
        <v>50.059699999999999</v>
      </c>
      <c r="U5809">
        <v>48.834200000000003</v>
      </c>
      <c r="V5809">
        <v>47.994199999999999</v>
      </c>
      <c r="W5809">
        <v>47.038400000000003</v>
      </c>
      <c r="X5809">
        <v>46.133699999999997</v>
      </c>
      <c r="Y5809">
        <v>45.709400000000002</v>
      </c>
      <c r="Z5809">
        <v>45.250900000000001</v>
      </c>
      <c r="AA5809">
        <v>44.734099999999998</v>
      </c>
      <c r="AB5809">
        <v>44.151899999999998</v>
      </c>
      <c r="AC5809">
        <v>43.704099999999997</v>
      </c>
      <c r="AD5809">
        <v>43.578299999999999</v>
      </c>
      <c r="AE5809">
        <v>43.272100000000002</v>
      </c>
      <c r="AF5809">
        <v>43.136499999999998</v>
      </c>
      <c r="AG5809">
        <v>43.134900000000002</v>
      </c>
    </row>
    <row r="5810" spans="1:33">
      <c r="A5810" t="s">
        <v>1166</v>
      </c>
      <c r="B5810" t="s">
        <v>132</v>
      </c>
      <c r="C5810">
        <v>0</v>
      </c>
      <c r="D5810">
        <v>2.92883</v>
      </c>
      <c r="E5810">
        <v>3.1025200000000002</v>
      </c>
      <c r="F5810">
        <v>3.1879599999999999</v>
      </c>
      <c r="G5810">
        <v>3.7813400000000001</v>
      </c>
      <c r="H5810">
        <v>3.7498100000000001</v>
      </c>
      <c r="I5810">
        <v>3.64317</v>
      </c>
      <c r="J5810">
        <v>3.7021500000000001</v>
      </c>
      <c r="K5810">
        <v>3.7336299999999998</v>
      </c>
      <c r="L5810">
        <v>3.7137199999999999</v>
      </c>
      <c r="M5810">
        <v>3.6877499999999999</v>
      </c>
      <c r="N5810">
        <v>3.68323</v>
      </c>
      <c r="O5810">
        <v>3.7324099999999998</v>
      </c>
      <c r="P5810">
        <v>3.7735400000000001</v>
      </c>
      <c r="Q5810">
        <v>3.8327800000000001</v>
      </c>
      <c r="R5810">
        <v>3.8773900000000001</v>
      </c>
      <c r="S5810">
        <v>3.9261599999999999</v>
      </c>
      <c r="T5810">
        <v>3.86578</v>
      </c>
      <c r="U5810">
        <v>3.7711399999999999</v>
      </c>
      <c r="V5810">
        <v>3.70627</v>
      </c>
      <c r="W5810">
        <v>3.63246</v>
      </c>
      <c r="X5810">
        <v>3.5626000000000002</v>
      </c>
      <c r="Y5810">
        <v>3.52983</v>
      </c>
      <c r="Z5810">
        <v>3.4944299999999999</v>
      </c>
      <c r="AA5810">
        <v>3.45452</v>
      </c>
      <c r="AB5810">
        <v>3.4095599999999999</v>
      </c>
      <c r="AC5810">
        <v>3.3749699999999998</v>
      </c>
      <c r="AD5810">
        <v>3.3652600000000001</v>
      </c>
      <c r="AE5810">
        <v>3.3416199999999998</v>
      </c>
      <c r="AF5810">
        <v>3.33114</v>
      </c>
      <c r="AG5810">
        <v>3.3310200000000001</v>
      </c>
    </row>
    <row r="5811" spans="1:33">
      <c r="A5811" t="s">
        <v>1165</v>
      </c>
      <c r="B5811" t="s">
        <v>132</v>
      </c>
      <c r="C5811">
        <v>0</v>
      </c>
      <c r="D5811">
        <v>2.50061</v>
      </c>
      <c r="E5811">
        <v>2.6488999999999998</v>
      </c>
      <c r="F5811">
        <v>2.7218499999999999</v>
      </c>
      <c r="G5811">
        <v>3.2284700000000002</v>
      </c>
      <c r="H5811">
        <v>3.2015500000000001</v>
      </c>
      <c r="I5811">
        <v>3.1105</v>
      </c>
      <c r="J5811">
        <v>3.16086</v>
      </c>
      <c r="K5811">
        <v>3.1877399999999998</v>
      </c>
      <c r="L5811">
        <v>3.1707399999999999</v>
      </c>
      <c r="M5811">
        <v>3.1485599999999998</v>
      </c>
      <c r="N5811">
        <v>3.1447099999999999</v>
      </c>
      <c r="O5811">
        <v>3.18669</v>
      </c>
      <c r="P5811">
        <v>3.2218200000000001</v>
      </c>
      <c r="Q5811">
        <v>3.2723900000000001</v>
      </c>
      <c r="R5811">
        <v>3.3104800000000001</v>
      </c>
      <c r="S5811">
        <v>3.3521200000000002</v>
      </c>
      <c r="T5811">
        <v>3.30057</v>
      </c>
      <c r="U5811">
        <v>3.21976</v>
      </c>
      <c r="V5811">
        <v>3.16438</v>
      </c>
      <c r="W5811">
        <v>3.1013600000000001</v>
      </c>
      <c r="X5811">
        <v>3.0417100000000001</v>
      </c>
      <c r="Y5811">
        <v>3.0137399999999999</v>
      </c>
      <c r="Z5811">
        <v>2.9835099999999999</v>
      </c>
      <c r="AA5811">
        <v>2.94943</v>
      </c>
      <c r="AB5811">
        <v>2.9110499999999999</v>
      </c>
      <c r="AC5811">
        <v>2.8815200000000001</v>
      </c>
      <c r="AD5811">
        <v>2.87323</v>
      </c>
      <c r="AE5811">
        <v>2.85304</v>
      </c>
      <c r="AF5811">
        <v>2.8441000000000001</v>
      </c>
      <c r="AG5811">
        <v>2.8439899999999998</v>
      </c>
    </row>
    <row r="5812" spans="1:33">
      <c r="A5812" t="s">
        <v>1164</v>
      </c>
      <c r="B5812" t="s">
        <v>132</v>
      </c>
      <c r="C5812">
        <v>0</v>
      </c>
      <c r="D5812">
        <v>15.860099999999999</v>
      </c>
      <c r="E5812">
        <v>16.800599999999999</v>
      </c>
      <c r="F5812">
        <v>17.263300000000001</v>
      </c>
      <c r="G5812">
        <v>20.476600000000001</v>
      </c>
      <c r="H5812">
        <v>20.305800000000001</v>
      </c>
      <c r="I5812">
        <v>19.728300000000001</v>
      </c>
      <c r="J5812">
        <v>20.047699999999999</v>
      </c>
      <c r="K5812">
        <v>20.2182</v>
      </c>
      <c r="L5812">
        <v>20.110399999999998</v>
      </c>
      <c r="M5812">
        <v>19.9697</v>
      </c>
      <c r="N5812">
        <v>19.9453</v>
      </c>
      <c r="O5812">
        <v>20.211600000000001</v>
      </c>
      <c r="P5812">
        <v>20.4344</v>
      </c>
      <c r="Q5812">
        <v>20.755099999999999</v>
      </c>
      <c r="R5812">
        <v>20.996700000000001</v>
      </c>
      <c r="S5812">
        <v>21.2608</v>
      </c>
      <c r="T5812">
        <v>20.933800000000002</v>
      </c>
      <c r="U5812">
        <v>20.421299999999999</v>
      </c>
      <c r="V5812">
        <v>20.0701</v>
      </c>
      <c r="W5812">
        <v>19.670400000000001</v>
      </c>
      <c r="X5812">
        <v>19.292000000000002</v>
      </c>
      <c r="Y5812">
        <v>19.114599999999999</v>
      </c>
      <c r="Z5812">
        <v>18.922899999999998</v>
      </c>
      <c r="AA5812">
        <v>18.706800000000001</v>
      </c>
      <c r="AB5812">
        <v>18.4633</v>
      </c>
      <c r="AC5812">
        <v>18.276</v>
      </c>
      <c r="AD5812">
        <v>18.223400000000002</v>
      </c>
      <c r="AE5812">
        <v>18.095400000000001</v>
      </c>
      <c r="AF5812">
        <v>18.038699999999999</v>
      </c>
      <c r="AG5812">
        <v>18.038</v>
      </c>
    </row>
    <row r="5813" spans="1:33">
      <c r="A5813" t="s">
        <v>1163</v>
      </c>
      <c r="B5813" t="s">
        <v>132</v>
      </c>
      <c r="C5813">
        <v>0</v>
      </c>
      <c r="D5813">
        <v>3.1720199999999998</v>
      </c>
      <c r="E5813">
        <v>3.3601299999999998</v>
      </c>
      <c r="F5813">
        <v>3.4526699999999999</v>
      </c>
      <c r="G5813">
        <v>4.0953099999999996</v>
      </c>
      <c r="H5813">
        <v>4.0611699999999997</v>
      </c>
      <c r="I5813">
        <v>3.9456699999999998</v>
      </c>
      <c r="J5813">
        <v>4.0095400000000003</v>
      </c>
      <c r="K5813">
        <v>4.0436399999999999</v>
      </c>
      <c r="L5813">
        <v>4.0220799999999999</v>
      </c>
      <c r="M5813">
        <v>3.9939499999999999</v>
      </c>
      <c r="N5813">
        <v>3.9890599999999998</v>
      </c>
      <c r="O5813">
        <v>4.0423200000000001</v>
      </c>
      <c r="P5813">
        <v>4.0868700000000002</v>
      </c>
      <c r="Q5813">
        <v>4.1510199999999999</v>
      </c>
      <c r="R5813">
        <v>4.1993400000000003</v>
      </c>
      <c r="S5813">
        <v>4.2521500000000003</v>
      </c>
      <c r="T5813">
        <v>4.1867599999999996</v>
      </c>
      <c r="U5813">
        <v>4.0842599999999996</v>
      </c>
      <c r="V5813">
        <v>4.0140200000000004</v>
      </c>
      <c r="W5813">
        <v>3.9340799999999998</v>
      </c>
      <c r="X5813">
        <v>3.8584100000000001</v>
      </c>
      <c r="Y5813">
        <v>3.8229199999999999</v>
      </c>
      <c r="Z5813">
        <v>3.7845800000000001</v>
      </c>
      <c r="AA5813">
        <v>3.7413500000000002</v>
      </c>
      <c r="AB5813">
        <v>3.6926600000000001</v>
      </c>
      <c r="AC5813">
        <v>3.6552099999999998</v>
      </c>
      <c r="AD5813">
        <v>3.6446900000000002</v>
      </c>
      <c r="AE5813">
        <v>3.6190799999999999</v>
      </c>
      <c r="AF5813">
        <v>3.6077300000000001</v>
      </c>
      <c r="AG5813">
        <v>3.6076000000000001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1185330000</v>
      </c>
      <c r="E5935" s="4">
        <v>1560820000</v>
      </c>
      <c r="F5935" s="4">
        <v>2116520000</v>
      </c>
      <c r="G5935" s="4">
        <v>2541710000</v>
      </c>
      <c r="H5935" s="4">
        <v>2956640000</v>
      </c>
      <c r="I5935" s="4">
        <v>3363900000</v>
      </c>
      <c r="J5935" s="4">
        <v>3732670000</v>
      </c>
      <c r="K5935" s="4">
        <v>3742510000</v>
      </c>
      <c r="L5935" s="4">
        <v>6369320000</v>
      </c>
      <c r="M5935" s="4">
        <v>8485400000</v>
      </c>
      <c r="N5935" s="4">
        <v>10690600000</v>
      </c>
      <c r="O5935" s="4">
        <v>12905600000</v>
      </c>
      <c r="P5935" s="4">
        <v>14961900000</v>
      </c>
      <c r="Q5935" s="4">
        <v>17007500000</v>
      </c>
      <c r="R5935" s="4">
        <v>18853200000</v>
      </c>
      <c r="S5935" s="4">
        <v>20809400000</v>
      </c>
      <c r="T5935" s="4">
        <v>20460100000</v>
      </c>
      <c r="U5935" s="4">
        <v>20138900000</v>
      </c>
      <c r="V5935" s="4">
        <v>20009100000</v>
      </c>
      <c r="W5935" s="4">
        <v>19711800000</v>
      </c>
      <c r="X5935" s="4">
        <v>19621600000</v>
      </c>
      <c r="Y5935" s="4">
        <v>19444500000</v>
      </c>
      <c r="Z5935" s="4">
        <v>19230900000</v>
      </c>
      <c r="AA5935" s="4">
        <v>19138300000</v>
      </c>
      <c r="AB5935" s="4">
        <v>18934800000</v>
      </c>
      <c r="AC5935" s="4">
        <v>18923500000</v>
      </c>
      <c r="AD5935" s="4">
        <v>18912400000</v>
      </c>
      <c r="AE5935" s="4">
        <v>18716600000</v>
      </c>
      <c r="AF5935" s="4">
        <v>18550300000</v>
      </c>
      <c r="AG5935" s="4">
        <v>18449100000</v>
      </c>
    </row>
    <row r="5936" spans="1:33">
      <c r="A5936" t="s">
        <v>1040</v>
      </c>
      <c r="B5936" t="s">
        <v>132</v>
      </c>
      <c r="C5936">
        <v>0</v>
      </c>
      <c r="D5936">
        <v>281385</v>
      </c>
      <c r="E5936">
        <v>370524</v>
      </c>
      <c r="F5936">
        <v>502440</v>
      </c>
      <c r="G5936">
        <v>603377</v>
      </c>
      <c r="H5936">
        <v>701878</v>
      </c>
      <c r="I5936">
        <v>798556</v>
      </c>
      <c r="J5936">
        <v>886099</v>
      </c>
      <c r="K5936">
        <v>888434</v>
      </c>
      <c r="L5936" s="4">
        <v>1512010</v>
      </c>
      <c r="M5936" s="4">
        <v>2014350</v>
      </c>
      <c r="N5936" s="4">
        <v>2537850</v>
      </c>
      <c r="O5936" s="4">
        <v>3063660</v>
      </c>
      <c r="P5936" s="4">
        <v>3551820</v>
      </c>
      <c r="Q5936" s="4">
        <v>4037420</v>
      </c>
      <c r="R5936" s="4">
        <v>4475570</v>
      </c>
      <c r="S5936" s="4">
        <v>4939950</v>
      </c>
      <c r="T5936" s="4">
        <v>4857020</v>
      </c>
      <c r="U5936" s="4">
        <v>4780770</v>
      </c>
      <c r="V5936" s="4">
        <v>4749950</v>
      </c>
      <c r="W5936" s="4">
        <v>4679380</v>
      </c>
      <c r="X5936" s="4">
        <v>4657980</v>
      </c>
      <c r="Y5936" s="4">
        <v>4615920</v>
      </c>
      <c r="Z5936" s="4">
        <v>4565230</v>
      </c>
      <c r="AA5936" s="4">
        <v>4543230</v>
      </c>
      <c r="AB5936" s="4">
        <v>4494920</v>
      </c>
      <c r="AC5936" s="4">
        <v>4492260</v>
      </c>
      <c r="AD5936" s="4">
        <v>4489620</v>
      </c>
      <c r="AE5936" s="4">
        <v>4443130</v>
      </c>
      <c r="AF5936" s="4">
        <v>4403660</v>
      </c>
      <c r="AG5936" s="4">
        <v>4379640</v>
      </c>
    </row>
    <row r="5937" spans="1:33">
      <c r="A5937" t="s">
        <v>1039</v>
      </c>
      <c r="B5937" t="s">
        <v>132</v>
      </c>
      <c r="C5937">
        <v>0</v>
      </c>
      <c r="D5937" s="4">
        <v>3185430</v>
      </c>
      <c r="E5937" s="4">
        <v>4194540</v>
      </c>
      <c r="F5937" s="4">
        <v>5687900</v>
      </c>
      <c r="G5937" s="4">
        <v>6830570</v>
      </c>
      <c r="H5937" s="4">
        <v>7945650</v>
      </c>
      <c r="I5937" s="4">
        <v>9040100</v>
      </c>
      <c r="J5937" s="4">
        <v>10031100</v>
      </c>
      <c r="K5937" s="4">
        <v>10057600</v>
      </c>
      <c r="L5937" s="4">
        <v>17116800</v>
      </c>
      <c r="M5937" s="4">
        <v>22803600</v>
      </c>
      <c r="N5937" s="4">
        <v>28729900</v>
      </c>
      <c r="O5937" s="4">
        <v>34682300</v>
      </c>
      <c r="P5937" s="4">
        <v>40208600</v>
      </c>
      <c r="Q5937" s="4">
        <v>45705900</v>
      </c>
      <c r="R5937" s="4">
        <v>50665900</v>
      </c>
      <c r="S5937" s="4">
        <v>55923000</v>
      </c>
      <c r="T5937" s="4">
        <v>54984200</v>
      </c>
      <c r="U5937" s="4">
        <v>54121000</v>
      </c>
      <c r="V5937" s="4">
        <v>53772100</v>
      </c>
      <c r="W5937" s="4">
        <v>52973300</v>
      </c>
      <c r="X5937" s="4">
        <v>52731000</v>
      </c>
      <c r="Y5937" s="4">
        <v>52254800</v>
      </c>
      <c r="Z5937" s="4">
        <v>51680900</v>
      </c>
      <c r="AA5937" s="4">
        <v>51432000</v>
      </c>
      <c r="AB5937" s="4">
        <v>50885100</v>
      </c>
      <c r="AC5937" s="4">
        <v>50854900</v>
      </c>
      <c r="AD5937" s="4">
        <v>50825000</v>
      </c>
      <c r="AE5937" s="4">
        <v>50298700</v>
      </c>
      <c r="AF5937" s="4">
        <v>49851900</v>
      </c>
      <c r="AG5937" s="4">
        <v>49579900</v>
      </c>
    </row>
    <row r="5938" spans="1:33">
      <c r="A5938" t="s">
        <v>1038</v>
      </c>
      <c r="B5938" t="s">
        <v>132</v>
      </c>
      <c r="C5938">
        <v>0</v>
      </c>
      <c r="D5938" s="4">
        <v>1899320</v>
      </c>
      <c r="E5938" s="4">
        <v>2501000</v>
      </c>
      <c r="F5938" s="4">
        <v>3391420</v>
      </c>
      <c r="G5938" s="4">
        <v>4072740</v>
      </c>
      <c r="H5938" s="4">
        <v>4737600</v>
      </c>
      <c r="I5938" s="4">
        <v>5390170</v>
      </c>
      <c r="J5938" s="4">
        <v>5981080</v>
      </c>
      <c r="K5938" s="4">
        <v>5996840</v>
      </c>
      <c r="L5938" s="4">
        <v>10205900</v>
      </c>
      <c r="M5938" s="4">
        <v>13596700</v>
      </c>
      <c r="N5938" s="4">
        <v>17130200</v>
      </c>
      <c r="O5938" s="4">
        <v>20679400</v>
      </c>
      <c r="P5938" s="4">
        <v>23974400</v>
      </c>
      <c r="Q5938" s="4">
        <v>27252200</v>
      </c>
      <c r="R5938" s="4">
        <v>30209600</v>
      </c>
      <c r="S5938" s="4">
        <v>33344200</v>
      </c>
      <c r="T5938" s="4">
        <v>32784400</v>
      </c>
      <c r="U5938" s="4">
        <v>32269700</v>
      </c>
      <c r="V5938" s="4">
        <v>32061700</v>
      </c>
      <c r="W5938" s="4">
        <v>31585400</v>
      </c>
      <c r="X5938" s="4">
        <v>31440900</v>
      </c>
      <c r="Y5938" s="4">
        <v>31157000</v>
      </c>
      <c r="Z5938" s="4">
        <v>30814800</v>
      </c>
      <c r="AA5938" s="4">
        <v>30666400</v>
      </c>
      <c r="AB5938" s="4">
        <v>30340300</v>
      </c>
      <c r="AC5938" s="4">
        <v>30322300</v>
      </c>
      <c r="AD5938" s="4">
        <v>30304500</v>
      </c>
      <c r="AE5938" s="4">
        <v>29990600</v>
      </c>
      <c r="AF5938" s="4">
        <v>29724200</v>
      </c>
      <c r="AG5938" s="4">
        <v>29562100</v>
      </c>
    </row>
    <row r="5939" spans="1:33">
      <c r="A5939" t="s">
        <v>1037</v>
      </c>
      <c r="B5939" t="s">
        <v>132</v>
      </c>
      <c r="C5939">
        <v>0</v>
      </c>
      <c r="D5939">
        <v>387729</v>
      </c>
      <c r="E5939">
        <v>510557</v>
      </c>
      <c r="F5939">
        <v>692327</v>
      </c>
      <c r="G5939">
        <v>831412</v>
      </c>
      <c r="H5939">
        <v>967139</v>
      </c>
      <c r="I5939" s="4">
        <v>1100350</v>
      </c>
      <c r="J5939" s="4">
        <v>1220980</v>
      </c>
      <c r="K5939" s="4">
        <v>1224200</v>
      </c>
      <c r="L5939" s="4">
        <v>2083450</v>
      </c>
      <c r="M5939" s="4">
        <v>2775630</v>
      </c>
      <c r="N5939" s="4">
        <v>3496980</v>
      </c>
      <c r="O5939" s="4">
        <v>4221510</v>
      </c>
      <c r="P5939" s="4">
        <v>4894160</v>
      </c>
      <c r="Q5939" s="4">
        <v>5563280</v>
      </c>
      <c r="R5939" s="4">
        <v>6167020</v>
      </c>
      <c r="S5939" s="4">
        <v>6806910</v>
      </c>
      <c r="T5939" s="4">
        <v>6692640</v>
      </c>
      <c r="U5939" s="4">
        <v>6587560</v>
      </c>
      <c r="V5939" s="4">
        <v>6545100</v>
      </c>
      <c r="W5939" s="4">
        <v>6447860</v>
      </c>
      <c r="X5939" s="4">
        <v>6418370</v>
      </c>
      <c r="Y5939" s="4">
        <v>6360420</v>
      </c>
      <c r="Z5939" s="4">
        <v>6290560</v>
      </c>
      <c r="AA5939" s="4">
        <v>6260260</v>
      </c>
      <c r="AB5939" s="4">
        <v>6193690</v>
      </c>
      <c r="AC5939" s="4">
        <v>6190020</v>
      </c>
      <c r="AD5939" s="4">
        <v>6186380</v>
      </c>
      <c r="AE5939" s="4">
        <v>6122320</v>
      </c>
      <c r="AF5939" s="4">
        <v>6067930</v>
      </c>
      <c r="AG5939" s="4">
        <v>6034830</v>
      </c>
    </row>
    <row r="5940" spans="1:33">
      <c r="A5940" t="s">
        <v>1036</v>
      </c>
      <c r="B5940" t="s">
        <v>132</v>
      </c>
      <c r="C5940">
        <v>0</v>
      </c>
      <c r="D5940">
        <v>331760</v>
      </c>
      <c r="E5940">
        <v>436858</v>
      </c>
      <c r="F5940">
        <v>592390</v>
      </c>
      <c r="G5940">
        <v>711398</v>
      </c>
      <c r="H5940">
        <v>827533</v>
      </c>
      <c r="I5940">
        <v>941519</v>
      </c>
      <c r="J5940" s="4">
        <v>1044730</v>
      </c>
      <c r="K5940" s="4">
        <v>1047490</v>
      </c>
      <c r="L5940" s="4">
        <v>1782700</v>
      </c>
      <c r="M5940" s="4">
        <v>2374970</v>
      </c>
      <c r="N5940" s="4">
        <v>2992190</v>
      </c>
      <c r="O5940" s="4">
        <v>3612140</v>
      </c>
      <c r="P5940" s="4">
        <v>4187690</v>
      </c>
      <c r="Q5940" s="4">
        <v>4760230</v>
      </c>
      <c r="R5940" s="4">
        <v>5276810</v>
      </c>
      <c r="S5940" s="4">
        <v>5824330</v>
      </c>
      <c r="T5940" s="4">
        <v>5726560</v>
      </c>
      <c r="U5940" s="4">
        <v>5636650</v>
      </c>
      <c r="V5940" s="4">
        <v>5600320</v>
      </c>
      <c r="W5940" s="4">
        <v>5517120</v>
      </c>
      <c r="X5940" s="4">
        <v>5491880</v>
      </c>
      <c r="Y5940" s="4">
        <v>5442300</v>
      </c>
      <c r="Z5940" s="4">
        <v>5382530</v>
      </c>
      <c r="AA5940" s="4">
        <v>5356600</v>
      </c>
      <c r="AB5940" s="4">
        <v>5299640</v>
      </c>
      <c r="AC5940" s="4">
        <v>5296490</v>
      </c>
      <c r="AD5940" s="4">
        <v>5293380</v>
      </c>
      <c r="AE5940" s="4">
        <v>5238560</v>
      </c>
      <c r="AF5940" s="4">
        <v>5192030</v>
      </c>
      <c r="AG5940" s="4">
        <v>5163710</v>
      </c>
    </row>
    <row r="5941" spans="1:33">
      <c r="A5941" t="s">
        <v>1035</v>
      </c>
      <c r="B5941" t="s">
        <v>132</v>
      </c>
      <c r="C5941">
        <v>0</v>
      </c>
      <c r="D5941" s="4">
        <v>1414560</v>
      </c>
      <c r="E5941" s="4">
        <v>1862680</v>
      </c>
      <c r="F5941" s="4">
        <v>2525840</v>
      </c>
      <c r="G5941" s="4">
        <v>3033260</v>
      </c>
      <c r="H5941" s="4">
        <v>3528440</v>
      </c>
      <c r="I5941" s="4">
        <v>4014450</v>
      </c>
      <c r="J5941" s="4">
        <v>4454540</v>
      </c>
      <c r="K5941" s="4">
        <v>4466280</v>
      </c>
      <c r="L5941" s="4">
        <v>7601110</v>
      </c>
      <c r="M5941" s="4">
        <v>10126400</v>
      </c>
      <c r="N5941" s="4">
        <v>12758100</v>
      </c>
      <c r="O5941" s="4">
        <v>15401400</v>
      </c>
      <c r="P5941" s="4">
        <v>17855500</v>
      </c>
      <c r="Q5941" s="4">
        <v>20296700</v>
      </c>
      <c r="R5941" s="4">
        <v>22499300</v>
      </c>
      <c r="S5941" s="4">
        <v>24833800</v>
      </c>
      <c r="T5941" s="4">
        <v>24416900</v>
      </c>
      <c r="U5941" s="4">
        <v>24033600</v>
      </c>
      <c r="V5941" s="4">
        <v>23878700</v>
      </c>
      <c r="W5941" s="4">
        <v>23523900</v>
      </c>
      <c r="X5941" s="4">
        <v>23416300</v>
      </c>
      <c r="Y5941" s="4">
        <v>23204900</v>
      </c>
      <c r="Z5941" s="4">
        <v>22950000</v>
      </c>
      <c r="AA5941" s="4">
        <v>22839500</v>
      </c>
      <c r="AB5941" s="4">
        <v>22596600</v>
      </c>
      <c r="AC5941" s="4">
        <v>22583200</v>
      </c>
      <c r="AD5941" s="4">
        <v>22569900</v>
      </c>
      <c r="AE5941" s="4">
        <v>22336200</v>
      </c>
      <c r="AF5941" s="4">
        <v>22137800</v>
      </c>
      <c r="AG5941" s="4">
        <v>22017100</v>
      </c>
    </row>
    <row r="5942" spans="1:33">
      <c r="A5942" t="s">
        <v>1034</v>
      </c>
      <c r="B5942" t="s">
        <v>132</v>
      </c>
      <c r="C5942">
        <v>0</v>
      </c>
      <c r="D5942">
        <v>25129.8</v>
      </c>
      <c r="E5942">
        <v>33090.699999999997</v>
      </c>
      <c r="F5942">
        <v>44871.8</v>
      </c>
      <c r="G5942">
        <v>53886.3</v>
      </c>
      <c r="H5942">
        <v>62683.1</v>
      </c>
      <c r="I5942">
        <v>71317.2</v>
      </c>
      <c r="J5942">
        <v>79135.5</v>
      </c>
      <c r="K5942">
        <v>79344</v>
      </c>
      <c r="L5942">
        <v>135034</v>
      </c>
      <c r="M5942">
        <v>179897</v>
      </c>
      <c r="N5942">
        <v>226650</v>
      </c>
      <c r="O5942">
        <v>273608</v>
      </c>
      <c r="P5942">
        <v>317205</v>
      </c>
      <c r="Q5942">
        <v>360573</v>
      </c>
      <c r="R5942">
        <v>399703</v>
      </c>
      <c r="S5942">
        <v>441176</v>
      </c>
      <c r="T5942">
        <v>433770</v>
      </c>
      <c r="U5942">
        <v>426960</v>
      </c>
      <c r="V5942">
        <v>424208</v>
      </c>
      <c r="W5942">
        <v>417905</v>
      </c>
      <c r="X5942">
        <v>415994</v>
      </c>
      <c r="Y5942">
        <v>412238</v>
      </c>
      <c r="Z5942">
        <v>407710</v>
      </c>
      <c r="AA5942">
        <v>405746</v>
      </c>
      <c r="AB5942">
        <v>401432</v>
      </c>
      <c r="AC5942">
        <v>401194</v>
      </c>
      <c r="AD5942">
        <v>400958</v>
      </c>
      <c r="AE5942">
        <v>396806</v>
      </c>
      <c r="AF5942">
        <v>393281</v>
      </c>
      <c r="AG5942">
        <v>391135</v>
      </c>
    </row>
    <row r="5943" spans="1:33">
      <c r="A5943" t="s">
        <v>1033</v>
      </c>
      <c r="B5943" t="s">
        <v>132</v>
      </c>
      <c r="C5943">
        <v>0</v>
      </c>
      <c r="D5943">
        <v>121811</v>
      </c>
      <c r="E5943">
        <v>160400</v>
      </c>
      <c r="F5943">
        <v>217506</v>
      </c>
      <c r="G5943">
        <v>261202</v>
      </c>
      <c r="H5943">
        <v>303842</v>
      </c>
      <c r="I5943">
        <v>345694</v>
      </c>
      <c r="J5943">
        <v>383591</v>
      </c>
      <c r="K5943">
        <v>384602</v>
      </c>
      <c r="L5943">
        <v>654549</v>
      </c>
      <c r="M5943">
        <v>872011</v>
      </c>
      <c r="N5943" s="4">
        <v>1098630</v>
      </c>
      <c r="O5943" s="4">
        <v>1326260</v>
      </c>
      <c r="P5943" s="4">
        <v>1537580</v>
      </c>
      <c r="Q5943" s="4">
        <v>1747800</v>
      </c>
      <c r="R5943" s="4">
        <v>1937470</v>
      </c>
      <c r="S5943" s="4">
        <v>2138500</v>
      </c>
      <c r="T5943" s="4">
        <v>2102600</v>
      </c>
      <c r="U5943" s="4">
        <v>2069590</v>
      </c>
      <c r="V5943" s="4">
        <v>2056250</v>
      </c>
      <c r="W5943" s="4">
        <v>2025700</v>
      </c>
      <c r="X5943" s="4">
        <v>2016440</v>
      </c>
      <c r="Y5943" s="4">
        <v>1998230</v>
      </c>
      <c r="Z5943" s="4">
        <v>1976280</v>
      </c>
      <c r="AA5943" s="4">
        <v>1966760</v>
      </c>
      <c r="AB5943" s="4">
        <v>1945850</v>
      </c>
      <c r="AC5943" s="4">
        <v>1944700</v>
      </c>
      <c r="AD5943" s="4">
        <v>1943550</v>
      </c>
      <c r="AE5943" s="4">
        <v>1923430</v>
      </c>
      <c r="AF5943" s="4">
        <v>1906340</v>
      </c>
      <c r="AG5943" s="4">
        <v>1895940</v>
      </c>
    </row>
    <row r="5944" spans="1:33">
      <c r="A5944" t="s">
        <v>1032</v>
      </c>
      <c r="B5944" t="s">
        <v>132</v>
      </c>
      <c r="C5944">
        <v>0</v>
      </c>
      <c r="D5944">
        <v>57858.400000000001</v>
      </c>
      <c r="E5944">
        <v>76187.3</v>
      </c>
      <c r="F5944">
        <v>103312</v>
      </c>
      <c r="G5944">
        <v>124067</v>
      </c>
      <c r="H5944">
        <v>144320</v>
      </c>
      <c r="I5944">
        <v>164199</v>
      </c>
      <c r="J5944">
        <v>182200</v>
      </c>
      <c r="K5944">
        <v>182680</v>
      </c>
      <c r="L5944">
        <v>310901</v>
      </c>
      <c r="M5944">
        <v>414191</v>
      </c>
      <c r="N5944">
        <v>521834</v>
      </c>
      <c r="O5944">
        <v>629950</v>
      </c>
      <c r="P5944">
        <v>730326</v>
      </c>
      <c r="Q5944">
        <v>830176</v>
      </c>
      <c r="R5944">
        <v>920267</v>
      </c>
      <c r="S5944" s="4">
        <v>1015750</v>
      </c>
      <c r="T5944">
        <v>998703</v>
      </c>
      <c r="U5944">
        <v>983023</v>
      </c>
      <c r="V5944">
        <v>976687</v>
      </c>
      <c r="W5944">
        <v>962176</v>
      </c>
      <c r="X5944">
        <v>957775</v>
      </c>
      <c r="Y5944">
        <v>949128</v>
      </c>
      <c r="Z5944">
        <v>938703</v>
      </c>
      <c r="AA5944">
        <v>934181</v>
      </c>
      <c r="AB5944">
        <v>924248</v>
      </c>
      <c r="AC5944">
        <v>923700</v>
      </c>
      <c r="AD5944">
        <v>923156</v>
      </c>
      <c r="AE5944">
        <v>913597</v>
      </c>
      <c r="AF5944">
        <v>905481</v>
      </c>
      <c r="AG5944">
        <v>900542</v>
      </c>
    </row>
    <row r="5945" spans="1:33">
      <c r="A5945" t="s">
        <v>1031</v>
      </c>
      <c r="B5945" t="s">
        <v>132</v>
      </c>
      <c r="C5945">
        <v>0</v>
      </c>
      <c r="D5945">
        <v>11571.7</v>
      </c>
      <c r="E5945">
        <v>15237.5</v>
      </c>
      <c r="F5945">
        <v>20662.400000000001</v>
      </c>
      <c r="G5945">
        <v>24813.3</v>
      </c>
      <c r="H5945">
        <v>28864.1</v>
      </c>
      <c r="I5945">
        <v>32839.9</v>
      </c>
      <c r="J5945">
        <v>36440</v>
      </c>
      <c r="K5945">
        <v>36536</v>
      </c>
      <c r="L5945">
        <v>62180.1</v>
      </c>
      <c r="M5945">
        <v>82838.3</v>
      </c>
      <c r="N5945">
        <v>104367</v>
      </c>
      <c r="O5945">
        <v>125990</v>
      </c>
      <c r="P5945">
        <v>146065</v>
      </c>
      <c r="Q5945">
        <v>166035</v>
      </c>
      <c r="R5945">
        <v>184053</v>
      </c>
      <c r="S5945">
        <v>203151</v>
      </c>
      <c r="T5945">
        <v>199741</v>
      </c>
      <c r="U5945">
        <v>196605</v>
      </c>
      <c r="V5945">
        <v>195337</v>
      </c>
      <c r="W5945">
        <v>192435</v>
      </c>
      <c r="X5945">
        <v>191555</v>
      </c>
      <c r="Y5945">
        <v>189826</v>
      </c>
      <c r="Z5945">
        <v>187741</v>
      </c>
      <c r="AA5945">
        <v>186836</v>
      </c>
      <c r="AB5945">
        <v>184850</v>
      </c>
      <c r="AC5945">
        <v>184740</v>
      </c>
      <c r="AD5945">
        <v>184631</v>
      </c>
      <c r="AE5945">
        <v>182719</v>
      </c>
      <c r="AF5945">
        <v>181096</v>
      </c>
      <c r="AG5945">
        <v>180108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184064000000</v>
      </c>
      <c r="E5947" s="4">
        <v>129171000000</v>
      </c>
      <c r="F5947" s="4">
        <v>152659000000</v>
      </c>
      <c r="G5947" s="4">
        <v>141594000000</v>
      </c>
      <c r="H5947" s="4">
        <v>137698000000</v>
      </c>
      <c r="I5947" s="4">
        <v>133946000000</v>
      </c>
      <c r="J5947" s="4">
        <v>133869000000</v>
      </c>
      <c r="K5947" s="4">
        <v>133786000000</v>
      </c>
      <c r="L5947" s="4">
        <v>133582000000</v>
      </c>
      <c r="M5947" s="4">
        <v>132979000000</v>
      </c>
      <c r="N5947" s="4">
        <v>132677000000</v>
      </c>
      <c r="O5947" s="4">
        <v>131839000000</v>
      </c>
      <c r="P5947" s="4">
        <v>131598000000</v>
      </c>
      <c r="Q5947" s="4">
        <v>131311000000</v>
      </c>
      <c r="R5947" s="4">
        <v>131507000000</v>
      </c>
      <c r="S5947" s="4">
        <v>131621000000</v>
      </c>
      <c r="T5947" s="4">
        <v>130625000000</v>
      </c>
      <c r="U5947" s="4">
        <v>129497000000</v>
      </c>
      <c r="V5947" s="4">
        <v>129110000000</v>
      </c>
      <c r="W5947" s="4">
        <v>127627000000</v>
      </c>
      <c r="X5947" s="4">
        <v>127198000000</v>
      </c>
      <c r="Y5947" s="4">
        <v>126978000000</v>
      </c>
      <c r="Z5947" s="4">
        <v>126857000000</v>
      </c>
      <c r="AA5947" s="4">
        <v>252508000000</v>
      </c>
      <c r="AB5947" s="4">
        <v>251580000000</v>
      </c>
      <c r="AC5947" s="4">
        <v>250286000000</v>
      </c>
      <c r="AD5947" s="4">
        <v>249026000000</v>
      </c>
      <c r="AE5947" s="4">
        <v>247952000000</v>
      </c>
      <c r="AF5947" s="4">
        <v>246264000000</v>
      </c>
      <c r="AG5947" s="4">
        <v>245764000000</v>
      </c>
    </row>
    <row r="5948" spans="1:33">
      <c r="A5948" t="s">
        <v>1028</v>
      </c>
      <c r="B5948" t="s">
        <v>132</v>
      </c>
      <c r="C5948" s="4">
        <v>39535000</v>
      </c>
      <c r="D5948" s="4">
        <v>43695000</v>
      </c>
      <c r="E5948" s="4">
        <v>30664000</v>
      </c>
      <c r="F5948" s="4">
        <v>36239800</v>
      </c>
      <c r="G5948" s="4">
        <v>33613100</v>
      </c>
      <c r="H5948" s="4">
        <v>32688100</v>
      </c>
      <c r="I5948" s="4">
        <v>31797500</v>
      </c>
      <c r="J5948" s="4">
        <v>31779100</v>
      </c>
      <c r="K5948" s="4">
        <v>31759400</v>
      </c>
      <c r="L5948" s="4">
        <v>31711200</v>
      </c>
      <c r="M5948" s="4">
        <v>31568000</v>
      </c>
      <c r="N5948" s="4">
        <v>31496100</v>
      </c>
      <c r="O5948" s="4">
        <v>31297400</v>
      </c>
      <c r="P5948" s="4">
        <v>31240000</v>
      </c>
      <c r="Q5948" s="4">
        <v>31172000</v>
      </c>
      <c r="R5948" s="4">
        <v>31218500</v>
      </c>
      <c r="S5948" s="4">
        <v>31245600</v>
      </c>
      <c r="T5948" s="4">
        <v>31009000</v>
      </c>
      <c r="U5948" s="4">
        <v>30741300</v>
      </c>
      <c r="V5948" s="4">
        <v>30649500</v>
      </c>
      <c r="W5948" s="4">
        <v>30297500</v>
      </c>
      <c r="X5948" s="4">
        <v>30195600</v>
      </c>
      <c r="Y5948" s="4">
        <v>30143400</v>
      </c>
      <c r="Z5948" s="4">
        <v>30114500</v>
      </c>
      <c r="AA5948" s="4">
        <v>59943000</v>
      </c>
      <c r="AB5948" s="4">
        <v>59722700</v>
      </c>
      <c r="AC5948" s="4">
        <v>59415600</v>
      </c>
      <c r="AD5948" s="4">
        <v>59116300</v>
      </c>
      <c r="AE5948" s="4">
        <v>58861400</v>
      </c>
      <c r="AF5948" s="4">
        <v>58460800</v>
      </c>
      <c r="AG5948" s="4">
        <v>58341900</v>
      </c>
    </row>
    <row r="5949" spans="1:33">
      <c r="A5949" t="s">
        <v>1027</v>
      </c>
      <c r="B5949" t="s">
        <v>132</v>
      </c>
      <c r="C5949" s="4">
        <v>447558000</v>
      </c>
      <c r="D5949" s="4">
        <v>494652000</v>
      </c>
      <c r="E5949" s="4">
        <v>347134000</v>
      </c>
      <c r="F5949" s="4">
        <v>410255000</v>
      </c>
      <c r="G5949" s="4">
        <v>380519000</v>
      </c>
      <c r="H5949" s="4">
        <v>370047000</v>
      </c>
      <c r="I5949" s="4">
        <v>359965000</v>
      </c>
      <c r="J5949" s="4">
        <v>359758000</v>
      </c>
      <c r="K5949" s="4">
        <v>359534000</v>
      </c>
      <c r="L5949" s="4">
        <v>358988000</v>
      </c>
      <c r="M5949" s="4">
        <v>357368000</v>
      </c>
      <c r="N5949" s="4">
        <v>356554000</v>
      </c>
      <c r="O5949" s="4">
        <v>354304000</v>
      </c>
      <c r="P5949" s="4">
        <v>353655000</v>
      </c>
      <c r="Q5949" s="4">
        <v>352884000</v>
      </c>
      <c r="R5949" s="4">
        <v>353411000</v>
      </c>
      <c r="S5949" s="4">
        <v>353718000</v>
      </c>
      <c r="T5949" s="4">
        <v>351040000</v>
      </c>
      <c r="U5949" s="4">
        <v>348009000</v>
      </c>
      <c r="V5949" s="4">
        <v>346970000</v>
      </c>
      <c r="W5949" s="4">
        <v>342984000</v>
      </c>
      <c r="X5949" s="4">
        <v>341831000</v>
      </c>
      <c r="Y5949" s="4">
        <v>341240000</v>
      </c>
      <c r="Z5949" s="4">
        <v>340914000</v>
      </c>
      <c r="AA5949" s="4">
        <v>678589000</v>
      </c>
      <c r="AB5949" s="4">
        <v>676095000</v>
      </c>
      <c r="AC5949" s="4">
        <v>672617000</v>
      </c>
      <c r="AD5949" s="4">
        <v>669229000</v>
      </c>
      <c r="AE5949" s="4">
        <v>666344000</v>
      </c>
      <c r="AF5949" s="4">
        <v>661809000</v>
      </c>
      <c r="AG5949" s="4">
        <v>660463000</v>
      </c>
    </row>
    <row r="5950" spans="1:33">
      <c r="A5950" t="s">
        <v>1026</v>
      </c>
      <c r="B5950" t="s">
        <v>132</v>
      </c>
      <c r="C5950" s="4">
        <v>266857000</v>
      </c>
      <c r="D5950" s="4">
        <v>294937000</v>
      </c>
      <c r="E5950" s="4">
        <v>206979000</v>
      </c>
      <c r="F5950" s="4">
        <v>244615000</v>
      </c>
      <c r="G5950" s="4">
        <v>226885000</v>
      </c>
      <c r="H5950" s="4">
        <v>220641000</v>
      </c>
      <c r="I5950" s="4">
        <v>214630000</v>
      </c>
      <c r="J5950" s="4">
        <v>214506000</v>
      </c>
      <c r="K5950" s="4">
        <v>214372000</v>
      </c>
      <c r="L5950" s="4">
        <v>214047000</v>
      </c>
      <c r="M5950" s="4">
        <v>213081000</v>
      </c>
      <c r="N5950" s="4">
        <v>212596000</v>
      </c>
      <c r="O5950" s="4">
        <v>211254000</v>
      </c>
      <c r="P5950" s="4">
        <v>210867000</v>
      </c>
      <c r="Q5950" s="4">
        <v>210408000</v>
      </c>
      <c r="R5950" s="4">
        <v>210722000</v>
      </c>
      <c r="S5950" s="4">
        <v>210905000</v>
      </c>
      <c r="T5950" s="4">
        <v>209308000</v>
      </c>
      <c r="U5950" s="4">
        <v>207501000</v>
      </c>
      <c r="V5950" s="4">
        <v>206881000</v>
      </c>
      <c r="W5950" s="4">
        <v>204505000</v>
      </c>
      <c r="X5950" s="4">
        <v>203817000</v>
      </c>
      <c r="Y5950" s="4">
        <v>203465000</v>
      </c>
      <c r="Z5950" s="4">
        <v>203270000</v>
      </c>
      <c r="AA5950" s="4">
        <v>404609000</v>
      </c>
      <c r="AB5950" s="4">
        <v>403122000</v>
      </c>
      <c r="AC5950" s="4">
        <v>401049000</v>
      </c>
      <c r="AD5950" s="4">
        <v>399029000</v>
      </c>
      <c r="AE5950" s="4">
        <v>397308000</v>
      </c>
      <c r="AF5950" s="4">
        <v>394604000</v>
      </c>
      <c r="AG5950" s="4">
        <v>393802000</v>
      </c>
    </row>
    <row r="5951" spans="1:33">
      <c r="A5951" t="s">
        <v>1025</v>
      </c>
      <c r="B5951" t="s">
        <v>132</v>
      </c>
      <c r="C5951" s="4">
        <v>54476400</v>
      </c>
      <c r="D5951" s="4">
        <v>60208700</v>
      </c>
      <c r="E5951" s="4">
        <v>42252800</v>
      </c>
      <c r="F5951" s="4">
        <v>49936000</v>
      </c>
      <c r="G5951" s="4">
        <v>46316500</v>
      </c>
      <c r="H5951" s="4">
        <v>45041900</v>
      </c>
      <c r="I5951" s="4">
        <v>43814700</v>
      </c>
      <c r="J5951" s="4">
        <v>43789400</v>
      </c>
      <c r="K5951" s="4">
        <v>43762200</v>
      </c>
      <c r="L5951" s="4">
        <v>43695800</v>
      </c>
      <c r="M5951" s="4">
        <v>43498500</v>
      </c>
      <c r="N5951" s="4">
        <v>43399400</v>
      </c>
      <c r="O5951" s="4">
        <v>43125600</v>
      </c>
      <c r="P5951" s="4">
        <v>43046600</v>
      </c>
      <c r="Q5951" s="4">
        <v>42952800</v>
      </c>
      <c r="R5951" s="4">
        <v>43016900</v>
      </c>
      <c r="S5951" s="4">
        <v>43054200</v>
      </c>
      <c r="T5951" s="4">
        <v>42728300</v>
      </c>
      <c r="U5951" s="4">
        <v>42359400</v>
      </c>
      <c r="V5951" s="4">
        <v>42232900</v>
      </c>
      <c r="W5951" s="4">
        <v>41747800</v>
      </c>
      <c r="X5951" s="4">
        <v>41607400</v>
      </c>
      <c r="Y5951" s="4">
        <v>41535500</v>
      </c>
      <c r="Z5951" s="4">
        <v>41495700</v>
      </c>
      <c r="AA5951" s="4">
        <v>82597300</v>
      </c>
      <c r="AB5951" s="4">
        <v>82293700</v>
      </c>
      <c r="AC5951" s="4">
        <v>81870500</v>
      </c>
      <c r="AD5951" s="4">
        <v>81458100</v>
      </c>
      <c r="AE5951" s="4">
        <v>81106900</v>
      </c>
      <c r="AF5951" s="4">
        <v>80554800</v>
      </c>
      <c r="AG5951" s="4">
        <v>80391100</v>
      </c>
    </row>
    <row r="5952" spans="1:33">
      <c r="A5952" t="s">
        <v>1024</v>
      </c>
      <c r="B5952" t="s">
        <v>132</v>
      </c>
      <c r="C5952" s="4">
        <v>46612800</v>
      </c>
      <c r="D5952" s="4">
        <v>51517600</v>
      </c>
      <c r="E5952" s="4">
        <v>36153700</v>
      </c>
      <c r="F5952" s="4">
        <v>42727700</v>
      </c>
      <c r="G5952" s="4">
        <v>39630800</v>
      </c>
      <c r="H5952" s="4">
        <v>38540100</v>
      </c>
      <c r="I5952" s="4">
        <v>37490000</v>
      </c>
      <c r="J5952" s="4">
        <v>37468500</v>
      </c>
      <c r="K5952" s="4">
        <v>37445100</v>
      </c>
      <c r="L5952" s="4">
        <v>37388300</v>
      </c>
      <c r="M5952" s="4">
        <v>37219500</v>
      </c>
      <c r="N5952" s="4">
        <v>37134800</v>
      </c>
      <c r="O5952" s="4">
        <v>36900400</v>
      </c>
      <c r="P5952" s="4">
        <v>36832800</v>
      </c>
      <c r="Q5952" s="4">
        <v>36752600</v>
      </c>
      <c r="R5952" s="4">
        <v>36807400</v>
      </c>
      <c r="S5952" s="4">
        <v>36839400</v>
      </c>
      <c r="T5952" s="4">
        <v>36560500</v>
      </c>
      <c r="U5952" s="4">
        <v>36244800</v>
      </c>
      <c r="V5952" s="4">
        <v>36136600</v>
      </c>
      <c r="W5952" s="4">
        <v>35721500</v>
      </c>
      <c r="X5952" s="4">
        <v>35601400</v>
      </c>
      <c r="Y5952" s="4">
        <v>35539800</v>
      </c>
      <c r="Z5952" s="4">
        <v>35505900</v>
      </c>
      <c r="AA5952" s="4">
        <v>70674400</v>
      </c>
      <c r="AB5952" s="4">
        <v>70414700</v>
      </c>
      <c r="AC5952" s="4">
        <v>70052500</v>
      </c>
      <c r="AD5952" s="4">
        <v>69699600</v>
      </c>
      <c r="AE5952" s="4">
        <v>69399100</v>
      </c>
      <c r="AF5952" s="4">
        <v>68926800</v>
      </c>
      <c r="AG5952" s="4">
        <v>68786700</v>
      </c>
    </row>
    <row r="5953" spans="1:33">
      <c r="A5953" t="s">
        <v>1023</v>
      </c>
      <c r="B5953" t="s">
        <v>132</v>
      </c>
      <c r="C5953" s="4">
        <v>198748000</v>
      </c>
      <c r="D5953" s="4">
        <v>219661000</v>
      </c>
      <c r="E5953" s="4">
        <v>154152000</v>
      </c>
      <c r="F5953" s="4">
        <v>182183000</v>
      </c>
      <c r="G5953" s="4">
        <v>168978000</v>
      </c>
      <c r="H5953" s="4">
        <v>164328000</v>
      </c>
      <c r="I5953" s="4">
        <v>159850000</v>
      </c>
      <c r="J5953" s="4">
        <v>159758000</v>
      </c>
      <c r="K5953" s="4">
        <v>159659000</v>
      </c>
      <c r="L5953" s="4">
        <v>159416000</v>
      </c>
      <c r="M5953" s="4">
        <v>158697000</v>
      </c>
      <c r="N5953" s="4">
        <v>158335000</v>
      </c>
      <c r="O5953" s="4">
        <v>157336000</v>
      </c>
      <c r="P5953" s="4">
        <v>157048000</v>
      </c>
      <c r="Q5953" s="4">
        <v>156706000</v>
      </c>
      <c r="R5953" s="4">
        <v>156940000</v>
      </c>
      <c r="S5953" s="4">
        <v>157076000</v>
      </c>
      <c r="T5953" s="4">
        <v>155887000</v>
      </c>
      <c r="U5953" s="4">
        <v>154541000</v>
      </c>
      <c r="V5953" s="4">
        <v>154079000</v>
      </c>
      <c r="W5953" s="4">
        <v>152310000</v>
      </c>
      <c r="X5953" s="4">
        <v>151797000</v>
      </c>
      <c r="Y5953" s="4">
        <v>151535000</v>
      </c>
      <c r="Z5953" s="4">
        <v>151390000</v>
      </c>
      <c r="AA5953" s="4">
        <v>301342000</v>
      </c>
      <c r="AB5953" s="4">
        <v>300235000</v>
      </c>
      <c r="AC5953" s="4">
        <v>298690000</v>
      </c>
      <c r="AD5953" s="4">
        <v>297186000</v>
      </c>
      <c r="AE5953" s="4">
        <v>295904000</v>
      </c>
      <c r="AF5953" s="4">
        <v>293890000</v>
      </c>
      <c r="AG5953" s="4">
        <v>293293000</v>
      </c>
    </row>
    <row r="5954" spans="1:33">
      <c r="A5954" t="s">
        <v>1022</v>
      </c>
      <c r="B5954" t="s">
        <v>132</v>
      </c>
      <c r="C5954" s="4">
        <v>3530780</v>
      </c>
      <c r="D5954" s="4">
        <v>3902300</v>
      </c>
      <c r="E5954" s="4">
        <v>2738530</v>
      </c>
      <c r="F5954" s="4">
        <v>3236500</v>
      </c>
      <c r="G5954" s="4">
        <v>3001910</v>
      </c>
      <c r="H5954" s="4">
        <v>2919300</v>
      </c>
      <c r="I5954" s="4">
        <v>2839760</v>
      </c>
      <c r="J5954" s="4">
        <v>2838120</v>
      </c>
      <c r="K5954" s="4">
        <v>2836360</v>
      </c>
      <c r="L5954" s="4">
        <v>2832050</v>
      </c>
      <c r="M5954" s="4">
        <v>2819270</v>
      </c>
      <c r="N5954" s="4">
        <v>2812850</v>
      </c>
      <c r="O5954" s="4">
        <v>2795100</v>
      </c>
      <c r="P5954" s="4">
        <v>2789980</v>
      </c>
      <c r="Q5954" s="4">
        <v>2783900</v>
      </c>
      <c r="R5954" s="4">
        <v>2788050</v>
      </c>
      <c r="S5954" s="4">
        <v>2790470</v>
      </c>
      <c r="T5954" s="4">
        <v>2769350</v>
      </c>
      <c r="U5954" s="4">
        <v>2745440</v>
      </c>
      <c r="V5954" s="4">
        <v>2737240</v>
      </c>
      <c r="W5954" s="4">
        <v>2705800</v>
      </c>
      <c r="X5954" s="4">
        <v>2696700</v>
      </c>
      <c r="Y5954" s="4">
        <v>2692040</v>
      </c>
      <c r="Z5954" s="4">
        <v>2689460</v>
      </c>
      <c r="AA5954" s="4">
        <v>5353380</v>
      </c>
      <c r="AB5954" s="4">
        <v>5333700</v>
      </c>
      <c r="AC5954" s="4">
        <v>5306270</v>
      </c>
      <c r="AD5954" s="4">
        <v>5279540</v>
      </c>
      <c r="AE5954" s="4">
        <v>5256780</v>
      </c>
      <c r="AF5954" s="4">
        <v>5221000</v>
      </c>
      <c r="AG5954" s="4">
        <v>5210380</v>
      </c>
    </row>
    <row r="5955" spans="1:33">
      <c r="A5955" t="s">
        <v>1021</v>
      </c>
      <c r="B5955" t="s">
        <v>132</v>
      </c>
      <c r="C5955" s="4">
        <v>17114700</v>
      </c>
      <c r="D5955" s="4">
        <v>18915500</v>
      </c>
      <c r="E5955" s="4">
        <v>13274400</v>
      </c>
      <c r="F5955" s="4">
        <v>15688200</v>
      </c>
      <c r="G5955" s="4">
        <v>14551100</v>
      </c>
      <c r="H5955" s="4">
        <v>14150600</v>
      </c>
      <c r="I5955" s="4">
        <v>13765100</v>
      </c>
      <c r="J5955" s="4">
        <v>13757200</v>
      </c>
      <c r="K5955" s="4">
        <v>13748600</v>
      </c>
      <c r="L5955" s="4">
        <v>13727700</v>
      </c>
      <c r="M5955" s="4">
        <v>13665800</v>
      </c>
      <c r="N5955" s="4">
        <v>13634600</v>
      </c>
      <c r="O5955" s="4">
        <v>13548600</v>
      </c>
      <c r="P5955" s="4">
        <v>13523800</v>
      </c>
      <c r="Q5955" s="4">
        <v>13494300</v>
      </c>
      <c r="R5955" s="4">
        <v>13514500</v>
      </c>
      <c r="S5955" s="4">
        <v>13526200</v>
      </c>
      <c r="T5955" s="4">
        <v>13423800</v>
      </c>
      <c r="U5955" s="4">
        <v>13307900</v>
      </c>
      <c r="V5955" s="4">
        <v>13268200</v>
      </c>
      <c r="W5955" s="4">
        <v>13115700</v>
      </c>
      <c r="X5955" s="4">
        <v>13071600</v>
      </c>
      <c r="Y5955" s="4">
        <v>13049000</v>
      </c>
      <c r="Z5955" s="4">
        <v>13036600</v>
      </c>
      <c r="AA5955" s="4">
        <v>25949300</v>
      </c>
      <c r="AB5955" s="4">
        <v>25853900</v>
      </c>
      <c r="AC5955" s="4">
        <v>25720900</v>
      </c>
      <c r="AD5955" s="4">
        <v>25591400</v>
      </c>
      <c r="AE5955" s="4">
        <v>25481000</v>
      </c>
      <c r="AF5955" s="4">
        <v>25307600</v>
      </c>
      <c r="AG5955" s="4">
        <v>25256200</v>
      </c>
    </row>
    <row r="5956" spans="1:33">
      <c r="A5956" t="s">
        <v>1020</v>
      </c>
      <c r="B5956" t="s">
        <v>132</v>
      </c>
      <c r="C5956" s="4">
        <v>8129190</v>
      </c>
      <c r="D5956" s="4">
        <v>8984580</v>
      </c>
      <c r="E5956" s="4">
        <v>6305140</v>
      </c>
      <c r="F5956" s="4">
        <v>7451650</v>
      </c>
      <c r="G5956" s="4">
        <v>6911540</v>
      </c>
      <c r="H5956" s="4">
        <v>6721330</v>
      </c>
      <c r="I5956" s="4">
        <v>6538200</v>
      </c>
      <c r="J5956" s="4">
        <v>6534440</v>
      </c>
      <c r="K5956" s="4">
        <v>6530370</v>
      </c>
      <c r="L5956" s="4">
        <v>6520460</v>
      </c>
      <c r="M5956" s="4">
        <v>6491030</v>
      </c>
      <c r="N5956" s="4">
        <v>6476240</v>
      </c>
      <c r="O5956" s="4">
        <v>6435370</v>
      </c>
      <c r="P5956" s="4">
        <v>6423590</v>
      </c>
      <c r="Q5956" s="4">
        <v>6409590</v>
      </c>
      <c r="R5956" s="4">
        <v>6419160</v>
      </c>
      <c r="S5956" s="4">
        <v>6424730</v>
      </c>
      <c r="T5956" s="4">
        <v>6376090</v>
      </c>
      <c r="U5956" s="4">
        <v>6321040</v>
      </c>
      <c r="V5956" s="4">
        <v>6302160</v>
      </c>
      <c r="W5956" s="4">
        <v>6229770</v>
      </c>
      <c r="X5956" s="4">
        <v>6208820</v>
      </c>
      <c r="Y5956" s="4">
        <v>6198090</v>
      </c>
      <c r="Z5956" s="4">
        <v>6192160</v>
      </c>
      <c r="AA5956" s="4">
        <v>12325500</v>
      </c>
      <c r="AB5956" s="4">
        <v>12280200</v>
      </c>
      <c r="AC5956" s="4">
        <v>12217000</v>
      </c>
      <c r="AD5956" s="4">
        <v>12155500</v>
      </c>
      <c r="AE5956" s="4">
        <v>12103100</v>
      </c>
      <c r="AF5956" s="4">
        <v>12020700</v>
      </c>
      <c r="AG5956" s="4">
        <v>11996300</v>
      </c>
    </row>
    <row r="5957" spans="1:33">
      <c r="A5957" t="s">
        <v>1019</v>
      </c>
      <c r="B5957" t="s">
        <v>132</v>
      </c>
      <c r="C5957" s="4">
        <v>1625840</v>
      </c>
      <c r="D5957" s="4">
        <v>1796920</v>
      </c>
      <c r="E5957" s="4">
        <v>1261030</v>
      </c>
      <c r="F5957" s="4">
        <v>1490330</v>
      </c>
      <c r="G5957" s="4">
        <v>1382310</v>
      </c>
      <c r="H5957" s="4">
        <v>1344270</v>
      </c>
      <c r="I5957" s="4">
        <v>1307640</v>
      </c>
      <c r="J5957" s="4">
        <v>1306890</v>
      </c>
      <c r="K5957" s="4">
        <v>1306070</v>
      </c>
      <c r="L5957" s="4">
        <v>1304090</v>
      </c>
      <c r="M5957" s="4">
        <v>1298210</v>
      </c>
      <c r="N5957" s="4">
        <v>1295250</v>
      </c>
      <c r="O5957" s="4">
        <v>1287070</v>
      </c>
      <c r="P5957" s="4">
        <v>1284720</v>
      </c>
      <c r="Q5957" s="4">
        <v>1281920</v>
      </c>
      <c r="R5957" s="4">
        <v>1283830</v>
      </c>
      <c r="S5957" s="4">
        <v>1284950</v>
      </c>
      <c r="T5957" s="4">
        <v>1275220</v>
      </c>
      <c r="U5957" s="4">
        <v>1264210</v>
      </c>
      <c r="V5957" s="4">
        <v>1260430</v>
      </c>
      <c r="W5957" s="4">
        <v>1245950</v>
      </c>
      <c r="X5957" s="4">
        <v>1241760</v>
      </c>
      <c r="Y5957" s="4">
        <v>1239620</v>
      </c>
      <c r="Z5957" s="4">
        <v>1238430</v>
      </c>
      <c r="AA5957" s="4">
        <v>2465100</v>
      </c>
      <c r="AB5957" s="4">
        <v>2456040</v>
      </c>
      <c r="AC5957" s="4">
        <v>2443410</v>
      </c>
      <c r="AD5957" s="4">
        <v>2431100</v>
      </c>
      <c r="AE5957" s="4">
        <v>2420620</v>
      </c>
      <c r="AF5957" s="4">
        <v>2404140</v>
      </c>
      <c r="AG5957" s="4">
        <v>2399260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63635900000</v>
      </c>
      <c r="F5983" s="4">
        <v>66029000000</v>
      </c>
      <c r="G5983" s="4">
        <v>68381400000</v>
      </c>
      <c r="H5983" s="4">
        <v>70789100000</v>
      </c>
      <c r="I5983" s="4">
        <v>73174800000</v>
      </c>
      <c r="J5983" s="4">
        <v>75565500000</v>
      </c>
      <c r="K5983" s="4">
        <v>81950000000</v>
      </c>
      <c r="L5983" s="4">
        <v>109494000000</v>
      </c>
      <c r="M5983" s="4">
        <v>134861000000</v>
      </c>
      <c r="N5983" s="4">
        <v>160337000000</v>
      </c>
      <c r="O5983" s="4">
        <v>185834000000</v>
      </c>
      <c r="P5983" s="4">
        <v>211230000000</v>
      </c>
      <c r="Q5983" s="4">
        <v>236674000000</v>
      </c>
      <c r="R5983" s="4">
        <v>262120000000</v>
      </c>
      <c r="S5983" s="4">
        <v>286504000000</v>
      </c>
      <c r="T5983" s="4">
        <v>285570000000</v>
      </c>
      <c r="U5983" s="4">
        <v>285101000000</v>
      </c>
      <c r="V5983" s="4">
        <v>284855000000</v>
      </c>
      <c r="W5983" s="4">
        <v>284257000000</v>
      </c>
      <c r="X5983" s="4">
        <v>283477000000</v>
      </c>
      <c r="Y5983" s="4">
        <v>282897000000</v>
      </c>
      <c r="Z5983" s="4">
        <v>281619000000</v>
      </c>
      <c r="AA5983" s="4">
        <v>281350000000</v>
      </c>
      <c r="AB5983" s="4">
        <v>280665000000</v>
      </c>
      <c r="AC5983" s="4">
        <v>281924000000</v>
      </c>
      <c r="AD5983" s="4">
        <v>281100000000</v>
      </c>
      <c r="AE5983" s="4">
        <v>280075000000</v>
      </c>
      <c r="AF5983" s="4">
        <v>279280000000</v>
      </c>
      <c r="AG5983" s="4">
        <v>278473000000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15106500</v>
      </c>
      <c r="F5984" s="4">
        <v>15674600</v>
      </c>
      <c r="G5984" s="4">
        <v>16233100</v>
      </c>
      <c r="H5984" s="4">
        <v>16804600</v>
      </c>
      <c r="I5984" s="4">
        <v>17371000</v>
      </c>
      <c r="J5984" s="4">
        <v>17938500</v>
      </c>
      <c r="K5984" s="4">
        <v>19454100</v>
      </c>
      <c r="L5984" s="4">
        <v>25992700</v>
      </c>
      <c r="M5984" s="4">
        <v>32014700</v>
      </c>
      <c r="N5984" s="4">
        <v>38062400</v>
      </c>
      <c r="O5984" s="4">
        <v>44115200</v>
      </c>
      <c r="P5984" s="4">
        <v>50143900</v>
      </c>
      <c r="Q5984" s="4">
        <v>56184000</v>
      </c>
      <c r="R5984" s="4">
        <v>62224600</v>
      </c>
      <c r="S5984" s="4">
        <v>68013200</v>
      </c>
      <c r="T5984" s="4">
        <v>67791600</v>
      </c>
      <c r="U5984" s="4">
        <v>67680200</v>
      </c>
      <c r="V5984" s="4">
        <v>67621700</v>
      </c>
      <c r="W5984" s="4">
        <v>67479900</v>
      </c>
      <c r="X5984" s="4">
        <v>67294700</v>
      </c>
      <c r="Y5984" s="4">
        <v>67156900</v>
      </c>
      <c r="Z5984" s="4">
        <v>66853600</v>
      </c>
      <c r="AA5984" s="4">
        <v>66789700</v>
      </c>
      <c r="AB5984" s="4">
        <v>66627100</v>
      </c>
      <c r="AC5984" s="4">
        <v>66926100</v>
      </c>
      <c r="AD5984" s="4">
        <v>66730500</v>
      </c>
      <c r="AE5984" s="4">
        <v>66487000</v>
      </c>
      <c r="AF5984" s="4">
        <v>66298400</v>
      </c>
      <c r="AG5984" s="4">
        <v>66106800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171015000</v>
      </c>
      <c r="F5985" s="4">
        <v>177446000</v>
      </c>
      <c r="G5985" s="4">
        <v>183767000</v>
      </c>
      <c r="H5985" s="4">
        <v>190238000</v>
      </c>
      <c r="I5985" s="4">
        <v>196649000</v>
      </c>
      <c r="J5985" s="4">
        <v>203074000</v>
      </c>
      <c r="K5985" s="4">
        <v>220232000</v>
      </c>
      <c r="L5985" s="4">
        <v>294252000</v>
      </c>
      <c r="M5985" s="4">
        <v>362424000</v>
      </c>
      <c r="N5985" s="4">
        <v>430888000</v>
      </c>
      <c r="O5985" s="4">
        <v>499409000</v>
      </c>
      <c r="P5985" s="4">
        <v>567657000</v>
      </c>
      <c r="Q5985" s="4">
        <v>636034000</v>
      </c>
      <c r="R5985" s="4">
        <v>704417000</v>
      </c>
      <c r="S5985" s="4">
        <v>769947000</v>
      </c>
      <c r="T5985" s="4">
        <v>767439000</v>
      </c>
      <c r="U5985" s="4">
        <v>766177000</v>
      </c>
      <c r="V5985" s="4">
        <v>765516000</v>
      </c>
      <c r="W5985" s="4">
        <v>763910000</v>
      </c>
      <c r="X5985" s="4">
        <v>761814000</v>
      </c>
      <c r="Y5985" s="4">
        <v>760254000</v>
      </c>
      <c r="Z5985" s="4">
        <v>756821000</v>
      </c>
      <c r="AA5985" s="4">
        <v>756097000</v>
      </c>
      <c r="AB5985" s="4">
        <v>754256000</v>
      </c>
      <c r="AC5985" s="4">
        <v>757641000</v>
      </c>
      <c r="AD5985" s="4">
        <v>755426000</v>
      </c>
      <c r="AE5985" s="4">
        <v>752671000</v>
      </c>
      <c r="AF5985" s="4">
        <v>750536000</v>
      </c>
      <c r="AG5985" s="4">
        <v>748366000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101968000</v>
      </c>
      <c r="F5986" s="4">
        <v>105802000</v>
      </c>
      <c r="G5986" s="4">
        <v>109572000</v>
      </c>
      <c r="H5986" s="4">
        <v>113429000</v>
      </c>
      <c r="I5986" s="4">
        <v>117252000</v>
      </c>
      <c r="J5986" s="4">
        <v>121083000</v>
      </c>
      <c r="K5986" s="4">
        <v>131313000</v>
      </c>
      <c r="L5986" s="4">
        <v>175448000</v>
      </c>
      <c r="M5986" s="4">
        <v>216096000</v>
      </c>
      <c r="N5986" s="4">
        <v>256917000</v>
      </c>
      <c r="O5986" s="4">
        <v>297773000</v>
      </c>
      <c r="P5986" s="4">
        <v>338466000</v>
      </c>
      <c r="Q5986" s="4">
        <v>379236000</v>
      </c>
      <c r="R5986" s="4">
        <v>420010000</v>
      </c>
      <c r="S5986" s="4">
        <v>459082000</v>
      </c>
      <c r="T5986" s="4">
        <v>457586000</v>
      </c>
      <c r="U5986" s="4">
        <v>456834000</v>
      </c>
      <c r="V5986" s="4">
        <v>456440000</v>
      </c>
      <c r="W5986" s="4">
        <v>455482000</v>
      </c>
      <c r="X5986" s="4">
        <v>454232000</v>
      </c>
      <c r="Y5986" s="4">
        <v>453302000</v>
      </c>
      <c r="Z5986" s="4">
        <v>451255000</v>
      </c>
      <c r="AA5986" s="4">
        <v>450824000</v>
      </c>
      <c r="AB5986" s="4">
        <v>449726000</v>
      </c>
      <c r="AC5986" s="4">
        <v>451744000</v>
      </c>
      <c r="AD5986" s="4">
        <v>450424000</v>
      </c>
      <c r="AE5986" s="4">
        <v>448781000</v>
      </c>
      <c r="AF5986" s="4">
        <v>447508000</v>
      </c>
      <c r="AG5986" s="4">
        <v>446214000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20815800</v>
      </c>
      <c r="F5987" s="4">
        <v>21598600</v>
      </c>
      <c r="G5987" s="4">
        <v>22368000</v>
      </c>
      <c r="H5987" s="4">
        <v>23155600</v>
      </c>
      <c r="I5987" s="4">
        <v>23936000</v>
      </c>
      <c r="J5987" s="4">
        <v>24718000</v>
      </c>
      <c r="K5987" s="4">
        <v>26806400</v>
      </c>
      <c r="L5987" s="4">
        <v>35816200</v>
      </c>
      <c r="M5987" s="4">
        <v>44114000</v>
      </c>
      <c r="N5987" s="4">
        <v>52447400</v>
      </c>
      <c r="O5987" s="4">
        <v>60787700</v>
      </c>
      <c r="P5987" s="4">
        <v>69094700</v>
      </c>
      <c r="Q5987" s="4">
        <v>77417600</v>
      </c>
      <c r="R5987" s="4">
        <v>85741100</v>
      </c>
      <c r="S5987" s="4">
        <v>93717400</v>
      </c>
      <c r="T5987" s="4">
        <v>93412100</v>
      </c>
      <c r="U5987" s="4">
        <v>93258500</v>
      </c>
      <c r="V5987" s="4">
        <v>93178000</v>
      </c>
      <c r="W5987" s="4">
        <v>92982600</v>
      </c>
      <c r="X5987" s="4">
        <v>92727400</v>
      </c>
      <c r="Y5987" s="4">
        <v>92537600</v>
      </c>
      <c r="Z5987" s="4">
        <v>92119600</v>
      </c>
      <c r="AA5987" s="4">
        <v>92031500</v>
      </c>
      <c r="AB5987" s="4">
        <v>91807500</v>
      </c>
      <c r="AC5987" s="4">
        <v>92219400</v>
      </c>
      <c r="AD5987" s="4">
        <v>91949900</v>
      </c>
      <c r="AE5987" s="4">
        <v>91614500</v>
      </c>
      <c r="AF5987" s="4">
        <v>91354600</v>
      </c>
      <c r="AG5987" s="4">
        <v>91090500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17811000</v>
      </c>
      <c r="F5988" s="4">
        <v>18480800</v>
      </c>
      <c r="G5988" s="4">
        <v>19139200</v>
      </c>
      <c r="H5988" s="4">
        <v>19813100</v>
      </c>
      <c r="I5988" s="4">
        <v>20480800</v>
      </c>
      <c r="J5988" s="4">
        <v>21150000</v>
      </c>
      <c r="K5988" s="4">
        <v>22936900</v>
      </c>
      <c r="L5988" s="4">
        <v>30646100</v>
      </c>
      <c r="M5988" s="4">
        <v>37746200</v>
      </c>
      <c r="N5988" s="4">
        <v>44876600</v>
      </c>
      <c r="O5988" s="4">
        <v>52013000</v>
      </c>
      <c r="P5988" s="4">
        <v>59121000</v>
      </c>
      <c r="Q5988" s="4">
        <v>66242400</v>
      </c>
      <c r="R5988" s="4">
        <v>73364500</v>
      </c>
      <c r="S5988" s="4">
        <v>80189300</v>
      </c>
      <c r="T5988" s="4">
        <v>79928100</v>
      </c>
      <c r="U5988" s="4">
        <v>79796700</v>
      </c>
      <c r="V5988" s="4">
        <v>79727800</v>
      </c>
      <c r="W5988" s="4">
        <v>79560600</v>
      </c>
      <c r="X5988" s="4">
        <v>79342200</v>
      </c>
      <c r="Y5988" s="4">
        <v>79179800</v>
      </c>
      <c r="Z5988" s="4">
        <v>78822200</v>
      </c>
      <c r="AA5988" s="4">
        <v>78746800</v>
      </c>
      <c r="AB5988" s="4">
        <v>78555100</v>
      </c>
      <c r="AC5988" s="4">
        <v>78907600</v>
      </c>
      <c r="AD5988" s="4">
        <v>78677000</v>
      </c>
      <c r="AE5988" s="4">
        <v>78390000</v>
      </c>
      <c r="AF5988" s="4">
        <v>78167600</v>
      </c>
      <c r="AG5988" s="4">
        <v>77941700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75942700</v>
      </c>
      <c r="F5989" s="4">
        <v>78798600</v>
      </c>
      <c r="G5989" s="4">
        <v>81605900</v>
      </c>
      <c r="H5989" s="4">
        <v>84479200</v>
      </c>
      <c r="I5989" s="4">
        <v>87326400</v>
      </c>
      <c r="J5989" s="4">
        <v>90179400</v>
      </c>
      <c r="K5989" s="4">
        <v>97798600</v>
      </c>
      <c r="L5989" s="4">
        <v>130669000</v>
      </c>
      <c r="M5989" s="4">
        <v>160942000</v>
      </c>
      <c r="N5989" s="4">
        <v>191345000</v>
      </c>
      <c r="O5989" s="4">
        <v>221773000</v>
      </c>
      <c r="P5989" s="4">
        <v>252080000</v>
      </c>
      <c r="Q5989" s="4">
        <v>282445000</v>
      </c>
      <c r="R5989" s="4">
        <v>312812000</v>
      </c>
      <c r="S5989" s="4">
        <v>341912000</v>
      </c>
      <c r="T5989" s="4">
        <v>340798000</v>
      </c>
      <c r="U5989" s="4">
        <v>340238000</v>
      </c>
      <c r="V5989" s="4">
        <v>339944000</v>
      </c>
      <c r="W5989" s="4">
        <v>339231000</v>
      </c>
      <c r="X5989" s="4">
        <v>338300000</v>
      </c>
      <c r="Y5989" s="4">
        <v>337607000</v>
      </c>
      <c r="Z5989" s="4">
        <v>336083000</v>
      </c>
      <c r="AA5989" s="4">
        <v>335761000</v>
      </c>
      <c r="AB5989" s="4">
        <v>334944000</v>
      </c>
      <c r="AC5989" s="4">
        <v>336447000</v>
      </c>
      <c r="AD5989" s="4">
        <v>335463000</v>
      </c>
      <c r="AE5989" s="4">
        <v>334240000</v>
      </c>
      <c r="AF5989" s="4">
        <v>333292000</v>
      </c>
      <c r="AG5989" s="4">
        <v>332328000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1349130</v>
      </c>
      <c r="F5990" s="4">
        <v>1399870</v>
      </c>
      <c r="G5990" s="4">
        <v>1449740</v>
      </c>
      <c r="H5990" s="4">
        <v>1500780</v>
      </c>
      <c r="I5990" s="4">
        <v>1551360</v>
      </c>
      <c r="J5990" s="4">
        <v>1602050</v>
      </c>
      <c r="K5990" s="4">
        <v>1737400</v>
      </c>
      <c r="L5990" s="4">
        <v>2321350</v>
      </c>
      <c r="M5990" s="4">
        <v>2859160</v>
      </c>
      <c r="N5990" s="4">
        <v>3399270</v>
      </c>
      <c r="O5990" s="4">
        <v>3939830</v>
      </c>
      <c r="P5990" s="4">
        <v>4478240</v>
      </c>
      <c r="Q5990" s="4">
        <v>5017670</v>
      </c>
      <c r="R5990" s="4">
        <v>5557140</v>
      </c>
      <c r="S5990" s="4">
        <v>6074100</v>
      </c>
      <c r="T5990" s="4">
        <v>6054310</v>
      </c>
      <c r="U5990" s="4">
        <v>6044360</v>
      </c>
      <c r="V5990" s="4">
        <v>6039140</v>
      </c>
      <c r="W5990" s="4">
        <v>6026480</v>
      </c>
      <c r="X5990" s="4">
        <v>6009940</v>
      </c>
      <c r="Y5990" s="4">
        <v>5997630</v>
      </c>
      <c r="Z5990" s="4">
        <v>5970550</v>
      </c>
      <c r="AA5990" s="4">
        <v>5964840</v>
      </c>
      <c r="AB5990" s="4">
        <v>5950310</v>
      </c>
      <c r="AC5990" s="4">
        <v>5977020</v>
      </c>
      <c r="AD5990" s="4">
        <v>5959550</v>
      </c>
      <c r="AE5990" s="4">
        <v>5937810</v>
      </c>
      <c r="AF5990" s="4">
        <v>5920960</v>
      </c>
      <c r="AG5990" s="4">
        <v>5903850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6539610</v>
      </c>
      <c r="F5991" s="4">
        <v>6785540</v>
      </c>
      <c r="G5991" s="4">
        <v>7027280</v>
      </c>
      <c r="H5991" s="4">
        <v>7274710</v>
      </c>
      <c r="I5991" s="4">
        <v>7519880</v>
      </c>
      <c r="J5991" s="4">
        <v>7765570</v>
      </c>
      <c r="K5991" s="4">
        <v>8421670</v>
      </c>
      <c r="L5991" s="4">
        <v>11252200</v>
      </c>
      <c r="M5991" s="4">
        <v>13859100</v>
      </c>
      <c r="N5991" s="4">
        <v>16477200</v>
      </c>
      <c r="O5991" s="4">
        <v>19097400</v>
      </c>
      <c r="P5991" s="4">
        <v>21707200</v>
      </c>
      <c r="Q5991" s="4">
        <v>24322000</v>
      </c>
      <c r="R5991" s="4">
        <v>26937000</v>
      </c>
      <c r="S5991" s="4">
        <v>29442800</v>
      </c>
      <c r="T5991" s="4">
        <v>29346900</v>
      </c>
      <c r="U5991" s="4">
        <v>29298700</v>
      </c>
      <c r="V5991" s="4">
        <v>29273400</v>
      </c>
      <c r="W5991" s="4">
        <v>29212000</v>
      </c>
      <c r="X5991" s="4">
        <v>29131800</v>
      </c>
      <c r="Y5991" s="4">
        <v>29072200</v>
      </c>
      <c r="Z5991" s="4">
        <v>28940900</v>
      </c>
      <c r="AA5991" s="4">
        <v>28913200</v>
      </c>
      <c r="AB5991" s="4">
        <v>28842800</v>
      </c>
      <c r="AC5991" s="4">
        <v>28972200</v>
      </c>
      <c r="AD5991" s="4">
        <v>28887600</v>
      </c>
      <c r="AE5991" s="4">
        <v>28782200</v>
      </c>
      <c r="AF5991" s="4">
        <v>28700500</v>
      </c>
      <c r="AG5991" s="4">
        <v>28617600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3106210</v>
      </c>
      <c r="F5992" s="4">
        <v>3223020</v>
      </c>
      <c r="G5992" s="4">
        <v>3337850</v>
      </c>
      <c r="H5992" s="4">
        <v>3455370</v>
      </c>
      <c r="I5992" s="4">
        <v>3571830</v>
      </c>
      <c r="J5992" s="4">
        <v>3688520</v>
      </c>
      <c r="K5992" s="4">
        <v>4000160</v>
      </c>
      <c r="L5992" s="4">
        <v>5344630</v>
      </c>
      <c r="M5992" s="4">
        <v>6582870</v>
      </c>
      <c r="N5992" s="4">
        <v>7826410</v>
      </c>
      <c r="O5992" s="4">
        <v>9070980</v>
      </c>
      <c r="P5992" s="4">
        <v>10310600</v>
      </c>
      <c r="Q5992" s="4">
        <v>11552600</v>
      </c>
      <c r="R5992" s="4">
        <v>12794600</v>
      </c>
      <c r="S5992" s="4">
        <v>13984900</v>
      </c>
      <c r="T5992" s="4">
        <v>13939300</v>
      </c>
      <c r="U5992" s="4">
        <v>13916400</v>
      </c>
      <c r="V5992" s="4">
        <v>13904400</v>
      </c>
      <c r="W5992" s="4">
        <v>13875200</v>
      </c>
      <c r="X5992" s="4">
        <v>13837200</v>
      </c>
      <c r="Y5992" s="4">
        <v>13808800</v>
      </c>
      <c r="Z5992" s="4">
        <v>13746500</v>
      </c>
      <c r="AA5992" s="4">
        <v>13733300</v>
      </c>
      <c r="AB5992" s="4">
        <v>13699900</v>
      </c>
      <c r="AC5992" s="4">
        <v>13761400</v>
      </c>
      <c r="AD5992" s="4">
        <v>13721100</v>
      </c>
      <c r="AE5992" s="4">
        <v>13671100</v>
      </c>
      <c r="AF5992" s="4">
        <v>13632300</v>
      </c>
      <c r="AG5992" s="4">
        <v>13592900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621242</v>
      </c>
      <c r="F5993">
        <v>644605</v>
      </c>
      <c r="G5993">
        <v>667569</v>
      </c>
      <c r="H5993">
        <v>691074</v>
      </c>
      <c r="I5993">
        <v>714365</v>
      </c>
      <c r="J5993">
        <v>737704</v>
      </c>
      <c r="K5993">
        <v>800032</v>
      </c>
      <c r="L5993" s="4">
        <v>1068930</v>
      </c>
      <c r="M5993" s="4">
        <v>1316570</v>
      </c>
      <c r="N5993" s="4">
        <v>1565280</v>
      </c>
      <c r="O5993" s="4">
        <v>1814200</v>
      </c>
      <c r="P5993" s="4">
        <v>2062120</v>
      </c>
      <c r="Q5993" s="4">
        <v>2310510</v>
      </c>
      <c r="R5993" s="4">
        <v>2558930</v>
      </c>
      <c r="S5993" s="4">
        <v>2796980</v>
      </c>
      <c r="T5993" s="4">
        <v>2787870</v>
      </c>
      <c r="U5993" s="4">
        <v>2783280</v>
      </c>
      <c r="V5993" s="4">
        <v>2780880</v>
      </c>
      <c r="W5993" s="4">
        <v>2775050</v>
      </c>
      <c r="X5993" s="4">
        <v>2767430</v>
      </c>
      <c r="Y5993" s="4">
        <v>2761770</v>
      </c>
      <c r="Z5993" s="4">
        <v>2749290</v>
      </c>
      <c r="AA5993" s="4">
        <v>2746660</v>
      </c>
      <c r="AB5993" s="4">
        <v>2739980</v>
      </c>
      <c r="AC5993" s="4">
        <v>2752270</v>
      </c>
      <c r="AD5993" s="4">
        <v>2744230</v>
      </c>
      <c r="AE5993" s="4">
        <v>2734220</v>
      </c>
      <c r="AF5993" s="4">
        <v>2726460</v>
      </c>
      <c r="AG5993" s="4">
        <v>2718580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245841000000</v>
      </c>
      <c r="E6103" s="4">
        <v>245841000000</v>
      </c>
      <c r="F6103" s="4">
        <v>245841000000</v>
      </c>
      <c r="G6103" s="4">
        <v>245841000000</v>
      </c>
      <c r="H6103" s="4">
        <v>245841000000</v>
      </c>
      <c r="I6103" s="4">
        <v>245841000000</v>
      </c>
      <c r="J6103" s="4">
        <v>245841000000</v>
      </c>
      <c r="K6103" s="4">
        <v>245841000000</v>
      </c>
      <c r="L6103" s="4">
        <v>245841000000</v>
      </c>
      <c r="M6103" s="4">
        <v>245841000000</v>
      </c>
      <c r="N6103" s="4">
        <v>245841000000</v>
      </c>
      <c r="O6103" s="4">
        <v>245841000000</v>
      </c>
      <c r="P6103" s="4">
        <v>245841000000</v>
      </c>
      <c r="Q6103" s="4">
        <v>245841000000</v>
      </c>
      <c r="R6103" s="4">
        <v>245841000000</v>
      </c>
      <c r="S6103" s="4">
        <v>245841000000</v>
      </c>
      <c r="T6103" s="4">
        <v>307301000000</v>
      </c>
      <c r="U6103" s="4">
        <v>307301000000</v>
      </c>
      <c r="V6103" s="4">
        <v>307301000000</v>
      </c>
      <c r="W6103" s="4">
        <v>307301000000</v>
      </c>
      <c r="X6103" s="4">
        <v>307301000000</v>
      </c>
      <c r="Y6103" s="4">
        <v>307301000000</v>
      </c>
      <c r="Z6103" s="4">
        <v>307301000000</v>
      </c>
      <c r="AA6103" s="4">
        <v>307301000000</v>
      </c>
      <c r="AB6103" s="4">
        <v>307301000000</v>
      </c>
      <c r="AC6103" s="4">
        <v>307301000000</v>
      </c>
      <c r="AD6103" s="4">
        <v>307301000000</v>
      </c>
      <c r="AE6103" s="4">
        <v>307301000000</v>
      </c>
      <c r="AF6103" s="4">
        <v>307301000000</v>
      </c>
      <c r="AG6103" s="4">
        <v>307301000000</v>
      </c>
    </row>
    <row r="6104" spans="1:33">
      <c r="A6104" t="s">
        <v>872</v>
      </c>
      <c r="B6104" t="s">
        <v>132</v>
      </c>
      <c r="C6104" s="4">
        <v>58360000</v>
      </c>
      <c r="D6104" s="4">
        <v>58360100</v>
      </c>
      <c r="E6104" s="4">
        <v>58360100</v>
      </c>
      <c r="F6104" s="4">
        <v>58360100</v>
      </c>
      <c r="G6104" s="4">
        <v>58360100</v>
      </c>
      <c r="H6104" s="4">
        <v>58360100</v>
      </c>
      <c r="I6104" s="4">
        <v>58360100</v>
      </c>
      <c r="J6104" s="4">
        <v>58360100</v>
      </c>
      <c r="K6104" s="4">
        <v>58360100</v>
      </c>
      <c r="L6104" s="4">
        <v>58360200</v>
      </c>
      <c r="M6104" s="4">
        <v>58360200</v>
      </c>
      <c r="N6104" s="4">
        <v>58360200</v>
      </c>
      <c r="O6104" s="4">
        <v>58360200</v>
      </c>
      <c r="P6104" s="4">
        <v>58360200</v>
      </c>
      <c r="Q6104" s="4">
        <v>58360200</v>
      </c>
      <c r="R6104" s="4">
        <v>58360200</v>
      </c>
      <c r="S6104" s="4">
        <v>58360200</v>
      </c>
      <c r="T6104" s="4">
        <v>72950200</v>
      </c>
      <c r="U6104" s="4">
        <v>72950200</v>
      </c>
      <c r="V6104" s="4">
        <v>72950200</v>
      </c>
      <c r="W6104" s="4">
        <v>72950200</v>
      </c>
      <c r="X6104" s="4">
        <v>72950200</v>
      </c>
      <c r="Y6104" s="4">
        <v>72950100</v>
      </c>
      <c r="Z6104" s="4">
        <v>72950100</v>
      </c>
      <c r="AA6104" s="4">
        <v>72950100</v>
      </c>
      <c r="AB6104" s="4">
        <v>72950100</v>
      </c>
      <c r="AC6104" s="4">
        <v>72950100</v>
      </c>
      <c r="AD6104" s="4">
        <v>72950100</v>
      </c>
      <c r="AE6104" s="4">
        <v>72950100</v>
      </c>
      <c r="AF6104" s="4">
        <v>72950100</v>
      </c>
      <c r="AG6104" s="4">
        <v>72950100</v>
      </c>
    </row>
    <row r="6105" spans="1:33">
      <c r="A6105" t="s">
        <v>871</v>
      </c>
      <c r="B6105" t="s">
        <v>132</v>
      </c>
      <c r="C6105" s="4">
        <v>660668000</v>
      </c>
      <c r="D6105" s="4">
        <v>660670000</v>
      </c>
      <c r="E6105" s="4">
        <v>660670000</v>
      </c>
      <c r="F6105" s="4">
        <v>660670000</v>
      </c>
      <c r="G6105" s="4">
        <v>660670000</v>
      </c>
      <c r="H6105" s="4">
        <v>660670000</v>
      </c>
      <c r="I6105" s="4">
        <v>660670000</v>
      </c>
      <c r="J6105" s="4">
        <v>660670000</v>
      </c>
      <c r="K6105" s="4">
        <v>660670000</v>
      </c>
      <c r="L6105" s="4">
        <v>660670000</v>
      </c>
      <c r="M6105" s="4">
        <v>660670000</v>
      </c>
      <c r="N6105" s="4">
        <v>660670000</v>
      </c>
      <c r="O6105" s="4">
        <v>660670000</v>
      </c>
      <c r="P6105" s="4">
        <v>660670000</v>
      </c>
      <c r="Q6105" s="4">
        <v>660670000</v>
      </c>
      <c r="R6105" s="4">
        <v>660670000</v>
      </c>
      <c r="S6105" s="4">
        <v>660670000</v>
      </c>
      <c r="T6105" s="4">
        <v>825837000</v>
      </c>
      <c r="U6105" s="4">
        <v>825837000</v>
      </c>
      <c r="V6105" s="4">
        <v>825837000</v>
      </c>
      <c r="W6105" s="4">
        <v>825837000</v>
      </c>
      <c r="X6105" s="4">
        <v>825837000</v>
      </c>
      <c r="Y6105" s="4">
        <v>825837000</v>
      </c>
      <c r="Z6105" s="4">
        <v>825837000</v>
      </c>
      <c r="AA6105" s="4">
        <v>825837000</v>
      </c>
      <c r="AB6105" s="4">
        <v>825837000</v>
      </c>
      <c r="AC6105" s="4">
        <v>825837000</v>
      </c>
      <c r="AD6105" s="4">
        <v>825837000</v>
      </c>
      <c r="AE6105" s="4">
        <v>825837000</v>
      </c>
      <c r="AF6105" s="4">
        <v>825837000</v>
      </c>
      <c r="AG6105" s="4">
        <v>825837000</v>
      </c>
    </row>
    <row r="6106" spans="1:33">
      <c r="A6106" t="s">
        <v>870</v>
      </c>
      <c r="B6106" t="s">
        <v>132</v>
      </c>
      <c r="C6106" s="4">
        <v>393924000</v>
      </c>
      <c r="D6106" s="4">
        <v>393925000</v>
      </c>
      <c r="E6106" s="4">
        <v>393925000</v>
      </c>
      <c r="F6106" s="4">
        <v>393925000</v>
      </c>
      <c r="G6106" s="4">
        <v>393925000</v>
      </c>
      <c r="H6106" s="4">
        <v>393925000</v>
      </c>
      <c r="I6106" s="4">
        <v>393925000</v>
      </c>
      <c r="J6106" s="4">
        <v>393925000</v>
      </c>
      <c r="K6106" s="4">
        <v>393925000</v>
      </c>
      <c r="L6106" s="4">
        <v>393925000</v>
      </c>
      <c r="M6106" s="4">
        <v>393925000</v>
      </c>
      <c r="N6106" s="4">
        <v>393925000</v>
      </c>
      <c r="O6106" s="4">
        <v>393925000</v>
      </c>
      <c r="P6106" s="4">
        <v>393925000</v>
      </c>
      <c r="Q6106" s="4">
        <v>393925000</v>
      </c>
      <c r="R6106" s="4">
        <v>393925000</v>
      </c>
      <c r="S6106" s="4">
        <v>393925000</v>
      </c>
      <c r="T6106" s="4">
        <v>492406000</v>
      </c>
      <c r="U6106" s="4">
        <v>492406000</v>
      </c>
      <c r="V6106" s="4">
        <v>492406000</v>
      </c>
      <c r="W6106" s="4">
        <v>492406000</v>
      </c>
      <c r="X6106" s="4">
        <v>492406000</v>
      </c>
      <c r="Y6106" s="4">
        <v>492406000</v>
      </c>
      <c r="Z6106" s="4">
        <v>492406000</v>
      </c>
      <c r="AA6106" s="4">
        <v>492406000</v>
      </c>
      <c r="AB6106" s="4">
        <v>492406000</v>
      </c>
      <c r="AC6106" s="4">
        <v>492406000</v>
      </c>
      <c r="AD6106" s="4">
        <v>492406000</v>
      </c>
      <c r="AE6106" s="4">
        <v>492406000</v>
      </c>
      <c r="AF6106" s="4">
        <v>492406000</v>
      </c>
      <c r="AG6106" s="4">
        <v>492406000</v>
      </c>
    </row>
    <row r="6107" spans="1:33">
      <c r="A6107" t="s">
        <v>869</v>
      </c>
      <c r="B6107" t="s">
        <v>132</v>
      </c>
      <c r="C6107" s="4">
        <v>80416000</v>
      </c>
      <c r="D6107" s="4">
        <v>80416200</v>
      </c>
      <c r="E6107" s="4">
        <v>80416200</v>
      </c>
      <c r="F6107" s="4">
        <v>80416200</v>
      </c>
      <c r="G6107" s="4">
        <v>80416200</v>
      </c>
      <c r="H6107" s="4">
        <v>80416200</v>
      </c>
      <c r="I6107" s="4">
        <v>80416200</v>
      </c>
      <c r="J6107" s="4">
        <v>80416200</v>
      </c>
      <c r="K6107" s="4">
        <v>80416200</v>
      </c>
      <c r="L6107" s="4">
        <v>80416200</v>
      </c>
      <c r="M6107" s="4">
        <v>80416200</v>
      </c>
      <c r="N6107" s="4">
        <v>80416200</v>
      </c>
      <c r="O6107" s="4">
        <v>80416200</v>
      </c>
      <c r="P6107" s="4">
        <v>80416200</v>
      </c>
      <c r="Q6107" s="4">
        <v>80416200</v>
      </c>
      <c r="R6107" s="4">
        <v>80416200</v>
      </c>
      <c r="S6107" s="4">
        <v>80416200</v>
      </c>
      <c r="T6107" s="4">
        <v>100520000</v>
      </c>
      <c r="U6107" s="4">
        <v>100520000</v>
      </c>
      <c r="V6107" s="4">
        <v>100520000</v>
      </c>
      <c r="W6107" s="4">
        <v>100520000</v>
      </c>
      <c r="X6107" s="4">
        <v>100520000</v>
      </c>
      <c r="Y6107" s="4">
        <v>100520000</v>
      </c>
      <c r="Z6107" s="4">
        <v>100520000</v>
      </c>
      <c r="AA6107" s="4">
        <v>100520000</v>
      </c>
      <c r="AB6107" s="4">
        <v>100520000</v>
      </c>
      <c r="AC6107" s="4">
        <v>100520000</v>
      </c>
      <c r="AD6107" s="4">
        <v>100520000</v>
      </c>
      <c r="AE6107" s="4">
        <v>100520000</v>
      </c>
      <c r="AF6107" s="4">
        <v>100520000</v>
      </c>
      <c r="AG6107" s="4">
        <v>100520000</v>
      </c>
    </row>
    <row r="6108" spans="1:33">
      <c r="A6108" t="s">
        <v>868</v>
      </c>
      <c r="B6108" t="s">
        <v>132</v>
      </c>
      <c r="C6108" s="4">
        <v>68808000</v>
      </c>
      <c r="D6108" s="4">
        <v>68808200</v>
      </c>
      <c r="E6108" s="4">
        <v>68808200</v>
      </c>
      <c r="F6108" s="4">
        <v>68808200</v>
      </c>
      <c r="G6108" s="4">
        <v>68808200</v>
      </c>
      <c r="H6108" s="4">
        <v>68808200</v>
      </c>
      <c r="I6108" s="4">
        <v>68808200</v>
      </c>
      <c r="J6108" s="4">
        <v>68808200</v>
      </c>
      <c r="K6108" s="4">
        <v>68808200</v>
      </c>
      <c r="L6108" s="4">
        <v>68808200</v>
      </c>
      <c r="M6108" s="4">
        <v>68808200</v>
      </c>
      <c r="N6108" s="4">
        <v>68808200</v>
      </c>
      <c r="O6108" s="4">
        <v>68808200</v>
      </c>
      <c r="P6108" s="4">
        <v>68808200</v>
      </c>
      <c r="Q6108" s="4">
        <v>68808200</v>
      </c>
      <c r="R6108" s="4">
        <v>68808200</v>
      </c>
      <c r="S6108" s="4">
        <v>68808200</v>
      </c>
      <c r="T6108" s="4">
        <v>86010200</v>
      </c>
      <c r="U6108" s="4">
        <v>86010200</v>
      </c>
      <c r="V6108" s="4">
        <v>86010200</v>
      </c>
      <c r="W6108" s="4">
        <v>86010200</v>
      </c>
      <c r="X6108" s="4">
        <v>86010200</v>
      </c>
      <c r="Y6108" s="4">
        <v>86010200</v>
      </c>
      <c r="Z6108" s="4">
        <v>86010200</v>
      </c>
      <c r="AA6108" s="4">
        <v>86010200</v>
      </c>
      <c r="AB6108" s="4">
        <v>86010200</v>
      </c>
      <c r="AC6108" s="4">
        <v>86010200</v>
      </c>
      <c r="AD6108" s="4">
        <v>86010200</v>
      </c>
      <c r="AE6108" s="4">
        <v>86010200</v>
      </c>
      <c r="AF6108" s="4">
        <v>86010200</v>
      </c>
      <c r="AG6108" s="4">
        <v>86010200</v>
      </c>
    </row>
    <row r="6109" spans="1:33">
      <c r="A6109" t="s">
        <v>867</v>
      </c>
      <c r="B6109" t="s">
        <v>132</v>
      </c>
      <c r="C6109" s="4">
        <v>293384000</v>
      </c>
      <c r="D6109" s="4">
        <v>293385000</v>
      </c>
      <c r="E6109" s="4">
        <v>293385000</v>
      </c>
      <c r="F6109" s="4">
        <v>293385000</v>
      </c>
      <c r="G6109" s="4">
        <v>293385000</v>
      </c>
      <c r="H6109" s="4">
        <v>293385000</v>
      </c>
      <c r="I6109" s="4">
        <v>293385000</v>
      </c>
      <c r="J6109" s="4">
        <v>293385000</v>
      </c>
      <c r="K6109" s="4">
        <v>293385000</v>
      </c>
      <c r="L6109" s="4">
        <v>293385000</v>
      </c>
      <c r="M6109" s="4">
        <v>293385000</v>
      </c>
      <c r="N6109" s="4">
        <v>293385000</v>
      </c>
      <c r="O6109" s="4">
        <v>293385000</v>
      </c>
      <c r="P6109" s="4">
        <v>293385000</v>
      </c>
      <c r="Q6109" s="4">
        <v>293385000</v>
      </c>
      <c r="R6109" s="4">
        <v>293385000</v>
      </c>
      <c r="S6109" s="4">
        <v>293385000</v>
      </c>
      <c r="T6109" s="4">
        <v>366731000</v>
      </c>
      <c r="U6109" s="4">
        <v>366731000</v>
      </c>
      <c r="V6109" s="4">
        <v>366731000</v>
      </c>
      <c r="W6109" s="4">
        <v>366731000</v>
      </c>
      <c r="X6109" s="4">
        <v>366731000</v>
      </c>
      <c r="Y6109" s="4">
        <v>366731000</v>
      </c>
      <c r="Z6109" s="4">
        <v>366731000</v>
      </c>
      <c r="AA6109" s="4">
        <v>366731000</v>
      </c>
      <c r="AB6109" s="4">
        <v>366731000</v>
      </c>
      <c r="AC6109" s="4">
        <v>366731000</v>
      </c>
      <c r="AD6109" s="4">
        <v>366731000</v>
      </c>
      <c r="AE6109" s="4">
        <v>366731000</v>
      </c>
      <c r="AF6109" s="4">
        <v>366731000</v>
      </c>
      <c r="AG6109" s="4">
        <v>366731000</v>
      </c>
    </row>
    <row r="6110" spans="1:33">
      <c r="A6110" t="s">
        <v>866</v>
      </c>
      <c r="B6110" t="s">
        <v>132</v>
      </c>
      <c r="C6110" s="4">
        <v>5212000</v>
      </c>
      <c r="D6110" s="4">
        <v>5212010</v>
      </c>
      <c r="E6110" s="4">
        <v>5212010</v>
      </c>
      <c r="F6110" s="4">
        <v>5212010</v>
      </c>
      <c r="G6110" s="4">
        <v>5212010</v>
      </c>
      <c r="H6110" s="4">
        <v>5212010</v>
      </c>
      <c r="I6110" s="4">
        <v>5212010</v>
      </c>
      <c r="J6110" s="4">
        <v>5212010</v>
      </c>
      <c r="K6110" s="4">
        <v>5212010</v>
      </c>
      <c r="L6110" s="4">
        <v>5212010</v>
      </c>
      <c r="M6110" s="4">
        <v>5212010</v>
      </c>
      <c r="N6110" s="4">
        <v>5212010</v>
      </c>
      <c r="O6110" s="4">
        <v>5212010</v>
      </c>
      <c r="P6110" s="4">
        <v>5212010</v>
      </c>
      <c r="Q6110" s="4">
        <v>5212010</v>
      </c>
      <c r="R6110" s="4">
        <v>5212010</v>
      </c>
      <c r="S6110" s="4">
        <v>5212010</v>
      </c>
      <c r="T6110" s="4">
        <v>6515010</v>
      </c>
      <c r="U6110" s="4">
        <v>6515010</v>
      </c>
      <c r="V6110" s="4">
        <v>6515010</v>
      </c>
      <c r="W6110" s="4">
        <v>6515010</v>
      </c>
      <c r="X6110" s="4">
        <v>6515010</v>
      </c>
      <c r="Y6110" s="4">
        <v>6515010</v>
      </c>
      <c r="Z6110" s="4">
        <v>6515010</v>
      </c>
      <c r="AA6110" s="4">
        <v>6515010</v>
      </c>
      <c r="AB6110" s="4">
        <v>6515010</v>
      </c>
      <c r="AC6110" s="4">
        <v>6515010</v>
      </c>
      <c r="AD6110" s="4">
        <v>6515010</v>
      </c>
      <c r="AE6110" s="4">
        <v>6515010</v>
      </c>
      <c r="AF6110" s="4">
        <v>6515010</v>
      </c>
      <c r="AG6110" s="4">
        <v>6515010</v>
      </c>
    </row>
    <row r="6111" spans="1:33">
      <c r="A6111" t="s">
        <v>865</v>
      </c>
      <c r="B6111" t="s">
        <v>132</v>
      </c>
      <c r="C6111" s="4">
        <v>25264000</v>
      </c>
      <c r="D6111" s="4">
        <v>25264100</v>
      </c>
      <c r="E6111" s="4">
        <v>25264100</v>
      </c>
      <c r="F6111" s="4">
        <v>25264100</v>
      </c>
      <c r="G6111" s="4">
        <v>25264100</v>
      </c>
      <c r="H6111" s="4">
        <v>25264100</v>
      </c>
      <c r="I6111" s="4">
        <v>25264100</v>
      </c>
      <c r="J6111" s="4">
        <v>25264100</v>
      </c>
      <c r="K6111" s="4">
        <v>25264100</v>
      </c>
      <c r="L6111" s="4">
        <v>25264100</v>
      </c>
      <c r="M6111" s="4">
        <v>25264100</v>
      </c>
      <c r="N6111" s="4">
        <v>25264100</v>
      </c>
      <c r="O6111" s="4">
        <v>25264100</v>
      </c>
      <c r="P6111" s="4">
        <v>25264100</v>
      </c>
      <c r="Q6111" s="4">
        <v>25264100</v>
      </c>
      <c r="R6111" s="4">
        <v>25264100</v>
      </c>
      <c r="S6111" s="4">
        <v>25264100</v>
      </c>
      <c r="T6111" s="4">
        <v>31580100</v>
      </c>
      <c r="U6111" s="4">
        <v>31580100</v>
      </c>
      <c r="V6111" s="4">
        <v>31580100</v>
      </c>
      <c r="W6111" s="4">
        <v>31580100</v>
      </c>
      <c r="X6111" s="4">
        <v>31580100</v>
      </c>
      <c r="Y6111" s="4">
        <v>31580100</v>
      </c>
      <c r="Z6111" s="4">
        <v>31580100</v>
      </c>
      <c r="AA6111" s="4">
        <v>31580100</v>
      </c>
      <c r="AB6111" s="4">
        <v>31580100</v>
      </c>
      <c r="AC6111" s="4">
        <v>31580100</v>
      </c>
      <c r="AD6111" s="4">
        <v>31580100</v>
      </c>
      <c r="AE6111" s="4">
        <v>31580100</v>
      </c>
      <c r="AF6111" s="4">
        <v>31580100</v>
      </c>
      <c r="AG6111" s="4">
        <v>31580100</v>
      </c>
    </row>
    <row r="6112" spans="1:33">
      <c r="A6112" t="s">
        <v>864</v>
      </c>
      <c r="B6112" t="s">
        <v>132</v>
      </c>
      <c r="C6112" s="4">
        <v>12000000</v>
      </c>
      <c r="D6112" s="4">
        <v>12000000</v>
      </c>
      <c r="E6112" s="4">
        <v>12000000</v>
      </c>
      <c r="F6112" s="4">
        <v>12000000</v>
      </c>
      <c r="G6112" s="4">
        <v>12000000</v>
      </c>
      <c r="H6112" s="4">
        <v>12000000</v>
      </c>
      <c r="I6112" s="4">
        <v>12000000</v>
      </c>
      <c r="J6112" s="4">
        <v>12000000</v>
      </c>
      <c r="K6112" s="4">
        <v>12000000</v>
      </c>
      <c r="L6112" s="4">
        <v>12000000</v>
      </c>
      <c r="M6112" s="4">
        <v>12000000</v>
      </c>
      <c r="N6112" s="4">
        <v>12000000</v>
      </c>
      <c r="O6112" s="4">
        <v>12000000</v>
      </c>
      <c r="P6112" s="4">
        <v>12000000</v>
      </c>
      <c r="Q6112" s="4">
        <v>12000000</v>
      </c>
      <c r="R6112" s="4">
        <v>12000000</v>
      </c>
      <c r="S6112" s="4">
        <v>12000000</v>
      </c>
      <c r="T6112" s="4">
        <v>15000000</v>
      </c>
      <c r="U6112" s="4">
        <v>15000000</v>
      </c>
      <c r="V6112" s="4">
        <v>15000000</v>
      </c>
      <c r="W6112" s="4">
        <v>15000000</v>
      </c>
      <c r="X6112" s="4">
        <v>15000000</v>
      </c>
      <c r="Y6112" s="4">
        <v>15000000</v>
      </c>
      <c r="Z6112" s="4">
        <v>15000000</v>
      </c>
      <c r="AA6112" s="4">
        <v>15000000</v>
      </c>
      <c r="AB6112" s="4">
        <v>15000000</v>
      </c>
      <c r="AC6112" s="4">
        <v>15000000</v>
      </c>
      <c r="AD6112" s="4">
        <v>15000000</v>
      </c>
      <c r="AE6112" s="4">
        <v>15000000</v>
      </c>
      <c r="AF6112" s="4">
        <v>15000000</v>
      </c>
      <c r="AG6112" s="4">
        <v>15000000</v>
      </c>
    </row>
    <row r="6113" spans="1:33">
      <c r="A6113" t="s">
        <v>863</v>
      </c>
      <c r="B6113" t="s">
        <v>132</v>
      </c>
      <c r="C6113" s="4">
        <v>2400000</v>
      </c>
      <c r="D6113" s="4">
        <v>2400010</v>
      </c>
      <c r="E6113" s="4">
        <v>2400010</v>
      </c>
      <c r="F6113" s="4">
        <v>2400010</v>
      </c>
      <c r="G6113" s="4">
        <v>2400010</v>
      </c>
      <c r="H6113" s="4">
        <v>2400010</v>
      </c>
      <c r="I6113" s="4">
        <v>2400010</v>
      </c>
      <c r="J6113" s="4">
        <v>2400010</v>
      </c>
      <c r="K6113" s="4">
        <v>2400010</v>
      </c>
      <c r="L6113" s="4">
        <v>2400010</v>
      </c>
      <c r="M6113" s="4">
        <v>2400010</v>
      </c>
      <c r="N6113" s="4">
        <v>2400010</v>
      </c>
      <c r="O6113" s="4">
        <v>2400010</v>
      </c>
      <c r="P6113" s="4">
        <v>2400010</v>
      </c>
      <c r="Q6113" s="4">
        <v>2400010</v>
      </c>
      <c r="R6113" s="4">
        <v>2400010</v>
      </c>
      <c r="S6113" s="4">
        <v>2400010</v>
      </c>
      <c r="T6113" s="4">
        <v>3000010</v>
      </c>
      <c r="U6113" s="4">
        <v>3000010</v>
      </c>
      <c r="V6113" s="4">
        <v>3000010</v>
      </c>
      <c r="W6113" s="4">
        <v>3000010</v>
      </c>
      <c r="X6113" s="4">
        <v>3000010</v>
      </c>
      <c r="Y6113" s="4">
        <v>3000010</v>
      </c>
      <c r="Z6113" s="4">
        <v>3000010</v>
      </c>
      <c r="AA6113" s="4">
        <v>3000010</v>
      </c>
      <c r="AB6113" s="4">
        <v>3000010</v>
      </c>
      <c r="AC6113" s="4">
        <v>3000010</v>
      </c>
      <c r="AD6113" s="4">
        <v>3000010</v>
      </c>
      <c r="AE6113" s="4">
        <v>3000010</v>
      </c>
      <c r="AF6113" s="4">
        <v>3000010</v>
      </c>
      <c r="AG6113" s="4">
        <v>3000010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177497000000000</v>
      </c>
      <c r="D6439" s="4">
        <v>190652000000000</v>
      </c>
      <c r="E6439" s="4">
        <v>192376000000000</v>
      </c>
      <c r="F6439" s="4">
        <v>193826000000000</v>
      </c>
      <c r="G6439" s="4">
        <v>194592000000000</v>
      </c>
      <c r="H6439" s="4">
        <v>185188000000000</v>
      </c>
      <c r="I6439" s="4">
        <v>184293000000000</v>
      </c>
      <c r="J6439" s="4">
        <v>180758000000000</v>
      </c>
      <c r="K6439" s="4">
        <v>173222000000000</v>
      </c>
      <c r="L6439" s="4">
        <v>166177000000000</v>
      </c>
      <c r="M6439" s="4">
        <v>162938000000000</v>
      </c>
      <c r="N6439" s="4">
        <v>159108000000000</v>
      </c>
      <c r="O6439" s="4">
        <v>155534000000000</v>
      </c>
      <c r="P6439" s="4">
        <v>156813000000000</v>
      </c>
      <c r="Q6439" s="4">
        <v>150655000000000</v>
      </c>
      <c r="R6439" s="4">
        <v>149660000000000</v>
      </c>
      <c r="S6439" s="4">
        <v>149550000000000</v>
      </c>
      <c r="T6439" s="4">
        <v>140124000000000</v>
      </c>
      <c r="U6439" s="4">
        <v>126390000000000</v>
      </c>
      <c r="V6439" s="4">
        <v>124441000000000</v>
      </c>
      <c r="W6439" s="4">
        <v>126199000000000</v>
      </c>
      <c r="X6439" s="4">
        <v>128239000000000</v>
      </c>
      <c r="Y6439" s="4">
        <v>129864000000000</v>
      </c>
      <c r="Z6439" s="4">
        <v>131645000000000</v>
      </c>
      <c r="AA6439" s="4">
        <v>128561000000000</v>
      </c>
      <c r="AB6439" s="4">
        <v>131660000000000</v>
      </c>
      <c r="AC6439" s="4">
        <v>112642000000000</v>
      </c>
      <c r="AD6439" s="4">
        <v>92419000000000</v>
      </c>
      <c r="AE6439" s="4">
        <v>93981800000000</v>
      </c>
      <c r="AF6439" s="4">
        <v>97371700000000</v>
      </c>
      <c r="AG6439" s="4">
        <v>98586000000000</v>
      </c>
    </row>
    <row r="6440" spans="1:33">
      <c r="A6440" t="s">
        <v>536</v>
      </c>
      <c r="B6440" t="s">
        <v>132</v>
      </c>
      <c r="C6440" s="4">
        <v>32066000000000</v>
      </c>
      <c r="D6440" s="4">
        <v>30483200000000</v>
      </c>
      <c r="E6440" s="4">
        <v>31085500000000</v>
      </c>
      <c r="F6440" s="4">
        <v>31898600000000</v>
      </c>
      <c r="G6440" s="4">
        <v>32727400000000</v>
      </c>
      <c r="H6440" s="4">
        <v>34688800000000</v>
      </c>
      <c r="I6440" s="4">
        <v>36168100000000</v>
      </c>
      <c r="J6440" s="4">
        <v>37764200000000</v>
      </c>
      <c r="K6440" s="4">
        <v>39580600000000</v>
      </c>
      <c r="L6440" s="4">
        <v>41101700000000</v>
      </c>
      <c r="M6440" s="4">
        <v>42500100000000</v>
      </c>
      <c r="N6440" s="4">
        <v>43955200000000</v>
      </c>
      <c r="O6440" s="4">
        <v>45528700000000</v>
      </c>
      <c r="P6440" s="4">
        <v>46801100000000</v>
      </c>
      <c r="Q6440" s="4">
        <v>48851200000000</v>
      </c>
      <c r="R6440" s="4">
        <v>50374200000000</v>
      </c>
      <c r="S6440" s="4">
        <v>51809400000000</v>
      </c>
      <c r="T6440" s="4">
        <v>53381200000000</v>
      </c>
      <c r="U6440" s="4">
        <v>55536000000000</v>
      </c>
      <c r="V6440" s="4">
        <v>57077000000000</v>
      </c>
      <c r="W6440" s="4">
        <v>57499000000000</v>
      </c>
      <c r="X6440" s="4">
        <v>58320500000000</v>
      </c>
      <c r="Y6440" s="4">
        <v>60124800000000</v>
      </c>
      <c r="Z6440" s="4">
        <v>59386900000000</v>
      </c>
      <c r="AA6440" s="4">
        <v>57417100000000</v>
      </c>
      <c r="AB6440" s="4">
        <v>56868000000000</v>
      </c>
      <c r="AC6440" s="4">
        <v>58361300000000</v>
      </c>
      <c r="AD6440" s="4">
        <v>55900000000000</v>
      </c>
      <c r="AE6440" s="4">
        <v>56306800000000</v>
      </c>
      <c r="AF6440" s="4">
        <v>55774000000000</v>
      </c>
      <c r="AG6440" s="4">
        <v>56589200000000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1277930000000</v>
      </c>
      <c r="F6448" s="4">
        <v>1349390000000</v>
      </c>
      <c r="G6448" s="4">
        <v>1419670000000</v>
      </c>
      <c r="H6448" s="4">
        <v>1584830000000</v>
      </c>
      <c r="I6448" s="4">
        <v>1687900000000</v>
      </c>
      <c r="J6448" s="4">
        <v>1792150000000</v>
      </c>
      <c r="K6448" s="4">
        <v>1902260000000</v>
      </c>
      <c r="L6448" s="4">
        <v>1997140000000</v>
      </c>
      <c r="M6448" s="4">
        <v>2066250000000</v>
      </c>
      <c r="N6448" s="4">
        <v>2136530000000</v>
      </c>
      <c r="O6448" s="4">
        <v>2204470000000</v>
      </c>
      <c r="P6448" s="4">
        <v>2261860000000</v>
      </c>
      <c r="Q6448" s="4">
        <v>2347370000000</v>
      </c>
      <c r="R6448" s="4">
        <v>2414140000000</v>
      </c>
      <c r="S6448" s="4">
        <v>2470360000000</v>
      </c>
      <c r="T6448" s="4">
        <v>2534790000000</v>
      </c>
      <c r="U6448" s="4">
        <v>2601550000000</v>
      </c>
      <c r="V6448" s="4">
        <v>2651920000000</v>
      </c>
      <c r="W6448" s="4">
        <v>2697600000000</v>
      </c>
      <c r="X6448" s="4">
        <v>2729230000000</v>
      </c>
      <c r="Y6448" s="4">
        <v>2771400000000</v>
      </c>
      <c r="Z6448" s="4">
        <v>2805370000000</v>
      </c>
      <c r="AA6448" s="4">
        <v>2853390000000</v>
      </c>
      <c r="AB6448" s="4">
        <v>2887360000000</v>
      </c>
      <c r="AC6448" s="4">
        <v>2934210000000</v>
      </c>
      <c r="AD6448" s="4">
        <v>2984580000000</v>
      </c>
      <c r="AE6448" s="4">
        <v>2999810000000</v>
      </c>
      <c r="AF6448" s="4">
        <v>3020890000000</v>
      </c>
      <c r="AG6448" s="4">
        <v>3031430000000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>
        <v>0</v>
      </c>
      <c r="G6449" s="4">
        <v>28136400000</v>
      </c>
      <c r="H6449" s="4">
        <v>84409100000</v>
      </c>
      <c r="I6449" s="4">
        <v>112545000000</v>
      </c>
      <c r="J6449" s="4">
        <v>140682000000</v>
      </c>
      <c r="K6449" s="4">
        <v>196954000000</v>
      </c>
      <c r="L6449" s="4">
        <v>253227000000</v>
      </c>
      <c r="M6449" s="4">
        <v>281364000000</v>
      </c>
      <c r="N6449" s="4">
        <v>309500000000</v>
      </c>
      <c r="O6449" s="4">
        <v>337636000000</v>
      </c>
      <c r="P6449" s="4">
        <v>365773000000</v>
      </c>
      <c r="Q6449" s="4">
        <v>422045000000</v>
      </c>
      <c r="R6449" s="4">
        <v>478318000000</v>
      </c>
      <c r="S6449" s="4">
        <v>534591000000</v>
      </c>
      <c r="T6449" s="4">
        <v>590863000000</v>
      </c>
      <c r="U6449" s="4">
        <v>675273000000</v>
      </c>
      <c r="V6449" s="4">
        <v>731545000000</v>
      </c>
      <c r="W6449" s="4">
        <v>787818000000</v>
      </c>
      <c r="X6449" s="4">
        <v>844091000000</v>
      </c>
      <c r="Y6449" s="4">
        <v>900363000000</v>
      </c>
      <c r="Z6449" s="4">
        <v>956636000000</v>
      </c>
      <c r="AA6449" s="4">
        <v>1041050000000</v>
      </c>
      <c r="AB6449" s="4">
        <v>1097320000000</v>
      </c>
      <c r="AC6449" s="4">
        <v>1181730000000</v>
      </c>
      <c r="AD6449" s="4">
        <v>1294270000000</v>
      </c>
      <c r="AE6449" s="4">
        <v>1322410000000</v>
      </c>
      <c r="AF6449" s="4">
        <v>1378680000000</v>
      </c>
      <c r="AG6449" s="4">
        <v>1406820000000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>
        <v>0</v>
      </c>
      <c r="D6454">
        <v>0</v>
      </c>
      <c r="E6454" s="4">
        <v>2505030000000</v>
      </c>
      <c r="F6454" s="4">
        <v>7615300000000</v>
      </c>
      <c r="G6454" s="4">
        <v>13026200000000</v>
      </c>
      <c r="H6454" s="4">
        <v>18637500000000</v>
      </c>
      <c r="I6454" s="4">
        <v>22144500000000</v>
      </c>
      <c r="J6454" s="4">
        <v>24449100000000</v>
      </c>
      <c r="K6454" s="4">
        <v>25952200000000</v>
      </c>
      <c r="L6454" s="4">
        <v>26854000000000</v>
      </c>
      <c r="M6454" s="4">
        <v>27455200000000</v>
      </c>
      <c r="N6454" s="4">
        <v>27856000000000</v>
      </c>
      <c r="O6454" s="4">
        <v>28056400000000</v>
      </c>
      <c r="P6454" s="4">
        <v>28156600000000</v>
      </c>
      <c r="Q6454" s="4">
        <v>28256800000000</v>
      </c>
      <c r="R6454" s="4">
        <v>28357000000000</v>
      </c>
      <c r="S6454" s="4">
        <v>28357000000000</v>
      </c>
      <c r="T6454" s="4">
        <v>28357000000000</v>
      </c>
      <c r="U6454" s="4">
        <v>28357000000000</v>
      </c>
      <c r="V6454" s="4">
        <v>28357000000000</v>
      </c>
      <c r="W6454" s="4">
        <v>28357000000000</v>
      </c>
      <c r="X6454" s="4">
        <v>28357000000000</v>
      </c>
      <c r="Y6454" s="4">
        <v>28357000000000</v>
      </c>
      <c r="Z6454" s="4">
        <v>28357000000000</v>
      </c>
      <c r="AA6454" s="4">
        <v>28357000000000</v>
      </c>
      <c r="AB6454" s="4">
        <v>28357000000000</v>
      </c>
      <c r="AC6454" s="4">
        <v>28357000000000</v>
      </c>
      <c r="AD6454" s="4">
        <v>28357000000000</v>
      </c>
      <c r="AE6454" s="4">
        <v>28357000000000</v>
      </c>
      <c r="AF6454" s="4">
        <v>28357000000000</v>
      </c>
      <c r="AG6454" s="4">
        <v>28357000000000</v>
      </c>
    </row>
    <row r="6455" spans="1:33">
      <c r="A6455" t="s">
        <v>521</v>
      </c>
      <c r="B6455" t="s">
        <v>132</v>
      </c>
      <c r="C6455" s="4">
        <v>2228000000</v>
      </c>
      <c r="D6455" s="4">
        <v>2393130000</v>
      </c>
      <c r="E6455" s="4">
        <v>2414770000</v>
      </c>
      <c r="F6455" s="4">
        <v>2432970000</v>
      </c>
      <c r="G6455" s="4">
        <v>2442580000</v>
      </c>
      <c r="H6455" s="4">
        <v>2324540000</v>
      </c>
      <c r="I6455" s="4">
        <v>2313310000</v>
      </c>
      <c r="J6455" s="4">
        <v>2268940000</v>
      </c>
      <c r="K6455" s="4">
        <v>2174340000</v>
      </c>
      <c r="L6455" s="4">
        <v>2085910000</v>
      </c>
      <c r="M6455" s="4">
        <v>2045260000</v>
      </c>
      <c r="N6455" s="4">
        <v>1997180000</v>
      </c>
      <c r="O6455" s="4">
        <v>1952320000</v>
      </c>
      <c r="P6455" s="4">
        <v>1968370000</v>
      </c>
      <c r="Q6455" s="4">
        <v>1891070000</v>
      </c>
      <c r="R6455" s="4">
        <v>1878590000</v>
      </c>
      <c r="S6455" s="4">
        <v>1877200000</v>
      </c>
      <c r="T6455" s="4">
        <v>1758880000</v>
      </c>
      <c r="U6455" s="4">
        <v>1586490000</v>
      </c>
      <c r="V6455" s="4">
        <v>1562020000</v>
      </c>
      <c r="W6455" s="4">
        <v>1584090000</v>
      </c>
      <c r="X6455" s="4">
        <v>1609700000</v>
      </c>
      <c r="Y6455" s="4">
        <v>1630100000</v>
      </c>
      <c r="Z6455" s="4">
        <v>1652450000</v>
      </c>
      <c r="AA6455" s="4">
        <v>1613740000</v>
      </c>
      <c r="AB6455" s="4">
        <v>1652640000</v>
      </c>
      <c r="AC6455" s="4">
        <v>1413920000</v>
      </c>
      <c r="AD6455" s="4">
        <v>1160080000</v>
      </c>
      <c r="AE6455" s="4">
        <v>1179690000</v>
      </c>
      <c r="AF6455" s="4">
        <v>1222240000</v>
      </c>
      <c r="AG6455" s="4">
        <v>1237490000</v>
      </c>
    </row>
    <row r="6456" spans="1:33">
      <c r="A6456" t="s">
        <v>520</v>
      </c>
      <c r="B6456" t="s">
        <v>132</v>
      </c>
      <c r="C6456" s="4">
        <v>546318000</v>
      </c>
      <c r="D6456" s="4">
        <v>519352000</v>
      </c>
      <c r="E6456" s="4">
        <v>529613000</v>
      </c>
      <c r="F6456" s="4">
        <v>543466000</v>
      </c>
      <c r="G6456" s="4">
        <v>557587000</v>
      </c>
      <c r="H6456" s="4">
        <v>591005000</v>
      </c>
      <c r="I6456" s="4">
        <v>616208000</v>
      </c>
      <c r="J6456" s="4">
        <v>643401000</v>
      </c>
      <c r="K6456" s="4">
        <v>674348000</v>
      </c>
      <c r="L6456" s="4">
        <v>700263000</v>
      </c>
      <c r="M6456" s="4">
        <v>724087000</v>
      </c>
      <c r="N6456" s="4">
        <v>748879000</v>
      </c>
      <c r="O6456" s="4">
        <v>775687000</v>
      </c>
      <c r="P6456" s="4">
        <v>797365000</v>
      </c>
      <c r="Q6456" s="4">
        <v>832294000</v>
      </c>
      <c r="R6456" s="4">
        <v>858242000</v>
      </c>
      <c r="S6456" s="4">
        <v>882694000</v>
      </c>
      <c r="T6456" s="4">
        <v>909472000</v>
      </c>
      <c r="U6456" s="4">
        <v>946185000</v>
      </c>
      <c r="V6456" s="4">
        <v>972439000</v>
      </c>
      <c r="W6456" s="4">
        <v>979628000</v>
      </c>
      <c r="X6456" s="4">
        <v>993624000</v>
      </c>
      <c r="Y6456" s="4">
        <v>1024370000</v>
      </c>
      <c r="Z6456" s="4">
        <v>1011790000</v>
      </c>
      <c r="AA6456" s="4">
        <v>978233000</v>
      </c>
      <c r="AB6456" s="4">
        <v>968878000</v>
      </c>
      <c r="AC6456" s="4">
        <v>994321000</v>
      </c>
      <c r="AD6456" s="4">
        <v>952386000</v>
      </c>
      <c r="AE6456" s="4">
        <v>959316000</v>
      </c>
      <c r="AF6456" s="4">
        <v>950240000</v>
      </c>
      <c r="AG6456" s="4">
        <v>964128000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 s="4">
        <v>269416000</v>
      </c>
      <c r="D6462" s="4">
        <v>269416000</v>
      </c>
      <c r="E6462" s="4">
        <v>269416000</v>
      </c>
      <c r="F6462" s="4">
        <v>269416000</v>
      </c>
      <c r="G6462" s="4">
        <v>269416000</v>
      </c>
      <c r="H6462" s="4">
        <v>269416000</v>
      </c>
      <c r="I6462" s="4">
        <v>269416000</v>
      </c>
      <c r="J6462" s="4">
        <v>269416000</v>
      </c>
      <c r="K6462" s="4">
        <v>269416000</v>
      </c>
      <c r="L6462" s="4">
        <v>269416000</v>
      </c>
      <c r="M6462" s="4">
        <v>269416000</v>
      </c>
      <c r="N6462" s="4">
        <v>269416000</v>
      </c>
      <c r="O6462" s="4">
        <v>269416000</v>
      </c>
      <c r="P6462" s="4">
        <v>269416000</v>
      </c>
      <c r="Q6462" s="4">
        <v>269416000</v>
      </c>
      <c r="R6462" s="4">
        <v>269416000</v>
      </c>
      <c r="S6462" s="4">
        <v>242474000</v>
      </c>
      <c r="T6462" s="4">
        <v>210144000</v>
      </c>
      <c r="U6462" s="4">
        <v>210144000</v>
      </c>
      <c r="V6462" s="4">
        <v>210144000</v>
      </c>
      <c r="W6462" s="4">
        <v>210144000</v>
      </c>
      <c r="X6462" s="4">
        <v>210144000</v>
      </c>
      <c r="Y6462" s="4">
        <v>210144000</v>
      </c>
      <c r="Z6462" s="4">
        <v>210144000</v>
      </c>
      <c r="AA6462" s="4">
        <v>210144000</v>
      </c>
      <c r="AB6462" s="4">
        <v>210144000</v>
      </c>
      <c r="AC6462" s="4">
        <v>210144000</v>
      </c>
      <c r="AD6462" s="4">
        <v>210144000</v>
      </c>
      <c r="AE6462" s="4">
        <v>210144000</v>
      </c>
      <c r="AF6462" s="4">
        <v>210144000</v>
      </c>
      <c r="AG6462" s="4">
        <v>210144000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112938000</v>
      </c>
      <c r="F6464" s="4">
        <v>119253000</v>
      </c>
      <c r="G6464" s="4">
        <v>125464000</v>
      </c>
      <c r="H6464" s="4">
        <v>140060000</v>
      </c>
      <c r="I6464" s="4">
        <v>149169000</v>
      </c>
      <c r="J6464" s="4">
        <v>158383000</v>
      </c>
      <c r="K6464" s="4">
        <v>168113000</v>
      </c>
      <c r="L6464" s="4">
        <v>176498000</v>
      </c>
      <c r="M6464" s="4">
        <v>182606000</v>
      </c>
      <c r="N6464" s="4">
        <v>188817000</v>
      </c>
      <c r="O6464" s="4">
        <v>194821000</v>
      </c>
      <c r="P6464" s="4">
        <v>199893000</v>
      </c>
      <c r="Q6464" s="4">
        <v>207450000</v>
      </c>
      <c r="R6464" s="4">
        <v>213351000</v>
      </c>
      <c r="S6464" s="4">
        <v>218319000</v>
      </c>
      <c r="T6464" s="4">
        <v>224013000</v>
      </c>
      <c r="U6464" s="4">
        <v>229913000</v>
      </c>
      <c r="V6464" s="4">
        <v>234365000</v>
      </c>
      <c r="W6464" s="4">
        <v>238402000</v>
      </c>
      <c r="X6464" s="4">
        <v>241197000</v>
      </c>
      <c r="Y6464" s="4">
        <v>244924000</v>
      </c>
      <c r="Z6464" s="4">
        <v>247926000</v>
      </c>
      <c r="AA6464" s="4">
        <v>252170000</v>
      </c>
      <c r="AB6464" s="4">
        <v>255172000</v>
      </c>
      <c r="AC6464" s="4">
        <v>259313000</v>
      </c>
      <c r="AD6464" s="4">
        <v>263764000</v>
      </c>
      <c r="AE6464" s="4">
        <v>265110000</v>
      </c>
      <c r="AF6464" s="4">
        <v>266973000</v>
      </c>
      <c r="AG6464" s="4">
        <v>267905000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479368</v>
      </c>
      <c r="H6465" s="4">
        <v>1438100</v>
      </c>
      <c r="I6465" s="4">
        <v>1917470</v>
      </c>
      <c r="J6465" s="4">
        <v>2396840</v>
      </c>
      <c r="K6465" s="4">
        <v>3355580</v>
      </c>
      <c r="L6465" s="4">
        <v>4314310</v>
      </c>
      <c r="M6465" s="4">
        <v>4793680</v>
      </c>
      <c r="N6465" s="4">
        <v>5273050</v>
      </c>
      <c r="O6465" s="4">
        <v>5752420</v>
      </c>
      <c r="P6465" s="4">
        <v>6231780</v>
      </c>
      <c r="Q6465" s="4">
        <v>7190520</v>
      </c>
      <c r="R6465" s="4">
        <v>8149260</v>
      </c>
      <c r="S6465" s="4">
        <v>9107990</v>
      </c>
      <c r="T6465" s="4">
        <v>10066700</v>
      </c>
      <c r="U6465" s="4">
        <v>11504800</v>
      </c>
      <c r="V6465" s="4">
        <v>12463600</v>
      </c>
      <c r="W6465" s="4">
        <v>13422300</v>
      </c>
      <c r="X6465" s="4">
        <v>14381000</v>
      </c>
      <c r="Y6465" s="4">
        <v>15339800</v>
      </c>
      <c r="Z6465" s="4">
        <v>16298500</v>
      </c>
      <c r="AA6465" s="4">
        <v>17736600</v>
      </c>
      <c r="AB6465" s="4">
        <v>18695400</v>
      </c>
      <c r="AC6465" s="4">
        <v>20133500</v>
      </c>
      <c r="AD6465" s="4">
        <v>22050900</v>
      </c>
      <c r="AE6465" s="4">
        <v>22530300</v>
      </c>
      <c r="AF6465" s="4">
        <v>23489000</v>
      </c>
      <c r="AG6465" s="4">
        <v>23968400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>
        <v>0</v>
      </c>
      <c r="D6470">
        <v>0</v>
      </c>
      <c r="E6470" s="4">
        <v>646862000</v>
      </c>
      <c r="F6470" s="4">
        <v>1966460000</v>
      </c>
      <c r="G6470" s="4">
        <v>3363680000</v>
      </c>
      <c r="H6470" s="4">
        <v>4812650000</v>
      </c>
      <c r="I6470" s="4">
        <v>5718260000</v>
      </c>
      <c r="J6470" s="4">
        <v>6313370000</v>
      </c>
      <c r="K6470" s="4">
        <v>6701490000</v>
      </c>
      <c r="L6470" s="4">
        <v>6934360000</v>
      </c>
      <c r="M6470" s="4">
        <v>7089610000</v>
      </c>
      <c r="N6470" s="4">
        <v>7193110000</v>
      </c>
      <c r="O6470" s="4">
        <v>7244860000</v>
      </c>
      <c r="P6470" s="4">
        <v>7270730000</v>
      </c>
      <c r="Q6470" s="4">
        <v>7296610000</v>
      </c>
      <c r="R6470" s="4">
        <v>7322480000</v>
      </c>
      <c r="S6470" s="4">
        <v>7322480000</v>
      </c>
      <c r="T6470" s="4">
        <v>7322480000</v>
      </c>
      <c r="U6470" s="4">
        <v>7322480000</v>
      </c>
      <c r="V6470" s="4">
        <v>7322480000</v>
      </c>
      <c r="W6470" s="4">
        <v>7322480000</v>
      </c>
      <c r="X6470" s="4">
        <v>7322480000</v>
      </c>
      <c r="Y6470" s="4">
        <v>7322480000</v>
      </c>
      <c r="Z6470" s="4">
        <v>7322480000</v>
      </c>
      <c r="AA6470" s="4">
        <v>7322480000</v>
      </c>
      <c r="AB6470" s="4">
        <v>7322480000</v>
      </c>
      <c r="AC6470" s="4">
        <v>7322480000</v>
      </c>
      <c r="AD6470" s="4">
        <v>7322480000</v>
      </c>
      <c r="AE6470" s="4">
        <v>7322480000</v>
      </c>
      <c r="AF6470" s="4">
        <v>7322480000</v>
      </c>
      <c r="AG6470" s="4">
        <v>7322480000</v>
      </c>
    </row>
    <row r="6471" spans="1:33">
      <c r="A6471" t="s">
        <v>505</v>
      </c>
      <c r="B6471" t="s">
        <v>132</v>
      </c>
      <c r="C6471" s="4">
        <v>60505500000</v>
      </c>
      <c r="D6471" s="4">
        <v>64989800000</v>
      </c>
      <c r="E6471" s="4">
        <v>65577500000</v>
      </c>
      <c r="F6471" s="4">
        <v>66071600000</v>
      </c>
      <c r="G6471" s="4">
        <v>66332700000</v>
      </c>
      <c r="H6471" s="4">
        <v>63127100000</v>
      </c>
      <c r="I6471" s="4">
        <v>62822000000</v>
      </c>
      <c r="J6471" s="4">
        <v>61617200000</v>
      </c>
      <c r="K6471" s="4">
        <v>59048200000</v>
      </c>
      <c r="L6471" s="4">
        <v>56646500000</v>
      </c>
      <c r="M6471" s="4">
        <v>55542600000</v>
      </c>
      <c r="N6471" s="4">
        <v>54237000000</v>
      </c>
      <c r="O6471" s="4">
        <v>53018700000</v>
      </c>
      <c r="P6471" s="4">
        <v>53454600000</v>
      </c>
      <c r="Q6471" s="4">
        <v>51355400000</v>
      </c>
      <c r="R6471" s="4">
        <v>51016500000</v>
      </c>
      <c r="S6471" s="4">
        <v>50978700000</v>
      </c>
      <c r="T6471" s="4">
        <v>47765600000</v>
      </c>
      <c r="U6471" s="4">
        <v>43084000000</v>
      </c>
      <c r="V6471" s="4">
        <v>42419500000</v>
      </c>
      <c r="W6471" s="4">
        <v>43018900000</v>
      </c>
      <c r="X6471" s="4">
        <v>43714300000</v>
      </c>
      <c r="Y6471" s="4">
        <v>44268200000</v>
      </c>
      <c r="Z6471" s="4">
        <v>44875200000</v>
      </c>
      <c r="AA6471" s="4">
        <v>43824100000</v>
      </c>
      <c r="AB6471" s="4">
        <v>44880300000</v>
      </c>
      <c r="AC6471" s="4">
        <v>38397600000</v>
      </c>
      <c r="AD6471" s="4">
        <v>31503900000</v>
      </c>
      <c r="AE6471" s="4">
        <v>32036700000</v>
      </c>
      <c r="AF6471" s="4">
        <v>33192200000</v>
      </c>
      <c r="AG6471" s="4">
        <v>33606100000</v>
      </c>
    </row>
    <row r="6472" spans="1:33">
      <c r="A6472" t="s">
        <v>504</v>
      </c>
      <c r="B6472" t="s">
        <v>132</v>
      </c>
      <c r="C6472" s="4">
        <v>4495030000</v>
      </c>
      <c r="D6472" s="4">
        <v>4273170000</v>
      </c>
      <c r="E6472" s="4">
        <v>4357590000</v>
      </c>
      <c r="F6472" s="4">
        <v>4471570000</v>
      </c>
      <c r="G6472" s="4">
        <v>4587760000</v>
      </c>
      <c r="H6472" s="4">
        <v>4862710000</v>
      </c>
      <c r="I6472" s="4">
        <v>5070080000</v>
      </c>
      <c r="J6472" s="4">
        <v>5293820000</v>
      </c>
      <c r="K6472" s="4">
        <v>5548450000</v>
      </c>
      <c r="L6472" s="4">
        <v>5761670000</v>
      </c>
      <c r="M6472" s="4">
        <v>5957700000</v>
      </c>
      <c r="N6472" s="4">
        <v>6161690000</v>
      </c>
      <c r="O6472" s="4">
        <v>6382250000</v>
      </c>
      <c r="P6472" s="4">
        <v>6560620000</v>
      </c>
      <c r="Q6472" s="4">
        <v>6848010000</v>
      </c>
      <c r="R6472" s="4">
        <v>7061510000</v>
      </c>
      <c r="S6472" s="4">
        <v>7262700000</v>
      </c>
      <c r="T6472" s="4">
        <v>7483020000</v>
      </c>
      <c r="U6472" s="4">
        <v>7785090000</v>
      </c>
      <c r="V6472" s="4">
        <v>8001110000</v>
      </c>
      <c r="W6472" s="4">
        <v>8060260000</v>
      </c>
      <c r="X6472" s="4">
        <v>8175420000</v>
      </c>
      <c r="Y6472" s="4">
        <v>8428350000</v>
      </c>
      <c r="Z6472" s="4">
        <v>8324910000</v>
      </c>
      <c r="AA6472" s="4">
        <v>8048780000</v>
      </c>
      <c r="AB6472" s="4">
        <v>7971810000</v>
      </c>
      <c r="AC6472" s="4">
        <v>8181150000</v>
      </c>
      <c r="AD6472" s="4">
        <v>7836110000</v>
      </c>
      <c r="AE6472" s="4">
        <v>7893140000</v>
      </c>
      <c r="AF6472" s="4">
        <v>7818450000</v>
      </c>
      <c r="AG6472" s="4">
        <v>7932730000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 s="4">
        <v>5643030000</v>
      </c>
      <c r="D6478" s="4">
        <v>5643030000</v>
      </c>
      <c r="E6478" s="4">
        <v>5643030000</v>
      </c>
      <c r="F6478" s="4">
        <v>5643030000</v>
      </c>
      <c r="G6478" s="4">
        <v>5643030000</v>
      </c>
      <c r="H6478" s="4">
        <v>5643030000</v>
      </c>
      <c r="I6478" s="4">
        <v>5643030000</v>
      </c>
      <c r="J6478" s="4">
        <v>5643030000</v>
      </c>
      <c r="K6478" s="4">
        <v>5643030000</v>
      </c>
      <c r="L6478" s="4">
        <v>5643030000</v>
      </c>
      <c r="M6478" s="4">
        <v>5643030000</v>
      </c>
      <c r="N6478" s="4">
        <v>5643030000</v>
      </c>
      <c r="O6478" s="4">
        <v>5643030000</v>
      </c>
      <c r="P6478" s="4">
        <v>5643030000</v>
      </c>
      <c r="Q6478" s="4">
        <v>5643030000</v>
      </c>
      <c r="R6478" s="4">
        <v>5643030000</v>
      </c>
      <c r="S6478" s="4">
        <v>5078730000</v>
      </c>
      <c r="T6478" s="4">
        <v>4401560000</v>
      </c>
      <c r="U6478" s="4">
        <v>4401560000</v>
      </c>
      <c r="V6478" s="4">
        <v>4401560000</v>
      </c>
      <c r="W6478" s="4">
        <v>4401560000</v>
      </c>
      <c r="X6478" s="4">
        <v>4401560000</v>
      </c>
      <c r="Y6478" s="4">
        <v>4401560000</v>
      </c>
      <c r="Z6478" s="4">
        <v>4401560000</v>
      </c>
      <c r="AA6478" s="4">
        <v>4401560000</v>
      </c>
      <c r="AB6478" s="4">
        <v>4401560000</v>
      </c>
      <c r="AC6478" s="4">
        <v>4401560000</v>
      </c>
      <c r="AD6478" s="4">
        <v>4401560000</v>
      </c>
      <c r="AE6478" s="4">
        <v>4401560000</v>
      </c>
      <c r="AF6478" s="4">
        <v>4401560000</v>
      </c>
      <c r="AG6478" s="4">
        <v>4401560000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551316000</v>
      </c>
      <c r="F6480" s="4">
        <v>582141000</v>
      </c>
      <c r="G6480" s="4">
        <v>612461000</v>
      </c>
      <c r="H6480" s="4">
        <v>683712000</v>
      </c>
      <c r="I6480" s="4">
        <v>728181000</v>
      </c>
      <c r="J6480" s="4">
        <v>773156000</v>
      </c>
      <c r="K6480" s="4">
        <v>820657000</v>
      </c>
      <c r="L6480" s="4">
        <v>861589000</v>
      </c>
      <c r="M6480" s="4">
        <v>891403000</v>
      </c>
      <c r="N6480" s="4">
        <v>921723000</v>
      </c>
      <c r="O6480" s="4">
        <v>951032000</v>
      </c>
      <c r="P6480" s="4">
        <v>975793000</v>
      </c>
      <c r="Q6480" s="4">
        <v>1012680000</v>
      </c>
      <c r="R6480" s="4">
        <v>1041490000</v>
      </c>
      <c r="S6480" s="4">
        <v>1065740000</v>
      </c>
      <c r="T6480" s="4">
        <v>1093540000</v>
      </c>
      <c r="U6480" s="4">
        <v>1122340000</v>
      </c>
      <c r="V6480" s="4">
        <v>1144070000</v>
      </c>
      <c r="W6480" s="4">
        <v>1163780000</v>
      </c>
      <c r="X6480" s="4">
        <v>1177420000</v>
      </c>
      <c r="Y6480" s="4">
        <v>1195610000</v>
      </c>
      <c r="Z6480" s="4">
        <v>1210270000</v>
      </c>
      <c r="AA6480" s="4">
        <v>1230990000</v>
      </c>
      <c r="AB6480" s="4">
        <v>1245640000</v>
      </c>
      <c r="AC6480" s="4">
        <v>1265850000</v>
      </c>
      <c r="AD6480" s="4">
        <v>1287580000</v>
      </c>
      <c r="AE6480" s="4">
        <v>1294150000</v>
      </c>
      <c r="AF6480" s="4">
        <v>1303250000</v>
      </c>
      <c r="AG6480" s="4">
        <v>1307800000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>
        <v>0</v>
      </c>
      <c r="G6481" s="4">
        <v>3944180</v>
      </c>
      <c r="H6481" s="4">
        <v>11832500</v>
      </c>
      <c r="I6481" s="4">
        <v>15776700</v>
      </c>
      <c r="J6481" s="4">
        <v>19720900</v>
      </c>
      <c r="K6481" s="4">
        <v>27609300</v>
      </c>
      <c r="L6481" s="4">
        <v>35497600</v>
      </c>
      <c r="M6481" s="4">
        <v>39441800</v>
      </c>
      <c r="N6481" s="4">
        <v>43386000</v>
      </c>
      <c r="O6481" s="4">
        <v>47330200</v>
      </c>
      <c r="P6481" s="4">
        <v>51274300</v>
      </c>
      <c r="Q6481" s="4">
        <v>59162700</v>
      </c>
      <c r="R6481" s="4">
        <v>67051100</v>
      </c>
      <c r="S6481" s="4">
        <v>74939400</v>
      </c>
      <c r="T6481" s="4">
        <v>82827800</v>
      </c>
      <c r="U6481" s="4">
        <v>94660300</v>
      </c>
      <c r="V6481" s="4">
        <v>102549000</v>
      </c>
      <c r="W6481" s="4">
        <v>110437000</v>
      </c>
      <c r="X6481" s="4">
        <v>118325000</v>
      </c>
      <c r="Y6481" s="4">
        <v>126214000</v>
      </c>
      <c r="Z6481" s="4">
        <v>134102000</v>
      </c>
      <c r="AA6481" s="4">
        <v>145935000</v>
      </c>
      <c r="AB6481" s="4">
        <v>153823000</v>
      </c>
      <c r="AC6481" s="4">
        <v>165656000</v>
      </c>
      <c r="AD6481" s="4">
        <v>181432000</v>
      </c>
      <c r="AE6481" s="4">
        <v>185376000</v>
      </c>
      <c r="AF6481" s="4">
        <v>193265000</v>
      </c>
      <c r="AG6481" s="4">
        <v>197209000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>
        <v>0</v>
      </c>
      <c r="D6486">
        <v>0</v>
      </c>
      <c r="E6486" s="4">
        <v>5985290000</v>
      </c>
      <c r="F6486" s="4">
        <v>18195300000</v>
      </c>
      <c r="G6486" s="4">
        <v>31123500000</v>
      </c>
      <c r="H6486" s="4">
        <v>44530600000</v>
      </c>
      <c r="I6486" s="4">
        <v>52910000000</v>
      </c>
      <c r="J6486" s="4">
        <v>58416400000</v>
      </c>
      <c r="K6486" s="4">
        <v>62007600000</v>
      </c>
      <c r="L6486" s="4">
        <v>64162300000</v>
      </c>
      <c r="M6486" s="4">
        <v>65598800000</v>
      </c>
      <c r="N6486" s="4">
        <v>66556400000</v>
      </c>
      <c r="O6486" s="4">
        <v>67035300000</v>
      </c>
      <c r="P6486" s="4">
        <v>67274700000</v>
      </c>
      <c r="Q6486" s="4">
        <v>67514100000</v>
      </c>
      <c r="R6486" s="4">
        <v>67753500000</v>
      </c>
      <c r="S6486" s="4">
        <v>67753500000</v>
      </c>
      <c r="T6486" s="4">
        <v>67753500000</v>
      </c>
      <c r="U6486" s="4">
        <v>67753500000</v>
      </c>
      <c r="V6486" s="4">
        <v>67753500000</v>
      </c>
      <c r="W6486" s="4">
        <v>67753500000</v>
      </c>
      <c r="X6486" s="4">
        <v>67753500000</v>
      </c>
      <c r="Y6486" s="4">
        <v>67753500000</v>
      </c>
      <c r="Z6486" s="4">
        <v>67753500000</v>
      </c>
      <c r="AA6486" s="4">
        <v>67753500000</v>
      </c>
      <c r="AB6486" s="4">
        <v>67753500000</v>
      </c>
      <c r="AC6486" s="4">
        <v>67753500000</v>
      </c>
      <c r="AD6486" s="4">
        <v>67753500000</v>
      </c>
      <c r="AE6486" s="4">
        <v>67753500000</v>
      </c>
      <c r="AF6486" s="4">
        <v>67753500000</v>
      </c>
      <c r="AG6486" s="4">
        <v>67753500000</v>
      </c>
    </row>
    <row r="6487" spans="1:33">
      <c r="A6487" t="s">
        <v>489</v>
      </c>
      <c r="B6487" t="s">
        <v>132</v>
      </c>
      <c r="C6487" s="4">
        <v>123360000000</v>
      </c>
      <c r="D6487" s="4">
        <v>132502000000</v>
      </c>
      <c r="E6487" s="4">
        <v>133701000000</v>
      </c>
      <c r="F6487" s="4">
        <v>134708000000</v>
      </c>
      <c r="G6487" s="4">
        <v>135240000000</v>
      </c>
      <c r="H6487" s="4">
        <v>128705000000</v>
      </c>
      <c r="I6487" s="4">
        <v>128083000000</v>
      </c>
      <c r="J6487" s="4">
        <v>125626000000</v>
      </c>
      <c r="K6487" s="4">
        <v>120389000000</v>
      </c>
      <c r="L6487" s="4">
        <v>115492000000</v>
      </c>
      <c r="M6487" s="4">
        <v>113241000000</v>
      </c>
      <c r="N6487" s="4">
        <v>110579000000</v>
      </c>
      <c r="O6487" s="4">
        <v>108095000000</v>
      </c>
      <c r="P6487" s="4">
        <v>108984000000</v>
      </c>
      <c r="Q6487" s="4">
        <v>104704000000</v>
      </c>
      <c r="R6487" s="4">
        <v>104013000000</v>
      </c>
      <c r="S6487" s="4">
        <v>103936000000</v>
      </c>
      <c r="T6487" s="4">
        <v>97385500000</v>
      </c>
      <c r="U6487" s="4">
        <v>87840500000</v>
      </c>
      <c r="V6487" s="4">
        <v>86485700000</v>
      </c>
      <c r="W6487" s="4">
        <v>87707700000</v>
      </c>
      <c r="X6487" s="4">
        <v>89125500000</v>
      </c>
      <c r="Y6487" s="4">
        <v>90254900000</v>
      </c>
      <c r="Z6487" s="4">
        <v>91492400000</v>
      </c>
      <c r="AA6487" s="4">
        <v>89349400000</v>
      </c>
      <c r="AB6487" s="4">
        <v>91502900000</v>
      </c>
      <c r="AC6487" s="4">
        <v>78285700000</v>
      </c>
      <c r="AD6487" s="4">
        <v>64230800000</v>
      </c>
      <c r="AE6487" s="4">
        <v>65317000000</v>
      </c>
      <c r="AF6487" s="4">
        <v>67672900000</v>
      </c>
      <c r="AG6487" s="4">
        <v>68516800000</v>
      </c>
    </row>
    <row r="6488" spans="1:33">
      <c r="A6488" t="s">
        <v>488</v>
      </c>
      <c r="B6488" t="s">
        <v>132</v>
      </c>
      <c r="C6488" s="4">
        <v>8340410000</v>
      </c>
      <c r="D6488" s="4">
        <v>7928740000</v>
      </c>
      <c r="E6488" s="4">
        <v>8085390000</v>
      </c>
      <c r="F6488" s="4">
        <v>8296870000</v>
      </c>
      <c r="G6488" s="4">
        <v>8512450000</v>
      </c>
      <c r="H6488" s="4">
        <v>9022630000</v>
      </c>
      <c r="I6488" s="4">
        <v>9407390000</v>
      </c>
      <c r="J6488" s="4">
        <v>9822540000</v>
      </c>
      <c r="K6488" s="4">
        <v>10295000000</v>
      </c>
      <c r="L6488" s="4">
        <v>10690600000</v>
      </c>
      <c r="M6488" s="4">
        <v>11054300000</v>
      </c>
      <c r="N6488" s="4">
        <v>11432800000</v>
      </c>
      <c r="O6488" s="4">
        <v>11842100000</v>
      </c>
      <c r="P6488" s="4">
        <v>12173000000</v>
      </c>
      <c r="Q6488" s="4">
        <v>12706300000</v>
      </c>
      <c r="R6488" s="4">
        <v>13102400000</v>
      </c>
      <c r="S6488" s="4">
        <v>13475700000</v>
      </c>
      <c r="T6488" s="4">
        <v>13884500000</v>
      </c>
      <c r="U6488" s="4">
        <v>14445000000</v>
      </c>
      <c r="V6488" s="4">
        <v>14845800000</v>
      </c>
      <c r="W6488" s="4">
        <v>14955600000</v>
      </c>
      <c r="X6488" s="4">
        <v>15169300000</v>
      </c>
      <c r="Y6488" s="4">
        <v>15638600000</v>
      </c>
      <c r="Z6488" s="4">
        <v>15446600000</v>
      </c>
      <c r="AA6488" s="4">
        <v>14934300000</v>
      </c>
      <c r="AB6488" s="4">
        <v>14791500000</v>
      </c>
      <c r="AC6488" s="4">
        <v>15179900000</v>
      </c>
      <c r="AD6488" s="4">
        <v>14539700000</v>
      </c>
      <c r="AE6488" s="4">
        <v>14645500000</v>
      </c>
      <c r="AF6488" s="4">
        <v>14506900000</v>
      </c>
      <c r="AG6488" s="4">
        <v>14719000000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 s="4">
        <v>3305950000</v>
      </c>
      <c r="D6494" s="4">
        <v>3305950000</v>
      </c>
      <c r="E6494" s="4">
        <v>3305950000</v>
      </c>
      <c r="F6494" s="4">
        <v>3305950000</v>
      </c>
      <c r="G6494" s="4">
        <v>3305950000</v>
      </c>
      <c r="H6494" s="4">
        <v>3305950000</v>
      </c>
      <c r="I6494" s="4">
        <v>3305950000</v>
      </c>
      <c r="J6494" s="4">
        <v>3305950000</v>
      </c>
      <c r="K6494" s="4">
        <v>3305950000</v>
      </c>
      <c r="L6494" s="4">
        <v>3305950000</v>
      </c>
      <c r="M6494" s="4">
        <v>3305950000</v>
      </c>
      <c r="N6494" s="4">
        <v>3305950000</v>
      </c>
      <c r="O6494" s="4">
        <v>3305950000</v>
      </c>
      <c r="P6494" s="4">
        <v>3305950000</v>
      </c>
      <c r="Q6494" s="4">
        <v>3305950000</v>
      </c>
      <c r="R6494" s="4">
        <v>3305950000</v>
      </c>
      <c r="S6494" s="4">
        <v>2975350000</v>
      </c>
      <c r="T6494" s="4">
        <v>2578640000</v>
      </c>
      <c r="U6494" s="4">
        <v>2578640000</v>
      </c>
      <c r="V6494" s="4">
        <v>2578640000</v>
      </c>
      <c r="W6494" s="4">
        <v>2578640000</v>
      </c>
      <c r="X6494" s="4">
        <v>2578640000</v>
      </c>
      <c r="Y6494" s="4">
        <v>2578640000</v>
      </c>
      <c r="Z6494" s="4">
        <v>2578640000</v>
      </c>
      <c r="AA6494" s="4">
        <v>2578640000</v>
      </c>
      <c r="AB6494" s="4">
        <v>2578640000</v>
      </c>
      <c r="AC6494" s="4">
        <v>2578640000</v>
      </c>
      <c r="AD6494" s="4">
        <v>2578640000</v>
      </c>
      <c r="AE6494" s="4">
        <v>2578640000</v>
      </c>
      <c r="AF6494" s="4">
        <v>2578640000</v>
      </c>
      <c r="AG6494" s="4">
        <v>2578640000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3893460000</v>
      </c>
      <c r="F6496" s="4">
        <v>4111160000</v>
      </c>
      <c r="G6496" s="4">
        <v>4325280000</v>
      </c>
      <c r="H6496" s="4">
        <v>4828470000</v>
      </c>
      <c r="I6496" s="4">
        <v>5142510000</v>
      </c>
      <c r="J6496" s="4">
        <v>5460130000</v>
      </c>
      <c r="K6496" s="4">
        <v>5795590000</v>
      </c>
      <c r="L6496" s="4">
        <v>6084650000</v>
      </c>
      <c r="M6496" s="4">
        <v>6295210000</v>
      </c>
      <c r="N6496" s="4">
        <v>6509330000</v>
      </c>
      <c r="O6496" s="4">
        <v>6716310000</v>
      </c>
      <c r="P6496" s="4">
        <v>6891180000</v>
      </c>
      <c r="Q6496" s="4">
        <v>7151700000</v>
      </c>
      <c r="R6496" s="4">
        <v>7355110000</v>
      </c>
      <c r="S6496" s="4">
        <v>7526410000</v>
      </c>
      <c r="T6496" s="4">
        <v>7722690000</v>
      </c>
      <c r="U6496" s="4">
        <v>7926110000</v>
      </c>
      <c r="V6496" s="4">
        <v>8079560000</v>
      </c>
      <c r="W6496" s="4">
        <v>8218740000</v>
      </c>
      <c r="X6496" s="4">
        <v>8315100000</v>
      </c>
      <c r="Y6496" s="4">
        <v>8443570000</v>
      </c>
      <c r="Z6496" s="4">
        <v>8547060000</v>
      </c>
      <c r="AA6496" s="4">
        <v>8693380000</v>
      </c>
      <c r="AB6496" s="4">
        <v>8796870000</v>
      </c>
      <c r="AC6496" s="4">
        <v>8939620000</v>
      </c>
      <c r="AD6496" s="4">
        <v>9093080000</v>
      </c>
      <c r="AE6496" s="4">
        <v>9139470000</v>
      </c>
      <c r="AF6496" s="4">
        <v>9203710000</v>
      </c>
      <c r="AG6496" s="4">
        <v>9235820000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>
        <v>0</v>
      </c>
      <c r="G6497" s="4">
        <v>7318320</v>
      </c>
      <c r="H6497" s="4">
        <v>21954900</v>
      </c>
      <c r="I6497" s="4">
        <v>29273300</v>
      </c>
      <c r="J6497" s="4">
        <v>36591600</v>
      </c>
      <c r="K6497" s="4">
        <v>51228200</v>
      </c>
      <c r="L6497" s="4">
        <v>65864800</v>
      </c>
      <c r="M6497" s="4">
        <v>73183200</v>
      </c>
      <c r="N6497" s="4">
        <v>80501500</v>
      </c>
      <c r="O6497" s="4">
        <v>87819800</v>
      </c>
      <c r="P6497" s="4">
        <v>95138100</v>
      </c>
      <c r="Q6497" s="4">
        <v>109775000</v>
      </c>
      <c r="R6497" s="4">
        <v>124411000</v>
      </c>
      <c r="S6497" s="4">
        <v>139048000</v>
      </c>
      <c r="T6497" s="4">
        <v>153685000</v>
      </c>
      <c r="U6497" s="4">
        <v>175640000</v>
      </c>
      <c r="V6497" s="4">
        <v>190276000</v>
      </c>
      <c r="W6497" s="4">
        <v>204913000</v>
      </c>
      <c r="X6497" s="4">
        <v>219549000</v>
      </c>
      <c r="Y6497" s="4">
        <v>234186000</v>
      </c>
      <c r="Z6497" s="4">
        <v>248823000</v>
      </c>
      <c r="AA6497" s="4">
        <v>270778000</v>
      </c>
      <c r="AB6497" s="4">
        <v>285414000</v>
      </c>
      <c r="AC6497" s="4">
        <v>307369000</v>
      </c>
      <c r="AD6497" s="4">
        <v>336643000</v>
      </c>
      <c r="AE6497" s="4">
        <v>343961000</v>
      </c>
      <c r="AF6497" s="4">
        <v>358597000</v>
      </c>
      <c r="AG6497" s="4">
        <v>365916000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>
        <v>0</v>
      </c>
      <c r="D6502">
        <v>0</v>
      </c>
      <c r="E6502" s="4">
        <v>4770060000</v>
      </c>
      <c r="F6502" s="4">
        <v>14501000000</v>
      </c>
      <c r="G6502" s="4">
        <v>24804300000</v>
      </c>
      <c r="H6502" s="4">
        <v>35489200000</v>
      </c>
      <c r="I6502" s="4">
        <v>42167300000</v>
      </c>
      <c r="J6502" s="4">
        <v>46555800000</v>
      </c>
      <c r="K6502" s="4">
        <v>49417800000</v>
      </c>
      <c r="L6502" s="4">
        <v>51135000000</v>
      </c>
      <c r="M6502" s="4">
        <v>52279900000</v>
      </c>
      <c r="N6502" s="4">
        <v>53043100000</v>
      </c>
      <c r="O6502" s="4">
        <v>53424700000</v>
      </c>
      <c r="P6502" s="4">
        <v>53615500000</v>
      </c>
      <c r="Q6502" s="4">
        <v>53806300000</v>
      </c>
      <c r="R6502" s="4">
        <v>53997100000</v>
      </c>
      <c r="S6502" s="4">
        <v>53997100000</v>
      </c>
      <c r="T6502" s="4">
        <v>53997100000</v>
      </c>
      <c r="U6502" s="4">
        <v>53997100000</v>
      </c>
      <c r="V6502" s="4">
        <v>53997100000</v>
      </c>
      <c r="W6502" s="4">
        <v>53997100000</v>
      </c>
      <c r="X6502" s="4">
        <v>53997100000</v>
      </c>
      <c r="Y6502" s="4">
        <v>53997100000</v>
      </c>
      <c r="Z6502" s="4">
        <v>53997100000</v>
      </c>
      <c r="AA6502" s="4">
        <v>53997100000</v>
      </c>
      <c r="AB6502" s="4">
        <v>53997100000</v>
      </c>
      <c r="AC6502" s="4">
        <v>53997100000</v>
      </c>
      <c r="AD6502" s="4">
        <v>53997100000</v>
      </c>
      <c r="AE6502" s="4">
        <v>53997100000</v>
      </c>
      <c r="AF6502" s="4">
        <v>53997100000</v>
      </c>
      <c r="AG6502" s="4">
        <v>53997100000</v>
      </c>
    </row>
    <row r="6503" spans="1:33">
      <c r="A6503" t="s">
        <v>473</v>
      </c>
      <c r="B6503" t="s">
        <v>132</v>
      </c>
      <c r="C6503" s="4">
        <v>12929500000</v>
      </c>
      <c r="D6503" s="4">
        <v>13887700000</v>
      </c>
      <c r="E6503" s="4">
        <v>14013300000</v>
      </c>
      <c r="F6503" s="4">
        <v>14118900000</v>
      </c>
      <c r="G6503" s="4">
        <v>14174700000</v>
      </c>
      <c r="H6503" s="4">
        <v>13489700000</v>
      </c>
      <c r="I6503" s="4">
        <v>13424500000</v>
      </c>
      <c r="J6503" s="4">
        <v>13167100000</v>
      </c>
      <c r="K6503" s="4">
        <v>12618100000</v>
      </c>
      <c r="L6503" s="4">
        <v>12104900000</v>
      </c>
      <c r="M6503" s="4">
        <v>11869000000</v>
      </c>
      <c r="N6503" s="4">
        <v>11590000000</v>
      </c>
      <c r="O6503" s="4">
        <v>11329600000</v>
      </c>
      <c r="P6503" s="4">
        <v>11422800000</v>
      </c>
      <c r="Q6503" s="4">
        <v>10974200000</v>
      </c>
      <c r="R6503" s="4">
        <v>10901800000</v>
      </c>
      <c r="S6503" s="4">
        <v>10893700000</v>
      </c>
      <c r="T6503" s="4">
        <v>10207100000</v>
      </c>
      <c r="U6503" s="4">
        <v>9206670000</v>
      </c>
      <c r="V6503" s="4">
        <v>9064680000</v>
      </c>
      <c r="W6503" s="4">
        <v>9192760000</v>
      </c>
      <c r="X6503" s="4">
        <v>9341350000</v>
      </c>
      <c r="Y6503" s="4">
        <v>9459730000</v>
      </c>
      <c r="Z6503" s="4">
        <v>9589430000</v>
      </c>
      <c r="AA6503" s="4">
        <v>9364820000</v>
      </c>
      <c r="AB6503" s="4">
        <v>9590530000</v>
      </c>
      <c r="AC6503" s="4">
        <v>8205220000</v>
      </c>
      <c r="AD6503" s="4">
        <v>6732120000</v>
      </c>
      <c r="AE6503" s="4">
        <v>6845950000</v>
      </c>
      <c r="AF6503" s="4">
        <v>7092880000</v>
      </c>
      <c r="AG6503" s="4">
        <v>7181340000</v>
      </c>
    </row>
    <row r="6504" spans="1:33">
      <c r="A6504" t="s">
        <v>472</v>
      </c>
      <c r="B6504" t="s">
        <v>132</v>
      </c>
      <c r="C6504" s="4">
        <v>1429250000</v>
      </c>
      <c r="D6504" s="4">
        <v>1358700000</v>
      </c>
      <c r="E6504" s="4">
        <v>1385550000</v>
      </c>
      <c r="F6504" s="4">
        <v>1421790000</v>
      </c>
      <c r="G6504" s="4">
        <v>1458730000</v>
      </c>
      <c r="H6504" s="4">
        <v>1546160000</v>
      </c>
      <c r="I6504" s="4">
        <v>1612090000</v>
      </c>
      <c r="J6504" s="4">
        <v>1683230000</v>
      </c>
      <c r="K6504" s="4">
        <v>1764190000</v>
      </c>
      <c r="L6504" s="4">
        <v>1831990000</v>
      </c>
      <c r="M6504" s="4">
        <v>1894320000</v>
      </c>
      <c r="N6504" s="4">
        <v>1959180000</v>
      </c>
      <c r="O6504" s="4">
        <v>2029310000</v>
      </c>
      <c r="P6504" s="4">
        <v>2086030000</v>
      </c>
      <c r="Q6504" s="4">
        <v>2177410000</v>
      </c>
      <c r="R6504" s="4">
        <v>2245290000</v>
      </c>
      <c r="S6504" s="4">
        <v>2309260000</v>
      </c>
      <c r="T6504" s="4">
        <v>2379320000</v>
      </c>
      <c r="U6504" s="4">
        <v>2475360000</v>
      </c>
      <c r="V6504" s="4">
        <v>2544050000</v>
      </c>
      <c r="W6504" s="4">
        <v>2562850000</v>
      </c>
      <c r="X6504" s="4">
        <v>2599470000</v>
      </c>
      <c r="Y6504" s="4">
        <v>2679890000</v>
      </c>
      <c r="Z6504" s="4">
        <v>2647000000</v>
      </c>
      <c r="AA6504" s="4">
        <v>2559210000</v>
      </c>
      <c r="AB6504" s="4">
        <v>2534730000</v>
      </c>
      <c r="AC6504" s="4">
        <v>2601290000</v>
      </c>
      <c r="AD6504" s="4">
        <v>2491580000</v>
      </c>
      <c r="AE6504" s="4">
        <v>2509720000</v>
      </c>
      <c r="AF6504" s="4">
        <v>2485970000</v>
      </c>
      <c r="AG6504" s="4">
        <v>2522300000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 s="4">
        <v>563351000</v>
      </c>
      <c r="D6510" s="4">
        <v>563351000</v>
      </c>
      <c r="E6510" s="4">
        <v>563351000</v>
      </c>
      <c r="F6510" s="4">
        <v>563351000</v>
      </c>
      <c r="G6510" s="4">
        <v>563351000</v>
      </c>
      <c r="H6510" s="4">
        <v>563351000</v>
      </c>
      <c r="I6510" s="4">
        <v>563351000</v>
      </c>
      <c r="J6510" s="4">
        <v>563351000</v>
      </c>
      <c r="K6510" s="4">
        <v>563351000</v>
      </c>
      <c r="L6510" s="4">
        <v>563351000</v>
      </c>
      <c r="M6510" s="4">
        <v>563351000</v>
      </c>
      <c r="N6510" s="4">
        <v>563351000</v>
      </c>
      <c r="O6510" s="4">
        <v>563351000</v>
      </c>
      <c r="P6510" s="4">
        <v>563351000</v>
      </c>
      <c r="Q6510" s="4">
        <v>563351000</v>
      </c>
      <c r="R6510" s="4">
        <v>563351000</v>
      </c>
      <c r="S6510" s="4">
        <v>507016000</v>
      </c>
      <c r="T6510" s="4">
        <v>439414000</v>
      </c>
      <c r="U6510" s="4">
        <v>439414000</v>
      </c>
      <c r="V6510" s="4">
        <v>439414000</v>
      </c>
      <c r="W6510" s="4">
        <v>439414000</v>
      </c>
      <c r="X6510" s="4">
        <v>439414000</v>
      </c>
      <c r="Y6510" s="4">
        <v>439414000</v>
      </c>
      <c r="Z6510" s="4">
        <v>439414000</v>
      </c>
      <c r="AA6510" s="4">
        <v>439414000</v>
      </c>
      <c r="AB6510" s="4">
        <v>439414000</v>
      </c>
      <c r="AC6510" s="4">
        <v>439414000</v>
      </c>
      <c r="AD6510" s="4">
        <v>439414000</v>
      </c>
      <c r="AE6510" s="4">
        <v>439414000</v>
      </c>
      <c r="AF6510" s="4">
        <v>439414000</v>
      </c>
      <c r="AG6510" s="4">
        <v>439414000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373630000</v>
      </c>
      <c r="F6512" s="4">
        <v>394520000</v>
      </c>
      <c r="G6512" s="4">
        <v>415068000</v>
      </c>
      <c r="H6512" s="4">
        <v>463356000</v>
      </c>
      <c r="I6512" s="4">
        <v>493493000</v>
      </c>
      <c r="J6512" s="4">
        <v>523972000</v>
      </c>
      <c r="K6512" s="4">
        <v>556164000</v>
      </c>
      <c r="L6512" s="4">
        <v>583904000</v>
      </c>
      <c r="M6512" s="4">
        <v>604109000</v>
      </c>
      <c r="N6512" s="4">
        <v>624657000</v>
      </c>
      <c r="O6512" s="4">
        <v>644520000</v>
      </c>
      <c r="P6512" s="4">
        <v>661301000</v>
      </c>
      <c r="Q6512" s="4">
        <v>686301000</v>
      </c>
      <c r="R6512" s="4">
        <v>705822000</v>
      </c>
      <c r="S6512" s="4">
        <v>722260000</v>
      </c>
      <c r="T6512" s="4">
        <v>741096000</v>
      </c>
      <c r="U6512" s="4">
        <v>760616000</v>
      </c>
      <c r="V6512" s="4">
        <v>775342000</v>
      </c>
      <c r="W6512" s="4">
        <v>788698000</v>
      </c>
      <c r="X6512" s="4">
        <v>797945000</v>
      </c>
      <c r="Y6512" s="4">
        <v>810274000</v>
      </c>
      <c r="Z6512" s="4">
        <v>820205000</v>
      </c>
      <c r="AA6512" s="4">
        <v>834246000</v>
      </c>
      <c r="AB6512" s="4">
        <v>844178000</v>
      </c>
      <c r="AC6512" s="4">
        <v>857876000</v>
      </c>
      <c r="AD6512" s="4">
        <v>872602000</v>
      </c>
      <c r="AE6512" s="4">
        <v>877054000</v>
      </c>
      <c r="AF6512" s="4">
        <v>883219000</v>
      </c>
      <c r="AG6512" s="4">
        <v>886301000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>
        <v>0</v>
      </c>
      <c r="G6513" s="4">
        <v>1254100</v>
      </c>
      <c r="H6513" s="4">
        <v>3762300</v>
      </c>
      <c r="I6513" s="4">
        <v>5016400</v>
      </c>
      <c r="J6513" s="4">
        <v>6270490</v>
      </c>
      <c r="K6513" s="4">
        <v>8778690</v>
      </c>
      <c r="L6513" s="4">
        <v>11286900</v>
      </c>
      <c r="M6513" s="4">
        <v>12541000</v>
      </c>
      <c r="N6513" s="4">
        <v>13795100</v>
      </c>
      <c r="O6513" s="4">
        <v>15049200</v>
      </c>
      <c r="P6513" s="4">
        <v>16303300</v>
      </c>
      <c r="Q6513" s="4">
        <v>18811500</v>
      </c>
      <c r="R6513" s="4">
        <v>21319700</v>
      </c>
      <c r="S6513" s="4">
        <v>23827900</v>
      </c>
      <c r="T6513" s="4">
        <v>26336100</v>
      </c>
      <c r="U6513" s="4">
        <v>30098400</v>
      </c>
      <c r="V6513" s="4">
        <v>32606600</v>
      </c>
      <c r="W6513" s="4">
        <v>35114800</v>
      </c>
      <c r="X6513" s="4">
        <v>37623000</v>
      </c>
      <c r="Y6513" s="4">
        <v>40131200</v>
      </c>
      <c r="Z6513" s="4">
        <v>42639400</v>
      </c>
      <c r="AA6513" s="4">
        <v>46401700</v>
      </c>
      <c r="AB6513" s="4">
        <v>48909900</v>
      </c>
      <c r="AC6513" s="4">
        <v>52672100</v>
      </c>
      <c r="AD6513" s="4">
        <v>57688500</v>
      </c>
      <c r="AE6513" s="4">
        <v>58942600</v>
      </c>
      <c r="AF6513" s="4">
        <v>61450800</v>
      </c>
      <c r="AG6513" s="4">
        <v>62704900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>
        <v>0</v>
      </c>
      <c r="D6518">
        <v>0</v>
      </c>
      <c r="E6518" s="4">
        <v>619271000</v>
      </c>
      <c r="F6518" s="4">
        <v>1882580000</v>
      </c>
      <c r="G6518" s="4">
        <v>3220210000</v>
      </c>
      <c r="H6518" s="4">
        <v>4607380000</v>
      </c>
      <c r="I6518" s="4">
        <v>5474350000</v>
      </c>
      <c r="J6518" s="4">
        <v>6044080000</v>
      </c>
      <c r="K6518" s="4">
        <v>6415650000</v>
      </c>
      <c r="L6518" s="4">
        <v>6638580000</v>
      </c>
      <c r="M6518" s="4">
        <v>6787210000</v>
      </c>
      <c r="N6518" s="4">
        <v>6886290000</v>
      </c>
      <c r="O6518" s="4">
        <v>6935830000</v>
      </c>
      <c r="P6518" s="4">
        <v>6960610000</v>
      </c>
      <c r="Q6518" s="4">
        <v>6985380000</v>
      </c>
      <c r="R6518" s="4">
        <v>7010150000</v>
      </c>
      <c r="S6518" s="4">
        <v>7010150000</v>
      </c>
      <c r="T6518" s="4">
        <v>7010150000</v>
      </c>
      <c r="U6518" s="4">
        <v>7010150000</v>
      </c>
      <c r="V6518" s="4">
        <v>7010150000</v>
      </c>
      <c r="W6518" s="4">
        <v>7010150000</v>
      </c>
      <c r="X6518" s="4">
        <v>7010150000</v>
      </c>
      <c r="Y6518" s="4">
        <v>7010150000</v>
      </c>
      <c r="Z6518" s="4">
        <v>7010150000</v>
      </c>
      <c r="AA6518" s="4">
        <v>7010150000</v>
      </c>
      <c r="AB6518" s="4">
        <v>7010150000</v>
      </c>
      <c r="AC6518" s="4">
        <v>7010150000</v>
      </c>
      <c r="AD6518" s="4">
        <v>7010150000</v>
      </c>
      <c r="AE6518" s="4">
        <v>7010150000</v>
      </c>
      <c r="AF6518" s="4">
        <v>7010150000</v>
      </c>
      <c r="AG6518" s="4">
        <v>7010150000</v>
      </c>
    </row>
    <row r="6519" spans="1:33">
      <c r="A6519" t="s">
        <v>457</v>
      </c>
      <c r="B6519" t="s">
        <v>132</v>
      </c>
      <c r="C6519" s="4">
        <v>9902450000</v>
      </c>
      <c r="D6519" s="4">
        <v>10636400000</v>
      </c>
      <c r="E6519" s="4">
        <v>10732500000</v>
      </c>
      <c r="F6519" s="4">
        <v>10813400000</v>
      </c>
      <c r="G6519" s="4">
        <v>10856100000</v>
      </c>
      <c r="H6519" s="4">
        <v>10331500000</v>
      </c>
      <c r="I6519" s="4">
        <v>10281600000</v>
      </c>
      <c r="J6519" s="4">
        <v>10084400000</v>
      </c>
      <c r="K6519" s="4">
        <v>9663950000</v>
      </c>
      <c r="L6519" s="4">
        <v>9270890000</v>
      </c>
      <c r="M6519" s="4">
        <v>9090220000</v>
      </c>
      <c r="N6519" s="4">
        <v>8876540000</v>
      </c>
      <c r="O6519" s="4">
        <v>8677140000</v>
      </c>
      <c r="P6519" s="4">
        <v>8748480000</v>
      </c>
      <c r="Q6519" s="4">
        <v>8404920000</v>
      </c>
      <c r="R6519" s="4">
        <v>8349460000</v>
      </c>
      <c r="S6519" s="4">
        <v>8343270000</v>
      </c>
      <c r="T6519" s="4">
        <v>7817420000</v>
      </c>
      <c r="U6519" s="4">
        <v>7051210000</v>
      </c>
      <c r="V6519" s="4">
        <v>6942460000</v>
      </c>
      <c r="W6519" s="4">
        <v>7040560000</v>
      </c>
      <c r="X6519" s="4">
        <v>7154370000</v>
      </c>
      <c r="Y6519" s="4">
        <v>7245030000</v>
      </c>
      <c r="Z6519" s="4">
        <v>7344360000</v>
      </c>
      <c r="AA6519" s="4">
        <v>7172340000</v>
      </c>
      <c r="AB6519" s="4">
        <v>7345210000</v>
      </c>
      <c r="AC6519" s="4">
        <v>6284220000</v>
      </c>
      <c r="AD6519" s="4">
        <v>5156000000</v>
      </c>
      <c r="AE6519" s="4">
        <v>5243180000</v>
      </c>
      <c r="AF6519" s="4">
        <v>5432300000</v>
      </c>
      <c r="AG6519" s="4">
        <v>5500050000</v>
      </c>
    </row>
    <row r="6520" spans="1:33">
      <c r="A6520" t="s">
        <v>456</v>
      </c>
      <c r="B6520" t="s">
        <v>132</v>
      </c>
      <c r="C6520" s="4">
        <v>1394200000</v>
      </c>
      <c r="D6520" s="4">
        <v>1325380000</v>
      </c>
      <c r="E6520" s="4">
        <v>1351570000</v>
      </c>
      <c r="F6520" s="4">
        <v>1386920000</v>
      </c>
      <c r="G6520" s="4">
        <v>1422960000</v>
      </c>
      <c r="H6520" s="4">
        <v>1508240000</v>
      </c>
      <c r="I6520" s="4">
        <v>1572560000</v>
      </c>
      <c r="J6520" s="4">
        <v>1641950000</v>
      </c>
      <c r="K6520" s="4">
        <v>1720930000</v>
      </c>
      <c r="L6520" s="4">
        <v>1787060000</v>
      </c>
      <c r="M6520" s="4">
        <v>1847860000</v>
      </c>
      <c r="N6520" s="4">
        <v>1911130000</v>
      </c>
      <c r="O6520" s="4">
        <v>1979550000</v>
      </c>
      <c r="P6520" s="4">
        <v>2034870000</v>
      </c>
      <c r="Q6520" s="4">
        <v>2124010000</v>
      </c>
      <c r="R6520" s="4">
        <v>2190220000</v>
      </c>
      <c r="S6520" s="4">
        <v>2252630000</v>
      </c>
      <c r="T6520" s="4">
        <v>2320960000</v>
      </c>
      <c r="U6520" s="4">
        <v>2414660000</v>
      </c>
      <c r="V6520" s="4">
        <v>2481660000</v>
      </c>
      <c r="W6520" s="4">
        <v>2500000000</v>
      </c>
      <c r="X6520" s="4">
        <v>2535720000</v>
      </c>
      <c r="Y6520" s="4">
        <v>2614170000</v>
      </c>
      <c r="Z6520" s="4">
        <v>2582090000</v>
      </c>
      <c r="AA6520" s="4">
        <v>2496440000</v>
      </c>
      <c r="AB6520" s="4">
        <v>2472570000</v>
      </c>
      <c r="AC6520" s="4">
        <v>2537500000</v>
      </c>
      <c r="AD6520" s="4">
        <v>2430480000</v>
      </c>
      <c r="AE6520" s="4">
        <v>2448170000</v>
      </c>
      <c r="AF6520" s="4">
        <v>2425000000</v>
      </c>
      <c r="AG6520" s="4">
        <v>2460450000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 s="4">
        <v>482968000</v>
      </c>
      <c r="D6526" s="4">
        <v>482968000</v>
      </c>
      <c r="E6526" s="4">
        <v>482968000</v>
      </c>
      <c r="F6526" s="4">
        <v>482968000</v>
      </c>
      <c r="G6526" s="4">
        <v>482968000</v>
      </c>
      <c r="H6526" s="4">
        <v>482968000</v>
      </c>
      <c r="I6526" s="4">
        <v>482968000</v>
      </c>
      <c r="J6526" s="4">
        <v>482968000</v>
      </c>
      <c r="K6526" s="4">
        <v>482968000</v>
      </c>
      <c r="L6526" s="4">
        <v>482968000</v>
      </c>
      <c r="M6526" s="4">
        <v>482968000</v>
      </c>
      <c r="N6526" s="4">
        <v>482968000</v>
      </c>
      <c r="O6526" s="4">
        <v>482968000</v>
      </c>
      <c r="P6526" s="4">
        <v>482968000</v>
      </c>
      <c r="Q6526" s="4">
        <v>482968000</v>
      </c>
      <c r="R6526" s="4">
        <v>482968000</v>
      </c>
      <c r="S6526" s="4">
        <v>434672000</v>
      </c>
      <c r="T6526" s="4">
        <v>376715000</v>
      </c>
      <c r="U6526" s="4">
        <v>376715000</v>
      </c>
      <c r="V6526" s="4">
        <v>376715000</v>
      </c>
      <c r="W6526" s="4">
        <v>376715000</v>
      </c>
      <c r="X6526" s="4">
        <v>376715000</v>
      </c>
      <c r="Y6526" s="4">
        <v>376715000</v>
      </c>
      <c r="Z6526" s="4">
        <v>376715000</v>
      </c>
      <c r="AA6526" s="4">
        <v>376715000</v>
      </c>
      <c r="AB6526" s="4">
        <v>376715000</v>
      </c>
      <c r="AC6526" s="4">
        <v>376715000</v>
      </c>
      <c r="AD6526" s="4">
        <v>376715000</v>
      </c>
      <c r="AE6526" s="4">
        <v>376715000</v>
      </c>
      <c r="AF6526" s="4">
        <v>376715000</v>
      </c>
      <c r="AG6526" s="4">
        <v>376715000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307555000</v>
      </c>
      <c r="F6528" s="4">
        <v>324751000</v>
      </c>
      <c r="G6528" s="4">
        <v>341665000</v>
      </c>
      <c r="H6528" s="4">
        <v>381414000</v>
      </c>
      <c r="I6528" s="4">
        <v>406221000</v>
      </c>
      <c r="J6528" s="4">
        <v>431310000</v>
      </c>
      <c r="K6528" s="4">
        <v>457809000</v>
      </c>
      <c r="L6528" s="4">
        <v>480643000</v>
      </c>
      <c r="M6528" s="4">
        <v>497275000</v>
      </c>
      <c r="N6528" s="4">
        <v>514189000</v>
      </c>
      <c r="O6528" s="4">
        <v>530540000</v>
      </c>
      <c r="P6528" s="4">
        <v>544353000</v>
      </c>
      <c r="Q6528" s="4">
        <v>564932000</v>
      </c>
      <c r="R6528" s="4">
        <v>581000000</v>
      </c>
      <c r="S6528" s="4">
        <v>594531000</v>
      </c>
      <c r="T6528" s="4">
        <v>610036000</v>
      </c>
      <c r="U6528" s="4">
        <v>626105000</v>
      </c>
      <c r="V6528" s="4">
        <v>638226000</v>
      </c>
      <c r="W6528" s="4">
        <v>649220000</v>
      </c>
      <c r="X6528" s="4">
        <v>656832000</v>
      </c>
      <c r="Y6528" s="4">
        <v>666980000</v>
      </c>
      <c r="Z6528" s="4">
        <v>675155000</v>
      </c>
      <c r="AA6528" s="4">
        <v>686713000</v>
      </c>
      <c r="AB6528" s="4">
        <v>694889000</v>
      </c>
      <c r="AC6528" s="4">
        <v>706165000</v>
      </c>
      <c r="AD6528" s="4">
        <v>718286000</v>
      </c>
      <c r="AE6528" s="4">
        <v>721951000</v>
      </c>
      <c r="AF6528" s="4">
        <v>727025000</v>
      </c>
      <c r="AG6528" s="4">
        <v>729563000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>
        <v>0</v>
      </c>
      <c r="G6529" s="4">
        <v>1223340</v>
      </c>
      <c r="H6529" s="4">
        <v>3670030</v>
      </c>
      <c r="I6529" s="4">
        <v>4893370</v>
      </c>
      <c r="J6529" s="4">
        <v>6116710</v>
      </c>
      <c r="K6529" s="4">
        <v>8563400</v>
      </c>
      <c r="L6529" s="4">
        <v>11010100</v>
      </c>
      <c r="M6529" s="4">
        <v>12233400</v>
      </c>
      <c r="N6529" s="4">
        <v>13456800</v>
      </c>
      <c r="O6529" s="4">
        <v>14680100</v>
      </c>
      <c r="P6529" s="4">
        <v>15903500</v>
      </c>
      <c r="Q6529" s="4">
        <v>18350100</v>
      </c>
      <c r="R6529" s="4">
        <v>20796800</v>
      </c>
      <c r="S6529" s="4">
        <v>23243500</v>
      </c>
      <c r="T6529" s="4">
        <v>25690200</v>
      </c>
      <c r="U6529" s="4">
        <v>29360200</v>
      </c>
      <c r="V6529" s="4">
        <v>31806900</v>
      </c>
      <c r="W6529" s="4">
        <v>34253600</v>
      </c>
      <c r="X6529" s="4">
        <v>36700300</v>
      </c>
      <c r="Y6529" s="4">
        <v>39147000</v>
      </c>
      <c r="Z6529" s="4">
        <v>41593700</v>
      </c>
      <c r="AA6529" s="4">
        <v>45263700</v>
      </c>
      <c r="AB6529" s="4">
        <v>47710400</v>
      </c>
      <c r="AC6529" s="4">
        <v>51380400</v>
      </c>
      <c r="AD6529" s="4">
        <v>56273800</v>
      </c>
      <c r="AE6529" s="4">
        <v>57497100</v>
      </c>
      <c r="AF6529" s="4">
        <v>59943800</v>
      </c>
      <c r="AG6529" s="4">
        <v>61167100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>
        <v>0</v>
      </c>
      <c r="D6534">
        <v>0</v>
      </c>
      <c r="E6534" s="4">
        <v>591873000</v>
      </c>
      <c r="F6534" s="4">
        <v>1799290000</v>
      </c>
      <c r="G6534" s="4">
        <v>3077740000</v>
      </c>
      <c r="H6534" s="4">
        <v>4403530000</v>
      </c>
      <c r="I6534" s="4">
        <v>5232160000</v>
      </c>
      <c r="J6534" s="4">
        <v>5776680000</v>
      </c>
      <c r="K6534" s="4">
        <v>6131800000</v>
      </c>
      <c r="L6534" s="4">
        <v>6344880000</v>
      </c>
      <c r="M6534" s="4">
        <v>6486930000</v>
      </c>
      <c r="N6534" s="4">
        <v>6581630000</v>
      </c>
      <c r="O6534" s="4">
        <v>6628980000</v>
      </c>
      <c r="P6534" s="4">
        <v>6652650000</v>
      </c>
      <c r="Q6534" s="4">
        <v>6676330000</v>
      </c>
      <c r="R6534" s="4">
        <v>6700000000</v>
      </c>
      <c r="S6534" s="4">
        <v>6700000000</v>
      </c>
      <c r="T6534" s="4">
        <v>6700000000</v>
      </c>
      <c r="U6534" s="4">
        <v>6700000000</v>
      </c>
      <c r="V6534" s="4">
        <v>6700000000</v>
      </c>
      <c r="W6534" s="4">
        <v>6700000000</v>
      </c>
      <c r="X6534" s="4">
        <v>6700000000</v>
      </c>
      <c r="Y6534" s="4">
        <v>6700000000</v>
      </c>
      <c r="Z6534" s="4">
        <v>6700000000</v>
      </c>
      <c r="AA6534" s="4">
        <v>6700000000</v>
      </c>
      <c r="AB6534" s="4">
        <v>6700000000</v>
      </c>
      <c r="AC6534" s="4">
        <v>6700000000</v>
      </c>
      <c r="AD6534" s="4">
        <v>6700000000</v>
      </c>
      <c r="AE6534" s="4">
        <v>6700000000</v>
      </c>
      <c r="AF6534" s="4">
        <v>6700000000</v>
      </c>
      <c r="AG6534" s="4">
        <v>6700000000</v>
      </c>
    </row>
    <row r="6535" spans="1:33">
      <c r="A6535" t="s">
        <v>441</v>
      </c>
      <c r="B6535" t="s">
        <v>132</v>
      </c>
      <c r="C6535" s="4">
        <v>176122000000</v>
      </c>
      <c r="D6535" s="4">
        <v>189175000000</v>
      </c>
      <c r="E6535" s="4">
        <v>190886000000</v>
      </c>
      <c r="F6535" s="4">
        <v>192324000000</v>
      </c>
      <c r="G6535" s="4">
        <v>193084000000</v>
      </c>
      <c r="H6535" s="4">
        <v>183753000000</v>
      </c>
      <c r="I6535" s="4">
        <v>182865000000</v>
      </c>
      <c r="J6535" s="4">
        <v>179358000000</v>
      </c>
      <c r="K6535" s="4">
        <v>171880000000</v>
      </c>
      <c r="L6535" s="4">
        <v>164889000000</v>
      </c>
      <c r="M6535" s="4">
        <v>161676000000</v>
      </c>
      <c r="N6535" s="4">
        <v>157875000000</v>
      </c>
      <c r="O6535" s="4">
        <v>154329000000</v>
      </c>
      <c r="P6535" s="4">
        <v>155598000000</v>
      </c>
      <c r="Q6535" s="4">
        <v>149487000000</v>
      </c>
      <c r="R6535" s="4">
        <v>148501000000</v>
      </c>
      <c r="S6535" s="4">
        <v>148391000000</v>
      </c>
      <c r="T6535" s="4">
        <v>139038000000</v>
      </c>
      <c r="U6535" s="4">
        <v>125411000000</v>
      </c>
      <c r="V6535" s="4">
        <v>123477000000</v>
      </c>
      <c r="W6535" s="4">
        <v>125221000000</v>
      </c>
      <c r="X6535" s="4">
        <v>127245000000</v>
      </c>
      <c r="Y6535" s="4">
        <v>128858000000</v>
      </c>
      <c r="Z6535" s="4">
        <v>130625000000</v>
      </c>
      <c r="AA6535" s="4">
        <v>127565000000</v>
      </c>
      <c r="AB6535" s="4">
        <v>130640000000</v>
      </c>
      <c r="AC6535" s="4">
        <v>111769000000</v>
      </c>
      <c r="AD6535" s="4">
        <v>91703100000</v>
      </c>
      <c r="AE6535" s="4">
        <v>93253700000</v>
      </c>
      <c r="AF6535" s="4">
        <v>96617300000</v>
      </c>
      <c r="AG6535" s="4">
        <v>97822200000</v>
      </c>
    </row>
    <row r="6536" spans="1:33">
      <c r="A6536" t="s">
        <v>440</v>
      </c>
      <c r="B6536" t="s">
        <v>132</v>
      </c>
      <c r="C6536" s="4">
        <v>420012000</v>
      </c>
      <c r="D6536" s="4">
        <v>399281000</v>
      </c>
      <c r="E6536" s="4">
        <v>407169000</v>
      </c>
      <c r="F6536" s="4">
        <v>417819000</v>
      </c>
      <c r="G6536" s="4">
        <v>428676000</v>
      </c>
      <c r="H6536" s="4">
        <v>454368000</v>
      </c>
      <c r="I6536" s="4">
        <v>473744000</v>
      </c>
      <c r="J6536" s="4">
        <v>494650000</v>
      </c>
      <c r="K6536" s="4">
        <v>518442000</v>
      </c>
      <c r="L6536" s="4">
        <v>538366000</v>
      </c>
      <c r="M6536" s="4">
        <v>556682000</v>
      </c>
      <c r="N6536" s="4">
        <v>575742000</v>
      </c>
      <c r="O6536" s="4">
        <v>596352000</v>
      </c>
      <c r="P6536" s="4">
        <v>613018000</v>
      </c>
      <c r="Q6536" s="4">
        <v>639872000</v>
      </c>
      <c r="R6536" s="4">
        <v>659821000</v>
      </c>
      <c r="S6536" s="4">
        <v>678620000</v>
      </c>
      <c r="T6536" s="4">
        <v>699207000</v>
      </c>
      <c r="U6536" s="4">
        <v>727432000</v>
      </c>
      <c r="V6536" s="4">
        <v>747616000</v>
      </c>
      <c r="W6536" s="4">
        <v>753143000</v>
      </c>
      <c r="X6536" s="4">
        <v>763904000</v>
      </c>
      <c r="Y6536" s="4">
        <v>787537000</v>
      </c>
      <c r="Z6536" s="4">
        <v>777872000</v>
      </c>
      <c r="AA6536" s="4">
        <v>752071000</v>
      </c>
      <c r="AB6536" s="4">
        <v>744879000</v>
      </c>
      <c r="AC6536" s="4">
        <v>764439000</v>
      </c>
      <c r="AD6536" s="4">
        <v>732199000</v>
      </c>
      <c r="AE6536" s="4">
        <v>737528000</v>
      </c>
      <c r="AF6536" s="4">
        <v>730549000</v>
      </c>
      <c r="AG6536" s="4">
        <v>741227000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 s="4">
        <v>433554000</v>
      </c>
      <c r="D6542" s="4">
        <v>433554000</v>
      </c>
      <c r="E6542" s="4">
        <v>433554000</v>
      </c>
      <c r="F6542" s="4">
        <v>433554000</v>
      </c>
      <c r="G6542" s="4">
        <v>433554000</v>
      </c>
      <c r="H6542" s="4">
        <v>433554000</v>
      </c>
      <c r="I6542" s="4">
        <v>433554000</v>
      </c>
      <c r="J6542" s="4">
        <v>433554000</v>
      </c>
      <c r="K6542" s="4">
        <v>433554000</v>
      </c>
      <c r="L6542" s="4">
        <v>433554000</v>
      </c>
      <c r="M6542" s="4">
        <v>433554000</v>
      </c>
      <c r="N6542" s="4">
        <v>433554000</v>
      </c>
      <c r="O6542" s="4">
        <v>433554000</v>
      </c>
      <c r="P6542" s="4">
        <v>433554000</v>
      </c>
      <c r="Q6542" s="4">
        <v>433554000</v>
      </c>
      <c r="R6542" s="4">
        <v>433554000</v>
      </c>
      <c r="S6542" s="4">
        <v>390199000</v>
      </c>
      <c r="T6542" s="4">
        <v>338172000</v>
      </c>
      <c r="U6542" s="4">
        <v>338172000</v>
      </c>
      <c r="V6542" s="4">
        <v>338172000</v>
      </c>
      <c r="W6542" s="4">
        <v>338172000</v>
      </c>
      <c r="X6542" s="4">
        <v>338172000</v>
      </c>
      <c r="Y6542" s="4">
        <v>338172000</v>
      </c>
      <c r="Z6542" s="4">
        <v>338172000</v>
      </c>
      <c r="AA6542" s="4">
        <v>338172000</v>
      </c>
      <c r="AB6542" s="4">
        <v>338172000</v>
      </c>
      <c r="AC6542" s="4">
        <v>338172000</v>
      </c>
      <c r="AD6542" s="4">
        <v>338172000</v>
      </c>
      <c r="AE6542" s="4">
        <v>338172000</v>
      </c>
      <c r="AF6542" s="4">
        <v>338172000</v>
      </c>
      <c r="AG6542" s="4">
        <v>338172000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2822550000</v>
      </c>
      <c r="F6544" s="4">
        <v>2980370000</v>
      </c>
      <c r="G6544" s="4">
        <v>3135590000</v>
      </c>
      <c r="H6544" s="4">
        <v>3500380000</v>
      </c>
      <c r="I6544" s="4">
        <v>3728040000</v>
      </c>
      <c r="J6544" s="4">
        <v>3958300000</v>
      </c>
      <c r="K6544" s="4">
        <v>4201490000</v>
      </c>
      <c r="L6544" s="4">
        <v>4411040000</v>
      </c>
      <c r="M6544" s="4">
        <v>4563680000</v>
      </c>
      <c r="N6544" s="4">
        <v>4718910000</v>
      </c>
      <c r="O6544" s="4">
        <v>4868970000</v>
      </c>
      <c r="P6544" s="4">
        <v>4995730000</v>
      </c>
      <c r="Q6544" s="4">
        <v>5184590000</v>
      </c>
      <c r="R6544" s="4">
        <v>5332060000</v>
      </c>
      <c r="S6544" s="4">
        <v>5456240000</v>
      </c>
      <c r="T6544" s="4">
        <v>5598530000</v>
      </c>
      <c r="U6544" s="4">
        <v>5746000000</v>
      </c>
      <c r="V6544" s="4">
        <v>5857250000</v>
      </c>
      <c r="W6544" s="4">
        <v>5958140000</v>
      </c>
      <c r="X6544" s="4">
        <v>6028000000</v>
      </c>
      <c r="Y6544" s="4">
        <v>6121130000</v>
      </c>
      <c r="Z6544" s="4">
        <v>6196160000</v>
      </c>
      <c r="AA6544" s="4">
        <v>6302230000</v>
      </c>
      <c r="AB6544" s="4">
        <v>6377260000</v>
      </c>
      <c r="AC6544" s="4">
        <v>6480740000</v>
      </c>
      <c r="AD6544" s="4">
        <v>6591990000</v>
      </c>
      <c r="AE6544" s="4">
        <v>6625620000</v>
      </c>
      <c r="AF6544" s="4">
        <v>6672190000</v>
      </c>
      <c r="AG6544" s="4">
        <v>6695470000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368541</v>
      </c>
      <c r="H6545" s="4">
        <v>1105620</v>
      </c>
      <c r="I6545" s="4">
        <v>1474160</v>
      </c>
      <c r="J6545" s="4">
        <v>1842700</v>
      </c>
      <c r="K6545" s="4">
        <v>2579780</v>
      </c>
      <c r="L6545" s="4">
        <v>3316870</v>
      </c>
      <c r="M6545" s="4">
        <v>3685410</v>
      </c>
      <c r="N6545" s="4">
        <v>4053950</v>
      </c>
      <c r="O6545" s="4">
        <v>4422490</v>
      </c>
      <c r="P6545" s="4">
        <v>4791030</v>
      </c>
      <c r="Q6545" s="4">
        <v>5528110</v>
      </c>
      <c r="R6545" s="4">
        <v>6265190</v>
      </c>
      <c r="S6545" s="4">
        <v>7002270</v>
      </c>
      <c r="T6545" s="4">
        <v>7739350</v>
      </c>
      <c r="U6545" s="4">
        <v>8844980</v>
      </c>
      <c r="V6545" s="4">
        <v>9582060</v>
      </c>
      <c r="W6545" s="4">
        <v>10319100</v>
      </c>
      <c r="X6545" s="4">
        <v>11056200</v>
      </c>
      <c r="Y6545" s="4">
        <v>11793300</v>
      </c>
      <c r="Z6545" s="4">
        <v>12530400</v>
      </c>
      <c r="AA6545" s="4">
        <v>13636000</v>
      </c>
      <c r="AB6545" s="4">
        <v>14373100</v>
      </c>
      <c r="AC6545" s="4">
        <v>15478700</v>
      </c>
      <c r="AD6545" s="4">
        <v>16952900</v>
      </c>
      <c r="AE6545" s="4">
        <v>17321400</v>
      </c>
      <c r="AF6545" s="4">
        <v>18058500</v>
      </c>
      <c r="AG6545" s="4">
        <v>18427000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>
        <v>0</v>
      </c>
      <c r="D6550">
        <v>0</v>
      </c>
      <c r="E6550" s="4">
        <v>3586980000</v>
      </c>
      <c r="F6550" s="4">
        <v>10904400000</v>
      </c>
      <c r="G6550" s="4">
        <v>18652300000</v>
      </c>
      <c r="H6550" s="4">
        <v>26687100000</v>
      </c>
      <c r="I6550" s="4">
        <v>31708900000</v>
      </c>
      <c r="J6550" s="4">
        <v>35008900000</v>
      </c>
      <c r="K6550" s="4">
        <v>37161100000</v>
      </c>
      <c r="L6550" s="4">
        <v>38452400000</v>
      </c>
      <c r="M6550" s="4">
        <v>39313300000</v>
      </c>
      <c r="N6550" s="4">
        <v>39887200000</v>
      </c>
      <c r="O6550" s="4">
        <v>40174100000</v>
      </c>
      <c r="P6550" s="4">
        <v>40317600000</v>
      </c>
      <c r="Q6550" s="4">
        <v>40461100000</v>
      </c>
      <c r="R6550" s="4">
        <v>40604600000</v>
      </c>
      <c r="S6550" s="4">
        <v>40604600000</v>
      </c>
      <c r="T6550" s="4">
        <v>40604600000</v>
      </c>
      <c r="U6550" s="4">
        <v>40604600000</v>
      </c>
      <c r="V6550" s="4">
        <v>40604600000</v>
      </c>
      <c r="W6550" s="4">
        <v>40604600000</v>
      </c>
      <c r="X6550" s="4">
        <v>40604600000</v>
      </c>
      <c r="Y6550" s="4">
        <v>40604600000</v>
      </c>
      <c r="Z6550" s="4">
        <v>40604600000</v>
      </c>
      <c r="AA6550" s="4">
        <v>40604600000</v>
      </c>
      <c r="AB6550" s="4">
        <v>40604600000</v>
      </c>
      <c r="AC6550" s="4">
        <v>40604600000</v>
      </c>
      <c r="AD6550" s="4">
        <v>40604600000</v>
      </c>
      <c r="AE6550" s="4">
        <v>40604600000</v>
      </c>
      <c r="AF6550" s="4">
        <v>40604600000</v>
      </c>
      <c r="AG6550" s="4">
        <v>40604600000</v>
      </c>
    </row>
    <row r="6551" spans="1:33">
      <c r="A6551" t="s">
        <v>425</v>
      </c>
      <c r="B6551" t="s">
        <v>132</v>
      </c>
      <c r="C6551" s="4">
        <v>390226000</v>
      </c>
      <c r="D6551" s="4">
        <v>419147000</v>
      </c>
      <c r="E6551" s="4">
        <v>422938000</v>
      </c>
      <c r="F6551" s="4">
        <v>426124000</v>
      </c>
      <c r="G6551" s="4">
        <v>427808000</v>
      </c>
      <c r="H6551" s="4">
        <v>407134000</v>
      </c>
      <c r="I6551" s="4">
        <v>405166000</v>
      </c>
      <c r="J6551" s="4">
        <v>397396000</v>
      </c>
      <c r="K6551" s="4">
        <v>380827000</v>
      </c>
      <c r="L6551" s="4">
        <v>365338000</v>
      </c>
      <c r="M6551" s="4">
        <v>358218000</v>
      </c>
      <c r="N6551" s="4">
        <v>349798000</v>
      </c>
      <c r="O6551" s="4">
        <v>341940000</v>
      </c>
      <c r="P6551" s="4">
        <v>344752000</v>
      </c>
      <c r="Q6551" s="4">
        <v>331213000</v>
      </c>
      <c r="R6551" s="4">
        <v>329027000</v>
      </c>
      <c r="S6551" s="4">
        <v>328784000</v>
      </c>
      <c r="T6551" s="4">
        <v>308061000</v>
      </c>
      <c r="U6551" s="4">
        <v>277867000</v>
      </c>
      <c r="V6551" s="4">
        <v>273582000</v>
      </c>
      <c r="W6551" s="4">
        <v>277447000</v>
      </c>
      <c r="X6551" s="4">
        <v>281932000</v>
      </c>
      <c r="Y6551" s="4">
        <v>285505000</v>
      </c>
      <c r="Z6551" s="4">
        <v>289419000</v>
      </c>
      <c r="AA6551" s="4">
        <v>282640000</v>
      </c>
      <c r="AB6551" s="4">
        <v>289453000</v>
      </c>
      <c r="AC6551" s="4">
        <v>247642000</v>
      </c>
      <c r="AD6551" s="4">
        <v>203183000</v>
      </c>
      <c r="AE6551" s="4">
        <v>206618000</v>
      </c>
      <c r="AF6551" s="4">
        <v>214071000</v>
      </c>
      <c r="AG6551" s="4">
        <v>216741000</v>
      </c>
    </row>
    <row r="6552" spans="1:33">
      <c r="A6552" t="s">
        <v>424</v>
      </c>
      <c r="B6552" t="s">
        <v>132</v>
      </c>
      <c r="C6552" s="4">
        <v>93067400</v>
      </c>
      <c r="D6552" s="4">
        <v>88473700</v>
      </c>
      <c r="E6552" s="4">
        <v>90221700</v>
      </c>
      <c r="F6552" s="4">
        <v>92581600</v>
      </c>
      <c r="G6552" s="4">
        <v>94987100</v>
      </c>
      <c r="H6552" s="4">
        <v>100680000</v>
      </c>
      <c r="I6552" s="4">
        <v>104973000</v>
      </c>
      <c r="J6552" s="4">
        <v>109606000</v>
      </c>
      <c r="K6552" s="4">
        <v>114878000</v>
      </c>
      <c r="L6552" s="4">
        <v>119293000</v>
      </c>
      <c r="M6552" s="4">
        <v>123351000</v>
      </c>
      <c r="N6552" s="4">
        <v>127575000</v>
      </c>
      <c r="O6552" s="4">
        <v>132141000</v>
      </c>
      <c r="P6552" s="4">
        <v>135834000</v>
      </c>
      <c r="Q6552" s="4">
        <v>141785000</v>
      </c>
      <c r="R6552" s="4">
        <v>146205000</v>
      </c>
      <c r="S6552" s="4">
        <v>150370000</v>
      </c>
      <c r="T6552" s="4">
        <v>154932000</v>
      </c>
      <c r="U6552" s="4">
        <v>161186000</v>
      </c>
      <c r="V6552" s="4">
        <v>165659000</v>
      </c>
      <c r="W6552" s="4">
        <v>166884000</v>
      </c>
      <c r="X6552" s="4">
        <v>169268000</v>
      </c>
      <c r="Y6552" s="4">
        <v>174505000</v>
      </c>
      <c r="Z6552" s="4">
        <v>172363000</v>
      </c>
      <c r="AA6552" s="4">
        <v>166646000</v>
      </c>
      <c r="AB6552" s="4">
        <v>165052000</v>
      </c>
      <c r="AC6552" s="4">
        <v>169386000</v>
      </c>
      <c r="AD6552" s="4">
        <v>162243000</v>
      </c>
      <c r="AE6552" s="4">
        <v>163423000</v>
      </c>
      <c r="AF6552" s="4">
        <v>161877000</v>
      </c>
      <c r="AG6552" s="4">
        <v>164243000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 s="4">
        <v>18445900</v>
      </c>
      <c r="D6558" s="4">
        <v>18445900</v>
      </c>
      <c r="E6558" s="4">
        <v>18445900</v>
      </c>
      <c r="F6558" s="4">
        <v>18445900</v>
      </c>
      <c r="G6558" s="4">
        <v>18445900</v>
      </c>
      <c r="H6558" s="4">
        <v>18445900</v>
      </c>
      <c r="I6558" s="4">
        <v>18445900</v>
      </c>
      <c r="J6558" s="4">
        <v>18445900</v>
      </c>
      <c r="K6558" s="4">
        <v>18445900</v>
      </c>
      <c r="L6558" s="4">
        <v>18445900</v>
      </c>
      <c r="M6558" s="4">
        <v>18445900</v>
      </c>
      <c r="N6558" s="4">
        <v>18445900</v>
      </c>
      <c r="O6558" s="4">
        <v>18445900</v>
      </c>
      <c r="P6558" s="4">
        <v>18445900</v>
      </c>
      <c r="Q6558" s="4">
        <v>18445900</v>
      </c>
      <c r="R6558" s="4">
        <v>18445900</v>
      </c>
      <c r="S6558" s="4">
        <v>16601300</v>
      </c>
      <c r="T6558" s="4">
        <v>14387800</v>
      </c>
      <c r="U6558" s="4">
        <v>14387800</v>
      </c>
      <c r="V6558" s="4">
        <v>14387800</v>
      </c>
      <c r="W6558" s="4">
        <v>14387800</v>
      </c>
      <c r="X6558" s="4">
        <v>14387800</v>
      </c>
      <c r="Y6558" s="4">
        <v>14387800</v>
      </c>
      <c r="Z6558" s="4">
        <v>14387800</v>
      </c>
      <c r="AA6558" s="4">
        <v>14387800</v>
      </c>
      <c r="AB6558" s="4">
        <v>14387800</v>
      </c>
      <c r="AC6558" s="4">
        <v>14387800</v>
      </c>
      <c r="AD6558" s="4">
        <v>14387800</v>
      </c>
      <c r="AE6558" s="4">
        <v>14387800</v>
      </c>
      <c r="AF6558" s="4">
        <v>14387800</v>
      </c>
      <c r="AG6558" s="4">
        <v>14387800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93131000</v>
      </c>
      <c r="F6560" s="4">
        <v>98338100</v>
      </c>
      <c r="G6560" s="4">
        <v>103460000</v>
      </c>
      <c r="H6560" s="4">
        <v>115496000</v>
      </c>
      <c r="I6560" s="4">
        <v>123008000</v>
      </c>
      <c r="J6560" s="4">
        <v>130605000</v>
      </c>
      <c r="K6560" s="4">
        <v>138629000</v>
      </c>
      <c r="L6560" s="4">
        <v>145544000</v>
      </c>
      <c r="M6560" s="4">
        <v>150580000</v>
      </c>
      <c r="N6560" s="4">
        <v>155702000</v>
      </c>
      <c r="O6560" s="4">
        <v>160653000</v>
      </c>
      <c r="P6560" s="4">
        <v>164836000</v>
      </c>
      <c r="Q6560" s="4">
        <v>171067000</v>
      </c>
      <c r="R6560" s="4">
        <v>175933000</v>
      </c>
      <c r="S6560" s="4">
        <v>180030000</v>
      </c>
      <c r="T6560" s="4">
        <v>184725000</v>
      </c>
      <c r="U6560" s="4">
        <v>189591000</v>
      </c>
      <c r="V6560" s="4">
        <v>193262000</v>
      </c>
      <c r="W6560" s="4">
        <v>196591000</v>
      </c>
      <c r="X6560" s="4">
        <v>198896000</v>
      </c>
      <c r="Y6560" s="4">
        <v>201969000</v>
      </c>
      <c r="Z6560" s="4">
        <v>204444000</v>
      </c>
      <c r="AA6560" s="4">
        <v>207944000</v>
      </c>
      <c r="AB6560" s="4">
        <v>210420000</v>
      </c>
      <c r="AC6560" s="4">
        <v>213834000</v>
      </c>
      <c r="AD6560" s="4">
        <v>217505000</v>
      </c>
      <c r="AE6560" s="4">
        <v>218615000</v>
      </c>
      <c r="AF6560" s="4">
        <v>220151000</v>
      </c>
      <c r="AG6560" s="4">
        <v>220919000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0</v>
      </c>
      <c r="G6561">
        <v>81662.2</v>
      </c>
      <c r="H6561">
        <v>244987</v>
      </c>
      <c r="I6561">
        <v>326649</v>
      </c>
      <c r="J6561">
        <v>408311</v>
      </c>
      <c r="K6561">
        <v>571636</v>
      </c>
      <c r="L6561">
        <v>734960</v>
      </c>
      <c r="M6561">
        <v>816622</v>
      </c>
      <c r="N6561">
        <v>898285</v>
      </c>
      <c r="O6561">
        <v>979947</v>
      </c>
      <c r="P6561" s="4">
        <v>1061610</v>
      </c>
      <c r="Q6561" s="4">
        <v>1224930</v>
      </c>
      <c r="R6561" s="4">
        <v>1388260</v>
      </c>
      <c r="S6561" s="4">
        <v>1551580</v>
      </c>
      <c r="T6561" s="4">
        <v>1714910</v>
      </c>
      <c r="U6561" s="4">
        <v>1959890</v>
      </c>
      <c r="V6561" s="4">
        <v>2123220</v>
      </c>
      <c r="W6561" s="4">
        <v>2286540</v>
      </c>
      <c r="X6561" s="4">
        <v>2449870</v>
      </c>
      <c r="Y6561" s="4">
        <v>2613190</v>
      </c>
      <c r="Z6561" s="4">
        <v>2776520</v>
      </c>
      <c r="AA6561" s="4">
        <v>3021500</v>
      </c>
      <c r="AB6561" s="4">
        <v>3184830</v>
      </c>
      <c r="AC6561" s="4">
        <v>3429810</v>
      </c>
      <c r="AD6561" s="4">
        <v>3756460</v>
      </c>
      <c r="AE6561" s="4">
        <v>3838130</v>
      </c>
      <c r="AF6561" s="4">
        <v>4001450</v>
      </c>
      <c r="AG6561" s="4">
        <v>4083110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>
        <v>0</v>
      </c>
      <c r="D6566">
        <v>0</v>
      </c>
      <c r="E6566" s="4">
        <v>32286500</v>
      </c>
      <c r="F6566" s="4">
        <v>98150900</v>
      </c>
      <c r="G6566" s="4">
        <v>167890000</v>
      </c>
      <c r="H6566" s="4">
        <v>240211000</v>
      </c>
      <c r="I6566" s="4">
        <v>285413000</v>
      </c>
      <c r="J6566" s="4">
        <v>315116000</v>
      </c>
      <c r="K6566" s="4">
        <v>334488000</v>
      </c>
      <c r="L6566" s="4">
        <v>346111000</v>
      </c>
      <c r="M6566" s="4">
        <v>353860000</v>
      </c>
      <c r="N6566" s="4">
        <v>359026000</v>
      </c>
      <c r="O6566" s="4">
        <v>361609000</v>
      </c>
      <c r="P6566" s="4">
        <v>362900000</v>
      </c>
      <c r="Q6566" s="4">
        <v>364192000</v>
      </c>
      <c r="R6566" s="4">
        <v>365483000</v>
      </c>
      <c r="S6566" s="4">
        <v>365483000</v>
      </c>
      <c r="T6566" s="4">
        <v>365483000</v>
      </c>
      <c r="U6566" s="4">
        <v>365483000</v>
      </c>
      <c r="V6566" s="4">
        <v>365483000</v>
      </c>
      <c r="W6566" s="4">
        <v>365483000</v>
      </c>
      <c r="X6566" s="4">
        <v>365483000</v>
      </c>
      <c r="Y6566" s="4">
        <v>365483000</v>
      </c>
      <c r="Z6566" s="4">
        <v>365483000</v>
      </c>
      <c r="AA6566" s="4">
        <v>365483000</v>
      </c>
      <c r="AB6566" s="4">
        <v>365483000</v>
      </c>
      <c r="AC6566" s="4">
        <v>365483000</v>
      </c>
      <c r="AD6566" s="4">
        <v>365483000</v>
      </c>
      <c r="AE6566" s="4">
        <v>365483000</v>
      </c>
      <c r="AF6566" s="4">
        <v>365483000</v>
      </c>
      <c r="AG6566" s="4">
        <v>365483000</v>
      </c>
    </row>
    <row r="6567" spans="1:33">
      <c r="A6567" t="s">
        <v>409</v>
      </c>
      <c r="B6567" t="s">
        <v>132</v>
      </c>
      <c r="C6567" s="4">
        <v>616929000</v>
      </c>
      <c r="D6567" s="4">
        <v>662652000</v>
      </c>
      <c r="E6567" s="4">
        <v>668644000</v>
      </c>
      <c r="F6567" s="4">
        <v>673682000</v>
      </c>
      <c r="G6567" s="4">
        <v>676344000</v>
      </c>
      <c r="H6567" s="4">
        <v>643659000</v>
      </c>
      <c r="I6567" s="4">
        <v>640549000</v>
      </c>
      <c r="J6567" s="4">
        <v>628264000</v>
      </c>
      <c r="K6567" s="4">
        <v>602070000</v>
      </c>
      <c r="L6567" s="4">
        <v>577582000</v>
      </c>
      <c r="M6567" s="4">
        <v>566326000</v>
      </c>
      <c r="N6567" s="4">
        <v>553014000</v>
      </c>
      <c r="O6567" s="4">
        <v>540591000</v>
      </c>
      <c r="P6567" s="4">
        <v>545036000</v>
      </c>
      <c r="Q6567" s="4">
        <v>523632000</v>
      </c>
      <c r="R6567" s="4">
        <v>520177000</v>
      </c>
      <c r="S6567" s="4">
        <v>519791000</v>
      </c>
      <c r="T6567" s="4">
        <v>487030000</v>
      </c>
      <c r="U6567" s="4">
        <v>439295000</v>
      </c>
      <c r="V6567" s="4">
        <v>432520000</v>
      </c>
      <c r="W6567" s="4">
        <v>438631000</v>
      </c>
      <c r="X6567" s="4">
        <v>445721000</v>
      </c>
      <c r="Y6567" s="4">
        <v>451370000</v>
      </c>
      <c r="Z6567" s="4">
        <v>457558000</v>
      </c>
      <c r="AA6567" s="4">
        <v>446841000</v>
      </c>
      <c r="AB6567" s="4">
        <v>457611000</v>
      </c>
      <c r="AC6567" s="4">
        <v>391511000</v>
      </c>
      <c r="AD6567" s="4">
        <v>321222000</v>
      </c>
      <c r="AE6567" s="4">
        <v>326654000</v>
      </c>
      <c r="AF6567" s="4">
        <v>338436000</v>
      </c>
      <c r="AG6567" s="4">
        <v>342656000</v>
      </c>
    </row>
    <row r="6568" spans="1:33">
      <c r="A6568" t="s">
        <v>408</v>
      </c>
      <c r="B6568" t="s">
        <v>132</v>
      </c>
      <c r="C6568" s="4">
        <v>622464000</v>
      </c>
      <c r="D6568" s="4">
        <v>591740000</v>
      </c>
      <c r="E6568" s="4">
        <v>603431000</v>
      </c>
      <c r="F6568" s="4">
        <v>619214000</v>
      </c>
      <c r="G6568" s="4">
        <v>635304000</v>
      </c>
      <c r="H6568" s="4">
        <v>673379000</v>
      </c>
      <c r="I6568" s="4">
        <v>702095000</v>
      </c>
      <c r="J6568" s="4">
        <v>733079000</v>
      </c>
      <c r="K6568" s="4">
        <v>768339000</v>
      </c>
      <c r="L6568" s="4">
        <v>797865000</v>
      </c>
      <c r="M6568" s="4">
        <v>825011000</v>
      </c>
      <c r="N6568" s="4">
        <v>853258000</v>
      </c>
      <c r="O6568" s="4">
        <v>883802000</v>
      </c>
      <c r="P6568" s="4">
        <v>908502000</v>
      </c>
      <c r="Q6568" s="4">
        <v>948299000</v>
      </c>
      <c r="R6568" s="4">
        <v>977864000</v>
      </c>
      <c r="S6568" s="4">
        <v>1005720000</v>
      </c>
      <c r="T6568" s="4">
        <v>1036230000</v>
      </c>
      <c r="U6568" s="4">
        <v>1078060000</v>
      </c>
      <c r="V6568" s="4">
        <v>1107980000</v>
      </c>
      <c r="W6568" s="4">
        <v>1116170000</v>
      </c>
      <c r="X6568" s="4">
        <v>1132120000</v>
      </c>
      <c r="Y6568" s="4">
        <v>1167140000</v>
      </c>
      <c r="Z6568" s="4">
        <v>1152820000</v>
      </c>
      <c r="AA6568" s="4">
        <v>1114580000</v>
      </c>
      <c r="AB6568" s="4">
        <v>1103920000</v>
      </c>
      <c r="AC6568" s="4">
        <v>1132910000</v>
      </c>
      <c r="AD6568" s="4">
        <v>1085130000</v>
      </c>
      <c r="AE6568" s="4">
        <v>1093030000</v>
      </c>
      <c r="AF6568" s="4">
        <v>1082680000</v>
      </c>
      <c r="AG6568" s="4">
        <v>1098510000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 s="4">
        <v>148842000</v>
      </c>
      <c r="D6574" s="4">
        <v>148842000</v>
      </c>
      <c r="E6574" s="4">
        <v>148842000</v>
      </c>
      <c r="F6574" s="4">
        <v>148842000</v>
      </c>
      <c r="G6574" s="4">
        <v>148842000</v>
      </c>
      <c r="H6574" s="4">
        <v>148842000</v>
      </c>
      <c r="I6574" s="4">
        <v>148842000</v>
      </c>
      <c r="J6574" s="4">
        <v>148842000</v>
      </c>
      <c r="K6574" s="4">
        <v>148842000</v>
      </c>
      <c r="L6574" s="4">
        <v>148842000</v>
      </c>
      <c r="M6574" s="4">
        <v>148842000</v>
      </c>
      <c r="N6574" s="4">
        <v>148842000</v>
      </c>
      <c r="O6574" s="4">
        <v>148842000</v>
      </c>
      <c r="P6574" s="4">
        <v>148842000</v>
      </c>
      <c r="Q6574" s="4">
        <v>148842000</v>
      </c>
      <c r="R6574" s="4">
        <v>148842000</v>
      </c>
      <c r="S6574" s="4">
        <v>133958000</v>
      </c>
      <c r="T6574" s="4">
        <v>116097000</v>
      </c>
      <c r="U6574" s="4">
        <v>116097000</v>
      </c>
      <c r="V6574" s="4">
        <v>116097000</v>
      </c>
      <c r="W6574" s="4">
        <v>116097000</v>
      </c>
      <c r="X6574" s="4">
        <v>116097000</v>
      </c>
      <c r="Y6574" s="4">
        <v>116097000</v>
      </c>
      <c r="Z6574" s="4">
        <v>116097000</v>
      </c>
      <c r="AA6574" s="4">
        <v>116097000</v>
      </c>
      <c r="AB6574" s="4">
        <v>116097000</v>
      </c>
      <c r="AC6574" s="4">
        <v>116097000</v>
      </c>
      <c r="AD6574" s="4">
        <v>116097000</v>
      </c>
      <c r="AE6574" s="4">
        <v>116097000</v>
      </c>
      <c r="AF6574" s="4">
        <v>116097000</v>
      </c>
      <c r="AG6574" s="4">
        <v>116097000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37487200</v>
      </c>
      <c r="F6576" s="4">
        <v>39583200</v>
      </c>
      <c r="G6576" s="4">
        <v>41644800</v>
      </c>
      <c r="H6576" s="4">
        <v>46489700</v>
      </c>
      <c r="I6576" s="4">
        <v>49513400</v>
      </c>
      <c r="J6576" s="4">
        <v>52571400</v>
      </c>
      <c r="K6576" s="4">
        <v>55801300</v>
      </c>
      <c r="L6576" s="4">
        <v>58584500</v>
      </c>
      <c r="M6576" s="4">
        <v>60611800</v>
      </c>
      <c r="N6576" s="4">
        <v>62673400</v>
      </c>
      <c r="O6576" s="4">
        <v>64666300</v>
      </c>
      <c r="P6576" s="4">
        <v>66350000</v>
      </c>
      <c r="Q6576" s="4">
        <v>68858300</v>
      </c>
      <c r="R6576" s="4">
        <v>70816800</v>
      </c>
      <c r="S6576" s="4">
        <v>72466100</v>
      </c>
      <c r="T6576" s="4">
        <v>74356000</v>
      </c>
      <c r="U6576" s="4">
        <v>76314500</v>
      </c>
      <c r="V6576" s="4">
        <v>77792000</v>
      </c>
      <c r="W6576" s="4">
        <v>79132100</v>
      </c>
      <c r="X6576" s="4">
        <v>80059800</v>
      </c>
      <c r="Y6576" s="4">
        <v>81296800</v>
      </c>
      <c r="Z6576" s="4">
        <v>82293200</v>
      </c>
      <c r="AA6576" s="4">
        <v>83702000</v>
      </c>
      <c r="AB6576" s="4">
        <v>84698400</v>
      </c>
      <c r="AC6576" s="4">
        <v>86072900</v>
      </c>
      <c r="AD6576" s="4">
        <v>87550400</v>
      </c>
      <c r="AE6576" s="4">
        <v>87997000</v>
      </c>
      <c r="AF6576" s="4">
        <v>88615500</v>
      </c>
      <c r="AG6576" s="4">
        <v>88924800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0</v>
      </c>
      <c r="G6577">
        <v>546183</v>
      </c>
      <c r="H6577" s="4">
        <v>1638550</v>
      </c>
      <c r="I6577" s="4">
        <v>2184730</v>
      </c>
      <c r="J6577" s="4">
        <v>2730910</v>
      </c>
      <c r="K6577" s="4">
        <v>3823280</v>
      </c>
      <c r="L6577" s="4">
        <v>4915640</v>
      </c>
      <c r="M6577" s="4">
        <v>5461830</v>
      </c>
      <c r="N6577" s="4">
        <v>6008010</v>
      </c>
      <c r="O6577" s="4">
        <v>6554190</v>
      </c>
      <c r="P6577" s="4">
        <v>7100370</v>
      </c>
      <c r="Q6577" s="4">
        <v>8192740</v>
      </c>
      <c r="R6577" s="4">
        <v>9285100</v>
      </c>
      <c r="S6577" s="4">
        <v>10377500</v>
      </c>
      <c r="T6577" s="4">
        <v>11469800</v>
      </c>
      <c r="U6577" s="4">
        <v>13108400</v>
      </c>
      <c r="V6577" s="4">
        <v>14200700</v>
      </c>
      <c r="W6577" s="4">
        <v>15293100</v>
      </c>
      <c r="X6577" s="4">
        <v>16385500</v>
      </c>
      <c r="Y6577" s="4">
        <v>17477800</v>
      </c>
      <c r="Z6577" s="4">
        <v>18570200</v>
      </c>
      <c r="AA6577" s="4">
        <v>20208800</v>
      </c>
      <c r="AB6577" s="4">
        <v>21301100</v>
      </c>
      <c r="AC6577" s="4">
        <v>22939700</v>
      </c>
      <c r="AD6577" s="4">
        <v>25124400</v>
      </c>
      <c r="AE6577" s="4">
        <v>25670600</v>
      </c>
      <c r="AF6577" s="4">
        <v>26762900</v>
      </c>
      <c r="AG6577" s="4">
        <v>27309100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>
        <v>0</v>
      </c>
      <c r="D6582">
        <v>0</v>
      </c>
      <c r="E6582" s="4">
        <v>181594000</v>
      </c>
      <c r="F6582" s="4">
        <v>552047000</v>
      </c>
      <c r="G6582" s="4">
        <v>944290000</v>
      </c>
      <c r="H6582" s="4">
        <v>1351060000</v>
      </c>
      <c r="I6582" s="4">
        <v>1605290000</v>
      </c>
      <c r="J6582" s="4">
        <v>1772360000</v>
      </c>
      <c r="K6582" s="4">
        <v>1881320000</v>
      </c>
      <c r="L6582" s="4">
        <v>1946690000</v>
      </c>
      <c r="M6582" s="4">
        <v>1990270000</v>
      </c>
      <c r="N6582" s="4">
        <v>2019330000</v>
      </c>
      <c r="O6582" s="4">
        <v>2033860000</v>
      </c>
      <c r="P6582" s="4">
        <v>2041120000</v>
      </c>
      <c r="Q6582" s="4">
        <v>2048380000</v>
      </c>
      <c r="R6582" s="4">
        <v>2055650000</v>
      </c>
      <c r="S6582" s="4">
        <v>2055650000</v>
      </c>
      <c r="T6582" s="4">
        <v>2055650000</v>
      </c>
      <c r="U6582" s="4">
        <v>2055650000</v>
      </c>
      <c r="V6582" s="4">
        <v>2055650000</v>
      </c>
      <c r="W6582" s="4">
        <v>2055650000</v>
      </c>
      <c r="X6582" s="4">
        <v>2055650000</v>
      </c>
      <c r="Y6582" s="4">
        <v>2055650000</v>
      </c>
      <c r="Z6582" s="4">
        <v>2055650000</v>
      </c>
      <c r="AA6582" s="4">
        <v>2055650000</v>
      </c>
      <c r="AB6582" s="4">
        <v>2055650000</v>
      </c>
      <c r="AC6582" s="4">
        <v>2055650000</v>
      </c>
      <c r="AD6582" s="4">
        <v>2055650000</v>
      </c>
      <c r="AE6582" s="4">
        <v>2055650000</v>
      </c>
      <c r="AF6582" s="4">
        <v>2055650000</v>
      </c>
      <c r="AG6582" s="4">
        <v>2055650000</v>
      </c>
    </row>
    <row r="6583" spans="1:33">
      <c r="A6583" t="s">
        <v>393</v>
      </c>
      <c r="B6583" t="s">
        <v>132</v>
      </c>
      <c r="C6583" s="4">
        <v>20440400000</v>
      </c>
      <c r="D6583" s="4">
        <v>21955300000</v>
      </c>
      <c r="E6583" s="4">
        <v>22153900000</v>
      </c>
      <c r="F6583" s="4">
        <v>22320800000</v>
      </c>
      <c r="G6583" s="4">
        <v>22409000000</v>
      </c>
      <c r="H6583" s="4">
        <v>21326100000</v>
      </c>
      <c r="I6583" s="4">
        <v>21223000000</v>
      </c>
      <c r="J6583" s="4">
        <v>20816000000</v>
      </c>
      <c r="K6583" s="4">
        <v>19948100000</v>
      </c>
      <c r="L6583" s="4">
        <v>19136700000</v>
      </c>
      <c r="M6583" s="4">
        <v>18763800000</v>
      </c>
      <c r="N6583" s="4">
        <v>18322700000</v>
      </c>
      <c r="O6583" s="4">
        <v>17911200000</v>
      </c>
      <c r="P6583" s="4">
        <v>18058400000</v>
      </c>
      <c r="Q6583" s="4">
        <v>17349200000</v>
      </c>
      <c r="R6583" s="4">
        <v>17234800000</v>
      </c>
      <c r="S6583" s="4">
        <v>17222000000</v>
      </c>
      <c r="T6583" s="4">
        <v>16136500000</v>
      </c>
      <c r="U6583" s="4">
        <v>14555000000</v>
      </c>
      <c r="V6583" s="4">
        <v>14330500000</v>
      </c>
      <c r="W6583" s="4">
        <v>14533000000</v>
      </c>
      <c r="X6583" s="4">
        <v>14767900000</v>
      </c>
      <c r="Y6583" s="4">
        <v>14955000000</v>
      </c>
      <c r="Z6583" s="4">
        <v>15160100000</v>
      </c>
      <c r="AA6583" s="4">
        <v>14805000000</v>
      </c>
      <c r="AB6583" s="4">
        <v>15161800000</v>
      </c>
      <c r="AC6583" s="4">
        <v>12971700000</v>
      </c>
      <c r="AD6583" s="4">
        <v>10642900000</v>
      </c>
      <c r="AE6583" s="4">
        <v>10822900000</v>
      </c>
      <c r="AF6583" s="4">
        <v>11213200000</v>
      </c>
      <c r="AG6583" s="4">
        <v>11353100000</v>
      </c>
    </row>
    <row r="6584" spans="1:33">
      <c r="A6584" t="s">
        <v>392</v>
      </c>
      <c r="B6584" t="s">
        <v>132</v>
      </c>
      <c r="C6584" s="4">
        <v>604334000</v>
      </c>
      <c r="D6584" s="4">
        <v>574505000</v>
      </c>
      <c r="E6584" s="4">
        <v>585855000</v>
      </c>
      <c r="F6584" s="4">
        <v>601179000</v>
      </c>
      <c r="G6584" s="4">
        <v>616800000</v>
      </c>
      <c r="H6584" s="4">
        <v>653766000</v>
      </c>
      <c r="I6584" s="4">
        <v>681646000</v>
      </c>
      <c r="J6584" s="4">
        <v>711727000</v>
      </c>
      <c r="K6584" s="4">
        <v>745960000</v>
      </c>
      <c r="L6584" s="4">
        <v>774627000</v>
      </c>
      <c r="M6584" s="4">
        <v>800982000</v>
      </c>
      <c r="N6584" s="4">
        <v>828406000</v>
      </c>
      <c r="O6584" s="4">
        <v>858060000</v>
      </c>
      <c r="P6584" s="4">
        <v>882041000</v>
      </c>
      <c r="Q6584" s="4">
        <v>920679000</v>
      </c>
      <c r="R6584" s="4">
        <v>949382000</v>
      </c>
      <c r="S6584" s="4">
        <v>976431000</v>
      </c>
      <c r="T6584" s="4">
        <v>1006050000</v>
      </c>
      <c r="U6584" s="4">
        <v>1046660000</v>
      </c>
      <c r="V6584" s="4">
        <v>1075710000</v>
      </c>
      <c r="W6584" s="4">
        <v>1083660000</v>
      </c>
      <c r="X6584" s="4">
        <v>1099140000</v>
      </c>
      <c r="Y6584" s="4">
        <v>1133150000</v>
      </c>
      <c r="Z6584" s="4">
        <v>1119240000</v>
      </c>
      <c r="AA6584" s="4">
        <v>1082120000</v>
      </c>
      <c r="AB6584" s="4">
        <v>1071770000</v>
      </c>
      <c r="AC6584" s="4">
        <v>1099910000</v>
      </c>
      <c r="AD6584" s="4">
        <v>1053520000</v>
      </c>
      <c r="AE6584" s="4">
        <v>1061190000</v>
      </c>
      <c r="AF6584" s="4">
        <v>1051150000</v>
      </c>
      <c r="AG6584" s="4">
        <v>1066510000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51049300</v>
      </c>
      <c r="F6592" s="4">
        <v>53903600</v>
      </c>
      <c r="G6592" s="4">
        <v>56711100</v>
      </c>
      <c r="H6592" s="4">
        <v>63308600</v>
      </c>
      <c r="I6592" s="4">
        <v>67426300</v>
      </c>
      <c r="J6592" s="4">
        <v>71590700</v>
      </c>
      <c r="K6592" s="4">
        <v>75989100</v>
      </c>
      <c r="L6592" s="4">
        <v>79779200</v>
      </c>
      <c r="M6592" s="4">
        <v>82539900</v>
      </c>
      <c r="N6592" s="4">
        <v>85347400</v>
      </c>
      <c r="O6592" s="4">
        <v>88061300</v>
      </c>
      <c r="P6592" s="4">
        <v>90354000</v>
      </c>
      <c r="Q6592" s="4">
        <v>93769800</v>
      </c>
      <c r="R6592" s="4">
        <v>96436900</v>
      </c>
      <c r="S6592" s="4">
        <v>98682900</v>
      </c>
      <c r="T6592" s="4">
        <v>101256000</v>
      </c>
      <c r="U6592" s="4">
        <v>103924000</v>
      </c>
      <c r="V6592" s="4">
        <v>105936000</v>
      </c>
      <c r="W6592" s="4">
        <v>107760000</v>
      </c>
      <c r="X6592" s="4">
        <v>109024000</v>
      </c>
      <c r="Y6592" s="4">
        <v>110708000</v>
      </c>
      <c r="Z6592" s="4">
        <v>112065000</v>
      </c>
      <c r="AA6592" s="4">
        <v>113984000</v>
      </c>
      <c r="AB6592" s="4">
        <v>115341000</v>
      </c>
      <c r="AC6592" s="4">
        <v>117212000</v>
      </c>
      <c r="AD6592" s="4">
        <v>119224000</v>
      </c>
      <c r="AE6592" s="4">
        <v>119833000</v>
      </c>
      <c r="AF6592" s="4">
        <v>120675000</v>
      </c>
      <c r="AG6592" s="4">
        <v>121096000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0</v>
      </c>
      <c r="G6593">
        <v>530274</v>
      </c>
      <c r="H6593" s="4">
        <v>1590820</v>
      </c>
      <c r="I6593" s="4">
        <v>2121100</v>
      </c>
      <c r="J6593" s="4">
        <v>2651370</v>
      </c>
      <c r="K6593" s="4">
        <v>3711920</v>
      </c>
      <c r="L6593" s="4">
        <v>4772470</v>
      </c>
      <c r="M6593" s="4">
        <v>5302740</v>
      </c>
      <c r="N6593" s="4">
        <v>5833020</v>
      </c>
      <c r="O6593" s="4">
        <v>6363290</v>
      </c>
      <c r="P6593" s="4">
        <v>6893570</v>
      </c>
      <c r="Q6593" s="4">
        <v>7954120</v>
      </c>
      <c r="R6593" s="4">
        <v>9014660</v>
      </c>
      <c r="S6593" s="4">
        <v>10075200</v>
      </c>
      <c r="T6593" s="4">
        <v>11135800</v>
      </c>
      <c r="U6593" s="4">
        <v>12726600</v>
      </c>
      <c r="V6593" s="4">
        <v>13787100</v>
      </c>
      <c r="W6593" s="4">
        <v>14847700</v>
      </c>
      <c r="X6593" s="4">
        <v>15908200</v>
      </c>
      <c r="Y6593" s="4">
        <v>16968800</v>
      </c>
      <c r="Z6593" s="4">
        <v>18029300</v>
      </c>
      <c r="AA6593" s="4">
        <v>19620200</v>
      </c>
      <c r="AB6593" s="4">
        <v>20680700</v>
      </c>
      <c r="AC6593" s="4">
        <v>22271500</v>
      </c>
      <c r="AD6593" s="4">
        <v>24392600</v>
      </c>
      <c r="AE6593" s="4">
        <v>24922900</v>
      </c>
      <c r="AF6593" s="4">
        <v>25983400</v>
      </c>
      <c r="AG6593" s="4">
        <v>26513700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>
        <v>0</v>
      </c>
      <c r="D6598">
        <v>0</v>
      </c>
      <c r="E6598" s="4">
        <v>883805000</v>
      </c>
      <c r="F6598" s="4">
        <v>2686770000</v>
      </c>
      <c r="G6598" s="4">
        <v>4595780000</v>
      </c>
      <c r="H6598" s="4">
        <v>6575510000</v>
      </c>
      <c r="I6598" s="4">
        <v>7812830000</v>
      </c>
      <c r="J6598" s="4">
        <v>8625930000</v>
      </c>
      <c r="K6598" s="4">
        <v>9156220000</v>
      </c>
      <c r="L6598" s="4">
        <v>9474390000</v>
      </c>
      <c r="M6598" s="4">
        <v>9686500000</v>
      </c>
      <c r="N6598" s="4">
        <v>9827910000</v>
      </c>
      <c r="O6598" s="4">
        <v>9898610000</v>
      </c>
      <c r="P6598" s="4">
        <v>9933960000</v>
      </c>
      <c r="Q6598" s="4">
        <v>9969320000</v>
      </c>
      <c r="R6598" s="4">
        <v>10004700000</v>
      </c>
      <c r="S6598" s="4">
        <v>10004700000</v>
      </c>
      <c r="T6598" s="4">
        <v>10004700000</v>
      </c>
      <c r="U6598" s="4">
        <v>10004700000</v>
      </c>
      <c r="V6598" s="4">
        <v>10004700000</v>
      </c>
      <c r="W6598" s="4">
        <v>10004700000</v>
      </c>
      <c r="X6598" s="4">
        <v>10004700000</v>
      </c>
      <c r="Y6598" s="4">
        <v>10004700000</v>
      </c>
      <c r="Z6598" s="4">
        <v>10004700000</v>
      </c>
      <c r="AA6598" s="4">
        <v>10004700000</v>
      </c>
      <c r="AB6598" s="4">
        <v>10004700000</v>
      </c>
      <c r="AC6598" s="4">
        <v>10004700000</v>
      </c>
      <c r="AD6598" s="4">
        <v>10004700000</v>
      </c>
      <c r="AE6598" s="4">
        <v>10004700000</v>
      </c>
      <c r="AF6598" s="4">
        <v>10004700000</v>
      </c>
      <c r="AG6598" s="4">
        <v>10004700000</v>
      </c>
    </row>
    <row r="6599" spans="1:33">
      <c r="A6599" t="s">
        <v>377</v>
      </c>
      <c r="B6599" t="s">
        <v>132</v>
      </c>
      <c r="C6599" s="4">
        <v>2973150000</v>
      </c>
      <c r="D6599" s="4">
        <v>3193500000</v>
      </c>
      <c r="E6599" s="4">
        <v>3222380000</v>
      </c>
      <c r="F6599" s="4">
        <v>3246660000</v>
      </c>
      <c r="G6599" s="4">
        <v>3259490000</v>
      </c>
      <c r="H6599" s="4">
        <v>3101970000</v>
      </c>
      <c r="I6599" s="4">
        <v>3086980000</v>
      </c>
      <c r="J6599" s="4">
        <v>3027780000</v>
      </c>
      <c r="K6599" s="4">
        <v>2901540000</v>
      </c>
      <c r="L6599" s="4">
        <v>2783530000</v>
      </c>
      <c r="M6599" s="4">
        <v>2729280000</v>
      </c>
      <c r="N6599" s="4">
        <v>2665130000</v>
      </c>
      <c r="O6599" s="4">
        <v>2605260000</v>
      </c>
      <c r="P6599" s="4">
        <v>2626680000</v>
      </c>
      <c r="Q6599" s="4">
        <v>2523530000</v>
      </c>
      <c r="R6599" s="4">
        <v>2506880000</v>
      </c>
      <c r="S6599" s="4">
        <v>2505020000</v>
      </c>
      <c r="T6599" s="4">
        <v>2347130000</v>
      </c>
      <c r="U6599" s="4">
        <v>2117080000</v>
      </c>
      <c r="V6599" s="4">
        <v>2084430000</v>
      </c>
      <c r="W6599" s="4">
        <v>2113890000</v>
      </c>
      <c r="X6599" s="4">
        <v>2148050000</v>
      </c>
      <c r="Y6599" s="4">
        <v>2175280000</v>
      </c>
      <c r="Z6599" s="4">
        <v>2205100000</v>
      </c>
      <c r="AA6599" s="4">
        <v>2153450000</v>
      </c>
      <c r="AB6599" s="4">
        <v>2205350000</v>
      </c>
      <c r="AC6599" s="4">
        <v>1886800000</v>
      </c>
      <c r="AD6599" s="4">
        <v>1548060000</v>
      </c>
      <c r="AE6599" s="4">
        <v>1574230000</v>
      </c>
      <c r="AF6599" s="4">
        <v>1631020000</v>
      </c>
      <c r="AG6599" s="4">
        <v>1651360000</v>
      </c>
    </row>
    <row r="6600" spans="1:33">
      <c r="A6600" t="s">
        <v>376</v>
      </c>
      <c r="B6600" t="s">
        <v>132</v>
      </c>
      <c r="C6600" s="4">
        <v>60433400</v>
      </c>
      <c r="D6600" s="4">
        <v>57450500</v>
      </c>
      <c r="E6600" s="4">
        <v>58585500</v>
      </c>
      <c r="F6600" s="4">
        <v>60117900</v>
      </c>
      <c r="G6600" s="4">
        <v>61680000</v>
      </c>
      <c r="H6600" s="4">
        <v>65376600</v>
      </c>
      <c r="I6600" s="4">
        <v>68164600</v>
      </c>
      <c r="J6600" s="4">
        <v>71172700</v>
      </c>
      <c r="K6600" s="4">
        <v>74596000</v>
      </c>
      <c r="L6600" s="4">
        <v>77462700</v>
      </c>
      <c r="M6600" s="4">
        <v>80098200</v>
      </c>
      <c r="N6600" s="4">
        <v>82840600</v>
      </c>
      <c r="O6600" s="4">
        <v>85806000</v>
      </c>
      <c r="P6600" s="4">
        <v>88204100</v>
      </c>
      <c r="Q6600" s="4">
        <v>92067900</v>
      </c>
      <c r="R6600" s="4">
        <v>94938200</v>
      </c>
      <c r="S6600" s="4">
        <v>97643100</v>
      </c>
      <c r="T6600" s="4">
        <v>100605000</v>
      </c>
      <c r="U6600" s="4">
        <v>104666000</v>
      </c>
      <c r="V6600" s="4">
        <v>107571000</v>
      </c>
      <c r="W6600" s="4">
        <v>108366000</v>
      </c>
      <c r="X6600" s="4">
        <v>109914000</v>
      </c>
      <c r="Y6600" s="4">
        <v>113315000</v>
      </c>
      <c r="Z6600" s="4">
        <v>111924000</v>
      </c>
      <c r="AA6600" s="4">
        <v>108212000</v>
      </c>
      <c r="AB6600" s="4">
        <v>107177000</v>
      </c>
      <c r="AC6600" s="4">
        <v>109991000</v>
      </c>
      <c r="AD6600" s="4">
        <v>105352000</v>
      </c>
      <c r="AE6600" s="4">
        <v>106119000</v>
      </c>
      <c r="AF6600" s="4">
        <v>105115000</v>
      </c>
      <c r="AG6600" s="4">
        <v>106651000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10209900</v>
      </c>
      <c r="F6608" s="4">
        <v>10780700</v>
      </c>
      <c r="G6608" s="4">
        <v>11342200</v>
      </c>
      <c r="H6608" s="4">
        <v>12661700</v>
      </c>
      <c r="I6608" s="4">
        <v>13485300</v>
      </c>
      <c r="J6608" s="4">
        <v>14318100</v>
      </c>
      <c r="K6608" s="4">
        <v>15197800</v>
      </c>
      <c r="L6608" s="4">
        <v>15955800</v>
      </c>
      <c r="M6608" s="4">
        <v>16508000</v>
      </c>
      <c r="N6608" s="4">
        <v>17069500</v>
      </c>
      <c r="O6608" s="4">
        <v>17612300</v>
      </c>
      <c r="P6608" s="4">
        <v>18070800</v>
      </c>
      <c r="Q6608" s="4">
        <v>18754000</v>
      </c>
      <c r="R6608" s="4">
        <v>19287400</v>
      </c>
      <c r="S6608" s="4">
        <v>19736600</v>
      </c>
      <c r="T6608" s="4">
        <v>20251300</v>
      </c>
      <c r="U6608" s="4">
        <v>20784700</v>
      </c>
      <c r="V6608" s="4">
        <v>21187100</v>
      </c>
      <c r="W6608" s="4">
        <v>21552100</v>
      </c>
      <c r="X6608" s="4">
        <v>21804800</v>
      </c>
      <c r="Y6608" s="4">
        <v>22141700</v>
      </c>
      <c r="Z6608" s="4">
        <v>22413000</v>
      </c>
      <c r="AA6608" s="4">
        <v>22796700</v>
      </c>
      <c r="AB6608" s="4">
        <v>23068100</v>
      </c>
      <c r="AC6608" s="4">
        <v>23442400</v>
      </c>
      <c r="AD6608" s="4">
        <v>23844900</v>
      </c>
      <c r="AE6608" s="4">
        <v>23966500</v>
      </c>
      <c r="AF6608" s="4">
        <v>24135000</v>
      </c>
      <c r="AG6608" s="4">
        <v>24219200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0</v>
      </c>
      <c r="G6609">
        <v>53027.4</v>
      </c>
      <c r="H6609">
        <v>159082</v>
      </c>
      <c r="I6609">
        <v>212110</v>
      </c>
      <c r="J6609">
        <v>265137</v>
      </c>
      <c r="K6609">
        <v>371192</v>
      </c>
      <c r="L6609">
        <v>477247</v>
      </c>
      <c r="M6609">
        <v>530274</v>
      </c>
      <c r="N6609">
        <v>583302</v>
      </c>
      <c r="O6609">
        <v>636329</v>
      </c>
      <c r="P6609">
        <v>689357</v>
      </c>
      <c r="Q6609">
        <v>795412</v>
      </c>
      <c r="R6609">
        <v>901466</v>
      </c>
      <c r="S6609" s="4">
        <v>1007520</v>
      </c>
      <c r="T6609" s="4">
        <v>1113580</v>
      </c>
      <c r="U6609" s="4">
        <v>1272660</v>
      </c>
      <c r="V6609" s="4">
        <v>1378710</v>
      </c>
      <c r="W6609" s="4">
        <v>1484770</v>
      </c>
      <c r="X6609" s="4">
        <v>1590820</v>
      </c>
      <c r="Y6609" s="4">
        <v>1696880</v>
      </c>
      <c r="Z6609" s="4">
        <v>1802930</v>
      </c>
      <c r="AA6609" s="4">
        <v>1962020</v>
      </c>
      <c r="AB6609" s="4">
        <v>2068070</v>
      </c>
      <c r="AC6609" s="4">
        <v>2227150</v>
      </c>
      <c r="AD6609" s="4">
        <v>2439260</v>
      </c>
      <c r="AE6609" s="4">
        <v>2492290</v>
      </c>
      <c r="AF6609" s="4">
        <v>2598340</v>
      </c>
      <c r="AG6609" s="4">
        <v>2651370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>
        <v>0</v>
      </c>
      <c r="D6614">
        <v>0</v>
      </c>
      <c r="E6614" s="4">
        <v>115999000</v>
      </c>
      <c r="F6614" s="4">
        <v>352638000</v>
      </c>
      <c r="G6614" s="4">
        <v>603197000</v>
      </c>
      <c r="H6614" s="4">
        <v>863035000</v>
      </c>
      <c r="I6614" s="4">
        <v>1025430000</v>
      </c>
      <c r="J6614" s="4">
        <v>1132150000</v>
      </c>
      <c r="K6614" s="4">
        <v>1201750000</v>
      </c>
      <c r="L6614" s="4">
        <v>1243510000</v>
      </c>
      <c r="M6614" s="4">
        <v>1271350000</v>
      </c>
      <c r="N6614" s="4">
        <v>1289910000</v>
      </c>
      <c r="O6614" s="4">
        <v>1299190000</v>
      </c>
      <c r="P6614" s="4">
        <v>1303830000</v>
      </c>
      <c r="Q6614" s="4">
        <v>1308470000</v>
      </c>
      <c r="R6614" s="4">
        <v>1313110000</v>
      </c>
      <c r="S6614" s="4">
        <v>1313110000</v>
      </c>
      <c r="T6614" s="4">
        <v>1313110000</v>
      </c>
      <c r="U6614" s="4">
        <v>1313110000</v>
      </c>
      <c r="V6614" s="4">
        <v>1313110000</v>
      </c>
      <c r="W6614" s="4">
        <v>1313110000</v>
      </c>
      <c r="X6614" s="4">
        <v>1313110000</v>
      </c>
      <c r="Y6614" s="4">
        <v>1313110000</v>
      </c>
      <c r="Z6614" s="4">
        <v>1313110000</v>
      </c>
      <c r="AA6614" s="4">
        <v>1313110000</v>
      </c>
      <c r="AB6614" s="4">
        <v>1313110000</v>
      </c>
      <c r="AC6614" s="4">
        <v>1313110000</v>
      </c>
      <c r="AD6614" s="4">
        <v>1313110000</v>
      </c>
      <c r="AE6614" s="4">
        <v>1313110000</v>
      </c>
      <c r="AF6614" s="4">
        <v>1313110000</v>
      </c>
      <c r="AG6614" s="4">
        <v>1313110000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16150000000000</v>
      </c>
      <c r="E6631" s="4">
        <v>17880000000000</v>
      </c>
      <c r="F6631" s="4">
        <v>18010000000000</v>
      </c>
      <c r="G6631" s="4">
        <v>18140000000000</v>
      </c>
      <c r="H6631" s="4">
        <v>18260000000000</v>
      </c>
      <c r="I6631" s="4">
        <v>18390000000000</v>
      </c>
      <c r="J6631" s="4">
        <v>18520000000000</v>
      </c>
      <c r="K6631" s="4">
        <v>18650000000000</v>
      </c>
      <c r="L6631" s="4">
        <v>18780000000000</v>
      </c>
      <c r="M6631" s="4">
        <v>18910000000000</v>
      </c>
      <c r="N6631" s="4">
        <v>19040000000000</v>
      </c>
      <c r="O6631" s="4">
        <v>19180000000000</v>
      </c>
      <c r="P6631" s="4">
        <v>19310000000000</v>
      </c>
      <c r="Q6631" s="4">
        <v>19450000000000</v>
      </c>
      <c r="R6631" s="4">
        <v>19580000000000</v>
      </c>
      <c r="S6631" s="4">
        <v>19720000000000</v>
      </c>
      <c r="T6631" s="4">
        <v>19860000000000</v>
      </c>
      <c r="U6631" s="4">
        <v>20000000000000</v>
      </c>
      <c r="V6631" s="4">
        <v>20140000000000</v>
      </c>
      <c r="W6631" s="4">
        <v>20280000000000</v>
      </c>
      <c r="X6631" s="4">
        <v>20420000000000</v>
      </c>
      <c r="Y6631" s="4">
        <v>20560000000000</v>
      </c>
      <c r="Z6631" s="4">
        <v>20710000000000</v>
      </c>
      <c r="AA6631" s="4">
        <v>20850000000000</v>
      </c>
      <c r="AB6631" s="4">
        <v>21000000000000</v>
      </c>
      <c r="AC6631" s="4">
        <v>21140000000000</v>
      </c>
      <c r="AD6631" s="4">
        <v>21290000000000</v>
      </c>
      <c r="AE6631" s="4">
        <v>21440000000000</v>
      </c>
      <c r="AF6631" s="4">
        <v>21590000000000</v>
      </c>
      <c r="AG6631" s="4">
        <v>21740000000000</v>
      </c>
    </row>
    <row r="6632" spans="1:33">
      <c r="A6632" t="s">
        <v>344</v>
      </c>
      <c r="B6632" t="s">
        <v>132</v>
      </c>
      <c r="C6632" s="4">
        <v>19830000000000</v>
      </c>
      <c r="D6632" s="4">
        <v>21960000000000</v>
      </c>
      <c r="E6632" s="4">
        <v>22110000000000</v>
      </c>
      <c r="F6632" s="4">
        <v>22260000000000</v>
      </c>
      <c r="G6632" s="4">
        <v>22420000000000</v>
      </c>
      <c r="H6632" s="4">
        <v>22580000000000</v>
      </c>
      <c r="I6632" s="4">
        <v>22740000000000</v>
      </c>
      <c r="J6632" s="4">
        <v>22890000000000</v>
      </c>
      <c r="K6632" s="4">
        <v>23050000000000</v>
      </c>
      <c r="L6632" s="4">
        <v>23220000000000</v>
      </c>
      <c r="M6632" s="4">
        <v>23380000000000</v>
      </c>
      <c r="N6632" s="4">
        <v>23540000000000</v>
      </c>
      <c r="O6632" s="4">
        <v>23710000000000</v>
      </c>
      <c r="P6632" s="4">
        <v>23870000000000</v>
      </c>
      <c r="Q6632" s="4">
        <v>24040000000000</v>
      </c>
      <c r="R6632" s="4">
        <v>24210000000000</v>
      </c>
      <c r="S6632" s="4">
        <v>24380000000000</v>
      </c>
      <c r="T6632" s="4">
        <v>24550000000000</v>
      </c>
      <c r="U6632" s="4">
        <v>24720000000000</v>
      </c>
      <c r="V6632" s="4">
        <v>24890000000000</v>
      </c>
      <c r="W6632" s="4">
        <v>25070000000000</v>
      </c>
      <c r="X6632" s="4">
        <v>25240000000000</v>
      </c>
      <c r="Y6632" s="4">
        <v>25420000000000</v>
      </c>
      <c r="Z6632" s="4">
        <v>25600000000000</v>
      </c>
      <c r="AA6632" s="4">
        <v>25780000000000</v>
      </c>
      <c r="AB6632" s="4">
        <v>25960000000000</v>
      </c>
      <c r="AC6632" s="4">
        <v>26140000000000</v>
      </c>
      <c r="AD6632" s="4">
        <v>26320000000000</v>
      </c>
      <c r="AE6632" s="4">
        <v>26510000000000</v>
      </c>
      <c r="AF6632" s="4">
        <v>26690000000000</v>
      </c>
      <c r="AG6632" s="4">
        <v>26880000000000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19830000000000</v>
      </c>
      <c r="D6634" s="4">
        <v>21960000000000</v>
      </c>
      <c r="E6634" s="4">
        <v>22110000000000</v>
      </c>
      <c r="F6634" s="4">
        <v>22260000000000</v>
      </c>
      <c r="G6634" s="4">
        <v>22420000000000</v>
      </c>
      <c r="H6634" s="4">
        <v>22580000000000</v>
      </c>
      <c r="I6634" s="4">
        <v>22740000000000</v>
      </c>
      <c r="J6634" s="4">
        <v>22890000000000</v>
      </c>
      <c r="K6634" s="4">
        <v>23050000000000</v>
      </c>
      <c r="L6634" s="4">
        <v>23220000000000</v>
      </c>
      <c r="M6634" s="4">
        <v>23380000000000</v>
      </c>
      <c r="N6634" s="4">
        <v>23540000000000</v>
      </c>
      <c r="O6634" s="4">
        <v>23710000000000</v>
      </c>
      <c r="P6634" s="4">
        <v>23870000000000</v>
      </c>
      <c r="Q6634" s="4">
        <v>24040000000000</v>
      </c>
      <c r="R6634" s="4">
        <v>24210000000000</v>
      </c>
      <c r="S6634" s="4">
        <v>24380000000000</v>
      </c>
      <c r="T6634" s="4">
        <v>24550000000000</v>
      </c>
      <c r="U6634" s="4">
        <v>24720000000000</v>
      </c>
      <c r="V6634" s="4">
        <v>24890000000000</v>
      </c>
      <c r="W6634" s="4">
        <v>25070000000000</v>
      </c>
      <c r="X6634" s="4">
        <v>25240000000000</v>
      </c>
      <c r="Y6634" s="4">
        <v>25420000000000</v>
      </c>
      <c r="Z6634" s="4">
        <v>25600000000000</v>
      </c>
      <c r="AA6634" s="4">
        <v>25780000000000</v>
      </c>
      <c r="AB6634" s="4">
        <v>25960000000000</v>
      </c>
      <c r="AC6634" s="4">
        <v>26140000000000</v>
      </c>
      <c r="AD6634" s="4">
        <v>26320000000000</v>
      </c>
      <c r="AE6634" s="4">
        <v>26510000000000</v>
      </c>
      <c r="AF6634" s="4">
        <v>26690000000000</v>
      </c>
      <c r="AG6634" s="4">
        <v>26880000000000</v>
      </c>
    </row>
    <row r="6635" spans="1:33">
      <c r="A6635" t="s">
        <v>341</v>
      </c>
      <c r="B6635" t="s">
        <v>132</v>
      </c>
      <c r="C6635" s="4">
        <v>164900000000000</v>
      </c>
      <c r="D6635" s="4">
        <v>182600000000000</v>
      </c>
      <c r="E6635" s="4">
        <v>183900000000000</v>
      </c>
      <c r="F6635" s="4">
        <v>185200000000000</v>
      </c>
      <c r="G6635" s="4">
        <v>186500000000000</v>
      </c>
      <c r="H6635" s="4">
        <v>187800000000000</v>
      </c>
      <c r="I6635" s="4">
        <v>189100000000000</v>
      </c>
      <c r="J6635" s="4">
        <v>190400000000000</v>
      </c>
      <c r="K6635" s="4">
        <v>191800000000000</v>
      </c>
      <c r="L6635" s="4">
        <v>193100000000000</v>
      </c>
      <c r="M6635" s="4">
        <v>194500000000000</v>
      </c>
      <c r="N6635" s="4">
        <v>195800000000000</v>
      </c>
      <c r="O6635" s="4">
        <v>197200000000000</v>
      </c>
      <c r="P6635" s="4">
        <v>198600000000000</v>
      </c>
      <c r="Q6635" s="4">
        <v>200000000000000</v>
      </c>
      <c r="R6635" s="4">
        <v>201400000000000</v>
      </c>
      <c r="S6635" s="4">
        <v>202800000000000</v>
      </c>
      <c r="T6635" s="4">
        <v>204200000000000</v>
      </c>
      <c r="U6635" s="4">
        <v>205600000000000</v>
      </c>
      <c r="V6635" s="4">
        <v>207100000000000</v>
      </c>
      <c r="W6635" s="4">
        <v>208500000000000</v>
      </c>
      <c r="X6635" s="4">
        <v>210000000000000</v>
      </c>
      <c r="Y6635" s="4">
        <v>211400000000000</v>
      </c>
      <c r="Z6635" s="4">
        <v>212900000000000</v>
      </c>
      <c r="AA6635" s="4">
        <v>214400000000000</v>
      </c>
      <c r="AB6635" s="4">
        <v>215900000000000</v>
      </c>
      <c r="AC6635" s="4">
        <v>217400000000000</v>
      </c>
      <c r="AD6635" s="4">
        <v>219000000000000</v>
      </c>
      <c r="AE6635" s="4">
        <v>220500000000000</v>
      </c>
      <c r="AF6635" s="4">
        <v>222000000000000</v>
      </c>
      <c r="AG6635" s="4">
        <v>223600000000000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10490000000000</v>
      </c>
      <c r="E6637" s="4">
        <v>7213000000000</v>
      </c>
      <c r="F6637" s="4">
        <v>6585000000000</v>
      </c>
      <c r="G6637" s="4">
        <v>6012000000000</v>
      </c>
      <c r="H6637" s="4">
        <v>5489000000000</v>
      </c>
      <c r="I6637" s="4">
        <v>5012000000000</v>
      </c>
      <c r="J6637" s="4">
        <v>4576000000000</v>
      </c>
      <c r="K6637" s="4">
        <v>4178000000000</v>
      </c>
      <c r="L6637" s="4">
        <v>3814000000000</v>
      </c>
      <c r="M6637" s="4">
        <v>3482000000000</v>
      </c>
      <c r="N6637" s="4">
        <v>3179000000000</v>
      </c>
      <c r="O6637" s="4">
        <v>2903000000000</v>
      </c>
      <c r="P6637" s="4">
        <v>2650000000000</v>
      </c>
      <c r="Q6637" s="4">
        <v>2420000000000</v>
      </c>
      <c r="R6637" s="4">
        <v>2209000000000</v>
      </c>
      <c r="S6637" s="4">
        <v>2017000000000</v>
      </c>
      <c r="T6637" s="4">
        <v>1842000000000</v>
      </c>
      <c r="U6637" s="4">
        <v>1681000000000</v>
      </c>
      <c r="V6637" s="4">
        <v>1535000000000</v>
      </c>
      <c r="W6637" s="4">
        <v>1401000000000</v>
      </c>
      <c r="X6637" s="4">
        <v>1280000000000</v>
      </c>
      <c r="Y6637" s="4">
        <v>1168000000000</v>
      </c>
      <c r="Z6637" s="4">
        <v>1067000000000</v>
      </c>
      <c r="AA6637" s="4">
        <v>973800000000</v>
      </c>
      <c r="AB6637" s="4">
        <v>889100000000</v>
      </c>
      <c r="AC6637" s="4">
        <v>811700000000</v>
      </c>
      <c r="AD6637" s="4">
        <v>741100000000</v>
      </c>
      <c r="AE6637" s="4">
        <v>676600000000</v>
      </c>
      <c r="AF6637" s="4">
        <v>617800000000</v>
      </c>
      <c r="AG6637" s="4">
        <v>564000000000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311200000000000</v>
      </c>
      <c r="E6643" s="4">
        <v>326700000000000</v>
      </c>
      <c r="F6643" s="4">
        <v>326000000000000</v>
      </c>
      <c r="G6643" s="4">
        <v>325400000000000</v>
      </c>
      <c r="H6643" s="4">
        <v>324700000000000</v>
      </c>
      <c r="I6643" s="4">
        <v>324100000000000</v>
      </c>
      <c r="J6643" s="4">
        <v>323400000000000</v>
      </c>
      <c r="K6643" s="4">
        <v>322800000000000</v>
      </c>
      <c r="L6643" s="4">
        <v>322100000000000</v>
      </c>
      <c r="M6643" s="4">
        <v>321500000000000</v>
      </c>
      <c r="N6643" s="4">
        <v>320800000000000</v>
      </c>
      <c r="O6643" s="4">
        <v>320200000000000</v>
      </c>
      <c r="P6643" s="4">
        <v>319600000000000</v>
      </c>
      <c r="Q6643" s="4">
        <v>318900000000000</v>
      </c>
      <c r="R6643" s="4">
        <v>318300000000000</v>
      </c>
      <c r="S6643" s="4">
        <v>317600000000000</v>
      </c>
      <c r="T6643" s="4">
        <v>317000000000000</v>
      </c>
      <c r="U6643" s="4">
        <v>316400000000000</v>
      </c>
      <c r="V6643" s="4">
        <v>315700000000000</v>
      </c>
      <c r="W6643" s="4">
        <v>315100000000000</v>
      </c>
      <c r="X6643" s="4">
        <v>314500000000000</v>
      </c>
      <c r="Y6643" s="4">
        <v>313900000000000</v>
      </c>
      <c r="Z6643" s="4">
        <v>313200000000000</v>
      </c>
      <c r="AA6643" s="4">
        <v>312600000000000</v>
      </c>
      <c r="AB6643" s="4">
        <v>312000000000000</v>
      </c>
      <c r="AC6643" s="4">
        <v>311300000000000</v>
      </c>
      <c r="AD6643" s="4">
        <v>310700000000000</v>
      </c>
      <c r="AE6643" s="4">
        <v>310100000000000</v>
      </c>
      <c r="AF6643" s="4">
        <v>309500000000000</v>
      </c>
      <c r="AG6643" s="4">
        <v>308900000000000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65280000000000</v>
      </c>
      <c r="D6647" s="4">
        <v>68530000000000</v>
      </c>
      <c r="E6647" s="4">
        <v>68390000000000</v>
      </c>
      <c r="F6647" s="4">
        <v>68250000000000</v>
      </c>
      <c r="G6647" s="4">
        <v>68120000000000</v>
      </c>
      <c r="H6647" s="4">
        <v>67980000000000</v>
      </c>
      <c r="I6647" s="4">
        <v>67850000000000</v>
      </c>
      <c r="J6647" s="4">
        <v>67710000000000</v>
      </c>
      <c r="K6647" s="4">
        <v>67570000000000</v>
      </c>
      <c r="L6647" s="4">
        <v>67440000000000</v>
      </c>
      <c r="M6647" s="4">
        <v>67300000000000</v>
      </c>
      <c r="N6647" s="4">
        <v>67170000000000</v>
      </c>
      <c r="O6647" s="4">
        <v>67040000000000</v>
      </c>
      <c r="P6647" s="4">
        <v>66900000000000</v>
      </c>
      <c r="Q6647" s="4">
        <v>66770000000000</v>
      </c>
      <c r="R6647" s="4">
        <v>66630000000000</v>
      </c>
      <c r="S6647" s="4">
        <v>66500000000000</v>
      </c>
      <c r="T6647" s="4">
        <v>66370000000000</v>
      </c>
      <c r="U6647" s="4">
        <v>66230000000000</v>
      </c>
      <c r="V6647" s="4">
        <v>66100000000000</v>
      </c>
      <c r="W6647" s="4">
        <v>65970000000000</v>
      </c>
      <c r="X6647" s="4">
        <v>65840000000000</v>
      </c>
      <c r="Y6647" s="4">
        <v>65710000000000</v>
      </c>
      <c r="Z6647" s="4">
        <v>65570000000000</v>
      </c>
      <c r="AA6647" s="4">
        <v>65440000000000</v>
      </c>
      <c r="AB6647" s="4">
        <v>65310000000000</v>
      </c>
      <c r="AC6647" s="4">
        <v>65180000000000</v>
      </c>
      <c r="AD6647" s="4">
        <v>65050000000000</v>
      </c>
      <c r="AE6647" s="4">
        <v>64920000000000</v>
      </c>
      <c r="AF6647" s="4">
        <v>64790000000000</v>
      </c>
      <c r="AG6647" s="4">
        <v>64660000000000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79820000000000</v>
      </c>
      <c r="E6655" s="4">
        <v>87600000000000</v>
      </c>
      <c r="F6655" s="4">
        <v>87690000000000</v>
      </c>
      <c r="G6655" s="4">
        <v>87780000000000</v>
      </c>
      <c r="H6655" s="4">
        <v>87870000000000</v>
      </c>
      <c r="I6655" s="4">
        <v>87950000000000</v>
      </c>
      <c r="J6655" s="4">
        <v>88040000000000</v>
      </c>
      <c r="K6655" s="4">
        <v>88130000000000</v>
      </c>
      <c r="L6655" s="4">
        <v>88220000000000</v>
      </c>
      <c r="M6655" s="4">
        <v>88310000000000</v>
      </c>
      <c r="N6655" s="4">
        <v>88400000000000</v>
      </c>
      <c r="O6655" s="4">
        <v>88480000000000</v>
      </c>
      <c r="P6655" s="4">
        <v>88570000000000</v>
      </c>
      <c r="Q6655" s="4">
        <v>88660000000000</v>
      </c>
      <c r="R6655" s="4">
        <v>88750000000000</v>
      </c>
      <c r="S6655" s="4">
        <v>88840000000000</v>
      </c>
      <c r="T6655" s="4">
        <v>88930000000000</v>
      </c>
      <c r="U6655" s="4">
        <v>89020000000000</v>
      </c>
      <c r="V6655" s="4">
        <v>89110000000000</v>
      </c>
      <c r="W6655" s="4">
        <v>89190000000000</v>
      </c>
      <c r="X6655" s="4">
        <v>89280000000000</v>
      </c>
      <c r="Y6655" s="4">
        <v>89370000000000</v>
      </c>
      <c r="Z6655" s="4">
        <v>89460000000000</v>
      </c>
      <c r="AA6655" s="4">
        <v>89550000000000</v>
      </c>
      <c r="AB6655" s="4">
        <v>89640000000000</v>
      </c>
      <c r="AC6655" s="4">
        <v>89730000000000</v>
      </c>
      <c r="AD6655" s="4">
        <v>89820000000000</v>
      </c>
      <c r="AE6655" s="4">
        <v>89910000000000</v>
      </c>
      <c r="AF6655" s="4">
        <v>90000000000000</v>
      </c>
      <c r="AG6655" s="4">
        <v>90090000000000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16720000000000</v>
      </c>
      <c r="E6661" s="4">
        <v>24430000000000</v>
      </c>
      <c r="F6661" s="4">
        <v>25680000000000</v>
      </c>
      <c r="G6661" s="4">
        <v>26990000000000</v>
      </c>
      <c r="H6661" s="4">
        <v>28360000000000</v>
      </c>
      <c r="I6661" s="4">
        <v>29810000000000</v>
      </c>
      <c r="J6661" s="4">
        <v>31330000000000</v>
      </c>
      <c r="K6661" s="4">
        <v>32930000000000</v>
      </c>
      <c r="L6661" s="4">
        <v>34610000000000</v>
      </c>
      <c r="M6661" s="4">
        <v>36370000000000</v>
      </c>
      <c r="N6661" s="4">
        <v>38230000000000</v>
      </c>
      <c r="O6661" s="4">
        <v>40180000000000</v>
      </c>
      <c r="P6661" s="4">
        <v>42230000000000</v>
      </c>
      <c r="Q6661" s="4">
        <v>44380000000000</v>
      </c>
      <c r="R6661" s="4">
        <v>46640000000000</v>
      </c>
      <c r="S6661" s="4">
        <v>49020000000000</v>
      </c>
      <c r="T6661" s="4">
        <v>51520000000000</v>
      </c>
      <c r="U6661" s="4">
        <v>54150000000000</v>
      </c>
      <c r="V6661" s="4">
        <v>56910000000000</v>
      </c>
      <c r="W6661" s="4">
        <v>59810000000000</v>
      </c>
      <c r="X6661" s="4">
        <v>62860000000000</v>
      </c>
      <c r="Y6661" s="4">
        <v>66070000000000</v>
      </c>
      <c r="Z6661" s="4">
        <v>69440000000000</v>
      </c>
      <c r="AA6661" s="4">
        <v>72980000000000</v>
      </c>
      <c r="AB6661" s="4">
        <v>76700000000000</v>
      </c>
      <c r="AC6661" s="4">
        <v>80610000000000</v>
      </c>
      <c r="AD6661" s="4">
        <v>84730000000000</v>
      </c>
      <c r="AE6661" s="4">
        <v>89050000000000</v>
      </c>
      <c r="AF6661" s="4">
        <v>93590000000000</v>
      </c>
      <c r="AG6661" s="4">
        <v>98360000000000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80370000000000</v>
      </c>
      <c r="E6673" s="4">
        <v>80220000000000</v>
      </c>
      <c r="F6673" s="4">
        <v>75970000000000</v>
      </c>
      <c r="G6673" s="4">
        <v>71940000000000</v>
      </c>
      <c r="H6673" s="4">
        <v>68130000000000</v>
      </c>
      <c r="I6673" s="4">
        <v>64520000000000</v>
      </c>
      <c r="J6673" s="4">
        <v>61100000000000</v>
      </c>
      <c r="K6673" s="4">
        <v>57860000000000</v>
      </c>
      <c r="L6673" s="4">
        <v>54790000000000</v>
      </c>
      <c r="M6673" s="4">
        <v>51890000000000</v>
      </c>
      <c r="N6673" s="4">
        <v>49140000000000</v>
      </c>
      <c r="O6673" s="4">
        <v>46540000000000</v>
      </c>
      <c r="P6673" s="4">
        <v>44070000000000</v>
      </c>
      <c r="Q6673" s="4">
        <v>41730000000000</v>
      </c>
      <c r="R6673" s="4">
        <v>39520000000000</v>
      </c>
      <c r="S6673" s="4">
        <v>37430000000000</v>
      </c>
      <c r="T6673" s="4">
        <v>35440000000000</v>
      </c>
      <c r="U6673" s="4">
        <v>33570000000000</v>
      </c>
      <c r="V6673" s="4">
        <v>31790000000000</v>
      </c>
      <c r="W6673" s="4">
        <v>30100000000000</v>
      </c>
      <c r="X6673" s="4">
        <v>28510000000000</v>
      </c>
      <c r="Y6673" s="4">
        <v>27000000000000</v>
      </c>
      <c r="Z6673" s="4">
        <v>25560000000000</v>
      </c>
      <c r="AA6673" s="4">
        <v>24210000000000</v>
      </c>
      <c r="AB6673" s="4">
        <v>22930000000000</v>
      </c>
      <c r="AC6673" s="4">
        <v>21710000000000</v>
      </c>
      <c r="AD6673" s="4">
        <v>20560000000000</v>
      </c>
      <c r="AE6673" s="4">
        <v>19470000000000</v>
      </c>
      <c r="AF6673" s="4">
        <v>18440000000000</v>
      </c>
      <c r="AG6673" s="4">
        <v>17460000000000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20200000000000</v>
      </c>
      <c r="E6679" s="4">
        <v>20160000000000</v>
      </c>
      <c r="F6679" s="4">
        <v>19100000000000</v>
      </c>
      <c r="G6679" s="4">
        <v>18080000000000</v>
      </c>
      <c r="H6679" s="4">
        <v>17130000000000</v>
      </c>
      <c r="I6679" s="4">
        <v>16220000000000</v>
      </c>
      <c r="J6679" s="4">
        <v>15360000000000</v>
      </c>
      <c r="K6679" s="4">
        <v>14540000000000</v>
      </c>
      <c r="L6679" s="4">
        <v>13770000000000</v>
      </c>
      <c r="M6679" s="4">
        <v>13040000000000</v>
      </c>
      <c r="N6679" s="4">
        <v>12350000000000</v>
      </c>
      <c r="O6679" s="4">
        <v>11700000000000</v>
      </c>
      <c r="P6679" s="4">
        <v>11080000000000</v>
      </c>
      <c r="Q6679" s="4">
        <v>10490000000000</v>
      </c>
      <c r="R6679" s="4">
        <v>9934000000000</v>
      </c>
      <c r="S6679" s="4">
        <v>9408000000000</v>
      </c>
      <c r="T6679" s="4">
        <v>8909000000000</v>
      </c>
      <c r="U6679" s="4">
        <v>8437000000000</v>
      </c>
      <c r="V6679" s="4">
        <v>7990000000000</v>
      </c>
      <c r="W6679" s="4">
        <v>7566000000000</v>
      </c>
      <c r="X6679" s="4">
        <v>7165000000000</v>
      </c>
      <c r="Y6679" s="4">
        <v>6786000000000</v>
      </c>
      <c r="Z6679" s="4">
        <v>6426000000000</v>
      </c>
      <c r="AA6679" s="4">
        <v>6085000000000</v>
      </c>
      <c r="AB6679" s="4">
        <v>5763000000000</v>
      </c>
      <c r="AC6679" s="4">
        <v>5457000000000</v>
      </c>
      <c r="AD6679" s="4">
        <v>5168000000000</v>
      </c>
      <c r="AE6679" s="4">
        <v>4894000000000</v>
      </c>
      <c r="AF6679" s="4">
        <v>4635000000000</v>
      </c>
      <c r="AG6679" s="4">
        <v>4389000000000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4238000000000</v>
      </c>
      <c r="D6683" s="4">
        <v>4230000000000</v>
      </c>
      <c r="E6683" s="4">
        <v>4006000000000</v>
      </c>
      <c r="F6683" s="4">
        <v>3794000000000</v>
      </c>
      <c r="G6683" s="4">
        <v>3592000000000</v>
      </c>
      <c r="H6683" s="4">
        <v>3402000000000</v>
      </c>
      <c r="I6683" s="4">
        <v>3222000000000</v>
      </c>
      <c r="J6683" s="4">
        <v>3051000000000</v>
      </c>
      <c r="K6683" s="4">
        <v>2889000000000</v>
      </c>
      <c r="L6683" s="4">
        <v>2736000000000</v>
      </c>
      <c r="M6683" s="4">
        <v>2591000000000</v>
      </c>
      <c r="N6683" s="4">
        <v>2454000000000</v>
      </c>
      <c r="O6683" s="4">
        <v>2324000000000</v>
      </c>
      <c r="P6683" s="4">
        <v>2201000000000</v>
      </c>
      <c r="Q6683" s="4">
        <v>2084000000000</v>
      </c>
      <c r="R6683" s="4">
        <v>1974000000000</v>
      </c>
      <c r="S6683" s="4">
        <v>1869000000000</v>
      </c>
      <c r="T6683" s="4">
        <v>1770000000000</v>
      </c>
      <c r="U6683" s="4">
        <v>1676000000000</v>
      </c>
      <c r="V6683" s="4">
        <v>1587000000000</v>
      </c>
      <c r="W6683" s="4">
        <v>1503000000000</v>
      </c>
      <c r="X6683" s="4">
        <v>1423000000000</v>
      </c>
      <c r="Y6683" s="4">
        <v>1348000000000</v>
      </c>
      <c r="Z6683" s="4">
        <v>1277000000000</v>
      </c>
      <c r="AA6683" s="4">
        <v>1209000000000</v>
      </c>
      <c r="AB6683" s="4">
        <v>1145000000000</v>
      </c>
      <c r="AC6683" s="4">
        <v>1084000000000</v>
      </c>
      <c r="AD6683" s="4">
        <v>1027000000000</v>
      </c>
      <c r="AE6683" s="4">
        <v>972300000000</v>
      </c>
      <c r="AF6683" s="4">
        <v>920700000000</v>
      </c>
      <c r="AG6683" s="4">
        <v>871900000000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1443000000000</v>
      </c>
      <c r="D6691" s="4">
        <v>1598000000000</v>
      </c>
      <c r="E6691" s="4">
        <v>1609000000000</v>
      </c>
      <c r="F6691" s="4">
        <v>1620000000000</v>
      </c>
      <c r="G6691" s="4">
        <v>1631000000000</v>
      </c>
      <c r="H6691" s="4">
        <v>1643000000000</v>
      </c>
      <c r="I6691" s="4">
        <v>1654000000000</v>
      </c>
      <c r="J6691" s="4">
        <v>1666000000000</v>
      </c>
      <c r="K6691" s="4">
        <v>1677000000000</v>
      </c>
      <c r="L6691" s="4">
        <v>1689000000000</v>
      </c>
      <c r="M6691" s="4">
        <v>1701000000000</v>
      </c>
      <c r="N6691" s="4">
        <v>1713000000000</v>
      </c>
      <c r="O6691" s="4">
        <v>1725000000000</v>
      </c>
      <c r="P6691" s="4">
        <v>1737000000000</v>
      </c>
      <c r="Q6691" s="4">
        <v>1749000000000</v>
      </c>
      <c r="R6691" s="4">
        <v>1761000000000</v>
      </c>
      <c r="S6691" s="4">
        <v>1774000000000</v>
      </c>
      <c r="T6691" s="4">
        <v>1786000000000</v>
      </c>
      <c r="U6691" s="4">
        <v>1799000000000</v>
      </c>
      <c r="V6691" s="4">
        <v>1811000000000</v>
      </c>
      <c r="W6691" s="4">
        <v>1824000000000</v>
      </c>
      <c r="X6691" s="4">
        <v>1837000000000</v>
      </c>
      <c r="Y6691" s="4">
        <v>1850000000000</v>
      </c>
      <c r="Z6691" s="4">
        <v>1863000000000</v>
      </c>
      <c r="AA6691" s="4">
        <v>1876000000000</v>
      </c>
      <c r="AB6691" s="4">
        <v>1889000000000</v>
      </c>
      <c r="AC6691" s="4">
        <v>1902000000000</v>
      </c>
      <c r="AD6691" s="4">
        <v>1915000000000</v>
      </c>
      <c r="AE6691" s="4">
        <v>1929000000000</v>
      </c>
      <c r="AF6691" s="4">
        <v>1942000000000</v>
      </c>
      <c r="AG6691" s="4">
        <v>1956000000000</v>
      </c>
    </row>
    <row r="6692" spans="1:33">
      <c r="A6692" t="s">
        <v>284</v>
      </c>
      <c r="B6692" t="s">
        <v>132</v>
      </c>
      <c r="C6692" s="4">
        <v>1771000000000</v>
      </c>
      <c r="D6692" s="4">
        <v>1961000000000</v>
      </c>
      <c r="E6692" s="4">
        <v>1975000000000</v>
      </c>
      <c r="F6692" s="4">
        <v>1989000000000</v>
      </c>
      <c r="G6692" s="4">
        <v>2003000000000</v>
      </c>
      <c r="H6692" s="4">
        <v>2017000000000</v>
      </c>
      <c r="I6692" s="4">
        <v>2031000000000</v>
      </c>
      <c r="J6692" s="4">
        <v>2045000000000</v>
      </c>
      <c r="K6692" s="4">
        <v>2059000000000</v>
      </c>
      <c r="L6692" s="4">
        <v>2074000000000</v>
      </c>
      <c r="M6692" s="4">
        <v>2088000000000</v>
      </c>
      <c r="N6692" s="4">
        <v>2103000000000</v>
      </c>
      <c r="O6692" s="4">
        <v>2118000000000</v>
      </c>
      <c r="P6692" s="4">
        <v>2132000000000</v>
      </c>
      <c r="Q6692" s="4">
        <v>2147000000000</v>
      </c>
      <c r="R6692" s="4">
        <v>2162000000000</v>
      </c>
      <c r="S6692" s="4">
        <v>2178000000000</v>
      </c>
      <c r="T6692" s="4">
        <v>2193000000000</v>
      </c>
      <c r="U6692" s="4">
        <v>2208000000000</v>
      </c>
      <c r="V6692" s="4">
        <v>2224000000000</v>
      </c>
      <c r="W6692" s="4">
        <v>2239000000000</v>
      </c>
      <c r="X6692" s="4">
        <v>2255000000000</v>
      </c>
      <c r="Y6692" s="4">
        <v>2271000000000</v>
      </c>
      <c r="Z6692" s="4">
        <v>2287000000000</v>
      </c>
      <c r="AA6692" s="4">
        <v>2303000000000</v>
      </c>
      <c r="AB6692" s="4">
        <v>2319000000000</v>
      </c>
      <c r="AC6692" s="4">
        <v>2335000000000</v>
      </c>
      <c r="AD6692" s="4">
        <v>2351000000000</v>
      </c>
      <c r="AE6692" s="4">
        <v>2368000000000</v>
      </c>
      <c r="AF6692" s="4">
        <v>2384000000000</v>
      </c>
      <c r="AG6692" s="4">
        <v>2401000000000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1771000000000</v>
      </c>
      <c r="D6694" s="4">
        <v>1961000000000</v>
      </c>
      <c r="E6694" s="4">
        <v>1975000000000</v>
      </c>
      <c r="F6694" s="4">
        <v>1989000000000</v>
      </c>
      <c r="G6694" s="4">
        <v>2003000000000</v>
      </c>
      <c r="H6694" s="4">
        <v>2017000000000</v>
      </c>
      <c r="I6694" s="4">
        <v>2031000000000</v>
      </c>
      <c r="J6694" s="4">
        <v>2045000000000</v>
      </c>
      <c r="K6694" s="4">
        <v>2059000000000</v>
      </c>
      <c r="L6694" s="4">
        <v>2074000000000</v>
      </c>
      <c r="M6694" s="4">
        <v>2088000000000</v>
      </c>
      <c r="N6694" s="4">
        <v>2103000000000</v>
      </c>
      <c r="O6694" s="4">
        <v>2118000000000</v>
      </c>
      <c r="P6694" s="4">
        <v>2132000000000</v>
      </c>
      <c r="Q6694" s="4">
        <v>2147000000000</v>
      </c>
      <c r="R6694" s="4">
        <v>2162000000000</v>
      </c>
      <c r="S6694" s="4">
        <v>2178000000000</v>
      </c>
      <c r="T6694" s="4">
        <v>2193000000000</v>
      </c>
      <c r="U6694" s="4">
        <v>2208000000000</v>
      </c>
      <c r="V6694" s="4">
        <v>2224000000000</v>
      </c>
      <c r="W6694" s="4">
        <v>2239000000000</v>
      </c>
      <c r="X6694" s="4">
        <v>2255000000000</v>
      </c>
      <c r="Y6694" s="4">
        <v>2271000000000</v>
      </c>
      <c r="Z6694" s="4">
        <v>2287000000000</v>
      </c>
      <c r="AA6694" s="4">
        <v>2303000000000</v>
      </c>
      <c r="AB6694" s="4">
        <v>2319000000000</v>
      </c>
      <c r="AC6694" s="4">
        <v>2335000000000</v>
      </c>
      <c r="AD6694" s="4">
        <v>2351000000000</v>
      </c>
      <c r="AE6694" s="4">
        <v>2368000000000</v>
      </c>
      <c r="AF6694" s="4">
        <v>2384000000000</v>
      </c>
      <c r="AG6694" s="4">
        <v>2401000000000</v>
      </c>
    </row>
    <row r="6695" spans="1:33">
      <c r="A6695" t="s">
        <v>281</v>
      </c>
      <c r="B6695" t="s">
        <v>132</v>
      </c>
      <c r="C6695" s="4">
        <v>14730000000000</v>
      </c>
      <c r="D6695" s="4">
        <v>16310000000000</v>
      </c>
      <c r="E6695" s="4">
        <v>16430000000000</v>
      </c>
      <c r="F6695" s="4">
        <v>16540000000000</v>
      </c>
      <c r="G6695" s="4">
        <v>16660000000000</v>
      </c>
      <c r="H6695" s="4">
        <v>16780000000000</v>
      </c>
      <c r="I6695" s="4">
        <v>16890000000000</v>
      </c>
      <c r="J6695" s="4">
        <v>17010000000000</v>
      </c>
      <c r="K6695" s="4">
        <v>17130000000000</v>
      </c>
      <c r="L6695" s="4">
        <v>17250000000000</v>
      </c>
      <c r="M6695" s="4">
        <v>17370000000000</v>
      </c>
      <c r="N6695" s="4">
        <v>17490000000000</v>
      </c>
      <c r="O6695" s="4">
        <v>17610000000000</v>
      </c>
      <c r="P6695" s="4">
        <v>17740000000000</v>
      </c>
      <c r="Q6695" s="4">
        <v>17860000000000</v>
      </c>
      <c r="R6695" s="4">
        <v>17990000000000</v>
      </c>
      <c r="S6695" s="4">
        <v>18110000000000</v>
      </c>
      <c r="T6695" s="4">
        <v>18240000000000</v>
      </c>
      <c r="U6695" s="4">
        <v>18370000000000</v>
      </c>
      <c r="V6695" s="4">
        <v>18500000000000</v>
      </c>
      <c r="W6695" s="4">
        <v>18630000000000</v>
      </c>
      <c r="X6695" s="4">
        <v>18760000000000</v>
      </c>
      <c r="Y6695" s="4">
        <v>18890000000000</v>
      </c>
      <c r="Z6695" s="4">
        <v>19020000000000</v>
      </c>
      <c r="AA6695" s="4">
        <v>19150000000000</v>
      </c>
      <c r="AB6695" s="4">
        <v>19290000000000</v>
      </c>
      <c r="AC6695" s="4">
        <v>19420000000000</v>
      </c>
      <c r="AD6695" s="4">
        <v>19560000000000</v>
      </c>
      <c r="AE6695" s="4">
        <v>19690000000000</v>
      </c>
      <c r="AF6695" s="4">
        <v>19830000000000</v>
      </c>
      <c r="AG6695" s="4">
        <v>19970000000000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937200000000</v>
      </c>
      <c r="D6697" s="4">
        <v>644300000000</v>
      </c>
      <c r="E6697" s="4">
        <v>588200000000</v>
      </c>
      <c r="F6697" s="4">
        <v>537100000000</v>
      </c>
      <c r="G6697" s="4">
        <v>490300000000</v>
      </c>
      <c r="H6697" s="4">
        <v>447700000000</v>
      </c>
      <c r="I6697" s="4">
        <v>408700000000</v>
      </c>
      <c r="J6697" s="4">
        <v>373200000000</v>
      </c>
      <c r="K6697" s="4">
        <v>340700000000</v>
      </c>
      <c r="L6697" s="4">
        <v>311100000000</v>
      </c>
      <c r="M6697" s="4">
        <v>284000000000</v>
      </c>
      <c r="N6697" s="4">
        <v>259300000000</v>
      </c>
      <c r="O6697" s="4">
        <v>236700000000</v>
      </c>
      <c r="P6697" s="4">
        <v>216100000000</v>
      </c>
      <c r="Q6697" s="4">
        <v>197300000000</v>
      </c>
      <c r="R6697" s="4">
        <v>180200000000</v>
      </c>
      <c r="S6697" s="4">
        <v>164500000000</v>
      </c>
      <c r="T6697" s="4">
        <v>150200000000</v>
      </c>
      <c r="U6697" s="4">
        <v>137100000000</v>
      </c>
      <c r="V6697" s="4">
        <v>125200000000</v>
      </c>
      <c r="W6697" s="4">
        <v>114300000000</v>
      </c>
      <c r="X6697" s="4">
        <v>104400000000</v>
      </c>
      <c r="Y6697" s="4">
        <v>95270000000</v>
      </c>
      <c r="Z6697" s="4">
        <v>86980000000</v>
      </c>
      <c r="AA6697" s="4">
        <v>79420000000</v>
      </c>
      <c r="AB6697" s="4">
        <v>72510000000</v>
      </c>
      <c r="AC6697" s="4">
        <v>66200000000</v>
      </c>
      <c r="AD6697" s="4">
        <v>60440000000</v>
      </c>
      <c r="AE6697" s="4">
        <v>55180000000</v>
      </c>
      <c r="AF6697" s="4">
        <v>50380000000</v>
      </c>
      <c r="AG6697" s="4">
        <v>46000000000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27800000000000</v>
      </c>
      <c r="D6703" s="4">
        <v>29180000000000</v>
      </c>
      <c r="E6703" s="4">
        <v>29120000000000</v>
      </c>
      <c r="F6703" s="4">
        <v>29060000000000</v>
      </c>
      <c r="G6703" s="4">
        <v>29010000000000</v>
      </c>
      <c r="H6703" s="4">
        <v>28950000000000</v>
      </c>
      <c r="I6703" s="4">
        <v>28890000000000</v>
      </c>
      <c r="J6703" s="4">
        <v>28830000000000</v>
      </c>
      <c r="K6703" s="4">
        <v>28770000000000</v>
      </c>
      <c r="L6703" s="4">
        <v>28720000000000</v>
      </c>
      <c r="M6703" s="4">
        <v>28660000000000</v>
      </c>
      <c r="N6703" s="4">
        <v>28600000000000</v>
      </c>
      <c r="O6703" s="4">
        <v>28540000000000</v>
      </c>
      <c r="P6703" s="4">
        <v>28490000000000</v>
      </c>
      <c r="Q6703" s="4">
        <v>28430000000000</v>
      </c>
      <c r="R6703" s="4">
        <v>28370000000000</v>
      </c>
      <c r="S6703" s="4">
        <v>28320000000000</v>
      </c>
      <c r="T6703" s="4">
        <v>28260000000000</v>
      </c>
      <c r="U6703" s="4">
        <v>28200000000000</v>
      </c>
      <c r="V6703" s="4">
        <v>28150000000000</v>
      </c>
      <c r="W6703" s="4">
        <v>28090000000000</v>
      </c>
      <c r="X6703" s="4">
        <v>28030000000000</v>
      </c>
      <c r="Y6703" s="4">
        <v>27980000000000</v>
      </c>
      <c r="Z6703" s="4">
        <v>27920000000000</v>
      </c>
      <c r="AA6703" s="4">
        <v>27870000000000</v>
      </c>
      <c r="AB6703" s="4">
        <v>27810000000000</v>
      </c>
      <c r="AC6703" s="4">
        <v>27760000000000</v>
      </c>
      <c r="AD6703" s="4">
        <v>27700000000000</v>
      </c>
      <c r="AE6703" s="4">
        <v>27640000000000</v>
      </c>
      <c r="AF6703" s="4">
        <v>27590000000000</v>
      </c>
      <c r="AG6703" s="4">
        <v>27530000000000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5831000000000</v>
      </c>
      <c r="D6707" s="4">
        <v>6121000000000</v>
      </c>
      <c r="E6707" s="4">
        <v>6109000000000</v>
      </c>
      <c r="F6707" s="4">
        <v>6097000000000</v>
      </c>
      <c r="G6707" s="4">
        <v>6085000000000</v>
      </c>
      <c r="H6707" s="4">
        <v>6072000000000</v>
      </c>
      <c r="I6707" s="4">
        <v>6060000000000</v>
      </c>
      <c r="J6707" s="4">
        <v>6048000000000</v>
      </c>
      <c r="K6707" s="4">
        <v>6036000000000</v>
      </c>
      <c r="L6707" s="4">
        <v>6024000000000</v>
      </c>
      <c r="M6707" s="4">
        <v>6012000000000</v>
      </c>
      <c r="N6707" s="4">
        <v>6000000000000</v>
      </c>
      <c r="O6707" s="4">
        <v>5988000000000</v>
      </c>
      <c r="P6707" s="4">
        <v>5976000000000</v>
      </c>
      <c r="Q6707" s="4">
        <v>5964000000000</v>
      </c>
      <c r="R6707" s="4">
        <v>5952000000000</v>
      </c>
      <c r="S6707" s="4">
        <v>5940000000000</v>
      </c>
      <c r="T6707" s="4">
        <v>5928000000000</v>
      </c>
      <c r="U6707" s="4">
        <v>5916000000000</v>
      </c>
      <c r="V6707" s="4">
        <v>5905000000000</v>
      </c>
      <c r="W6707" s="4">
        <v>5893000000000</v>
      </c>
      <c r="X6707" s="4">
        <v>5881000000000</v>
      </c>
      <c r="Y6707" s="4">
        <v>5869000000000</v>
      </c>
      <c r="Z6707" s="4">
        <v>5857000000000</v>
      </c>
      <c r="AA6707" s="4">
        <v>5846000000000</v>
      </c>
      <c r="AB6707" s="4">
        <v>5834000000000</v>
      </c>
      <c r="AC6707" s="4">
        <v>5822000000000</v>
      </c>
      <c r="AD6707" s="4">
        <v>5811000000000</v>
      </c>
      <c r="AE6707" s="4">
        <v>5799000000000</v>
      </c>
      <c r="AF6707" s="4">
        <v>5788000000000</v>
      </c>
      <c r="AG6707" s="4">
        <v>5776000000000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7130000000000</v>
      </c>
      <c r="D6715" s="4">
        <v>7825000000000</v>
      </c>
      <c r="E6715" s="4">
        <v>7833000000000</v>
      </c>
      <c r="F6715" s="4">
        <v>7841000000000</v>
      </c>
      <c r="G6715" s="4">
        <v>7849000000000</v>
      </c>
      <c r="H6715" s="4">
        <v>7857000000000</v>
      </c>
      <c r="I6715" s="4">
        <v>7864000000000</v>
      </c>
      <c r="J6715" s="4">
        <v>7872000000000</v>
      </c>
      <c r="K6715" s="4">
        <v>7880000000000</v>
      </c>
      <c r="L6715" s="4">
        <v>7888000000000</v>
      </c>
      <c r="M6715" s="4">
        <v>7896000000000</v>
      </c>
      <c r="N6715" s="4">
        <v>7904000000000</v>
      </c>
      <c r="O6715" s="4">
        <v>7912000000000</v>
      </c>
      <c r="P6715" s="4">
        <v>7920000000000</v>
      </c>
      <c r="Q6715" s="4">
        <v>7928000000000</v>
      </c>
      <c r="R6715" s="4">
        <v>7935000000000</v>
      </c>
      <c r="S6715" s="4">
        <v>7943000000000</v>
      </c>
      <c r="T6715" s="4">
        <v>7951000000000</v>
      </c>
      <c r="U6715" s="4">
        <v>7959000000000</v>
      </c>
      <c r="V6715" s="4">
        <v>7967000000000</v>
      </c>
      <c r="W6715" s="4">
        <v>7975000000000</v>
      </c>
      <c r="X6715" s="4">
        <v>7983000000000</v>
      </c>
      <c r="Y6715" s="4">
        <v>7991000000000</v>
      </c>
      <c r="Z6715" s="4">
        <v>7999000000000</v>
      </c>
      <c r="AA6715" s="4">
        <v>8007000000000</v>
      </c>
      <c r="AB6715" s="4">
        <v>8015000000000</v>
      </c>
      <c r="AC6715" s="4">
        <v>8023000000000</v>
      </c>
      <c r="AD6715" s="4">
        <v>8031000000000</v>
      </c>
      <c r="AE6715" s="4">
        <v>8039000000000</v>
      </c>
      <c r="AF6715" s="4">
        <v>8047000000000</v>
      </c>
      <c r="AG6715" s="4">
        <v>8055000000000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1494000000000</v>
      </c>
      <c r="D6721" s="4">
        <v>2182000000000</v>
      </c>
      <c r="E6721" s="4">
        <v>2294000000000</v>
      </c>
      <c r="F6721" s="4">
        <v>2411000000000</v>
      </c>
      <c r="G6721" s="4">
        <v>2534000000000</v>
      </c>
      <c r="H6721" s="4">
        <v>2663000000000</v>
      </c>
      <c r="I6721" s="4">
        <v>2799000000000</v>
      </c>
      <c r="J6721" s="4">
        <v>2941000000000</v>
      </c>
      <c r="K6721" s="4">
        <v>3091000000000</v>
      </c>
      <c r="L6721" s="4">
        <v>3249000000000</v>
      </c>
      <c r="M6721" s="4">
        <v>3415000000000</v>
      </c>
      <c r="N6721" s="4">
        <v>3589000000000</v>
      </c>
      <c r="O6721" s="4">
        <v>3772000000000</v>
      </c>
      <c r="P6721" s="4">
        <v>3964000000000</v>
      </c>
      <c r="Q6721" s="4">
        <v>4166000000000</v>
      </c>
      <c r="R6721" s="4">
        <v>4379000000000</v>
      </c>
      <c r="S6721" s="4">
        <v>4602000000000</v>
      </c>
      <c r="T6721" s="4">
        <v>4837000000000</v>
      </c>
      <c r="U6721" s="4">
        <v>5084000000000</v>
      </c>
      <c r="V6721" s="4">
        <v>5343000000000</v>
      </c>
      <c r="W6721" s="4">
        <v>5615000000000</v>
      </c>
      <c r="X6721" s="4">
        <v>5902000000000</v>
      </c>
      <c r="Y6721" s="4">
        <v>6203000000000</v>
      </c>
      <c r="Z6721" s="4">
        <v>6519000000000</v>
      </c>
      <c r="AA6721" s="4">
        <v>6851000000000</v>
      </c>
      <c r="AB6721" s="4">
        <v>7201000000000</v>
      </c>
      <c r="AC6721" s="4">
        <v>7568000000000</v>
      </c>
      <c r="AD6721" s="4">
        <v>7954000000000</v>
      </c>
      <c r="AE6721" s="4">
        <v>8360000000000</v>
      </c>
      <c r="AF6721" s="4">
        <v>8786000000000</v>
      </c>
      <c r="AG6721" s="4">
        <v>9234000000000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7179000000000</v>
      </c>
      <c r="D6733" s="4">
        <v>7166000000000</v>
      </c>
      <c r="E6733" s="4">
        <v>6786000000000</v>
      </c>
      <c r="F6733" s="4">
        <v>6426000000000</v>
      </c>
      <c r="G6733" s="4">
        <v>6086000000000</v>
      </c>
      <c r="H6733" s="4">
        <v>5763000000000</v>
      </c>
      <c r="I6733" s="4">
        <v>5458000000000</v>
      </c>
      <c r="J6733" s="4">
        <v>5168000000000</v>
      </c>
      <c r="K6733" s="4">
        <v>4895000000000</v>
      </c>
      <c r="L6733" s="4">
        <v>4635000000000</v>
      </c>
      <c r="M6733" s="4">
        <v>4389000000000</v>
      </c>
      <c r="N6733" s="4">
        <v>4157000000000</v>
      </c>
      <c r="O6733" s="4">
        <v>3937000000000</v>
      </c>
      <c r="P6733" s="4">
        <v>3728000000000</v>
      </c>
      <c r="Q6733" s="4">
        <v>3530000000000</v>
      </c>
      <c r="R6733" s="4">
        <v>3343000000000</v>
      </c>
      <c r="S6733" s="4">
        <v>3166000000000</v>
      </c>
      <c r="T6733" s="4">
        <v>2998000000000</v>
      </c>
      <c r="U6733" s="4">
        <v>2839000000000</v>
      </c>
      <c r="V6733" s="4">
        <v>2689000000000</v>
      </c>
      <c r="W6733" s="4">
        <v>2546000000000</v>
      </c>
      <c r="X6733" s="4">
        <v>2411000000000</v>
      </c>
      <c r="Y6733" s="4">
        <v>2284000000000</v>
      </c>
      <c r="Z6733" s="4">
        <v>2163000000000</v>
      </c>
      <c r="AA6733" s="4">
        <v>2048000000000</v>
      </c>
      <c r="AB6733" s="4">
        <v>1939000000000</v>
      </c>
      <c r="AC6733" s="4">
        <v>1837000000000</v>
      </c>
      <c r="AD6733" s="4">
        <v>1739000000000</v>
      </c>
      <c r="AE6733" s="4">
        <v>1647000000000</v>
      </c>
      <c r="AF6733" s="4">
        <v>1560000000000</v>
      </c>
      <c r="AG6733" s="4">
        <v>1477000000000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1804000000000</v>
      </c>
      <c r="D6739" s="4">
        <v>1801000000000</v>
      </c>
      <c r="E6739" s="4">
        <v>1706000000000</v>
      </c>
      <c r="F6739" s="4">
        <v>1615000000000</v>
      </c>
      <c r="G6739" s="4">
        <v>1530000000000</v>
      </c>
      <c r="H6739" s="4">
        <v>1449000000000</v>
      </c>
      <c r="I6739" s="4">
        <v>1372000000000</v>
      </c>
      <c r="J6739" s="4">
        <v>1299000000000</v>
      </c>
      <c r="K6739" s="4">
        <v>1230000000000</v>
      </c>
      <c r="L6739" s="4">
        <v>1165000000000</v>
      </c>
      <c r="M6739" s="4">
        <v>1103000000000</v>
      </c>
      <c r="N6739" s="4">
        <v>1045000000000</v>
      </c>
      <c r="O6739" s="4">
        <v>989500000000</v>
      </c>
      <c r="P6739" s="4">
        <v>937000000000</v>
      </c>
      <c r="Q6739" s="4">
        <v>887400000000</v>
      </c>
      <c r="R6739" s="4">
        <v>840300000000</v>
      </c>
      <c r="S6739" s="4">
        <v>795800000000</v>
      </c>
      <c r="T6739" s="4">
        <v>753600000000</v>
      </c>
      <c r="U6739" s="4">
        <v>713700000000</v>
      </c>
      <c r="V6739" s="4">
        <v>675900000000</v>
      </c>
      <c r="W6739" s="4">
        <v>640000000000</v>
      </c>
      <c r="X6739" s="4">
        <v>606100000000</v>
      </c>
      <c r="Y6739" s="4">
        <v>574000000000</v>
      </c>
      <c r="Z6739" s="4">
        <v>543600000000</v>
      </c>
      <c r="AA6739" s="4">
        <v>514800000000</v>
      </c>
      <c r="AB6739" s="4">
        <v>487500000000</v>
      </c>
      <c r="AC6739" s="4">
        <v>461600000000</v>
      </c>
      <c r="AD6739" s="4">
        <v>437200000000</v>
      </c>
      <c r="AE6739" s="4">
        <v>414000000000</v>
      </c>
      <c r="AF6739" s="4">
        <v>392100000000</v>
      </c>
      <c r="AG6739" s="4">
        <v>371300000000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378500000000</v>
      </c>
      <c r="D6743" s="4">
        <v>377800000000</v>
      </c>
      <c r="E6743" s="4">
        <v>357800000000</v>
      </c>
      <c r="F6743" s="4">
        <v>338900000000</v>
      </c>
      <c r="G6743" s="4">
        <v>320900000000</v>
      </c>
      <c r="H6743" s="4">
        <v>303900000000</v>
      </c>
      <c r="I6743" s="4">
        <v>287800000000</v>
      </c>
      <c r="J6743" s="4">
        <v>272500000000</v>
      </c>
      <c r="K6743" s="4">
        <v>258100000000</v>
      </c>
      <c r="L6743" s="4">
        <v>244400000000</v>
      </c>
      <c r="M6743" s="4">
        <v>231500000000</v>
      </c>
      <c r="N6743" s="4">
        <v>219200000000</v>
      </c>
      <c r="O6743" s="4">
        <v>207600000000</v>
      </c>
      <c r="P6743" s="4">
        <v>196600000000</v>
      </c>
      <c r="Q6743" s="4">
        <v>186100000000</v>
      </c>
      <c r="R6743" s="4">
        <v>176300000000</v>
      </c>
      <c r="S6743" s="4">
        <v>166900000000</v>
      </c>
      <c r="T6743" s="4">
        <v>158100000000</v>
      </c>
      <c r="U6743" s="4">
        <v>149700000000</v>
      </c>
      <c r="V6743" s="4">
        <v>141800000000</v>
      </c>
      <c r="W6743" s="4">
        <v>134300000000</v>
      </c>
      <c r="X6743" s="4">
        <v>127100000000</v>
      </c>
      <c r="Y6743" s="4">
        <v>120400000000</v>
      </c>
      <c r="Z6743" s="4">
        <v>114000000000</v>
      </c>
      <c r="AA6743" s="4">
        <v>108000000000</v>
      </c>
      <c r="AB6743" s="4">
        <v>102300000000</v>
      </c>
      <c r="AC6743" s="4">
        <v>96840000000</v>
      </c>
      <c r="AD6743" s="4">
        <v>91710000000</v>
      </c>
      <c r="AE6743" s="4">
        <v>86850000000</v>
      </c>
      <c r="AF6743" s="4">
        <v>82250000000</v>
      </c>
      <c r="AG6743" s="4">
        <v>77890000000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128100000000000</v>
      </c>
      <c r="D6751" s="4">
        <v>129200000000000</v>
      </c>
      <c r="E6751" s="4">
        <v>132200000000000</v>
      </c>
      <c r="F6751" s="4">
        <v>135200000000000</v>
      </c>
      <c r="G6751" s="4">
        <v>138300000000000</v>
      </c>
      <c r="H6751" s="4">
        <v>141500000000000</v>
      </c>
      <c r="I6751" s="4">
        <v>144800000000000</v>
      </c>
      <c r="J6751" s="4">
        <v>148100000000000</v>
      </c>
      <c r="K6751" s="4">
        <v>151500000000000</v>
      </c>
      <c r="L6751" s="4">
        <v>155000000000000</v>
      </c>
      <c r="M6751" s="4">
        <v>158600000000000</v>
      </c>
      <c r="N6751" s="4">
        <v>162200000000000</v>
      </c>
      <c r="O6751" s="4">
        <v>165900000000000</v>
      </c>
      <c r="P6751" s="4">
        <v>169800000000000</v>
      </c>
      <c r="Q6751" s="4">
        <v>173700000000000</v>
      </c>
      <c r="R6751" s="4">
        <v>177700000000000</v>
      </c>
      <c r="S6751" s="4">
        <v>181700000000000</v>
      </c>
      <c r="T6751" s="4">
        <v>185900000000000</v>
      </c>
      <c r="U6751" s="4">
        <v>190200000000000</v>
      </c>
      <c r="V6751" s="4">
        <v>194600000000000</v>
      </c>
      <c r="W6751" s="4">
        <v>199100000000000</v>
      </c>
      <c r="X6751" s="4">
        <v>203600000000000</v>
      </c>
      <c r="Y6751" s="4">
        <v>208300000000000</v>
      </c>
      <c r="Z6751" s="4">
        <v>213100000000000</v>
      </c>
      <c r="AA6751" s="4">
        <v>218000000000000</v>
      </c>
      <c r="AB6751" s="4">
        <v>223000000000000</v>
      </c>
      <c r="AC6751" s="4">
        <v>228200000000000</v>
      </c>
      <c r="AD6751" s="4">
        <v>233400000000000</v>
      </c>
      <c r="AE6751" s="4">
        <v>238800000000000</v>
      </c>
      <c r="AF6751" s="4">
        <v>244300000000000</v>
      </c>
      <c r="AG6751" s="4">
        <v>249900000000000</v>
      </c>
    </row>
    <row r="6752" spans="1:33">
      <c r="A6752" t="s">
        <v>224</v>
      </c>
      <c r="B6752" t="s">
        <v>132</v>
      </c>
      <c r="C6752" s="4">
        <v>178900000000000</v>
      </c>
      <c r="D6752" s="4">
        <v>180500000000000</v>
      </c>
      <c r="E6752" s="4">
        <v>184700000000000</v>
      </c>
      <c r="F6752" s="4">
        <v>188900000000000</v>
      </c>
      <c r="G6752" s="4">
        <v>193300000000000</v>
      </c>
      <c r="H6752" s="4">
        <v>197700000000000</v>
      </c>
      <c r="I6752" s="4">
        <v>202300000000000</v>
      </c>
      <c r="J6752" s="4">
        <v>206900000000000</v>
      </c>
      <c r="K6752" s="4">
        <v>211700000000000</v>
      </c>
      <c r="L6752" s="4">
        <v>216500000000000</v>
      </c>
      <c r="M6752" s="4">
        <v>221500000000000</v>
      </c>
      <c r="N6752" s="4">
        <v>226600000000000</v>
      </c>
      <c r="O6752" s="4">
        <v>231800000000000</v>
      </c>
      <c r="P6752" s="4">
        <v>237200000000000</v>
      </c>
      <c r="Q6752" s="4">
        <v>242600000000000</v>
      </c>
      <c r="R6752" s="4">
        <v>248200000000000</v>
      </c>
      <c r="S6752" s="4">
        <v>253900000000000</v>
      </c>
      <c r="T6752" s="4">
        <v>259700000000000</v>
      </c>
      <c r="U6752" s="4">
        <v>265700000000000</v>
      </c>
      <c r="V6752" s="4">
        <v>271800000000000</v>
      </c>
      <c r="W6752" s="4">
        <v>278100000000000</v>
      </c>
      <c r="X6752" s="4">
        <v>284500000000000</v>
      </c>
      <c r="Y6752" s="4">
        <v>291000000000000</v>
      </c>
      <c r="Z6752" s="4">
        <v>297700000000000</v>
      </c>
      <c r="AA6752" s="4">
        <v>304600000000000</v>
      </c>
      <c r="AB6752" s="4">
        <v>311600000000000</v>
      </c>
      <c r="AC6752" s="4">
        <v>318700000000000</v>
      </c>
      <c r="AD6752" s="4">
        <v>326100000000000</v>
      </c>
      <c r="AE6752" s="4">
        <v>333600000000000</v>
      </c>
      <c r="AF6752" s="4">
        <v>341200000000000</v>
      </c>
      <c r="AG6752" s="4">
        <v>349100000000000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109900000000000</v>
      </c>
      <c r="D6754" s="4">
        <v>110800000000000</v>
      </c>
      <c r="E6754" s="4">
        <v>113400000000000</v>
      </c>
      <c r="F6754" s="4">
        <v>116000000000000</v>
      </c>
      <c r="G6754" s="4">
        <v>118700000000000</v>
      </c>
      <c r="H6754" s="4">
        <v>121400000000000</v>
      </c>
      <c r="I6754" s="4">
        <v>124200000000000</v>
      </c>
      <c r="J6754" s="4">
        <v>127000000000000</v>
      </c>
      <c r="K6754" s="4">
        <v>130000000000000</v>
      </c>
      <c r="L6754" s="4">
        <v>132900000000000</v>
      </c>
      <c r="M6754" s="4">
        <v>136000000000000</v>
      </c>
      <c r="N6754" s="4">
        <v>139100000000000</v>
      </c>
      <c r="O6754" s="4">
        <v>142300000000000</v>
      </c>
      <c r="P6754" s="4">
        <v>145600000000000</v>
      </c>
      <c r="Q6754" s="4">
        <v>148900000000000</v>
      </c>
      <c r="R6754" s="4">
        <v>152400000000000</v>
      </c>
      <c r="S6754" s="4">
        <v>155900000000000</v>
      </c>
      <c r="T6754" s="4">
        <v>159500000000000</v>
      </c>
      <c r="U6754" s="4">
        <v>163100000000000</v>
      </c>
      <c r="V6754" s="4">
        <v>166900000000000</v>
      </c>
      <c r="W6754" s="4">
        <v>170700000000000</v>
      </c>
      <c r="X6754" s="4">
        <v>174600000000000</v>
      </c>
      <c r="Y6754" s="4">
        <v>178700000000000</v>
      </c>
      <c r="Z6754" s="4">
        <v>182800000000000</v>
      </c>
      <c r="AA6754" s="4">
        <v>187000000000000</v>
      </c>
      <c r="AB6754" s="4">
        <v>191300000000000</v>
      </c>
      <c r="AC6754" s="4">
        <v>195700000000000</v>
      </c>
      <c r="AD6754" s="4">
        <v>200200000000000</v>
      </c>
      <c r="AE6754" s="4">
        <v>204800000000000</v>
      </c>
      <c r="AF6754" s="4">
        <v>209500000000000</v>
      </c>
      <c r="AG6754" s="4">
        <v>214300000000000</v>
      </c>
    </row>
    <row r="6755" spans="1:33">
      <c r="A6755" t="s">
        <v>221</v>
      </c>
      <c r="B6755" t="s">
        <v>132</v>
      </c>
      <c r="C6755" s="4">
        <v>78960000000000</v>
      </c>
      <c r="D6755" s="4">
        <v>79660000000000</v>
      </c>
      <c r="E6755" s="4">
        <v>81490000000000</v>
      </c>
      <c r="F6755" s="4">
        <v>83370000000000</v>
      </c>
      <c r="G6755" s="4">
        <v>85290000000000</v>
      </c>
      <c r="H6755" s="4">
        <v>87250000000000</v>
      </c>
      <c r="I6755" s="4">
        <v>89250000000000</v>
      </c>
      <c r="J6755" s="4">
        <v>91310000000000</v>
      </c>
      <c r="K6755" s="4">
        <v>93410000000000</v>
      </c>
      <c r="L6755" s="4">
        <v>95550000000000</v>
      </c>
      <c r="M6755" s="4">
        <v>97750000000000</v>
      </c>
      <c r="N6755" s="4">
        <v>100000000000000</v>
      </c>
      <c r="O6755" s="4">
        <v>102300000000000</v>
      </c>
      <c r="P6755" s="4">
        <v>104700000000000</v>
      </c>
      <c r="Q6755" s="4">
        <v>107100000000000</v>
      </c>
      <c r="R6755" s="4">
        <v>109500000000000</v>
      </c>
      <c r="S6755" s="4">
        <v>112000000000000</v>
      </c>
      <c r="T6755" s="4">
        <v>114600000000000</v>
      </c>
      <c r="U6755" s="4">
        <v>117300000000000</v>
      </c>
      <c r="V6755" s="4">
        <v>120000000000000</v>
      </c>
      <c r="W6755" s="4">
        <v>122700000000000</v>
      </c>
      <c r="X6755" s="4">
        <v>125500000000000</v>
      </c>
      <c r="Y6755" s="4">
        <v>128400000000000</v>
      </c>
      <c r="Z6755" s="4">
        <v>131400000000000</v>
      </c>
      <c r="AA6755" s="4">
        <v>134400000000000</v>
      </c>
      <c r="AB6755" s="4">
        <v>137500000000000</v>
      </c>
      <c r="AC6755" s="4">
        <v>140600000000000</v>
      </c>
      <c r="AD6755" s="4">
        <v>143900000000000</v>
      </c>
      <c r="AE6755" s="4">
        <v>147200000000000</v>
      </c>
      <c r="AF6755" s="4">
        <v>150600000000000</v>
      </c>
      <c r="AG6755" s="4">
        <v>154000000000000</v>
      </c>
    </row>
    <row r="6756" spans="1:33">
      <c r="A6756" t="s">
        <v>220</v>
      </c>
      <c r="B6756" t="s">
        <v>132</v>
      </c>
      <c r="C6756" s="4">
        <v>67520000000000</v>
      </c>
      <c r="D6756" s="4">
        <v>68120000000000</v>
      </c>
      <c r="E6756" s="4">
        <v>69690000000000</v>
      </c>
      <c r="F6756" s="4">
        <v>71290000000000</v>
      </c>
      <c r="G6756" s="4">
        <v>72930000000000</v>
      </c>
      <c r="H6756" s="4">
        <v>74610000000000</v>
      </c>
      <c r="I6756" s="4">
        <v>76320000000000</v>
      </c>
      <c r="J6756" s="4">
        <v>78080000000000</v>
      </c>
      <c r="K6756" s="4">
        <v>79870000000000</v>
      </c>
      <c r="L6756" s="4">
        <v>81710000000000</v>
      </c>
      <c r="M6756" s="4">
        <v>83590000000000</v>
      </c>
      <c r="N6756" s="4">
        <v>85510000000000</v>
      </c>
      <c r="O6756" s="4">
        <v>87480000000000</v>
      </c>
      <c r="P6756" s="4">
        <v>89490000000000</v>
      </c>
      <c r="Q6756" s="4">
        <v>91550000000000</v>
      </c>
      <c r="R6756" s="4">
        <v>93650000000000</v>
      </c>
      <c r="S6756" s="4">
        <v>95810000000000</v>
      </c>
      <c r="T6756" s="4">
        <v>98010000000000</v>
      </c>
      <c r="U6756" s="4">
        <v>100300000000000</v>
      </c>
      <c r="V6756" s="4">
        <v>102600000000000</v>
      </c>
      <c r="W6756" s="4">
        <v>104900000000000</v>
      </c>
      <c r="X6756" s="4">
        <v>107300000000000</v>
      </c>
      <c r="Y6756" s="4">
        <v>109800000000000</v>
      </c>
      <c r="Z6756" s="4">
        <v>112300000000000</v>
      </c>
      <c r="AA6756" s="4">
        <v>114900000000000</v>
      </c>
      <c r="AB6756" s="4">
        <v>117600000000000</v>
      </c>
      <c r="AC6756" s="4">
        <v>120300000000000</v>
      </c>
      <c r="AD6756" s="4">
        <v>123000000000000</v>
      </c>
      <c r="AE6756" s="4">
        <v>125900000000000</v>
      </c>
      <c r="AF6756" s="4">
        <v>128800000000000</v>
      </c>
      <c r="AG6756" s="4">
        <v>131700000000000</v>
      </c>
    </row>
    <row r="6757" spans="1:33">
      <c r="A6757" t="s">
        <v>219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58150000000000</v>
      </c>
      <c r="D6763" s="4">
        <v>57970000000000</v>
      </c>
      <c r="E6763" s="4">
        <v>59310000000000</v>
      </c>
      <c r="F6763" s="4">
        <v>60670000000000</v>
      </c>
      <c r="G6763" s="4">
        <v>62070000000000</v>
      </c>
      <c r="H6763" s="4">
        <v>63500000000000</v>
      </c>
      <c r="I6763" s="4">
        <v>64960000000000</v>
      </c>
      <c r="J6763" s="4">
        <v>66450000000000</v>
      </c>
      <c r="K6763" s="4">
        <v>67980000000000</v>
      </c>
      <c r="L6763" s="4">
        <v>69540000000000</v>
      </c>
      <c r="M6763" s="4">
        <v>71140000000000</v>
      </c>
      <c r="N6763" s="4">
        <v>72780000000000</v>
      </c>
      <c r="O6763" s="4">
        <v>74450000000000</v>
      </c>
      <c r="P6763" s="4">
        <v>76160000000000</v>
      </c>
      <c r="Q6763" s="4">
        <v>77920000000000</v>
      </c>
      <c r="R6763" s="4">
        <v>79710000000000</v>
      </c>
      <c r="S6763" s="4">
        <v>81540000000000</v>
      </c>
      <c r="T6763" s="4">
        <v>83420000000000</v>
      </c>
      <c r="U6763" s="4">
        <v>85330000000000</v>
      </c>
      <c r="V6763" s="4">
        <v>87300000000000</v>
      </c>
      <c r="W6763" s="4">
        <v>89310000000000</v>
      </c>
      <c r="X6763" s="4">
        <v>91360000000000</v>
      </c>
      <c r="Y6763" s="4">
        <v>93460000000000</v>
      </c>
      <c r="Z6763" s="4">
        <v>95610000000000</v>
      </c>
      <c r="AA6763" s="4">
        <v>97810000000000</v>
      </c>
      <c r="AB6763" s="4">
        <v>100100000000000</v>
      </c>
      <c r="AC6763" s="4">
        <v>102400000000000</v>
      </c>
      <c r="AD6763" s="4">
        <v>104700000000000</v>
      </c>
      <c r="AE6763" s="4">
        <v>107100000000000</v>
      </c>
      <c r="AF6763" s="4">
        <v>109600000000000</v>
      </c>
      <c r="AG6763" s="4">
        <v>112100000000000</v>
      </c>
    </row>
    <row r="6764" spans="1:33">
      <c r="A6764" t="s">
        <v>212</v>
      </c>
      <c r="B6764" t="s">
        <v>132</v>
      </c>
      <c r="C6764" s="4">
        <v>19020000000000</v>
      </c>
      <c r="D6764" s="4">
        <v>18960000000000</v>
      </c>
      <c r="E6764" s="4">
        <v>19390000000000</v>
      </c>
      <c r="F6764" s="4">
        <v>19840000000000</v>
      </c>
      <c r="G6764" s="4">
        <v>20300000000000</v>
      </c>
      <c r="H6764" s="4">
        <v>20760000000000</v>
      </c>
      <c r="I6764" s="4">
        <v>21240000000000</v>
      </c>
      <c r="J6764" s="4">
        <v>21730000000000</v>
      </c>
      <c r="K6764" s="4">
        <v>22230000000000</v>
      </c>
      <c r="L6764" s="4">
        <v>22740000000000</v>
      </c>
      <c r="M6764" s="4">
        <v>23260000000000</v>
      </c>
      <c r="N6764" s="4">
        <v>23800000000000</v>
      </c>
      <c r="O6764" s="4">
        <v>24350000000000</v>
      </c>
      <c r="P6764" s="4">
        <v>24910000000000</v>
      </c>
      <c r="Q6764" s="4">
        <v>25480000000000</v>
      </c>
      <c r="R6764" s="4">
        <v>26060000000000</v>
      </c>
      <c r="S6764" s="4">
        <v>26660000000000</v>
      </c>
      <c r="T6764" s="4">
        <v>27280000000000</v>
      </c>
      <c r="U6764" s="4">
        <v>27910000000000</v>
      </c>
      <c r="V6764" s="4">
        <v>28550000000000</v>
      </c>
      <c r="W6764" s="4">
        <v>29200000000000</v>
      </c>
      <c r="X6764" s="4">
        <v>29880000000000</v>
      </c>
      <c r="Y6764" s="4">
        <v>30560000000000</v>
      </c>
      <c r="Z6764" s="4">
        <v>31270000000000</v>
      </c>
      <c r="AA6764" s="4">
        <v>31980000000000</v>
      </c>
      <c r="AB6764" s="4">
        <v>32720000000000</v>
      </c>
      <c r="AC6764" s="4">
        <v>33470000000000</v>
      </c>
      <c r="AD6764" s="4">
        <v>34240000000000</v>
      </c>
      <c r="AE6764" s="4">
        <v>35030000000000</v>
      </c>
      <c r="AF6764" s="4">
        <v>35840000000000</v>
      </c>
      <c r="AG6764" s="4">
        <v>36660000000000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67400000000000</v>
      </c>
      <c r="D6767" s="4">
        <v>67200000000000</v>
      </c>
      <c r="E6767" s="4">
        <v>68740000000000</v>
      </c>
      <c r="F6767" s="4">
        <v>70320000000000</v>
      </c>
      <c r="G6767" s="4">
        <v>71940000000000</v>
      </c>
      <c r="H6767" s="4">
        <v>73590000000000</v>
      </c>
      <c r="I6767" s="4">
        <v>75290000000000</v>
      </c>
      <c r="J6767" s="4">
        <v>77020000000000</v>
      </c>
      <c r="K6767" s="4">
        <v>78790000000000</v>
      </c>
      <c r="L6767" s="4">
        <v>80600000000000</v>
      </c>
      <c r="M6767" s="4">
        <v>82460000000000</v>
      </c>
      <c r="N6767" s="4">
        <v>84350000000000</v>
      </c>
      <c r="O6767" s="4">
        <v>86290000000000</v>
      </c>
      <c r="P6767" s="4">
        <v>88280000000000</v>
      </c>
      <c r="Q6767" s="4">
        <v>90310000000000</v>
      </c>
      <c r="R6767" s="4">
        <v>92380000000000</v>
      </c>
      <c r="S6767" s="4">
        <v>94510000000000</v>
      </c>
      <c r="T6767" s="4">
        <v>96680000000000</v>
      </c>
      <c r="U6767" s="4">
        <v>98910000000000</v>
      </c>
      <c r="V6767" s="4">
        <v>101200000000000</v>
      </c>
      <c r="W6767" s="4">
        <v>103500000000000</v>
      </c>
      <c r="X6767" s="4">
        <v>105900000000000</v>
      </c>
      <c r="Y6767" s="4">
        <v>108300000000000</v>
      </c>
      <c r="Z6767" s="4">
        <v>110800000000000</v>
      </c>
      <c r="AA6767" s="4">
        <v>113400000000000</v>
      </c>
      <c r="AB6767" s="4">
        <v>116000000000000</v>
      </c>
      <c r="AC6767" s="4">
        <v>118600000000000</v>
      </c>
      <c r="AD6767" s="4">
        <v>121400000000000</v>
      </c>
      <c r="AE6767" s="4">
        <v>124200000000000</v>
      </c>
      <c r="AF6767" s="4">
        <v>127000000000000</v>
      </c>
      <c r="AG6767" s="4">
        <v>129900000000000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 s="4">
        <v>1635000000000</v>
      </c>
      <c r="D6769" s="4">
        <v>1609000000000</v>
      </c>
      <c r="E6769" s="4">
        <v>1550000000000</v>
      </c>
      <c r="F6769" s="4">
        <v>1492000000000</v>
      </c>
      <c r="G6769" s="4">
        <v>1437000000000</v>
      </c>
      <c r="H6769" s="4">
        <v>1384000000000</v>
      </c>
      <c r="I6769" s="4">
        <v>1333000000000</v>
      </c>
      <c r="J6769" s="4">
        <v>1284000000000</v>
      </c>
      <c r="K6769" s="4">
        <v>1236000000000</v>
      </c>
      <c r="L6769" s="4">
        <v>1190000000000</v>
      </c>
      <c r="M6769" s="4">
        <v>1146000000000</v>
      </c>
      <c r="N6769" s="4">
        <v>1104000000000</v>
      </c>
      <c r="O6769" s="4">
        <v>1063000000000</v>
      </c>
      <c r="P6769" s="4">
        <v>1024000000000</v>
      </c>
      <c r="Q6769" s="4">
        <v>985800000000</v>
      </c>
      <c r="R6769" s="4">
        <v>949300000000</v>
      </c>
      <c r="S6769" s="4">
        <v>914200000000</v>
      </c>
      <c r="T6769" s="4">
        <v>880400000000</v>
      </c>
      <c r="U6769" s="4">
        <v>847800000000</v>
      </c>
      <c r="V6769" s="4">
        <v>816400000000</v>
      </c>
      <c r="W6769" s="4">
        <v>786200000000</v>
      </c>
      <c r="X6769" s="4">
        <v>757100000000</v>
      </c>
      <c r="Y6769" s="4">
        <v>729100000000</v>
      </c>
      <c r="Z6769" s="4">
        <v>702100000000</v>
      </c>
      <c r="AA6769" s="4">
        <v>676200000000</v>
      </c>
      <c r="AB6769" s="4">
        <v>651200000000</v>
      </c>
      <c r="AC6769" s="4">
        <v>627100000000</v>
      </c>
      <c r="AD6769" s="4">
        <v>603900000000</v>
      </c>
      <c r="AE6769" s="4">
        <v>581500000000</v>
      </c>
      <c r="AF6769" s="4">
        <v>560000000000</v>
      </c>
      <c r="AG6769" s="4">
        <v>539300000000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 s="4">
        <v>515100000000</v>
      </c>
      <c r="D6773" s="4">
        <v>507100000000</v>
      </c>
      <c r="E6773" s="4">
        <v>488300000000</v>
      </c>
      <c r="F6773" s="4">
        <v>470200000000</v>
      </c>
      <c r="G6773" s="4">
        <v>452800000000</v>
      </c>
      <c r="H6773" s="4">
        <v>436100000000</v>
      </c>
      <c r="I6773" s="4">
        <v>419900000000</v>
      </c>
      <c r="J6773" s="4">
        <v>404400000000</v>
      </c>
      <c r="K6773" s="4">
        <v>389400000000</v>
      </c>
      <c r="L6773" s="4">
        <v>375000000000</v>
      </c>
      <c r="M6773" s="4">
        <v>361200000000</v>
      </c>
      <c r="N6773" s="4">
        <v>347800000000</v>
      </c>
      <c r="O6773" s="4">
        <v>334900000000</v>
      </c>
      <c r="P6773" s="4">
        <v>322500000000</v>
      </c>
      <c r="Q6773" s="4">
        <v>310600000000</v>
      </c>
      <c r="R6773" s="4">
        <v>299100000000</v>
      </c>
      <c r="S6773" s="4">
        <v>288000000000</v>
      </c>
      <c r="T6773" s="4">
        <v>277400000000</v>
      </c>
      <c r="U6773" s="4">
        <v>267100000000</v>
      </c>
      <c r="V6773" s="4">
        <v>257200000000</v>
      </c>
      <c r="W6773" s="4">
        <v>247700000000</v>
      </c>
      <c r="X6773" s="4">
        <v>238600000000</v>
      </c>
      <c r="Y6773" s="4">
        <v>229700000000</v>
      </c>
      <c r="Z6773" s="4">
        <v>221200000000</v>
      </c>
      <c r="AA6773" s="4">
        <v>213000000000</v>
      </c>
      <c r="AB6773" s="4">
        <v>205200000000</v>
      </c>
      <c r="AC6773" s="4">
        <v>197600000000</v>
      </c>
      <c r="AD6773" s="4">
        <v>190300000000</v>
      </c>
      <c r="AE6773" s="4">
        <v>183200000000</v>
      </c>
      <c r="AF6773" s="4">
        <v>176400000000</v>
      </c>
      <c r="AG6773" s="4">
        <v>169900000000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14510000000000</v>
      </c>
      <c r="D6775" s="4">
        <v>14620000000000</v>
      </c>
      <c r="E6775" s="4">
        <v>14840000000000</v>
      </c>
      <c r="F6775" s="4">
        <v>15060000000000</v>
      </c>
      <c r="G6775" s="4">
        <v>15290000000000</v>
      </c>
      <c r="H6775" s="4">
        <v>15510000000000</v>
      </c>
      <c r="I6775" s="4">
        <v>15750000000000</v>
      </c>
      <c r="J6775" s="4">
        <v>15980000000000</v>
      </c>
      <c r="K6775" s="4">
        <v>16220000000000</v>
      </c>
      <c r="L6775" s="4">
        <v>16470000000000</v>
      </c>
      <c r="M6775" s="4">
        <v>16710000000000</v>
      </c>
      <c r="N6775" s="4">
        <v>16960000000000</v>
      </c>
      <c r="O6775" s="4">
        <v>17220000000000</v>
      </c>
      <c r="P6775" s="4">
        <v>17480000000000</v>
      </c>
      <c r="Q6775" s="4">
        <v>17740000000000</v>
      </c>
      <c r="R6775" s="4">
        <v>18010000000000</v>
      </c>
      <c r="S6775" s="4">
        <v>18280000000000</v>
      </c>
      <c r="T6775" s="4">
        <v>18550000000000</v>
      </c>
      <c r="U6775" s="4">
        <v>18830000000000</v>
      </c>
      <c r="V6775" s="4">
        <v>19110000000000</v>
      </c>
      <c r="W6775" s="4">
        <v>19400000000000</v>
      </c>
      <c r="X6775" s="4">
        <v>19690000000000</v>
      </c>
      <c r="Y6775" s="4">
        <v>19980000000000</v>
      </c>
      <c r="Z6775" s="4">
        <v>20280000000000</v>
      </c>
      <c r="AA6775" s="4">
        <v>20590000000000</v>
      </c>
      <c r="AB6775" s="4">
        <v>20900000000000</v>
      </c>
      <c r="AC6775" s="4">
        <v>21210000000000</v>
      </c>
      <c r="AD6775" s="4">
        <v>21530000000000</v>
      </c>
      <c r="AE6775" s="4">
        <v>21850000000000</v>
      </c>
      <c r="AF6775" s="4">
        <v>22180000000000</v>
      </c>
      <c r="AG6775" s="4">
        <v>22510000000000</v>
      </c>
    </row>
    <row r="6776" spans="1:33">
      <c r="A6776" t="s">
        <v>200</v>
      </c>
      <c r="B6776" t="s">
        <v>132</v>
      </c>
      <c r="C6776" s="4">
        <v>1719000000000</v>
      </c>
      <c r="D6776" s="4">
        <v>1732000000000</v>
      </c>
      <c r="E6776" s="4">
        <v>1758000000000</v>
      </c>
      <c r="F6776" s="4">
        <v>1784000000000</v>
      </c>
      <c r="G6776" s="4">
        <v>1811000000000</v>
      </c>
      <c r="H6776" s="4">
        <v>1838000000000</v>
      </c>
      <c r="I6776" s="4">
        <v>1866000000000</v>
      </c>
      <c r="J6776" s="4">
        <v>1894000000000</v>
      </c>
      <c r="K6776" s="4">
        <v>1922000000000</v>
      </c>
      <c r="L6776" s="4">
        <v>1951000000000</v>
      </c>
      <c r="M6776" s="4">
        <v>1980000000000</v>
      </c>
      <c r="N6776" s="4">
        <v>2010000000000</v>
      </c>
      <c r="O6776" s="4">
        <v>2040000000000</v>
      </c>
      <c r="P6776" s="4">
        <v>2071000000000</v>
      </c>
      <c r="Q6776" s="4">
        <v>2102000000000</v>
      </c>
      <c r="R6776" s="4">
        <v>2133000000000</v>
      </c>
      <c r="S6776" s="4">
        <v>2165000000000</v>
      </c>
      <c r="T6776" s="4">
        <v>2198000000000</v>
      </c>
      <c r="U6776" s="4">
        <v>2231000000000</v>
      </c>
      <c r="V6776" s="4">
        <v>2264000000000</v>
      </c>
      <c r="W6776" s="4">
        <v>2298000000000</v>
      </c>
      <c r="X6776" s="4">
        <v>2333000000000</v>
      </c>
      <c r="Y6776" s="4">
        <v>2368000000000</v>
      </c>
      <c r="Z6776" s="4">
        <v>2403000000000</v>
      </c>
      <c r="AA6776" s="4">
        <v>2439000000000</v>
      </c>
      <c r="AB6776" s="4">
        <v>2476000000000</v>
      </c>
      <c r="AC6776" s="4">
        <v>2513000000000</v>
      </c>
      <c r="AD6776" s="4">
        <v>2551000000000</v>
      </c>
      <c r="AE6776" s="4">
        <v>2589000000000</v>
      </c>
      <c r="AF6776" s="4">
        <v>2628000000000</v>
      </c>
      <c r="AG6776" s="4">
        <v>2667000000000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45560000000000</v>
      </c>
      <c r="D6781" s="4">
        <v>48870000000000</v>
      </c>
      <c r="E6781" s="4">
        <v>49510000000000</v>
      </c>
      <c r="F6781" s="4">
        <v>50150000000000</v>
      </c>
      <c r="G6781" s="4">
        <v>50800000000000</v>
      </c>
      <c r="H6781" s="4">
        <v>51470000000000</v>
      </c>
      <c r="I6781" s="4">
        <v>52130000000000</v>
      </c>
      <c r="J6781" s="4">
        <v>52810000000000</v>
      </c>
      <c r="K6781" s="4">
        <v>53500000000000</v>
      </c>
      <c r="L6781" s="4">
        <v>54190000000000</v>
      </c>
      <c r="M6781" s="4">
        <v>54900000000000</v>
      </c>
      <c r="N6781" s="4">
        <v>55610000000000</v>
      </c>
      <c r="O6781" s="4">
        <v>56340000000000</v>
      </c>
      <c r="P6781" s="4">
        <v>57070000000000</v>
      </c>
      <c r="Q6781" s="4">
        <v>57810000000000</v>
      </c>
      <c r="R6781" s="4">
        <v>58560000000000</v>
      </c>
      <c r="S6781" s="4">
        <v>59320000000000</v>
      </c>
      <c r="T6781" s="4">
        <v>60090000000000</v>
      </c>
      <c r="U6781" s="4">
        <v>60870000000000</v>
      </c>
      <c r="V6781" s="4">
        <v>61670000000000</v>
      </c>
      <c r="W6781" s="4">
        <v>62470000000000</v>
      </c>
      <c r="X6781" s="4">
        <v>63280000000000</v>
      </c>
      <c r="Y6781" s="4">
        <v>64100000000000</v>
      </c>
      <c r="Z6781" s="4">
        <v>64940000000000</v>
      </c>
      <c r="AA6781" s="4">
        <v>65780000000000</v>
      </c>
      <c r="AB6781" s="4">
        <v>66640000000000</v>
      </c>
      <c r="AC6781" s="4">
        <v>67500000000000</v>
      </c>
      <c r="AD6781" s="4">
        <v>68380000000000</v>
      </c>
      <c r="AE6781" s="4">
        <v>69270000000000</v>
      </c>
      <c r="AF6781" s="4">
        <v>70170000000000</v>
      </c>
      <c r="AG6781" s="4">
        <v>71080000000000</v>
      </c>
    </row>
    <row r="6782" spans="1:33">
      <c r="A6782" t="s">
        <v>194</v>
      </c>
      <c r="B6782" t="s">
        <v>132</v>
      </c>
      <c r="C6782" s="4">
        <v>222200000000</v>
      </c>
      <c r="D6782" s="4">
        <v>238400000000</v>
      </c>
      <c r="E6782" s="4">
        <v>241500000000</v>
      </c>
      <c r="F6782" s="4">
        <v>244600000000</v>
      </c>
      <c r="G6782" s="4">
        <v>247800000000</v>
      </c>
      <c r="H6782" s="4">
        <v>251100000000</v>
      </c>
      <c r="I6782" s="4">
        <v>254300000000</v>
      </c>
      <c r="J6782" s="4">
        <v>257600000000</v>
      </c>
      <c r="K6782" s="4">
        <v>261000000000</v>
      </c>
      <c r="L6782" s="4">
        <v>264400000000</v>
      </c>
      <c r="M6782" s="4">
        <v>267800000000</v>
      </c>
      <c r="N6782" s="4">
        <v>271300000000</v>
      </c>
      <c r="O6782" s="4">
        <v>274800000000</v>
      </c>
      <c r="P6782" s="4">
        <v>278400000000</v>
      </c>
      <c r="Q6782" s="4">
        <v>282000000000</v>
      </c>
      <c r="R6782" s="4">
        <v>285700000000</v>
      </c>
      <c r="S6782" s="4">
        <v>289400000000</v>
      </c>
      <c r="T6782" s="4">
        <v>293100000000</v>
      </c>
      <c r="U6782" s="4">
        <v>297000000000</v>
      </c>
      <c r="V6782" s="4">
        <v>300800000000</v>
      </c>
      <c r="W6782" s="4">
        <v>304700000000</v>
      </c>
      <c r="X6782" s="4">
        <v>308700000000</v>
      </c>
      <c r="Y6782" s="4">
        <v>312700000000</v>
      </c>
      <c r="Z6782" s="4">
        <v>316800000000</v>
      </c>
      <c r="AA6782" s="4">
        <v>320900000000</v>
      </c>
      <c r="AB6782" s="4">
        <v>325000000000</v>
      </c>
      <c r="AC6782" s="4">
        <v>329300000000</v>
      </c>
      <c r="AD6782" s="4">
        <v>333600000000</v>
      </c>
      <c r="AE6782" s="4">
        <v>337900000000</v>
      </c>
      <c r="AF6782" s="4">
        <v>342300000000</v>
      </c>
      <c r="AG6782" s="4">
        <v>346700000000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3704000000000</v>
      </c>
      <c r="D6784" s="4">
        <v>3973000000000</v>
      </c>
      <c r="E6784" s="4">
        <v>4025000000000</v>
      </c>
      <c r="F6784" s="4">
        <v>4077000000000</v>
      </c>
      <c r="G6784" s="4">
        <v>4130000000000</v>
      </c>
      <c r="H6784" s="4">
        <v>4184000000000</v>
      </c>
      <c r="I6784" s="4">
        <v>4239000000000</v>
      </c>
      <c r="J6784" s="4">
        <v>4294000000000</v>
      </c>
      <c r="K6784" s="4">
        <v>4349000000000</v>
      </c>
      <c r="L6784" s="4">
        <v>4406000000000</v>
      </c>
      <c r="M6784" s="4">
        <v>4463000000000</v>
      </c>
      <c r="N6784" s="4">
        <v>4521000000000</v>
      </c>
      <c r="O6784" s="4">
        <v>4580000000000</v>
      </c>
      <c r="P6784" s="4">
        <v>4640000000000</v>
      </c>
      <c r="Q6784" s="4">
        <v>4700000000000</v>
      </c>
      <c r="R6784" s="4">
        <v>4761000000000</v>
      </c>
      <c r="S6784" s="4">
        <v>4823000000000</v>
      </c>
      <c r="T6784" s="4">
        <v>4886000000000</v>
      </c>
      <c r="U6784" s="4">
        <v>4949000000000</v>
      </c>
      <c r="V6784" s="4">
        <v>5014000000000</v>
      </c>
      <c r="W6784" s="4">
        <v>5079000000000</v>
      </c>
      <c r="X6784" s="4">
        <v>5145000000000</v>
      </c>
      <c r="Y6784" s="4">
        <v>5212000000000</v>
      </c>
      <c r="Z6784" s="4">
        <v>5279000000000</v>
      </c>
      <c r="AA6784" s="4">
        <v>5348000000000</v>
      </c>
      <c r="AB6784" s="4">
        <v>5417000000000</v>
      </c>
      <c r="AC6784" s="4">
        <v>5488000000000</v>
      </c>
      <c r="AD6784" s="4">
        <v>5559000000000</v>
      </c>
      <c r="AE6784" s="4">
        <v>5632000000000</v>
      </c>
      <c r="AF6784" s="4">
        <v>5705000000000</v>
      </c>
      <c r="AG6784" s="4">
        <v>5779000000000</v>
      </c>
    </row>
    <row r="6785" spans="1:33">
      <c r="A6785" t="s">
        <v>191</v>
      </c>
      <c r="B6785" t="s">
        <v>132</v>
      </c>
      <c r="C6785" s="4">
        <v>7112000000000</v>
      </c>
      <c r="D6785" s="4">
        <v>7629000000000</v>
      </c>
      <c r="E6785" s="4">
        <v>7728000000000</v>
      </c>
      <c r="F6785" s="4">
        <v>7829000000000</v>
      </c>
      <c r="G6785" s="4">
        <v>7931000000000</v>
      </c>
      <c r="H6785" s="4">
        <v>8034000000000</v>
      </c>
      <c r="I6785" s="4">
        <v>8138000000000</v>
      </c>
      <c r="J6785" s="4">
        <v>8244000000000</v>
      </c>
      <c r="K6785" s="4">
        <v>8351000000000</v>
      </c>
      <c r="L6785" s="4">
        <v>8460000000000</v>
      </c>
      <c r="M6785" s="4">
        <v>8570000000000</v>
      </c>
      <c r="N6785" s="4">
        <v>8681000000000</v>
      </c>
      <c r="O6785" s="4">
        <v>8794000000000</v>
      </c>
      <c r="P6785" s="4">
        <v>8908000000000</v>
      </c>
      <c r="Q6785" s="4">
        <v>9024000000000</v>
      </c>
      <c r="R6785" s="4">
        <v>9141000000000</v>
      </c>
      <c r="S6785" s="4">
        <v>9260000000000</v>
      </c>
      <c r="T6785" s="4">
        <v>9380000000000</v>
      </c>
      <c r="U6785" s="4">
        <v>9502000000000</v>
      </c>
      <c r="V6785" s="4">
        <v>9626000000000</v>
      </c>
      <c r="W6785" s="4">
        <v>9751000000000</v>
      </c>
      <c r="X6785" s="4">
        <v>9878000000000</v>
      </c>
      <c r="Y6785" s="4">
        <v>10010000000000</v>
      </c>
      <c r="Z6785" s="4">
        <v>10140000000000</v>
      </c>
      <c r="AA6785" s="4">
        <v>10270000000000</v>
      </c>
      <c r="AB6785" s="4">
        <v>10400000000000</v>
      </c>
      <c r="AC6785" s="4">
        <v>10540000000000</v>
      </c>
      <c r="AD6785" s="4">
        <v>10670000000000</v>
      </c>
      <c r="AE6785" s="4">
        <v>10810000000000</v>
      </c>
      <c r="AF6785" s="4">
        <v>10950000000000</v>
      </c>
      <c r="AG6785" s="4">
        <v>11100000000000</v>
      </c>
    </row>
    <row r="6786" spans="1:33">
      <c r="A6786" t="s">
        <v>190</v>
      </c>
      <c r="B6786" t="s">
        <v>132</v>
      </c>
      <c r="C6786" s="4">
        <v>148200000000</v>
      </c>
      <c r="D6786" s="4">
        <v>158900000000</v>
      </c>
      <c r="E6786" s="4">
        <v>161000000000</v>
      </c>
      <c r="F6786" s="4">
        <v>163100000000</v>
      </c>
      <c r="G6786" s="4">
        <v>165200000000</v>
      </c>
      <c r="H6786" s="4">
        <v>167400000000</v>
      </c>
      <c r="I6786" s="4">
        <v>169500000000</v>
      </c>
      <c r="J6786" s="4">
        <v>171700000000</v>
      </c>
      <c r="K6786" s="4">
        <v>174000000000</v>
      </c>
      <c r="L6786" s="4">
        <v>176200000000</v>
      </c>
      <c r="M6786" s="4">
        <v>178500000000</v>
      </c>
      <c r="N6786" s="4">
        <v>180900000000</v>
      </c>
      <c r="O6786" s="4">
        <v>183200000000</v>
      </c>
      <c r="P6786" s="4">
        <v>185600000000</v>
      </c>
      <c r="Q6786" s="4">
        <v>188000000000</v>
      </c>
      <c r="R6786" s="4">
        <v>190400000000</v>
      </c>
      <c r="S6786" s="4">
        <v>192900000000</v>
      </c>
      <c r="T6786" s="4">
        <v>195400000000</v>
      </c>
      <c r="U6786" s="4">
        <v>198000000000</v>
      </c>
      <c r="V6786" s="4">
        <v>200500000000</v>
      </c>
      <c r="W6786" s="4">
        <v>203100000000</v>
      </c>
      <c r="X6786" s="4">
        <v>205800000000</v>
      </c>
      <c r="Y6786" s="4">
        <v>208500000000</v>
      </c>
      <c r="Z6786" s="4">
        <v>211200000000</v>
      </c>
      <c r="AA6786" s="4">
        <v>213900000000</v>
      </c>
      <c r="AB6786" s="4">
        <v>216700000000</v>
      </c>
      <c r="AC6786" s="4">
        <v>219500000000</v>
      </c>
      <c r="AD6786" s="4">
        <v>222400000000</v>
      </c>
      <c r="AE6786" s="4">
        <v>225300000000</v>
      </c>
      <c r="AF6786" s="4">
        <v>228200000000</v>
      </c>
      <c r="AG6786" s="4">
        <v>231200000000</v>
      </c>
    </row>
    <row r="6787" spans="1:33">
      <c r="A6787" t="s">
        <v>189</v>
      </c>
      <c r="B6787" t="s">
        <v>132</v>
      </c>
      <c r="C6787" s="4">
        <v>29620000000000</v>
      </c>
      <c r="D6787" s="4">
        <v>29150000000000</v>
      </c>
      <c r="E6787" s="4">
        <v>28070000000000</v>
      </c>
      <c r="F6787" s="4">
        <v>27030000000000</v>
      </c>
      <c r="G6787" s="4">
        <v>26030000000000</v>
      </c>
      <c r="H6787" s="4">
        <v>25070000000000</v>
      </c>
      <c r="I6787" s="4">
        <v>24140000000000</v>
      </c>
      <c r="J6787" s="4">
        <v>23250000000000</v>
      </c>
      <c r="K6787" s="4">
        <v>22390000000000</v>
      </c>
      <c r="L6787" s="4">
        <v>21560000000000</v>
      </c>
      <c r="M6787" s="4">
        <v>20760000000000</v>
      </c>
      <c r="N6787" s="4">
        <v>20000000000000</v>
      </c>
      <c r="O6787" s="4">
        <v>19260000000000</v>
      </c>
      <c r="P6787" s="4">
        <v>18540000000000</v>
      </c>
      <c r="Q6787" s="4">
        <v>17860000000000</v>
      </c>
      <c r="R6787" s="4">
        <v>17200000000000</v>
      </c>
      <c r="S6787" s="4">
        <v>16560000000000</v>
      </c>
      <c r="T6787" s="4">
        <v>15950000000000</v>
      </c>
      <c r="U6787" s="4">
        <v>15360000000000</v>
      </c>
      <c r="V6787" s="4">
        <v>14790000000000</v>
      </c>
      <c r="W6787" s="4">
        <v>14240000000000</v>
      </c>
      <c r="X6787" s="4">
        <v>13710000000000</v>
      </c>
      <c r="Y6787" s="4">
        <v>13210000000000</v>
      </c>
      <c r="Z6787" s="4">
        <v>12720000000000</v>
      </c>
      <c r="AA6787" s="4">
        <v>12250000000000</v>
      </c>
      <c r="AB6787" s="4">
        <v>11800000000000</v>
      </c>
      <c r="AC6787" s="4">
        <v>11360000000000</v>
      </c>
      <c r="AD6787" s="4">
        <v>10940000000000</v>
      </c>
      <c r="AE6787" s="4">
        <v>10530000000000</v>
      </c>
      <c r="AF6787" s="4">
        <v>10140000000000</v>
      </c>
      <c r="AG6787" s="4">
        <v>9769000000000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3606000000000</v>
      </c>
      <c r="D6791" s="4">
        <v>3549000000000</v>
      </c>
      <c r="E6791" s="4">
        <v>3418000000000</v>
      </c>
      <c r="F6791" s="4">
        <v>3292000000000</v>
      </c>
      <c r="G6791" s="4">
        <v>3170000000000</v>
      </c>
      <c r="H6791" s="4">
        <v>3053000000000</v>
      </c>
      <c r="I6791" s="4">
        <v>2940000000000</v>
      </c>
      <c r="J6791" s="4">
        <v>2831000000000</v>
      </c>
      <c r="K6791" s="4">
        <v>2726000000000</v>
      </c>
      <c r="L6791" s="4">
        <v>2625000000000</v>
      </c>
      <c r="M6791" s="4">
        <v>2528000000000</v>
      </c>
      <c r="N6791" s="4">
        <v>2435000000000</v>
      </c>
      <c r="O6791" s="4">
        <v>2344000000000</v>
      </c>
      <c r="P6791" s="4">
        <v>2258000000000</v>
      </c>
      <c r="Q6791" s="4">
        <v>2174000000000</v>
      </c>
      <c r="R6791" s="4">
        <v>2094000000000</v>
      </c>
      <c r="S6791" s="4">
        <v>2016000000000</v>
      </c>
      <c r="T6791" s="4">
        <v>1942000000000</v>
      </c>
      <c r="U6791" s="4">
        <v>1870000000000</v>
      </c>
      <c r="V6791" s="4">
        <v>1801000000000</v>
      </c>
      <c r="W6791" s="4">
        <v>1734000000000</v>
      </c>
      <c r="X6791" s="4">
        <v>1670000000000</v>
      </c>
      <c r="Y6791" s="4">
        <v>1608000000000</v>
      </c>
      <c r="Z6791" s="4">
        <v>1549000000000</v>
      </c>
      <c r="AA6791" s="4">
        <v>1491000000000</v>
      </c>
      <c r="AB6791" s="4">
        <v>1436000000000</v>
      </c>
      <c r="AC6791" s="4">
        <v>1383000000000</v>
      </c>
      <c r="AD6791" s="4">
        <v>1332000000000</v>
      </c>
      <c r="AE6791" s="4">
        <v>1283000000000</v>
      </c>
      <c r="AF6791" s="4">
        <v>1235000000000</v>
      </c>
      <c r="AG6791" s="4">
        <v>1189000000000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3658000000000</v>
      </c>
      <c r="D6793" s="4">
        <v>3601000000000</v>
      </c>
      <c r="E6793" s="4">
        <v>3468000000000</v>
      </c>
      <c r="F6793" s="4">
        <v>3339000000000</v>
      </c>
      <c r="G6793" s="4">
        <v>3216000000000</v>
      </c>
      <c r="H6793" s="4">
        <v>3097000000000</v>
      </c>
      <c r="I6793" s="4">
        <v>2982000000000</v>
      </c>
      <c r="J6793" s="4">
        <v>2872000000000</v>
      </c>
      <c r="K6793" s="4">
        <v>2766000000000</v>
      </c>
      <c r="L6793" s="4">
        <v>2663000000000</v>
      </c>
      <c r="M6793" s="4">
        <v>2565000000000</v>
      </c>
      <c r="N6793" s="4">
        <v>2470000000000</v>
      </c>
      <c r="O6793" s="4">
        <v>2378000000000</v>
      </c>
      <c r="P6793" s="4">
        <v>2290000000000</v>
      </c>
      <c r="Q6793" s="4">
        <v>2206000000000</v>
      </c>
      <c r="R6793" s="4">
        <v>2124000000000</v>
      </c>
      <c r="S6793" s="4">
        <v>2045000000000</v>
      </c>
      <c r="T6793" s="4">
        <v>1970000000000</v>
      </c>
      <c r="U6793" s="4">
        <v>1897000000000</v>
      </c>
      <c r="V6793" s="4">
        <v>1827000000000</v>
      </c>
      <c r="W6793" s="4">
        <v>1759000000000</v>
      </c>
      <c r="X6793" s="4">
        <v>1694000000000</v>
      </c>
      <c r="Y6793" s="4">
        <v>1631000000000</v>
      </c>
      <c r="Z6793" s="4">
        <v>1571000000000</v>
      </c>
      <c r="AA6793" s="4">
        <v>1513000000000</v>
      </c>
      <c r="AB6793" s="4">
        <v>1457000000000</v>
      </c>
      <c r="AC6793" s="4">
        <v>1403000000000</v>
      </c>
      <c r="AD6793" s="4">
        <v>1351000000000</v>
      </c>
      <c r="AE6793" s="4">
        <v>1301000000000</v>
      </c>
      <c r="AF6793" s="4">
        <v>1253000000000</v>
      </c>
      <c r="AG6793" s="4">
        <v>1207000000000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298600000000</v>
      </c>
      <c r="D6797" s="4">
        <v>293900000000</v>
      </c>
      <c r="E6797" s="4">
        <v>283100000000</v>
      </c>
      <c r="F6797" s="4">
        <v>272600000000</v>
      </c>
      <c r="G6797" s="4">
        <v>262500000000</v>
      </c>
      <c r="H6797" s="4">
        <v>252800000000</v>
      </c>
      <c r="I6797" s="4">
        <v>243400000000</v>
      </c>
      <c r="J6797" s="4">
        <v>234400000000</v>
      </c>
      <c r="K6797" s="4">
        <v>225800000000</v>
      </c>
      <c r="L6797" s="4">
        <v>217400000000</v>
      </c>
      <c r="M6797" s="4">
        <v>209400000000</v>
      </c>
      <c r="N6797" s="4">
        <v>201600000000</v>
      </c>
      <c r="O6797" s="4">
        <v>194200000000</v>
      </c>
      <c r="P6797" s="4">
        <v>187000000000</v>
      </c>
      <c r="Q6797" s="4">
        <v>180100000000</v>
      </c>
      <c r="R6797" s="4">
        <v>173400000000</v>
      </c>
      <c r="S6797" s="4">
        <v>167000000000</v>
      </c>
      <c r="T6797" s="4">
        <v>160800000000</v>
      </c>
      <c r="U6797" s="4">
        <v>154900000000</v>
      </c>
      <c r="V6797" s="4">
        <v>149100000000</v>
      </c>
      <c r="W6797" s="4">
        <v>143600000000</v>
      </c>
      <c r="X6797" s="4">
        <v>138300000000</v>
      </c>
      <c r="Y6797" s="4">
        <v>133200000000</v>
      </c>
      <c r="Z6797" s="4">
        <v>128200000000</v>
      </c>
      <c r="AA6797" s="4">
        <v>123500000000</v>
      </c>
      <c r="AB6797" s="4">
        <v>118900000000</v>
      </c>
      <c r="AC6797" s="4">
        <v>114500000000</v>
      </c>
      <c r="AD6797" s="4">
        <v>110300000000</v>
      </c>
      <c r="AE6797" s="4">
        <v>106200000000</v>
      </c>
      <c r="AF6797" s="4">
        <v>102300000000</v>
      </c>
      <c r="AG6797" s="4">
        <v>98500000000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17840000000000</v>
      </c>
      <c r="D6799" s="4">
        <v>17560000000000</v>
      </c>
      <c r="E6799" s="4">
        <v>16910000000000</v>
      </c>
      <c r="F6799" s="4">
        <v>16280000000000</v>
      </c>
      <c r="G6799" s="4">
        <v>15680000000000</v>
      </c>
      <c r="H6799" s="4">
        <v>15100000000000</v>
      </c>
      <c r="I6799" s="4">
        <v>14540000000000</v>
      </c>
      <c r="J6799" s="4">
        <v>14000000000000</v>
      </c>
      <c r="K6799" s="4">
        <v>13480000000000</v>
      </c>
      <c r="L6799" s="4">
        <v>12980000000000</v>
      </c>
      <c r="M6799" s="4">
        <v>12500000000000</v>
      </c>
      <c r="N6799" s="4">
        <v>12040000000000</v>
      </c>
      <c r="O6799" s="4">
        <v>11600000000000</v>
      </c>
      <c r="P6799" s="4">
        <v>11170000000000</v>
      </c>
      <c r="Q6799" s="4">
        <v>10750000000000</v>
      </c>
      <c r="R6799" s="4">
        <v>10360000000000</v>
      </c>
      <c r="S6799" s="4">
        <v>9973000000000</v>
      </c>
      <c r="T6799" s="4">
        <v>9604000000000</v>
      </c>
      <c r="U6799" s="4">
        <v>9248000000000</v>
      </c>
      <c r="V6799" s="4">
        <v>8906000000000</v>
      </c>
      <c r="W6799" s="4">
        <v>8577000000000</v>
      </c>
      <c r="X6799" s="4">
        <v>8259000000000</v>
      </c>
      <c r="Y6799" s="4">
        <v>7954000000000</v>
      </c>
      <c r="Z6799" s="4">
        <v>7660000000000</v>
      </c>
      <c r="AA6799" s="4">
        <v>7376000000000</v>
      </c>
      <c r="AB6799" s="4">
        <v>7103000000000</v>
      </c>
      <c r="AC6799" s="4">
        <v>6840000000000</v>
      </c>
      <c r="AD6799" s="4">
        <v>6587000000000</v>
      </c>
      <c r="AE6799" s="4">
        <v>6344000000000</v>
      </c>
      <c r="AF6799" s="4">
        <v>6109000000000</v>
      </c>
      <c r="AG6799" s="4">
        <v>5883000000000</v>
      </c>
    </row>
    <row r="6800" spans="1:33">
      <c r="A6800" t="s">
        <v>176</v>
      </c>
      <c r="B6800" t="s">
        <v>132</v>
      </c>
      <c r="C6800" s="4">
        <v>298600000000</v>
      </c>
      <c r="D6800" s="4">
        <v>293900000000</v>
      </c>
      <c r="E6800" s="4">
        <v>283100000000</v>
      </c>
      <c r="F6800" s="4">
        <v>272600000000</v>
      </c>
      <c r="G6800" s="4">
        <v>262500000000</v>
      </c>
      <c r="H6800" s="4">
        <v>252800000000</v>
      </c>
      <c r="I6800" s="4">
        <v>243400000000</v>
      </c>
      <c r="J6800" s="4">
        <v>234400000000</v>
      </c>
      <c r="K6800" s="4">
        <v>225800000000</v>
      </c>
      <c r="L6800" s="4">
        <v>217400000000</v>
      </c>
      <c r="M6800" s="4">
        <v>209400000000</v>
      </c>
      <c r="N6800" s="4">
        <v>201600000000</v>
      </c>
      <c r="O6800" s="4">
        <v>194200000000</v>
      </c>
      <c r="P6800" s="4">
        <v>187000000000</v>
      </c>
      <c r="Q6800" s="4">
        <v>180100000000</v>
      </c>
      <c r="R6800" s="4">
        <v>173400000000</v>
      </c>
      <c r="S6800" s="4">
        <v>167000000000</v>
      </c>
      <c r="T6800" s="4">
        <v>160800000000</v>
      </c>
      <c r="U6800" s="4">
        <v>154900000000</v>
      </c>
      <c r="V6800" s="4">
        <v>149100000000</v>
      </c>
      <c r="W6800" s="4">
        <v>143600000000</v>
      </c>
      <c r="X6800" s="4">
        <v>138300000000</v>
      </c>
      <c r="Y6800" s="4">
        <v>133200000000</v>
      </c>
      <c r="Z6800" s="4">
        <v>128200000000</v>
      </c>
      <c r="AA6800" s="4">
        <v>123500000000</v>
      </c>
      <c r="AB6800" s="4">
        <v>118900000000</v>
      </c>
      <c r="AC6800" s="4">
        <v>114500000000</v>
      </c>
      <c r="AD6800" s="4">
        <v>110300000000</v>
      </c>
      <c r="AE6800" s="4">
        <v>106200000000</v>
      </c>
      <c r="AF6800" s="4">
        <v>102300000000</v>
      </c>
      <c r="AG6800" s="4">
        <v>98500000000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56310000000000</v>
      </c>
      <c r="D6803" s="4">
        <v>55420000000000</v>
      </c>
      <c r="E6803" s="4">
        <v>53370000000000</v>
      </c>
      <c r="F6803" s="4">
        <v>51400000000000</v>
      </c>
      <c r="G6803" s="4">
        <v>49500000000000</v>
      </c>
      <c r="H6803" s="4">
        <v>47660000000000</v>
      </c>
      <c r="I6803" s="4">
        <v>45900000000000</v>
      </c>
      <c r="J6803" s="4">
        <v>44200000000000</v>
      </c>
      <c r="K6803" s="4">
        <v>42570000000000</v>
      </c>
      <c r="L6803" s="4">
        <v>40990000000000</v>
      </c>
      <c r="M6803" s="4">
        <v>39480000000000</v>
      </c>
      <c r="N6803" s="4">
        <v>38020000000000</v>
      </c>
      <c r="O6803" s="4">
        <v>36610000000000</v>
      </c>
      <c r="P6803" s="4">
        <v>35250000000000</v>
      </c>
      <c r="Q6803" s="4">
        <v>33950000000000</v>
      </c>
      <c r="R6803" s="4">
        <v>32690000000000</v>
      </c>
      <c r="S6803" s="4">
        <v>31480000000000</v>
      </c>
      <c r="T6803" s="4">
        <v>30320000000000</v>
      </c>
      <c r="U6803" s="4">
        <v>29200000000000</v>
      </c>
      <c r="V6803" s="4">
        <v>28120000000000</v>
      </c>
      <c r="W6803" s="4">
        <v>27080000000000</v>
      </c>
      <c r="X6803" s="4">
        <v>26070000000000</v>
      </c>
      <c r="Y6803" s="4">
        <v>25110000000000</v>
      </c>
      <c r="Z6803" s="4">
        <v>24180000000000</v>
      </c>
      <c r="AA6803" s="4">
        <v>23290000000000</v>
      </c>
      <c r="AB6803" s="4">
        <v>22420000000000</v>
      </c>
      <c r="AC6803" s="4">
        <v>21590000000000</v>
      </c>
      <c r="AD6803" s="4">
        <v>20800000000000</v>
      </c>
      <c r="AE6803" s="4">
        <v>20030000000000</v>
      </c>
      <c r="AF6803" s="4">
        <v>19290000000000</v>
      </c>
      <c r="AG6803" s="4">
        <v>18570000000000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21.633700000000001</v>
      </c>
      <c r="D6811">
        <v>21.948699999999999</v>
      </c>
      <c r="E6811">
        <v>22.252600000000001</v>
      </c>
      <c r="F6811">
        <v>22.548200000000001</v>
      </c>
      <c r="G6811">
        <v>22.832699999999999</v>
      </c>
      <c r="H6811">
        <v>23.108799999999999</v>
      </c>
      <c r="I6811">
        <v>23.090699999999998</v>
      </c>
      <c r="J6811">
        <v>23.072500000000002</v>
      </c>
      <c r="K6811">
        <v>23.057099999999998</v>
      </c>
      <c r="L6811">
        <v>23.038799999999998</v>
      </c>
      <c r="M6811">
        <v>23.023399999999999</v>
      </c>
      <c r="N6811">
        <v>22.9785</v>
      </c>
      <c r="O6811">
        <v>22.933499999999999</v>
      </c>
      <c r="P6811">
        <v>22.885999999999999</v>
      </c>
      <c r="Q6811">
        <v>22.843800000000002</v>
      </c>
      <c r="R6811">
        <v>22.7988</v>
      </c>
      <c r="S6811">
        <v>22.753699999999998</v>
      </c>
      <c r="T6811">
        <v>22.7087</v>
      </c>
      <c r="U6811">
        <v>22.666399999999999</v>
      </c>
      <c r="V6811">
        <v>22.621300000000002</v>
      </c>
      <c r="W6811">
        <v>22.5761</v>
      </c>
      <c r="X6811">
        <v>22.525500000000001</v>
      </c>
      <c r="Y6811">
        <v>22.472000000000001</v>
      </c>
      <c r="Z6811">
        <v>22.421299999999999</v>
      </c>
      <c r="AA6811">
        <v>22.3733</v>
      </c>
      <c r="AB6811">
        <v>22.319800000000001</v>
      </c>
      <c r="AC6811">
        <v>22.263400000000001</v>
      </c>
      <c r="AD6811">
        <v>22.207100000000001</v>
      </c>
      <c r="AE6811">
        <v>22.153300000000002</v>
      </c>
      <c r="AF6811">
        <v>22.096900000000002</v>
      </c>
      <c r="AG6811">
        <v>22.037700000000001</v>
      </c>
    </row>
    <row r="6812" spans="1:33">
      <c r="A6812" t="s">
        <v>164</v>
      </c>
      <c r="B6812" t="s">
        <v>132</v>
      </c>
      <c r="C6812">
        <v>15.271800000000001</v>
      </c>
      <c r="D6812">
        <v>15.469099999999999</v>
      </c>
      <c r="E6812">
        <v>15.6564</v>
      </c>
      <c r="F6812">
        <v>15.8437</v>
      </c>
      <c r="G6812">
        <v>16.040700000000001</v>
      </c>
      <c r="H6812">
        <v>16.228000000000002</v>
      </c>
      <c r="I6812">
        <v>16.415199999999999</v>
      </c>
      <c r="J6812">
        <v>16.612500000000001</v>
      </c>
      <c r="K6812">
        <v>16.799800000000001</v>
      </c>
      <c r="L6812">
        <v>16.987100000000002</v>
      </c>
      <c r="M6812">
        <v>17.1844</v>
      </c>
      <c r="N6812">
        <v>17.277999999999999</v>
      </c>
      <c r="O6812">
        <v>17.371600000000001</v>
      </c>
      <c r="P6812">
        <v>17.465299999999999</v>
      </c>
      <c r="Q6812">
        <v>17.568899999999999</v>
      </c>
      <c r="R6812">
        <v>17.662600000000001</v>
      </c>
      <c r="S6812">
        <v>17.849799999999998</v>
      </c>
      <c r="T6812">
        <v>18.037099999999999</v>
      </c>
      <c r="U6812">
        <v>18.234400000000001</v>
      </c>
      <c r="V6812">
        <v>18.421700000000001</v>
      </c>
      <c r="W6812">
        <v>18.619</v>
      </c>
      <c r="X6812">
        <v>18.899899999999999</v>
      </c>
      <c r="Y6812">
        <v>19.190799999999999</v>
      </c>
      <c r="Z6812">
        <v>19.471699999999998</v>
      </c>
      <c r="AA6812">
        <v>19.762599999999999</v>
      </c>
      <c r="AB6812">
        <v>20.043600000000001</v>
      </c>
      <c r="AC6812">
        <v>20.334499999999998</v>
      </c>
      <c r="AD6812">
        <v>20.615400000000001</v>
      </c>
      <c r="AE6812">
        <v>20.906300000000002</v>
      </c>
      <c r="AF6812">
        <v>21.187200000000001</v>
      </c>
      <c r="AG6812">
        <v>21.478200000000001</v>
      </c>
    </row>
    <row r="6813" spans="1:33">
      <c r="A6813" t="s">
        <v>163</v>
      </c>
      <c r="B6813" t="s">
        <v>132</v>
      </c>
      <c r="C6813">
        <v>7.6439999999999994E-2</v>
      </c>
      <c r="D6813">
        <v>7.6439999999999994E-2</v>
      </c>
      <c r="E6813">
        <v>7.6439999999999994E-2</v>
      </c>
      <c r="F6813">
        <v>7.6439999999999994E-2</v>
      </c>
      <c r="G6813">
        <v>7.6439999999999994E-2</v>
      </c>
      <c r="H6813">
        <v>7.6439999999999994E-2</v>
      </c>
      <c r="I6813">
        <v>7.6439999999999994E-2</v>
      </c>
      <c r="J6813">
        <v>7.6439999999999994E-2</v>
      </c>
      <c r="K6813">
        <v>7.6439999999999994E-2</v>
      </c>
      <c r="L6813">
        <v>7.6439999999999994E-2</v>
      </c>
      <c r="M6813">
        <v>7.6439999999999994E-2</v>
      </c>
      <c r="N6813">
        <v>7.6439999999999994E-2</v>
      </c>
      <c r="O6813">
        <v>7.6439999999999994E-2</v>
      </c>
      <c r="P6813">
        <v>7.6439999999999994E-2</v>
      </c>
      <c r="Q6813">
        <v>7.6439999999999994E-2</v>
      </c>
      <c r="R6813">
        <v>7.6439999999999994E-2</v>
      </c>
      <c r="S6813">
        <v>7.6439999999999994E-2</v>
      </c>
      <c r="T6813">
        <v>7.6439999999999994E-2</v>
      </c>
      <c r="U6813">
        <v>7.6439999999999994E-2</v>
      </c>
      <c r="V6813">
        <v>7.6439999999999994E-2</v>
      </c>
      <c r="W6813">
        <v>7.6439999999999994E-2</v>
      </c>
      <c r="X6813">
        <v>7.6439999999999994E-2</v>
      </c>
      <c r="Y6813">
        <v>7.6439999999999994E-2</v>
      </c>
      <c r="Z6813">
        <v>7.6439999999999994E-2</v>
      </c>
      <c r="AA6813">
        <v>7.6439999999999994E-2</v>
      </c>
      <c r="AB6813">
        <v>7.6439999999999994E-2</v>
      </c>
      <c r="AC6813">
        <v>7.6439999999999994E-2</v>
      </c>
      <c r="AD6813">
        <v>7.6439999999999994E-2</v>
      </c>
      <c r="AE6813">
        <v>7.6439999999999994E-2</v>
      </c>
      <c r="AF6813">
        <v>7.6439999999999994E-2</v>
      </c>
      <c r="AG6813">
        <v>7.6439999999999994E-2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2.2074099999999999</v>
      </c>
      <c r="D6819">
        <v>2.2063199999999998</v>
      </c>
      <c r="E6819">
        <v>2.20458</v>
      </c>
      <c r="F6819">
        <v>2.2030599999999998</v>
      </c>
      <c r="G6819">
        <v>2.20147</v>
      </c>
      <c r="H6819">
        <v>2.1998799999999998</v>
      </c>
      <c r="I6819">
        <v>2.1985700000000001</v>
      </c>
      <c r="J6819">
        <v>2.1984699999999999</v>
      </c>
      <c r="K6819">
        <v>2.1921499999999998</v>
      </c>
      <c r="L6819">
        <v>2.1859600000000001</v>
      </c>
      <c r="M6819">
        <v>2.1796700000000002</v>
      </c>
      <c r="N6819">
        <v>2.1731400000000001</v>
      </c>
      <c r="O6819">
        <v>2.16703</v>
      </c>
      <c r="P6819">
        <v>2.1608499999999999</v>
      </c>
      <c r="Q6819">
        <v>2.1554700000000002</v>
      </c>
      <c r="R6819">
        <v>2.14947</v>
      </c>
      <c r="S6819">
        <v>2.1505000000000001</v>
      </c>
      <c r="T6819">
        <v>2.1513200000000001</v>
      </c>
      <c r="U6819">
        <v>2.1514600000000002</v>
      </c>
      <c r="V6819">
        <v>2.1519699999999999</v>
      </c>
      <c r="W6819">
        <v>2.15205</v>
      </c>
      <c r="X6819">
        <v>2.1523599999999998</v>
      </c>
      <c r="Y6819">
        <v>2.1525099999999999</v>
      </c>
      <c r="Z6819">
        <v>2.1524700000000001</v>
      </c>
      <c r="AA6819">
        <v>2.1527500000000002</v>
      </c>
      <c r="AB6819">
        <v>2.1534300000000002</v>
      </c>
      <c r="AC6819">
        <v>2.1530100000000001</v>
      </c>
      <c r="AD6819">
        <v>2.1530399999999998</v>
      </c>
      <c r="AE6819">
        <v>2.1530800000000001</v>
      </c>
      <c r="AF6819">
        <v>2.1530399999999998</v>
      </c>
      <c r="AG6819">
        <v>2.1533899999999999</v>
      </c>
    </row>
    <row r="6820" spans="1:33">
      <c r="A6820" t="s">
        <v>156</v>
      </c>
      <c r="B6820" t="s">
        <v>132</v>
      </c>
      <c r="C6820">
        <v>56.200600000000001</v>
      </c>
      <c r="D6820">
        <v>61.412399999999998</v>
      </c>
      <c r="E6820">
        <v>66.693899999999999</v>
      </c>
      <c r="F6820">
        <v>72.045500000000004</v>
      </c>
      <c r="G6820">
        <v>77.456999999999994</v>
      </c>
      <c r="H6820">
        <v>82.9285</v>
      </c>
      <c r="I6820">
        <v>87.111999999999995</v>
      </c>
      <c r="J6820">
        <v>91.295599999999993</v>
      </c>
      <c r="K6820">
        <v>95.479100000000003</v>
      </c>
      <c r="L6820">
        <v>99.662999999999997</v>
      </c>
      <c r="M6820">
        <v>103.806</v>
      </c>
      <c r="N6820">
        <v>104.634</v>
      </c>
      <c r="O6820">
        <v>105.36199999999999</v>
      </c>
      <c r="P6820">
        <v>106.09</v>
      </c>
      <c r="Q6820">
        <v>106.818</v>
      </c>
      <c r="R6820">
        <v>107.646</v>
      </c>
      <c r="S6820">
        <v>109.879</v>
      </c>
      <c r="T6820">
        <v>112.212</v>
      </c>
      <c r="U6820">
        <v>114.545</v>
      </c>
      <c r="V6820">
        <v>116.878</v>
      </c>
      <c r="W6820">
        <v>119.111</v>
      </c>
      <c r="X6820">
        <v>120.95099999999999</v>
      </c>
      <c r="Y6820">
        <v>122.79</v>
      </c>
      <c r="Z6820">
        <v>124.629</v>
      </c>
      <c r="AA6820">
        <v>126.468</v>
      </c>
      <c r="AB6820">
        <v>128.208</v>
      </c>
      <c r="AC6820">
        <v>131.25399999999999</v>
      </c>
      <c r="AD6820">
        <v>134.20099999999999</v>
      </c>
      <c r="AE6820">
        <v>137.24799999999999</v>
      </c>
      <c r="AF6820">
        <v>140.19399999999999</v>
      </c>
      <c r="AG6820">
        <v>143.14099999999999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31.95</v>
      </c>
      <c r="D6823">
        <v>32.854199999999999</v>
      </c>
      <c r="E6823">
        <v>33.7545</v>
      </c>
      <c r="F6823">
        <v>34.633499999999998</v>
      </c>
      <c r="G6823">
        <v>35.501899999999999</v>
      </c>
      <c r="H6823">
        <v>36.36</v>
      </c>
      <c r="I6823">
        <v>36.896000000000001</v>
      </c>
      <c r="J6823">
        <v>37.3352</v>
      </c>
      <c r="K6823">
        <v>37.415399999999998</v>
      </c>
      <c r="L6823">
        <v>37.495800000000003</v>
      </c>
      <c r="M6823">
        <v>37.560400000000001</v>
      </c>
      <c r="N6823">
        <v>37.627800000000001</v>
      </c>
      <c r="O6823">
        <v>37.681899999999999</v>
      </c>
      <c r="P6823">
        <v>37.734000000000002</v>
      </c>
      <c r="Q6823">
        <v>37.774700000000003</v>
      </c>
      <c r="R6823">
        <v>37.846699999999998</v>
      </c>
      <c r="S6823">
        <v>38.430500000000002</v>
      </c>
      <c r="T6823">
        <v>38.984299999999998</v>
      </c>
      <c r="U6823">
        <v>39.547400000000003</v>
      </c>
      <c r="V6823">
        <v>40.102899999999998</v>
      </c>
      <c r="W6823">
        <v>40.676900000000003</v>
      </c>
      <c r="X6823">
        <v>41.243400000000001</v>
      </c>
      <c r="Y6823">
        <v>41.811500000000002</v>
      </c>
      <c r="Z6823">
        <v>42.371200000000002</v>
      </c>
      <c r="AA6823">
        <v>42.947200000000002</v>
      </c>
      <c r="AB6823">
        <v>43.518000000000001</v>
      </c>
      <c r="AC6823">
        <v>44.08</v>
      </c>
      <c r="AD6823">
        <v>44.6584</v>
      </c>
      <c r="AE6823">
        <v>45.222000000000001</v>
      </c>
      <c r="AF6823">
        <v>45.801900000000003</v>
      </c>
      <c r="AG6823">
        <v>46.367100000000001</v>
      </c>
    </row>
    <row r="6824" spans="1:33">
      <c r="A6824" t="s">
        <v>152</v>
      </c>
      <c r="B6824" t="s">
        <v>132</v>
      </c>
      <c r="C6824">
        <v>0.15029999999999999</v>
      </c>
      <c r="D6824">
        <v>0.15340000000000001</v>
      </c>
      <c r="E6824">
        <v>0.1565</v>
      </c>
      <c r="F6824">
        <v>0.15959999999999999</v>
      </c>
      <c r="G6824">
        <v>0.16259999999999999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4.2791499999999996</v>
      </c>
      <c r="D6833">
        <v>4.3118499999999997</v>
      </c>
      <c r="E6833">
        <v>4.3445900000000002</v>
      </c>
      <c r="F6833">
        <v>4.3772900000000003</v>
      </c>
      <c r="G6833">
        <v>4.4099899999999996</v>
      </c>
      <c r="H6833">
        <v>4.4427000000000003</v>
      </c>
      <c r="I6833">
        <v>4.5042099999999996</v>
      </c>
      <c r="J6833">
        <v>4.5657300000000003</v>
      </c>
      <c r="K6833">
        <v>4.6272500000000001</v>
      </c>
      <c r="L6833">
        <v>4.6887600000000003</v>
      </c>
      <c r="M6833">
        <v>4.7502800000000001</v>
      </c>
      <c r="N6833">
        <v>4.8034800000000004</v>
      </c>
      <c r="O6833">
        <v>4.8567099999999996</v>
      </c>
      <c r="P6833">
        <v>4.90991</v>
      </c>
      <c r="Q6833">
        <v>4.9631299999999996</v>
      </c>
      <c r="R6833">
        <v>5.01633</v>
      </c>
      <c r="S6833">
        <v>5.0900600000000003</v>
      </c>
      <c r="T6833">
        <v>5.1637500000000003</v>
      </c>
      <c r="U6833">
        <v>5.2374799999999997</v>
      </c>
      <c r="V6833">
        <v>5.3112000000000004</v>
      </c>
      <c r="W6833">
        <v>5.3849299999999998</v>
      </c>
      <c r="X6833">
        <v>5.4483699999999997</v>
      </c>
      <c r="Y6833">
        <v>5.5118499999999999</v>
      </c>
      <c r="Z6833">
        <v>5.5753300000000001</v>
      </c>
      <c r="AA6833">
        <v>5.6387700000000001</v>
      </c>
      <c r="AB6833">
        <v>5.7022500000000003</v>
      </c>
      <c r="AC6833">
        <v>5.7862200000000001</v>
      </c>
      <c r="AD6833">
        <v>5.87019</v>
      </c>
      <c r="AE6833">
        <v>5.9541399999999998</v>
      </c>
      <c r="AF6833">
        <v>6.0381099999999996</v>
      </c>
      <c r="AG6833">
        <v>6.1220800000000004</v>
      </c>
    </row>
    <row r="6834" spans="1:33">
      <c r="A6834" t="s">
        <v>142</v>
      </c>
      <c r="B6834" t="s">
        <v>132</v>
      </c>
      <c r="C6834">
        <v>16.149799999999999</v>
      </c>
      <c r="D6834">
        <v>16.0093</v>
      </c>
      <c r="E6834">
        <v>15.866899999999999</v>
      </c>
      <c r="F6834">
        <v>15.7234</v>
      </c>
      <c r="G6834">
        <v>15.5779</v>
      </c>
      <c r="H6834">
        <v>15.4314</v>
      </c>
      <c r="I6834">
        <v>15.3223</v>
      </c>
      <c r="J6834">
        <v>15.2112</v>
      </c>
      <c r="K6834">
        <v>15.0992</v>
      </c>
      <c r="L6834">
        <v>14.9861</v>
      </c>
      <c r="M6834">
        <v>14.871</v>
      </c>
      <c r="N6834">
        <v>14.7844</v>
      </c>
      <c r="O6834">
        <v>14.6968</v>
      </c>
      <c r="P6834">
        <v>14.606199999999999</v>
      </c>
      <c r="Q6834">
        <v>14.511799999999999</v>
      </c>
      <c r="R6834">
        <v>14.417199999999999</v>
      </c>
      <c r="S6834">
        <v>14.3437</v>
      </c>
      <c r="T6834">
        <v>14.2643</v>
      </c>
      <c r="U6834">
        <v>14.1823</v>
      </c>
      <c r="V6834">
        <v>14.097899999999999</v>
      </c>
      <c r="W6834">
        <v>14.012600000000001</v>
      </c>
      <c r="X6834">
        <v>13.9413</v>
      </c>
      <c r="Y6834">
        <v>13.869</v>
      </c>
      <c r="Z6834">
        <v>13.791600000000001</v>
      </c>
      <c r="AA6834">
        <v>13.715299999999999</v>
      </c>
      <c r="AB6834">
        <v>13.6342</v>
      </c>
      <c r="AC6834">
        <v>13.563700000000001</v>
      </c>
      <c r="AD6834">
        <v>13.4941</v>
      </c>
      <c r="AE6834">
        <v>13.4207</v>
      </c>
      <c r="AF6834">
        <v>13.3445</v>
      </c>
      <c r="AG6834">
        <v>13.2698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124.47</v>
      </c>
      <c r="D6836">
        <v>123.46</v>
      </c>
      <c r="E6836">
        <v>123.414</v>
      </c>
      <c r="F6836">
        <v>122.77200000000001</v>
      </c>
      <c r="G6836">
        <v>121.437</v>
      </c>
      <c r="H6836">
        <v>120.35899999999999</v>
      </c>
      <c r="I6836">
        <v>119.172</v>
      </c>
      <c r="J6836">
        <v>118.077</v>
      </c>
      <c r="K6836">
        <v>117.2</v>
      </c>
      <c r="L6836">
        <v>115.633</v>
      </c>
      <c r="M6836">
        <v>114.482</v>
      </c>
      <c r="N6836">
        <v>113.86499999999999</v>
      </c>
      <c r="O6836">
        <v>112.86499999999999</v>
      </c>
      <c r="P6836">
        <v>111.776</v>
      </c>
      <c r="Q6836">
        <v>110.65600000000001</v>
      </c>
      <c r="R6836">
        <v>109.08199999999999</v>
      </c>
      <c r="S6836">
        <v>107.627</v>
      </c>
      <c r="T6836">
        <v>106.119</v>
      </c>
      <c r="U6836">
        <v>104.39700000000001</v>
      </c>
      <c r="V6836">
        <v>102.985</v>
      </c>
      <c r="W6836">
        <v>101.705</v>
      </c>
      <c r="X6836">
        <v>100.224</v>
      </c>
      <c r="Y6836">
        <v>99.148099999999999</v>
      </c>
      <c r="Z6836">
        <v>98.4602</v>
      </c>
      <c r="AA6836">
        <v>97.432400000000001</v>
      </c>
      <c r="AB6836">
        <v>97.277900000000002</v>
      </c>
      <c r="AC6836">
        <v>97.038700000000006</v>
      </c>
      <c r="AD6836">
        <v>96.579300000000003</v>
      </c>
      <c r="AE6836">
        <v>96.565899999999999</v>
      </c>
      <c r="AF6836">
        <v>96.736800000000002</v>
      </c>
      <c r="AG6836">
        <v>96.637200000000007</v>
      </c>
    </row>
    <row r="6837" spans="1:33">
      <c r="A6837" t="s">
        <v>139</v>
      </c>
      <c r="B6837" t="s">
        <v>132</v>
      </c>
      <c r="C6837">
        <v>212.059</v>
      </c>
      <c r="D6837">
        <v>223.67500000000001</v>
      </c>
      <c r="E6837">
        <v>227.869</v>
      </c>
      <c r="F6837">
        <v>235.38499999999999</v>
      </c>
      <c r="G6837">
        <v>242.56299999999999</v>
      </c>
      <c r="H6837">
        <v>240.99600000000001</v>
      </c>
      <c r="I6837">
        <v>245.262</v>
      </c>
      <c r="J6837">
        <v>245.779</v>
      </c>
      <c r="K6837">
        <v>241.72300000000001</v>
      </c>
      <c r="L6837">
        <v>237.24</v>
      </c>
      <c r="M6837">
        <v>236.095</v>
      </c>
      <c r="N6837">
        <v>234.21100000000001</v>
      </c>
      <c r="O6837">
        <v>232.49700000000001</v>
      </c>
      <c r="P6837">
        <v>235.239</v>
      </c>
      <c r="Q6837">
        <v>231.35300000000001</v>
      </c>
      <c r="R6837">
        <v>232.10300000000001</v>
      </c>
      <c r="S6837">
        <v>233.54</v>
      </c>
      <c r="T6837">
        <v>225.77699999999999</v>
      </c>
      <c r="U6837">
        <v>214.303</v>
      </c>
      <c r="V6837">
        <v>213.995</v>
      </c>
      <c r="W6837">
        <v>216.28200000000001</v>
      </c>
      <c r="X6837">
        <v>219.238</v>
      </c>
      <c r="Y6837">
        <v>222.77</v>
      </c>
      <c r="Z6837">
        <v>223.90899999999999</v>
      </c>
      <c r="AA6837">
        <v>218.98</v>
      </c>
      <c r="AB6837">
        <v>221.63</v>
      </c>
      <c r="AC6837">
        <v>204.17400000000001</v>
      </c>
      <c r="AD6837">
        <v>181.589</v>
      </c>
      <c r="AE6837">
        <v>183.607</v>
      </c>
      <c r="AF6837">
        <v>186.553</v>
      </c>
      <c r="AG6837">
        <v>188.624</v>
      </c>
    </row>
    <row r="6838" spans="1:33">
      <c r="A6838" t="s">
        <v>138</v>
      </c>
      <c r="B6838" t="s">
        <v>132</v>
      </c>
      <c r="C6838">
        <v>32.031100000000002</v>
      </c>
      <c r="D6838">
        <v>31.221699999999998</v>
      </c>
      <c r="E6838">
        <v>31.7014</v>
      </c>
      <c r="F6838">
        <v>31.167899999999999</v>
      </c>
      <c r="G6838">
        <v>30.668199999999999</v>
      </c>
      <c r="H6838">
        <v>30.190899999999999</v>
      </c>
      <c r="I6838">
        <v>29.744499999999999</v>
      </c>
      <c r="J6838">
        <v>29.316299999999998</v>
      </c>
      <c r="K6838">
        <v>28.916</v>
      </c>
      <c r="L6838">
        <v>28.533200000000001</v>
      </c>
      <c r="M6838">
        <v>28.1754</v>
      </c>
      <c r="N6838">
        <v>27.8322</v>
      </c>
      <c r="O6838">
        <v>27.512899999999998</v>
      </c>
      <c r="P6838">
        <v>27.209800000000001</v>
      </c>
      <c r="Q6838">
        <v>26.9176</v>
      </c>
      <c r="R6838">
        <v>26.6462</v>
      </c>
      <c r="S6838">
        <v>26.385400000000001</v>
      </c>
      <c r="T6838">
        <v>26.142499999999998</v>
      </c>
      <c r="U6838">
        <v>25.9133</v>
      </c>
      <c r="V6838">
        <v>25.691800000000001</v>
      </c>
      <c r="W6838">
        <v>25.486499999999999</v>
      </c>
      <c r="X6838">
        <v>25.293500000000002</v>
      </c>
      <c r="Y6838">
        <v>25.111599999999999</v>
      </c>
      <c r="Z6838">
        <v>24.9329</v>
      </c>
      <c r="AA6838">
        <v>24.7714</v>
      </c>
      <c r="AB6838">
        <v>24.6188</v>
      </c>
      <c r="AC6838">
        <v>24.469899999999999</v>
      </c>
      <c r="AD6838">
        <v>24.335000000000001</v>
      </c>
      <c r="AE6838">
        <v>24.208300000000001</v>
      </c>
      <c r="AF6838">
        <v>24.090499999999999</v>
      </c>
      <c r="AG6838">
        <v>23.979600000000001</v>
      </c>
    </row>
    <row r="6839" spans="1:33">
      <c r="A6839" t="s">
        <v>137</v>
      </c>
      <c r="B6839" t="s">
        <v>132</v>
      </c>
      <c r="C6839">
        <v>15.5221</v>
      </c>
      <c r="D6839">
        <v>15.4086</v>
      </c>
      <c r="E6839">
        <v>15.314299999999999</v>
      </c>
      <c r="F6839">
        <v>15.2342</v>
      </c>
      <c r="G6839">
        <v>15.1691</v>
      </c>
      <c r="H6839">
        <v>15.116199999999999</v>
      </c>
      <c r="I6839">
        <v>15.0777</v>
      </c>
      <c r="J6839">
        <v>15.0519</v>
      </c>
      <c r="K6839">
        <v>15.0395</v>
      </c>
      <c r="L6839">
        <v>15.038600000000001</v>
      </c>
      <c r="M6839">
        <v>15.0518</v>
      </c>
      <c r="N6839">
        <v>15.0778</v>
      </c>
      <c r="O6839">
        <v>15.115</v>
      </c>
      <c r="P6839">
        <v>15.163600000000001</v>
      </c>
      <c r="Q6839">
        <v>15.2254</v>
      </c>
      <c r="R6839">
        <v>15.298</v>
      </c>
      <c r="S6839">
        <v>15.382199999999999</v>
      </c>
      <c r="T6839">
        <v>15.4795</v>
      </c>
      <c r="U6839">
        <v>15.587400000000001</v>
      </c>
      <c r="V6839">
        <v>15.707599999999999</v>
      </c>
      <c r="W6839">
        <v>15.8363</v>
      </c>
      <c r="X6839">
        <v>15.9786</v>
      </c>
      <c r="Y6839">
        <v>16.130199999999999</v>
      </c>
      <c r="Z6839">
        <v>16.295200000000001</v>
      </c>
      <c r="AA6839">
        <v>16.472999999999999</v>
      </c>
      <c r="AB6839">
        <v>16.661200000000001</v>
      </c>
      <c r="AC6839">
        <v>16.854800000000001</v>
      </c>
      <c r="AD6839">
        <v>17.065000000000001</v>
      </c>
      <c r="AE6839">
        <v>17.284700000000001</v>
      </c>
      <c r="AF6839">
        <v>17.514900000000001</v>
      </c>
      <c r="AG6839">
        <v>17.7546</v>
      </c>
    </row>
    <row r="6840" spans="1:33">
      <c r="A6840" t="s">
        <v>136</v>
      </c>
      <c r="B6840" t="s">
        <v>132</v>
      </c>
      <c r="C6840">
        <v>330.94200000000001</v>
      </c>
      <c r="D6840">
        <v>341.65699999999998</v>
      </c>
      <c r="E6840">
        <v>345.86099999999999</v>
      </c>
      <c r="F6840">
        <v>350.24400000000003</v>
      </c>
      <c r="G6840">
        <v>364.30200000000002</v>
      </c>
      <c r="H6840">
        <v>371.767</v>
      </c>
      <c r="I6840">
        <v>378.25200000000001</v>
      </c>
      <c r="J6840">
        <v>384.14400000000001</v>
      </c>
      <c r="K6840">
        <v>389.51</v>
      </c>
      <c r="L6840">
        <v>401.16199999999998</v>
      </c>
      <c r="M6840">
        <v>406.44400000000002</v>
      </c>
      <c r="N6840">
        <v>407.738</v>
      </c>
      <c r="O6840">
        <v>409.005</v>
      </c>
      <c r="P6840">
        <v>410.10599999999999</v>
      </c>
      <c r="Q6840">
        <v>411.33199999999999</v>
      </c>
      <c r="R6840">
        <v>412.55900000000003</v>
      </c>
      <c r="S6840">
        <v>415.91500000000002</v>
      </c>
      <c r="T6840">
        <v>419.34300000000002</v>
      </c>
      <c r="U6840">
        <v>422.65899999999999</v>
      </c>
      <c r="V6840">
        <v>425.87299999999999</v>
      </c>
      <c r="W6840">
        <v>429.24900000000002</v>
      </c>
      <c r="X6840">
        <v>432.45</v>
      </c>
      <c r="Y6840">
        <v>435.36900000000003</v>
      </c>
      <c r="Z6840">
        <v>439.86</v>
      </c>
      <c r="AA6840">
        <v>442.971</v>
      </c>
      <c r="AB6840">
        <v>446.04</v>
      </c>
      <c r="AC6840">
        <v>450.86099999999999</v>
      </c>
      <c r="AD6840">
        <v>454.98399999999998</v>
      </c>
      <c r="AE6840">
        <v>459.83100000000002</v>
      </c>
      <c r="AF6840">
        <v>463.97</v>
      </c>
      <c r="AG6840">
        <v>468.11700000000002</v>
      </c>
    </row>
    <row r="6841" spans="1:33">
      <c r="A6841" t="s">
        <v>135</v>
      </c>
      <c r="B6841" t="s">
        <v>132</v>
      </c>
      <c r="C6841">
        <v>5.63361</v>
      </c>
      <c r="D6841">
        <v>5.50983</v>
      </c>
      <c r="E6841">
        <v>5.9322699999999999</v>
      </c>
      <c r="F6841">
        <v>5.9488799999999999</v>
      </c>
      <c r="G6841">
        <v>5.9661</v>
      </c>
      <c r="H6841">
        <v>5.9828099999999997</v>
      </c>
      <c r="I6841">
        <v>6.0001800000000003</v>
      </c>
      <c r="J6841">
        <v>6.0178200000000004</v>
      </c>
      <c r="K6841">
        <v>6.0360699999999996</v>
      </c>
      <c r="L6841">
        <v>6.0551199999999996</v>
      </c>
      <c r="M6841">
        <v>6.0738799999999999</v>
      </c>
      <c r="N6841">
        <v>6.0949499999999999</v>
      </c>
      <c r="O6841">
        <v>6.1162400000000003</v>
      </c>
      <c r="P6841">
        <v>6.1388199999999999</v>
      </c>
      <c r="Q6841">
        <v>6.1616299999999997</v>
      </c>
      <c r="R6841">
        <v>6.1853199999999999</v>
      </c>
      <c r="S6841">
        <v>6.2093999999999996</v>
      </c>
      <c r="T6841">
        <v>6.2336999999999998</v>
      </c>
      <c r="U6841">
        <v>6.2587900000000003</v>
      </c>
      <c r="V6841">
        <v>6.2839200000000002</v>
      </c>
      <c r="W6841">
        <v>6.3093500000000002</v>
      </c>
      <c r="X6841">
        <v>6.3351100000000002</v>
      </c>
      <c r="Y6841">
        <v>6.3608399999999996</v>
      </c>
      <c r="Z6841">
        <v>6.3871700000000002</v>
      </c>
      <c r="AA6841">
        <v>6.4139699999999999</v>
      </c>
      <c r="AB6841">
        <v>6.4408200000000004</v>
      </c>
      <c r="AC6841">
        <v>6.4675900000000004</v>
      </c>
      <c r="AD6841">
        <v>6.4947499999999998</v>
      </c>
      <c r="AE6841">
        <v>6.5219100000000001</v>
      </c>
      <c r="AF6841">
        <v>6.5495900000000002</v>
      </c>
      <c r="AG6841">
        <v>6.5775100000000002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7" spans="1:33">
      <c r="C6847">
        <f>SUBTOTAL(9,C2959:C2978)/10^12</f>
        <v>32.725711519999997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74"/>
  <sheetViews>
    <sheetView tabSelected="1" topLeftCell="A73" workbookViewId="0">
      <selection activeCell="D74" sqref="D74"/>
    </sheetView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45312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151990221966.45084</v>
      </c>
      <c r="E8" s="19">
        <v>149996577452.30823</v>
      </c>
      <c r="F8" s="19">
        <v>148029083425.98877</v>
      </c>
      <c r="G8" s="19">
        <v>146087396873.47537</v>
      </c>
      <c r="H8" s="19">
        <v>144171179280.04053</v>
      </c>
      <c r="I8" s="19">
        <v>142280096571.22937</v>
      </c>
      <c r="J8" s="19">
        <v>140413819054.617</v>
      </c>
      <c r="K8" s="19">
        <v>138572021362.32965</v>
      </c>
      <c r="L8" s="19">
        <v>136754382394.31996</v>
      </c>
      <c r="M8" s="19">
        <v>134960585262.38618</v>
      </c>
      <c r="N8" s="19">
        <v>133190317234.92567</v>
      </c>
      <c r="O8" s="19">
        <v>131443269682.41315</v>
      </c>
      <c r="P8" s="19">
        <v>129719138023.59398</v>
      </c>
      <c r="Q8" s="19">
        <v>128017621672.38336</v>
      </c>
      <c r="R8" s="19">
        <v>126338423985.46198</v>
      </c>
      <c r="S8" s="19">
        <v>124681252210.55899</v>
      </c>
      <c r="T8" s="19">
        <v>123045817435.41351</v>
      </c>
      <c r="U8" s="19">
        <v>121431834537.40543</v>
      </c>
      <c r="V8" s="19">
        <v>119839022133.84692</v>
      </c>
      <c r="W8" s="19">
        <v>118267102532.92618</v>
      </c>
      <c r="X8" s="19">
        <v>116715801685.29431</v>
      </c>
      <c r="Y8" s="19">
        <v>115184849136.28754</v>
      </c>
      <c r="Z8" s="19">
        <v>113673977978.77588</v>
      </c>
      <c r="AA8" s="19">
        <v>112182924806.63051</v>
      </c>
      <c r="AB8" s="19">
        <v>110711429668.80132</v>
      </c>
      <c r="AC8" s="19">
        <v>109259236023.9969</v>
      </c>
      <c r="AD8" s="19">
        <v>107826090695.95906</v>
      </c>
      <c r="AE8" s="19">
        <v>106411743829.32382</v>
      </c>
      <c r="AF8" s="19">
        <v>105015948846.06163</v>
      </c>
      <c r="AG8" s="19">
        <v>103638462402.48866</v>
      </c>
      <c r="AH8" s="19">
        <v>102279044346.84227</v>
      </c>
    </row>
    <row r="9" spans="3:34">
      <c r="C9" s="20" t="s">
        <v>2</v>
      </c>
      <c r="D9" s="19">
        <v>31275975730.272732</v>
      </c>
      <c r="E9" s="19">
        <v>30976835625.030174</v>
      </c>
      <c r="F9" s="19">
        <v>30680556655.227047</v>
      </c>
      <c r="G9" s="19">
        <v>30387111455.438717</v>
      </c>
      <c r="H9" s="19">
        <v>30096472921.978073</v>
      </c>
      <c r="I9" s="19">
        <v>29808614210.392105</v>
      </c>
      <c r="J9" s="19">
        <v>29523508732.982479</v>
      </c>
      <c r="K9" s="19">
        <v>29241130156.349758</v>
      </c>
      <c r="L9" s="19">
        <v>28961452398.961197</v>
      </c>
      <c r="M9" s="19">
        <v>28684449628.741726</v>
      </c>
      <c r="N9" s="19">
        <v>28410096260.688011</v>
      </c>
      <c r="O9" s="19">
        <v>28138366954.505333</v>
      </c>
      <c r="P9" s="19">
        <v>27869236612.267056</v>
      </c>
      <c r="Q9" s="19">
        <v>27602680376.096497</v>
      </c>
      <c r="R9" s="19">
        <v>27338673625.870956</v>
      </c>
      <c r="S9" s="19">
        <v>27077191976.94772</v>
      </c>
      <c r="T9" s="19">
        <v>26818211277.911781</v>
      </c>
      <c r="U9" s="19">
        <v>26561707608.345158</v>
      </c>
      <c r="V9" s="19">
        <v>26307657276.617489</v>
      </c>
      <c r="W9" s="19">
        <v>26056036817.697796</v>
      </c>
      <c r="X9" s="19">
        <v>25806822990.987167</v>
      </c>
      <c r="Y9" s="19">
        <v>25559992778.172173</v>
      </c>
      <c r="Z9" s="19">
        <v>25315523381.098793</v>
      </c>
      <c r="AA9" s="19">
        <v>25073392219.666721</v>
      </c>
      <c r="AB9" s="19">
        <v>24833576929.743759</v>
      </c>
      <c r="AC9" s="19">
        <v>24596055361.100185</v>
      </c>
      <c r="AD9" s="19">
        <v>24360805575.3629</v>
      </c>
      <c r="AE9" s="19">
        <v>24127805843.989082</v>
      </c>
      <c r="AF9" s="19">
        <v>23897034646.259296</v>
      </c>
      <c r="AG9" s="19">
        <v>23668470667.289719</v>
      </c>
      <c r="AH9" s="19">
        <v>23442092796.063457</v>
      </c>
    </row>
    <row r="10" spans="3:34">
      <c r="C10" s="20" t="s">
        <v>3</v>
      </c>
      <c r="D10" s="19">
        <v>756411053719.70251</v>
      </c>
      <c r="E10" s="19">
        <v>744072490194.35339</v>
      </c>
      <c r="F10" s="19">
        <v>731935193095.66541</v>
      </c>
      <c r="G10" s="19">
        <v>719995879369.3009</v>
      </c>
      <c r="H10" s="19">
        <v>708251319514.04578</v>
      </c>
      <c r="I10" s="19">
        <v>696698336708.25159</v>
      </c>
      <c r="J10" s="19">
        <v>685333805950.52783</v>
      </c>
      <c r="K10" s="19">
        <v>674154653214.45044</v>
      </c>
      <c r="L10" s="19">
        <v>663157854617.05908</v>
      </c>
      <c r="M10" s="19">
        <v>652340435600.91797</v>
      </c>
      <c r="N10" s="19">
        <v>641699470129.51917</v>
      </c>
      <c r="O10" s="19">
        <v>631232079895.80908</v>
      </c>
      <c r="P10" s="19">
        <v>620935433543.62769</v>
      </c>
      <c r="Q10" s="19">
        <v>610806745901.84546</v>
      </c>
      <c r="R10" s="19">
        <v>600843277230.99438</v>
      </c>
      <c r="S10" s="19">
        <v>591042332482.18762</v>
      </c>
      <c r="T10" s="19">
        <v>581401260568.12708</v>
      </c>
      <c r="U10" s="19">
        <v>571917453646.0033</v>
      </c>
      <c r="V10" s="19">
        <v>562588346412.0918</v>
      </c>
      <c r="W10" s="19">
        <v>553411415407.85645</v>
      </c>
      <c r="X10" s="19">
        <v>544384178337.37134</v>
      </c>
      <c r="Y10" s="19">
        <v>535504193395.87732</v>
      </c>
      <c r="Z10" s="19">
        <v>526769058609.29034</v>
      </c>
      <c r="AA10" s="19">
        <v>518176411184.48474</v>
      </c>
      <c r="AB10" s="19">
        <v>509723926870.17377</v>
      </c>
      <c r="AC10" s="19">
        <v>501409319328.21606</v>
      </c>
      <c r="AD10" s="19">
        <v>493230339515.17676</v>
      </c>
      <c r="AE10" s="19">
        <v>485184775073.97723</v>
      </c>
      <c r="AF10" s="19">
        <v>477270449735.46777</v>
      </c>
      <c r="AG10" s="19">
        <v>469485222729.76196</v>
      </c>
      <c r="AH10" s="19">
        <v>461826988207.1734</v>
      </c>
    </row>
    <row r="11" spans="3:34">
      <c r="C11" s="20" t="s">
        <v>4</v>
      </c>
      <c r="D11" s="19">
        <v>417716071382.89642</v>
      </c>
      <c r="E11" s="19">
        <v>421804560143.80713</v>
      </c>
      <c r="F11" s="19">
        <v>425933065895.90692</v>
      </c>
      <c r="G11" s="19">
        <v>430101980314.37891</v>
      </c>
      <c r="H11" s="19">
        <v>434311698908.01398</v>
      </c>
      <c r="I11" s="19">
        <v>438562621056.73297</v>
      </c>
      <c r="J11" s="19">
        <v>442855150049.47644</v>
      </c>
      <c r="K11" s="19">
        <v>447189693122.4649</v>
      </c>
      <c r="L11" s="19">
        <v>451566661497.83386</v>
      </c>
      <c r="M11" s="19">
        <v>455986470422.64667</v>
      </c>
      <c r="N11" s="19">
        <v>460449539208.28943</v>
      </c>
      <c r="O11" s="19">
        <v>464956291270.25159</v>
      </c>
      <c r="P11" s="19">
        <v>469507154168.29553</v>
      </c>
      <c r="Q11" s="19">
        <v>474102559647.02008</v>
      </c>
      <c r="R11" s="19">
        <v>478742943676.81964</v>
      </c>
      <c r="S11" s="19">
        <v>483428746495.24609</v>
      </c>
      <c r="T11" s="19">
        <v>488160412648.77362</v>
      </c>
      <c r="U11" s="19">
        <v>492938391034.97406</v>
      </c>
      <c r="V11" s="19">
        <v>497763134945.1037</v>
      </c>
      <c r="W11" s="19">
        <v>502635102107.10748</v>
      </c>
      <c r="X11" s="19">
        <v>507554754729.04449</v>
      </c>
      <c r="Y11" s="19">
        <v>512522559542.93762</v>
      </c>
      <c r="Z11" s="19">
        <v>517538987849.05292</v>
      </c>
      <c r="AA11" s="19">
        <v>522604515560.61267</v>
      </c>
      <c r="AB11" s="19">
        <v>527719623248.94519</v>
      </c>
      <c r="AC11" s="19">
        <v>532884796189.07758</v>
      </c>
      <c r="AD11" s="19">
        <v>538100524405.77368</v>
      </c>
      <c r="AE11" s="19">
        <v>543367302720.02374</v>
      </c>
      <c r="AF11" s="19">
        <v>548685630795.98798</v>
      </c>
      <c r="AG11" s="19">
        <v>554056013188.40088</v>
      </c>
      <c r="AH11" s="19">
        <v>559478959390.43799</v>
      </c>
    </row>
    <row r="12" spans="3:34">
      <c r="C12" s="17" t="s">
        <v>5</v>
      </c>
      <c r="D12" s="19">
        <v>52027179176.452774</v>
      </c>
      <c r="E12" s="19">
        <v>46346474800.259735</v>
      </c>
      <c r="F12" s="19">
        <v>75149805433.634354</v>
      </c>
      <c r="G12" s="19">
        <v>103953136067.00899</v>
      </c>
      <c r="H12" s="19">
        <v>132756466700.38361</v>
      </c>
      <c r="I12" s="19">
        <v>138332238301.79971</v>
      </c>
      <c r="J12" s="19">
        <v>144142192310.47534</v>
      </c>
      <c r="K12" s="19">
        <v>150196164387.51529</v>
      </c>
      <c r="L12" s="19">
        <v>156504403291.79095</v>
      </c>
      <c r="M12" s="19">
        <v>163077588230.04617</v>
      </c>
      <c r="N12" s="19">
        <v>169926846935.70813</v>
      </c>
      <c r="O12" s="19">
        <v>177063774507.00787</v>
      </c>
      <c r="P12" s="19">
        <v>184500453036.30219</v>
      </c>
      <c r="Q12" s="19">
        <v>192249472063.82687</v>
      </c>
      <c r="R12" s="19">
        <v>200323949890.5076</v>
      </c>
      <c r="S12" s="19">
        <v>208737555785.90894</v>
      </c>
      <c r="T12" s="19">
        <v>217504533128.91711</v>
      </c>
      <c r="U12" s="19">
        <v>226639723520.33163</v>
      </c>
      <c r="V12" s="19">
        <v>236158591908.18555</v>
      </c>
      <c r="W12" s="19">
        <v>246077252768.32938</v>
      </c>
      <c r="X12" s="19">
        <v>256412497384.59921</v>
      </c>
      <c r="Y12" s="19">
        <v>267181822274.75241</v>
      </c>
      <c r="Z12" s="19">
        <v>278403458810.29205</v>
      </c>
      <c r="AA12" s="19">
        <v>290096404080.32434</v>
      </c>
      <c r="AB12" s="19">
        <v>302280453051.69794</v>
      </c>
      <c r="AC12" s="19">
        <v>314976232079.86926</v>
      </c>
      <c r="AD12" s="19">
        <v>328205233827.22375</v>
      </c>
      <c r="AE12" s="19">
        <v>341989853647.96722</v>
      </c>
      <c r="AF12" s="19">
        <v>356353427501.18182</v>
      </c>
      <c r="AG12" s="19">
        <v>356353427501.18182</v>
      </c>
      <c r="AH12" s="19">
        <v>356353427501.18182</v>
      </c>
    </row>
    <row r="13" spans="3:34">
      <c r="C13" s="17" t="s">
        <v>6</v>
      </c>
      <c r="D13" s="19">
        <v>6180192739.3496418</v>
      </c>
      <c r="E13" s="19">
        <v>6771003846.483572</v>
      </c>
      <c r="F13" s="19">
        <v>6960591954.185112</v>
      </c>
      <c r="G13" s="19">
        <v>7155488528.9022951</v>
      </c>
      <c r="H13" s="19">
        <v>7355842207.7115602</v>
      </c>
      <c r="I13" s="19">
        <v>7561805789.5274839</v>
      </c>
      <c r="J13" s="19">
        <v>7773536351.6342535</v>
      </c>
      <c r="K13" s="19">
        <v>7991195369.4800138</v>
      </c>
      <c r="L13" s="19">
        <v>8214948839.8254538</v>
      </c>
      <c r="M13" s="19">
        <v>8444967407.3405666</v>
      </c>
      <c r="N13" s="19">
        <v>8681426494.7461014</v>
      </c>
      <c r="O13" s="19">
        <v>8924506436.5989933</v>
      </c>
      <c r="P13" s="19">
        <v>9174392616.8237667</v>
      </c>
      <c r="Q13" s="19">
        <v>9431275610.0948315</v>
      </c>
      <c r="R13" s="19">
        <v>9695351327.1774883</v>
      </c>
      <c r="S13" s="19">
        <v>9966821164.3384571</v>
      </c>
      <c r="T13" s="19">
        <v>10245892156.939936</v>
      </c>
      <c r="U13" s="19">
        <v>10532777137.334253</v>
      </c>
      <c r="V13" s="19">
        <v>10827694897.179611</v>
      </c>
      <c r="W13" s="19">
        <v>11130870354.30064</v>
      </c>
      <c r="X13" s="19">
        <v>11442534724.221058</v>
      </c>
      <c r="Y13" s="19">
        <v>11762925696.499249</v>
      </c>
      <c r="Z13" s="19">
        <v>12092287616.001226</v>
      </c>
      <c r="AA13" s="19">
        <v>12430871669.249262</v>
      </c>
      <c r="AB13" s="19">
        <v>12778936075.988241</v>
      </c>
      <c r="AC13" s="19">
        <v>13136746286.115911</v>
      </c>
      <c r="AD13" s="19">
        <v>13504575182.127157</v>
      </c>
      <c r="AE13" s="19">
        <v>13882703287.226719</v>
      </c>
      <c r="AF13" s="19">
        <v>14271418979.269068</v>
      </c>
      <c r="AG13" s="19">
        <v>14271418979.269068</v>
      </c>
      <c r="AH13" s="19">
        <v>14271418979.269068</v>
      </c>
    </row>
    <row r="14" spans="3:34">
      <c r="C14" s="17" t="s">
        <v>7</v>
      </c>
      <c r="D14" s="19">
        <v>36347884390.287613</v>
      </c>
      <c r="E14" s="19">
        <v>36647409075.952141</v>
      </c>
      <c r="F14" s="19">
        <v>38070617374.93541</v>
      </c>
      <c r="G14" s="19">
        <v>39549096207.726311</v>
      </c>
      <c r="H14" s="19">
        <v>41084992014.806946</v>
      </c>
      <c r="I14" s="19">
        <v>42680534594.036751</v>
      </c>
      <c r="J14" s="19">
        <v>44338040337.850296</v>
      </c>
      <c r="K14" s="19">
        <v>46059915596.172195</v>
      </c>
      <c r="L14" s="19">
        <v>47848660169.931335</v>
      </c>
      <c r="M14" s="19">
        <v>49706870940.246407</v>
      </c>
      <c r="N14" s="19">
        <v>51637245638.551338</v>
      </c>
      <c r="O14" s="19">
        <v>53642586763.134361</v>
      </c>
      <c r="P14" s="19">
        <v>55725805647.776321</v>
      </c>
      <c r="Q14" s="19">
        <v>57889926688.395424</v>
      </c>
      <c r="R14" s="19">
        <v>60138091733.834351</v>
      </c>
      <c r="S14" s="19">
        <v>62473564647.164337</v>
      </c>
      <c r="T14" s="19">
        <v>64899736044.128281</v>
      </c>
      <c r="U14" s="19">
        <v>67420128215.602051</v>
      </c>
      <c r="V14" s="19">
        <v>70038400241.220474</v>
      </c>
      <c r="W14" s="19">
        <v>72758353301.591812</v>
      </c>
      <c r="X14" s="19">
        <v>75583936196.812943</v>
      </c>
      <c r="Y14" s="19">
        <v>78519251079.297058</v>
      </c>
      <c r="Z14" s="19">
        <v>81568559409.236694</v>
      </c>
      <c r="AA14" s="19">
        <v>84736288141.348145</v>
      </c>
      <c r="AB14" s="19">
        <v>88027036151.87912</v>
      </c>
      <c r="AC14" s="19">
        <v>91445580915.210358</v>
      </c>
      <c r="AD14" s="19">
        <v>94996885439.744232</v>
      </c>
      <c r="AE14" s="19">
        <v>98686105473.149673</v>
      </c>
      <c r="AF14" s="19">
        <v>102518596987.42393</v>
      </c>
      <c r="AG14" s="19">
        <v>106499923954.63824</v>
      </c>
      <c r="AH14" s="19">
        <v>110635866424.65553</v>
      </c>
    </row>
    <row r="15" spans="3:34">
      <c r="C15" s="17" t="s">
        <v>8</v>
      </c>
      <c r="D15" s="19">
        <v>4694901760.2246304</v>
      </c>
      <c r="E15" s="19">
        <v>4476511840.29072</v>
      </c>
      <c r="F15" s="19">
        <v>4326716295.4290791</v>
      </c>
      <c r="G15" s="19">
        <v>4181933292.9354572</v>
      </c>
      <c r="H15" s="19">
        <v>4041995100.311439</v>
      </c>
      <c r="I15" s="19">
        <v>3906739597.8173561</v>
      </c>
      <c r="J15" s="19">
        <v>3776010090.6550131</v>
      </c>
      <c r="K15" s="19">
        <v>3649655127.4352603</v>
      </c>
      <c r="L15" s="19">
        <v>3527528324.7201042</v>
      </c>
      <c r="M15" s="19">
        <v>3409488197.4360886</v>
      </c>
      <c r="N15" s="19">
        <v>3295397994.9624805</v>
      </c>
      <c r="O15" s="19">
        <v>3185125542.7043614</v>
      </c>
      <c r="P15" s="19">
        <v>3078543088.9670911</v>
      </c>
      <c r="Q15" s="19">
        <v>2975527156.9547424</v>
      </c>
      <c r="R15" s="19">
        <v>2875958401.7210469</v>
      </c>
      <c r="S15" s="19">
        <v>2779721471.9071321</v>
      </c>
      <c r="T15" s="19">
        <v>2686704876.1058598</v>
      </c>
      <c r="U15" s="19">
        <v>2596800853.6979651</v>
      </c>
      <c r="V15" s="19">
        <v>2509905250.0103407</v>
      </c>
      <c r="W15" s="19">
        <v>2425917395.6518512</v>
      </c>
      <c r="X15" s="19">
        <v>2344739989.8868747</v>
      </c>
      <c r="Y15" s="19">
        <v>2266278987.911468</v>
      </c>
      <c r="Z15" s="19">
        <v>2190443491.901557</v>
      </c>
      <c r="AA15" s="19">
        <v>2117145645.7069364</v>
      </c>
      <c r="AB15" s="19">
        <v>2046300533.0690742</v>
      </c>
      <c r="AC15" s="19">
        <v>1977826079.2448125</v>
      </c>
      <c r="AD15" s="19">
        <v>1911642955.9219892</v>
      </c>
      <c r="AE15" s="19">
        <v>1847674489.3168266</v>
      </c>
      <c r="AF15" s="19">
        <v>1785846571.346617</v>
      </c>
      <c r="AG15" s="19">
        <v>1726087573.7747965</v>
      </c>
      <c r="AH15" s="19">
        <v>1668328265.2289464</v>
      </c>
    </row>
    <row r="16" spans="3:34">
      <c r="C16" s="17" t="s">
        <v>9</v>
      </c>
      <c r="D16" s="19">
        <v>1157882747.5778406</v>
      </c>
      <c r="E16" s="19">
        <v>1145107971.4864736</v>
      </c>
      <c r="F16" s="19">
        <v>1132474137.9080906</v>
      </c>
      <c r="G16" s="19">
        <v>1119979691.8415065</v>
      </c>
      <c r="H16" s="19">
        <v>1107623095.4416697</v>
      </c>
      <c r="I16" s="19">
        <v>1095402827.8303821</v>
      </c>
      <c r="J16" s="19">
        <v>1083317384.9091051</v>
      </c>
      <c r="K16" s="19">
        <v>1071365279.1738319</v>
      </c>
      <c r="L16" s="19">
        <v>1059545039.532002</v>
      </c>
      <c r="M16" s="19">
        <v>1047855211.1214358</v>
      </c>
      <c r="N16" s="19">
        <v>1036294355.1312671</v>
      </c>
      <c r="O16" s="19">
        <v>1024861048.6248503</v>
      </c>
      <c r="P16" s="19">
        <v>1013553884.364623</v>
      </c>
      <c r="Q16" s="19">
        <v>1002371470.638899</v>
      </c>
      <c r="R16" s="19">
        <v>991312431.09057438</v>
      </c>
      <c r="S16" s="19">
        <v>980375404.54772115</v>
      </c>
      <c r="T16" s="19">
        <v>969559044.85605168</v>
      </c>
      <c r="U16" s="19">
        <v>958862020.71323109</v>
      </c>
      <c r="V16" s="19">
        <v>948283015.50501704</v>
      </c>
      <c r="W16" s="19">
        <v>937820727.14320815</v>
      </c>
      <c r="X16" s="19">
        <v>927473867.90538025</v>
      </c>
      <c r="Y16" s="19">
        <v>917241164.27638972</v>
      </c>
      <c r="Z16" s="19">
        <v>907121356.79162717</v>
      </c>
      <c r="AA16" s="19">
        <v>897113199.88199937</v>
      </c>
      <c r="AB16" s="19">
        <v>887215461.72062147</v>
      </c>
      <c r="AC16" s="19">
        <v>877426924.07120132</v>
      </c>
      <c r="AD16" s="19">
        <v>867746382.13809609</v>
      </c>
      <c r="AE16" s="19">
        <v>858172644.41802299</v>
      </c>
      <c r="AF16" s="19">
        <v>848704532.55340648</v>
      </c>
      <c r="AG16" s="19">
        <v>839340881.18734348</v>
      </c>
      <c r="AH16" s="19">
        <v>830080537.82016838</v>
      </c>
    </row>
    <row r="17" spans="3:34">
      <c r="C17" s="17" t="s">
        <v>10</v>
      </c>
      <c r="D17" s="19">
        <v>6939082293543.0723</v>
      </c>
      <c r="E17" s="19">
        <v>7258680200518.4609</v>
      </c>
      <c r="F17" s="19">
        <v>7592998039874.2588</v>
      </c>
      <c r="G17" s="19">
        <v>7638556028113.5039</v>
      </c>
      <c r="H17" s="19">
        <v>7684387364282.1865</v>
      </c>
      <c r="I17" s="19">
        <v>7730493688467.8799</v>
      </c>
      <c r="J17" s="19">
        <v>7776876650598.6865</v>
      </c>
      <c r="K17" s="19">
        <v>7823537910502.2783</v>
      </c>
      <c r="L17" s="19">
        <v>7870479137965.293</v>
      </c>
      <c r="M17" s="19">
        <v>7917702012793.084</v>
      </c>
      <c r="N17" s="19">
        <v>7965208224869.8418</v>
      </c>
      <c r="O17" s="19">
        <v>8012999474219.0605</v>
      </c>
      <c r="P17" s="19">
        <v>8061077471064.375</v>
      </c>
      <c r="Q17" s="19">
        <v>8109443935890.7607</v>
      </c>
      <c r="R17" s="19">
        <v>8158100599506.1045</v>
      </c>
      <c r="S17" s="19">
        <v>8207049203103.1426</v>
      </c>
      <c r="T17" s="19">
        <v>8256291498321.7607</v>
      </c>
      <c r="U17" s="19">
        <v>8305829247311.6914</v>
      </c>
      <c r="V17" s="19">
        <v>8355664222795.5625</v>
      </c>
      <c r="W17" s="19">
        <v>8405798208132.3359</v>
      </c>
      <c r="X17" s="19">
        <v>8456232997381.1309</v>
      </c>
      <c r="Y17" s="19">
        <v>8506970395365.417</v>
      </c>
      <c r="Z17" s="19">
        <v>8558012217737.6094</v>
      </c>
      <c r="AA17" s="19">
        <v>8609360291044.0352</v>
      </c>
      <c r="AB17" s="19">
        <v>8661016452790.2988</v>
      </c>
      <c r="AC17" s="19">
        <v>8712982551507.04</v>
      </c>
      <c r="AD17" s="19">
        <v>8765260446816.083</v>
      </c>
      <c r="AE17" s="19">
        <v>8817852009496.9785</v>
      </c>
      <c r="AF17" s="19">
        <v>8870759121553.9609</v>
      </c>
      <c r="AG17" s="19">
        <v>8923983676283.2852</v>
      </c>
      <c r="AH17" s="19">
        <v>8977527578340.9863</v>
      </c>
    </row>
    <row r="18" spans="3:34">
      <c r="C18" s="17" t="s">
        <v>11</v>
      </c>
      <c r="D18" s="19">
        <v>1280010834.3150227</v>
      </c>
      <c r="E18" s="19">
        <v>1280010834.3150227</v>
      </c>
      <c r="F18" s="19">
        <v>1280010834.3150227</v>
      </c>
      <c r="G18" s="19">
        <v>1280010834.3150227</v>
      </c>
      <c r="H18" s="19">
        <v>1280010834.3150227</v>
      </c>
      <c r="I18" s="19">
        <v>1280010834.3150227</v>
      </c>
      <c r="J18" s="19">
        <v>1280010834.3150227</v>
      </c>
      <c r="K18" s="19">
        <v>1280010834.3150227</v>
      </c>
      <c r="L18" s="19">
        <v>1280010834.3150227</v>
      </c>
      <c r="M18" s="19">
        <v>1280010834.3150227</v>
      </c>
      <c r="N18" s="19">
        <v>1280010834.3150227</v>
      </c>
      <c r="O18" s="19">
        <v>1280010834.3150227</v>
      </c>
      <c r="P18" s="19">
        <v>1280010834.3150227</v>
      </c>
      <c r="Q18" s="19">
        <v>1280010834.3150227</v>
      </c>
      <c r="R18" s="19">
        <v>1280010834.3150227</v>
      </c>
      <c r="S18" s="19">
        <v>1280010834.3150227</v>
      </c>
      <c r="T18" s="19">
        <v>1280010834.3150227</v>
      </c>
      <c r="U18" s="19">
        <v>1280010834.3150227</v>
      </c>
      <c r="V18" s="19">
        <v>1280010834.3150227</v>
      </c>
      <c r="W18" s="19">
        <v>1280010834.3150227</v>
      </c>
      <c r="X18" s="19">
        <v>1280010834.3150227</v>
      </c>
      <c r="Y18" s="19">
        <v>1280010834.3150227</v>
      </c>
      <c r="Z18" s="19">
        <v>1280010834.3150227</v>
      </c>
      <c r="AA18" s="19">
        <v>1280010834.3150227</v>
      </c>
      <c r="AB18" s="19">
        <v>1280010834.3150227</v>
      </c>
      <c r="AC18" s="19">
        <v>1280010834.3150227</v>
      </c>
      <c r="AD18" s="19">
        <v>1280010834.3150227</v>
      </c>
      <c r="AE18" s="19">
        <v>1280010834.3150227</v>
      </c>
      <c r="AF18" s="19">
        <v>1280010834.3150227</v>
      </c>
      <c r="AG18" s="19">
        <v>1280010834.3150227</v>
      </c>
      <c r="AH18" s="19">
        <v>1280010834.3150227</v>
      </c>
    </row>
    <row r="19" spans="3:34">
      <c r="C19" s="17" t="s">
        <v>12</v>
      </c>
      <c r="D19" s="19">
        <v>62833737.995272994</v>
      </c>
      <c r="E19" s="19">
        <v>62833737.995272994</v>
      </c>
      <c r="F19" s="19">
        <v>62833737.995272994</v>
      </c>
      <c r="G19" s="19">
        <v>62833737.995272994</v>
      </c>
      <c r="H19" s="19">
        <v>62833737.995272994</v>
      </c>
      <c r="I19" s="19">
        <v>62833737.995272994</v>
      </c>
      <c r="J19" s="19">
        <v>62833737.995272994</v>
      </c>
      <c r="K19" s="19">
        <v>62833737.995272994</v>
      </c>
      <c r="L19" s="19">
        <v>62833737.995272994</v>
      </c>
      <c r="M19" s="19">
        <v>62833737.995272994</v>
      </c>
      <c r="N19" s="19">
        <v>62833737.995272994</v>
      </c>
      <c r="O19" s="19">
        <v>62833737.995272994</v>
      </c>
      <c r="P19" s="19">
        <v>62833737.995272994</v>
      </c>
      <c r="Q19" s="19">
        <v>62833737.995272994</v>
      </c>
      <c r="R19" s="19">
        <v>62833737.995272994</v>
      </c>
      <c r="S19" s="19">
        <v>62833737.995272994</v>
      </c>
      <c r="T19" s="19">
        <v>62833737.995272994</v>
      </c>
      <c r="U19" s="19">
        <v>62833737.995272994</v>
      </c>
      <c r="V19" s="19">
        <v>62833737.995272994</v>
      </c>
      <c r="W19" s="19">
        <v>62833737.995272994</v>
      </c>
      <c r="X19" s="19">
        <v>62833737.995272994</v>
      </c>
      <c r="Y19" s="19">
        <v>62833737.995272994</v>
      </c>
      <c r="Z19" s="19">
        <v>62833737.995272994</v>
      </c>
      <c r="AA19" s="19">
        <v>62833737.995272994</v>
      </c>
      <c r="AB19" s="19">
        <v>62833737.995272994</v>
      </c>
      <c r="AC19" s="19">
        <v>62833737.995272994</v>
      </c>
      <c r="AD19" s="19">
        <v>62833737.995272994</v>
      </c>
      <c r="AE19" s="19">
        <v>62833737.995272994</v>
      </c>
      <c r="AF19" s="19">
        <v>62833737.995272994</v>
      </c>
      <c r="AG19" s="19">
        <v>62833737.995272994</v>
      </c>
      <c r="AH19" s="19">
        <v>62833737.995272994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158161000000</v>
      </c>
      <c r="E24" s="22">
        <f>INDEX(NoSettings!$C$2:$AG$6843,MATCH(Transportation_cargo!$C24,NoSettings!$A$2:$A$6843,0),MATCH(Transportation_cargo!E$23,NoSettings!$C$1:$AG$1,0))</f>
        <v>161232000000</v>
      </c>
      <c r="F24" s="22">
        <f>INDEX(NoSettings!$C$2:$AG$6843,MATCH(Transportation_cargo!$C24,NoSettings!$A$2:$A$6843,0),MATCH(Transportation_cargo!F$23,NoSettings!$C$1:$AG$1,0))</f>
        <v>165839000000</v>
      </c>
      <c r="G24" s="22">
        <f>INDEX(NoSettings!$C$2:$AG$6843,MATCH(Transportation_cargo!$C24,NoSettings!$A$2:$A$6843,0),MATCH(Transportation_cargo!G$23,NoSettings!$C$1:$AG$1,0))</f>
        <v>170445000000</v>
      </c>
      <c r="H24" s="22">
        <f>INDEX(NoSettings!$C$2:$AG$6843,MATCH(Transportation_cargo!$C24,NoSettings!$A$2:$A$6843,0),MATCH(Transportation_cargo!H$23,NoSettings!$C$1:$AG$1,0))</f>
        <v>175052000000</v>
      </c>
      <c r="I24" s="22">
        <f>INDEX(NoSettings!$C$2:$AG$6843,MATCH(Transportation_cargo!$C24,NoSettings!$A$2:$A$6843,0),MATCH(Transportation_cargo!I$23,NoSettings!$C$1:$AG$1,0))</f>
        <v>178123000000</v>
      </c>
      <c r="J24" s="22">
        <f>INDEX(NoSettings!$C$2:$AG$6843,MATCH(Transportation_cargo!$C24,NoSettings!$A$2:$A$6843,0),MATCH(Transportation_cargo!J$23,NoSettings!$C$1:$AG$1,0))</f>
        <v>182730000000</v>
      </c>
      <c r="K24" s="22">
        <f>INDEX(NoSettings!$C$2:$AG$6843,MATCH(Transportation_cargo!$C24,NoSettings!$A$2:$A$6843,0),MATCH(Transportation_cargo!K$23,NoSettings!$C$1:$AG$1,0))</f>
        <v>188872000000</v>
      </c>
      <c r="L24" s="22">
        <f>INDEX(NoSettings!$C$2:$AG$6843,MATCH(Transportation_cargo!$C24,NoSettings!$A$2:$A$6843,0),MATCH(Transportation_cargo!L$23,NoSettings!$C$1:$AG$1,0))</f>
        <v>193479000000</v>
      </c>
      <c r="M24" s="22">
        <f>INDEX(NoSettings!$C$2:$AG$6843,MATCH(Transportation_cargo!$C24,NoSettings!$A$2:$A$6843,0),MATCH(Transportation_cargo!M$23,NoSettings!$C$1:$AG$1,0))</f>
        <v>198085000000</v>
      </c>
      <c r="N24" s="22">
        <f>INDEX(NoSettings!$C$2:$AG$6843,MATCH(Transportation_cargo!$C24,NoSettings!$A$2:$A$6843,0),MATCH(Transportation_cargo!N$23,NoSettings!$C$1:$AG$1,0))</f>
        <v>202692000000</v>
      </c>
      <c r="O24" s="22">
        <f>INDEX(NoSettings!$C$2:$AG$6843,MATCH(Transportation_cargo!$C24,NoSettings!$A$2:$A$6843,0),MATCH(Transportation_cargo!O$23,NoSettings!$C$1:$AG$1,0))</f>
        <v>208834000000</v>
      </c>
      <c r="P24" s="22">
        <f>INDEX(NoSettings!$C$2:$AG$6843,MATCH(Transportation_cargo!$C24,NoSettings!$A$2:$A$6843,0),MATCH(Transportation_cargo!P$23,NoSettings!$C$1:$AG$1,0))</f>
        <v>213441000000</v>
      </c>
      <c r="Q24" s="22">
        <f>INDEX(NoSettings!$C$2:$AG$6843,MATCH(Transportation_cargo!$C24,NoSettings!$A$2:$A$6843,0),MATCH(Transportation_cargo!Q$23,NoSettings!$C$1:$AG$1,0))</f>
        <v>219583000000</v>
      </c>
      <c r="R24" s="22">
        <f>INDEX(NoSettings!$C$2:$AG$6843,MATCH(Transportation_cargo!$C24,NoSettings!$A$2:$A$6843,0),MATCH(Transportation_cargo!R$23,NoSettings!$C$1:$AG$1,0))</f>
        <v>224190000000</v>
      </c>
      <c r="S24" s="22">
        <f>INDEX(NoSettings!$C$2:$AG$6843,MATCH(Transportation_cargo!$C24,NoSettings!$A$2:$A$6843,0),MATCH(Transportation_cargo!S$23,NoSettings!$C$1:$AG$1,0))</f>
        <v>230332000000</v>
      </c>
      <c r="T24" s="22">
        <f>INDEX(NoSettings!$C$2:$AG$6843,MATCH(Transportation_cargo!$C24,NoSettings!$A$2:$A$6843,0),MATCH(Transportation_cargo!T$23,NoSettings!$C$1:$AG$1,0))</f>
        <v>236474000000</v>
      </c>
      <c r="U24" s="22">
        <f>INDEX(NoSettings!$C$2:$AG$6843,MATCH(Transportation_cargo!$C24,NoSettings!$A$2:$A$6843,0),MATCH(Transportation_cargo!U$23,NoSettings!$C$1:$AG$1,0))</f>
        <v>242616000000</v>
      </c>
      <c r="V24" s="22">
        <f>INDEX(NoSettings!$C$2:$AG$6843,MATCH(Transportation_cargo!$C24,NoSettings!$A$2:$A$6843,0),MATCH(Transportation_cargo!V$23,NoSettings!$C$1:$AG$1,0))</f>
        <v>248758000000</v>
      </c>
      <c r="W24" s="22">
        <f>INDEX(NoSettings!$C$2:$AG$6843,MATCH(Transportation_cargo!$C24,NoSettings!$A$2:$A$6843,0),MATCH(Transportation_cargo!W$23,NoSettings!$C$1:$AG$1,0))</f>
        <v>254900000000</v>
      </c>
      <c r="X24" s="22">
        <f>INDEX(NoSettings!$C$2:$AG$6843,MATCH(Transportation_cargo!$C24,NoSettings!$A$2:$A$6843,0),MATCH(Transportation_cargo!X$23,NoSettings!$C$1:$AG$1,0))</f>
        <v>262578000000</v>
      </c>
      <c r="Y24" s="22">
        <f>INDEX(NoSettings!$C$2:$AG$6843,MATCH(Transportation_cargo!$C24,NoSettings!$A$2:$A$6843,0),MATCH(Transportation_cargo!Y$23,NoSettings!$C$1:$AG$1,0))</f>
        <v>268720000000</v>
      </c>
      <c r="Z24" s="22">
        <f>INDEX(NoSettings!$C$2:$AG$6843,MATCH(Transportation_cargo!$C24,NoSettings!$A$2:$A$6843,0),MATCH(Transportation_cargo!Z$23,NoSettings!$C$1:$AG$1,0))</f>
        <v>274862000000</v>
      </c>
      <c r="AA24" s="22">
        <f>INDEX(NoSettings!$C$2:$AG$6843,MATCH(Transportation_cargo!$C24,NoSettings!$A$2:$A$6843,0),MATCH(Transportation_cargo!AA$23,NoSettings!$C$1:$AG$1,0))</f>
        <v>282540000000</v>
      </c>
      <c r="AB24" s="22">
        <f>INDEX(NoSettings!$C$2:$AG$6843,MATCH(Transportation_cargo!$C24,NoSettings!$A$2:$A$6843,0),MATCH(Transportation_cargo!AB$23,NoSettings!$C$1:$AG$1,0))</f>
        <v>290218000000</v>
      </c>
      <c r="AC24" s="22">
        <f>INDEX(NoSettings!$C$2:$AG$6843,MATCH(Transportation_cargo!$C24,NoSettings!$A$2:$A$6843,0),MATCH(Transportation_cargo!AC$23,NoSettings!$C$1:$AG$1,0))</f>
        <v>297896000000</v>
      </c>
      <c r="AD24" s="22">
        <f>INDEX(NoSettings!$C$2:$AG$6843,MATCH(Transportation_cargo!$C24,NoSettings!$A$2:$A$6843,0),MATCH(Transportation_cargo!AD$23,NoSettings!$C$1:$AG$1,0))</f>
        <v>305573000000</v>
      </c>
      <c r="AE24" s="22">
        <f>INDEX(NoSettings!$C$2:$AG$6843,MATCH(Transportation_cargo!$C24,NoSettings!$A$2:$A$6843,0),MATCH(Transportation_cargo!AE$23,NoSettings!$C$1:$AG$1,0))</f>
        <v>313251000000</v>
      </c>
      <c r="AF24" s="22">
        <f>INDEX(NoSettings!$C$2:$AG$6843,MATCH(Transportation_cargo!$C24,NoSettings!$A$2:$A$6843,0),MATCH(Transportation_cargo!AF$23,NoSettings!$C$1:$AG$1,0))</f>
        <v>320929000000</v>
      </c>
      <c r="AG24" s="22">
        <f>INDEX(NoSettings!$C$2:$AG$6843,MATCH(Transportation_cargo!$C24,NoSettings!$A$2:$A$6843,0),MATCH(Transportation_cargo!AG$23,NoSettings!$C$1:$AG$1,0))</f>
        <v>328607000000</v>
      </c>
      <c r="AH24" s="22">
        <f>INDEX(NoSettings!$C$2:$AG$6843,MATCH(Transportation_cargo!$C24,NoSettings!$A$2:$A$6843,0),MATCH(Transportation_cargo!AH$23,NoSettings!$C$1:$AG$1,0))</f>
        <v>337820000000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31566200000</v>
      </c>
      <c r="E25" s="22">
        <f>INDEX(NoSettings!$C$2:$AG$6843,MATCH(Transportation_cargo!$C25,NoSettings!$A$2:$A$6843,0),MATCH(Transportation_cargo!E$23,NoSettings!$C$1:$AG$1,0))</f>
        <v>31881800000</v>
      </c>
      <c r="F25" s="22">
        <f>INDEX(NoSettings!$C$2:$AG$6843,MATCH(Transportation_cargo!$C25,NoSettings!$A$2:$A$6843,0),MATCH(Transportation_cargo!F$23,NoSettings!$C$1:$AG$1,0))</f>
        <v>31881800000</v>
      </c>
      <c r="G25" s="22">
        <f>INDEX(NoSettings!$C$2:$AG$6843,MATCH(Transportation_cargo!$C25,NoSettings!$A$2:$A$6843,0),MATCH(Transportation_cargo!G$23,NoSettings!$C$1:$AG$1,0))</f>
        <v>32197500000</v>
      </c>
      <c r="H25" s="22">
        <f>INDEX(NoSettings!$C$2:$AG$6843,MATCH(Transportation_cargo!$C25,NoSettings!$A$2:$A$6843,0),MATCH(Transportation_cargo!H$23,NoSettings!$C$1:$AG$1,0))</f>
        <v>32197500000</v>
      </c>
      <c r="I25" s="22">
        <f>INDEX(NoSettings!$C$2:$AG$6843,MATCH(Transportation_cargo!$C25,NoSettings!$A$2:$A$6843,0),MATCH(Transportation_cargo!I$23,NoSettings!$C$1:$AG$1,0))</f>
        <v>32513200000</v>
      </c>
      <c r="J25" s="22">
        <f>INDEX(NoSettings!$C$2:$AG$6843,MATCH(Transportation_cargo!$C25,NoSettings!$A$2:$A$6843,0),MATCH(Transportation_cargo!J$23,NoSettings!$C$1:$AG$1,0))</f>
        <v>32513200000</v>
      </c>
      <c r="K25" s="22">
        <f>INDEX(NoSettings!$C$2:$AG$6843,MATCH(Transportation_cargo!$C25,NoSettings!$A$2:$A$6843,0),MATCH(Transportation_cargo!K$23,NoSettings!$C$1:$AG$1,0))</f>
        <v>32513200000</v>
      </c>
      <c r="L25" s="22">
        <f>INDEX(NoSettings!$C$2:$AG$6843,MATCH(Transportation_cargo!$C25,NoSettings!$A$2:$A$6843,0),MATCH(Transportation_cargo!L$23,NoSettings!$C$1:$AG$1,0))</f>
        <v>32828800000</v>
      </c>
      <c r="M25" s="22">
        <f>INDEX(NoSettings!$C$2:$AG$6843,MATCH(Transportation_cargo!$C25,NoSettings!$A$2:$A$6843,0),MATCH(Transportation_cargo!M$23,NoSettings!$C$1:$AG$1,0))</f>
        <v>32828800000</v>
      </c>
      <c r="N25" s="22">
        <f>INDEX(NoSettings!$C$2:$AG$6843,MATCH(Transportation_cargo!$C25,NoSettings!$A$2:$A$6843,0),MATCH(Transportation_cargo!N$23,NoSettings!$C$1:$AG$1,0))</f>
        <v>33144500000</v>
      </c>
      <c r="O25" s="22">
        <f>INDEX(NoSettings!$C$2:$AG$6843,MATCH(Transportation_cargo!$C25,NoSettings!$A$2:$A$6843,0),MATCH(Transportation_cargo!O$23,NoSettings!$C$1:$AG$1,0))</f>
        <v>33144500000</v>
      </c>
      <c r="P25" s="22">
        <f>INDEX(NoSettings!$C$2:$AG$6843,MATCH(Transportation_cargo!$C25,NoSettings!$A$2:$A$6843,0),MATCH(Transportation_cargo!P$23,NoSettings!$C$1:$AG$1,0))</f>
        <v>33460100000</v>
      </c>
      <c r="Q25" s="22">
        <f>INDEX(NoSettings!$C$2:$AG$6843,MATCH(Transportation_cargo!$C25,NoSettings!$A$2:$A$6843,0),MATCH(Transportation_cargo!Q$23,NoSettings!$C$1:$AG$1,0))</f>
        <v>33460100000</v>
      </c>
      <c r="R25" s="22">
        <f>INDEX(NoSettings!$C$2:$AG$6843,MATCH(Transportation_cargo!$C25,NoSettings!$A$2:$A$6843,0),MATCH(Transportation_cargo!R$23,NoSettings!$C$1:$AG$1,0))</f>
        <v>33775800000</v>
      </c>
      <c r="S25" s="22">
        <f>INDEX(NoSettings!$C$2:$AG$6843,MATCH(Transportation_cargo!$C25,NoSettings!$A$2:$A$6843,0),MATCH(Transportation_cargo!S$23,NoSettings!$C$1:$AG$1,0))</f>
        <v>33775800000</v>
      </c>
      <c r="T25" s="22">
        <f>INDEX(NoSettings!$C$2:$AG$6843,MATCH(Transportation_cargo!$C25,NoSettings!$A$2:$A$6843,0),MATCH(Transportation_cargo!T$23,NoSettings!$C$1:$AG$1,0))</f>
        <v>33775800000</v>
      </c>
      <c r="U25" s="22">
        <f>INDEX(NoSettings!$C$2:$AG$6843,MATCH(Transportation_cargo!$C25,NoSettings!$A$2:$A$6843,0),MATCH(Transportation_cargo!U$23,NoSettings!$C$1:$AG$1,0))</f>
        <v>34091500000</v>
      </c>
      <c r="V25" s="22">
        <f>INDEX(NoSettings!$C$2:$AG$6843,MATCH(Transportation_cargo!$C25,NoSettings!$A$2:$A$6843,0),MATCH(Transportation_cargo!V$23,NoSettings!$C$1:$AG$1,0))</f>
        <v>34091500000</v>
      </c>
      <c r="W25" s="22">
        <f>INDEX(NoSettings!$C$2:$AG$6843,MATCH(Transportation_cargo!$C25,NoSettings!$A$2:$A$6843,0),MATCH(Transportation_cargo!W$23,NoSettings!$C$1:$AG$1,0))</f>
        <v>34407100000</v>
      </c>
      <c r="X25" s="22">
        <f>INDEX(NoSettings!$C$2:$AG$6843,MATCH(Transportation_cargo!$C25,NoSettings!$A$2:$A$6843,0),MATCH(Transportation_cargo!X$23,NoSettings!$C$1:$AG$1,0))</f>
        <v>34407100000</v>
      </c>
      <c r="Y25" s="22">
        <f>INDEX(NoSettings!$C$2:$AG$6843,MATCH(Transportation_cargo!$C25,NoSettings!$A$2:$A$6843,0),MATCH(Transportation_cargo!Y$23,NoSettings!$C$1:$AG$1,0))</f>
        <v>34722800000</v>
      </c>
      <c r="Z25" s="22">
        <f>INDEX(NoSettings!$C$2:$AG$6843,MATCH(Transportation_cargo!$C25,NoSettings!$A$2:$A$6843,0),MATCH(Transportation_cargo!Z$23,NoSettings!$C$1:$AG$1,0))</f>
        <v>34722800000</v>
      </c>
      <c r="AA25" s="22">
        <f>INDEX(NoSettings!$C$2:$AG$6843,MATCH(Transportation_cargo!$C25,NoSettings!$A$2:$A$6843,0),MATCH(Transportation_cargo!AA$23,NoSettings!$C$1:$AG$1,0))</f>
        <v>35038500000</v>
      </c>
      <c r="AB25" s="22">
        <f>INDEX(NoSettings!$C$2:$AG$6843,MATCH(Transportation_cargo!$C25,NoSettings!$A$2:$A$6843,0),MATCH(Transportation_cargo!AB$23,NoSettings!$C$1:$AG$1,0))</f>
        <v>35038500000</v>
      </c>
      <c r="AC25" s="22">
        <f>INDEX(NoSettings!$C$2:$AG$6843,MATCH(Transportation_cargo!$C25,NoSettings!$A$2:$A$6843,0),MATCH(Transportation_cargo!AC$23,NoSettings!$C$1:$AG$1,0))</f>
        <v>35354100000</v>
      </c>
      <c r="AD25" s="22">
        <f>INDEX(NoSettings!$C$2:$AG$6843,MATCH(Transportation_cargo!$C25,NoSettings!$A$2:$A$6843,0),MATCH(Transportation_cargo!AD$23,NoSettings!$C$1:$AG$1,0))</f>
        <v>35354100000</v>
      </c>
      <c r="AE25" s="22">
        <f>INDEX(NoSettings!$C$2:$AG$6843,MATCH(Transportation_cargo!$C25,NoSettings!$A$2:$A$6843,0),MATCH(Transportation_cargo!AE$23,NoSettings!$C$1:$AG$1,0))</f>
        <v>35669800000</v>
      </c>
      <c r="AF25" s="22">
        <f>INDEX(NoSettings!$C$2:$AG$6843,MATCH(Transportation_cargo!$C25,NoSettings!$A$2:$A$6843,0),MATCH(Transportation_cargo!AF$23,NoSettings!$C$1:$AG$1,0))</f>
        <v>35669800000</v>
      </c>
      <c r="AG25" s="22">
        <f>INDEX(NoSettings!$C$2:$AG$6843,MATCH(Transportation_cargo!$C25,NoSettings!$A$2:$A$6843,0),MATCH(Transportation_cargo!AG$23,NoSettings!$C$1:$AG$1,0))</f>
        <v>35985400000</v>
      </c>
      <c r="AH25" s="22">
        <f>INDEX(NoSettings!$C$2:$AG$6843,MATCH(Transportation_cargo!$C25,NoSettings!$A$2:$A$6843,0),MATCH(Transportation_cargo!AH$23,NoSettings!$C$1:$AG$1,0))</f>
        <v>35985400000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730444000000</v>
      </c>
      <c r="E26" s="22">
        <f>INDEX(NoSettings!$C$2:$AG$6843,MATCH(Transportation_cargo!$C26,NoSettings!$A$2:$A$6843,0),MATCH(Transportation_cargo!E$23,NoSettings!$C$1:$AG$1,0))</f>
        <v>699689000000</v>
      </c>
      <c r="F26" s="22">
        <f>INDEX(NoSettings!$C$2:$AG$6843,MATCH(Transportation_cargo!$C26,NoSettings!$A$2:$A$6843,0),MATCH(Transportation_cargo!F$23,NoSettings!$C$1:$AG$1,0))</f>
        <v>668933000000</v>
      </c>
      <c r="G26" s="22">
        <f>INDEX(NoSettings!$C$2:$AG$6843,MATCH(Transportation_cargo!$C26,NoSettings!$A$2:$A$6843,0),MATCH(Transportation_cargo!G$23,NoSettings!$C$1:$AG$1,0))</f>
        <v>638178000000</v>
      </c>
      <c r="H26" s="22">
        <f>INDEX(NoSettings!$C$2:$AG$6843,MATCH(Transportation_cargo!$C26,NoSettings!$A$2:$A$6843,0),MATCH(Transportation_cargo!H$23,NoSettings!$C$1:$AG$1,0))</f>
        <v>607422000000</v>
      </c>
      <c r="I26" s="22">
        <f>INDEX(NoSettings!$C$2:$AG$6843,MATCH(Transportation_cargo!$C26,NoSettings!$A$2:$A$6843,0),MATCH(Transportation_cargo!I$23,NoSettings!$C$1:$AG$1,0))</f>
        <v>584355000000</v>
      </c>
      <c r="J26" s="22">
        <f>INDEX(NoSettings!$C$2:$AG$6843,MATCH(Transportation_cargo!$C26,NoSettings!$A$2:$A$6843,0),MATCH(Transportation_cargo!J$23,NoSettings!$C$1:$AG$1,0))</f>
        <v>553600000000</v>
      </c>
      <c r="K26" s="22">
        <f>INDEX(NoSettings!$C$2:$AG$6843,MATCH(Transportation_cargo!$C26,NoSettings!$A$2:$A$6843,0),MATCH(Transportation_cargo!K$23,NoSettings!$C$1:$AG$1,0))</f>
        <v>530533000000</v>
      </c>
      <c r="L26" s="22">
        <f>INDEX(NoSettings!$C$2:$AG$6843,MATCH(Transportation_cargo!$C26,NoSettings!$A$2:$A$6843,0),MATCH(Transportation_cargo!L$23,NoSettings!$C$1:$AG$1,0))</f>
        <v>507467000000</v>
      </c>
      <c r="M26" s="22">
        <f>INDEX(NoSettings!$C$2:$AG$6843,MATCH(Transportation_cargo!$C26,NoSettings!$A$2:$A$6843,0),MATCH(Transportation_cargo!M$23,NoSettings!$C$1:$AG$1,0))</f>
        <v>484400000000</v>
      </c>
      <c r="N26" s="22">
        <f>INDEX(NoSettings!$C$2:$AG$6843,MATCH(Transportation_cargo!$C26,NoSettings!$A$2:$A$6843,0),MATCH(Transportation_cargo!N$23,NoSettings!$C$1:$AG$1,0))</f>
        <v>461333000000</v>
      </c>
      <c r="O26" s="22">
        <f>INDEX(NoSettings!$C$2:$AG$6843,MATCH(Transportation_cargo!$C26,NoSettings!$A$2:$A$6843,0),MATCH(Transportation_cargo!O$23,NoSettings!$C$1:$AG$1,0))</f>
        <v>438267000000</v>
      </c>
      <c r="P26" s="22">
        <f>INDEX(NoSettings!$C$2:$AG$6843,MATCH(Transportation_cargo!$C26,NoSettings!$A$2:$A$6843,0),MATCH(Transportation_cargo!P$23,NoSettings!$C$1:$AG$1,0))</f>
        <v>422889000000</v>
      </c>
      <c r="Q26" s="22">
        <f>INDEX(NoSettings!$C$2:$AG$6843,MATCH(Transportation_cargo!$C26,NoSettings!$A$2:$A$6843,0),MATCH(Transportation_cargo!Q$23,NoSettings!$C$1:$AG$1,0))</f>
        <v>399822000000</v>
      </c>
      <c r="R26" s="22">
        <f>INDEX(NoSettings!$C$2:$AG$6843,MATCH(Transportation_cargo!$C26,NoSettings!$A$2:$A$6843,0),MATCH(Transportation_cargo!R$23,NoSettings!$C$1:$AG$1,0))</f>
        <v>384444000000</v>
      </c>
      <c r="S26" s="22">
        <f>INDEX(NoSettings!$C$2:$AG$6843,MATCH(Transportation_cargo!$C26,NoSettings!$A$2:$A$6843,0),MATCH(Transportation_cargo!S$23,NoSettings!$C$1:$AG$1,0))</f>
        <v>369067000000</v>
      </c>
      <c r="T26" s="22">
        <f>INDEX(NoSettings!$C$2:$AG$6843,MATCH(Transportation_cargo!$C26,NoSettings!$A$2:$A$6843,0),MATCH(Transportation_cargo!T$23,NoSettings!$C$1:$AG$1,0))</f>
        <v>353689000000</v>
      </c>
      <c r="U26" s="22">
        <f>INDEX(NoSettings!$C$2:$AG$6843,MATCH(Transportation_cargo!$C26,NoSettings!$A$2:$A$6843,0),MATCH(Transportation_cargo!U$23,NoSettings!$C$1:$AG$1,0))</f>
        <v>330622000000</v>
      </c>
      <c r="V26" s="22">
        <f>INDEX(NoSettings!$C$2:$AG$6843,MATCH(Transportation_cargo!$C26,NoSettings!$A$2:$A$6843,0),MATCH(Transportation_cargo!V$23,NoSettings!$C$1:$AG$1,0))</f>
        <v>322933000000</v>
      </c>
      <c r="W26" s="22">
        <f>INDEX(NoSettings!$C$2:$AG$6843,MATCH(Transportation_cargo!$C26,NoSettings!$A$2:$A$6843,0),MATCH(Transportation_cargo!W$23,NoSettings!$C$1:$AG$1,0))</f>
        <v>307555000000</v>
      </c>
      <c r="X26" s="22">
        <f>INDEX(NoSettings!$C$2:$AG$6843,MATCH(Transportation_cargo!$C26,NoSettings!$A$2:$A$6843,0),MATCH(Transportation_cargo!X$23,NoSettings!$C$1:$AG$1,0))</f>
        <v>292178000000</v>
      </c>
      <c r="Y26" s="22">
        <f>INDEX(NoSettings!$C$2:$AG$6843,MATCH(Transportation_cargo!$C26,NoSettings!$A$2:$A$6843,0),MATCH(Transportation_cargo!Y$23,NoSettings!$C$1:$AG$1,0))</f>
        <v>276800000000</v>
      </c>
      <c r="Z26" s="22">
        <f>INDEX(NoSettings!$C$2:$AG$6843,MATCH(Transportation_cargo!$C26,NoSettings!$A$2:$A$6843,0),MATCH(Transportation_cargo!Z$23,NoSettings!$C$1:$AG$1,0))</f>
        <v>269111000000</v>
      </c>
      <c r="AA26" s="22">
        <f>INDEX(NoSettings!$C$2:$AG$6843,MATCH(Transportation_cargo!$C26,NoSettings!$A$2:$A$6843,0),MATCH(Transportation_cargo!AA$23,NoSettings!$C$1:$AG$1,0))</f>
        <v>253733000000</v>
      </c>
      <c r="AB26" s="22">
        <f>INDEX(NoSettings!$C$2:$AG$6843,MATCH(Transportation_cargo!$C26,NoSettings!$A$2:$A$6843,0),MATCH(Transportation_cargo!AB$23,NoSettings!$C$1:$AG$1,0))</f>
        <v>238355000000</v>
      </c>
      <c r="AC26" s="22">
        <f>INDEX(NoSettings!$C$2:$AG$6843,MATCH(Transportation_cargo!$C26,NoSettings!$A$2:$A$6843,0),MATCH(Transportation_cargo!AC$23,NoSettings!$C$1:$AG$1,0))</f>
        <v>230667000000</v>
      </c>
      <c r="AD26" s="22">
        <f>INDEX(NoSettings!$C$2:$AG$6843,MATCH(Transportation_cargo!$C26,NoSettings!$A$2:$A$6843,0),MATCH(Transportation_cargo!AD$23,NoSettings!$C$1:$AG$1,0))</f>
        <v>222978000000</v>
      </c>
      <c r="AE26" s="22">
        <f>INDEX(NoSettings!$C$2:$AG$6843,MATCH(Transportation_cargo!$C26,NoSettings!$A$2:$A$6843,0),MATCH(Transportation_cargo!AE$23,NoSettings!$C$1:$AG$1,0))</f>
        <v>207600000000</v>
      </c>
      <c r="AF26" s="22">
        <f>INDEX(NoSettings!$C$2:$AG$6843,MATCH(Transportation_cargo!$C26,NoSettings!$A$2:$A$6843,0),MATCH(Transportation_cargo!AF$23,NoSettings!$C$1:$AG$1,0))</f>
        <v>199911000000</v>
      </c>
      <c r="AG26" s="22">
        <f>INDEX(NoSettings!$C$2:$AG$6843,MATCH(Transportation_cargo!$C26,NoSettings!$A$2:$A$6843,0),MATCH(Transportation_cargo!AG$23,NoSettings!$C$1:$AG$1,0))</f>
        <v>192222000000</v>
      </c>
      <c r="AH26" s="22">
        <f>INDEX(NoSettings!$C$2:$AG$6843,MATCH(Transportation_cargo!$C26,NoSettings!$A$2:$A$6843,0),MATCH(Transportation_cargo!AH$23,NoSettings!$C$1:$AG$1,0))</f>
        <v>184533000000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421947000000</v>
      </c>
      <c r="E27" s="22">
        <f>INDEX(NoSettings!$C$2:$AG$6843,MATCH(Transportation_cargo!$C27,NoSettings!$A$2:$A$6843,0),MATCH(Transportation_cargo!E$23,NoSettings!$C$1:$AG$1,0))</f>
        <v>434358000000</v>
      </c>
      <c r="F27" s="22">
        <f>INDEX(NoSettings!$C$2:$AG$6843,MATCH(Transportation_cargo!$C27,NoSettings!$A$2:$A$6843,0),MATCH(Transportation_cargo!F$23,NoSettings!$C$1:$AG$1,0))</f>
        <v>442631000000</v>
      </c>
      <c r="G27" s="22">
        <f>INDEX(NoSettings!$C$2:$AG$6843,MATCH(Transportation_cargo!$C27,NoSettings!$A$2:$A$6843,0),MATCH(Transportation_cargo!G$23,NoSettings!$C$1:$AG$1,0))</f>
        <v>455041000000</v>
      </c>
      <c r="H27" s="22">
        <f>INDEX(NoSettings!$C$2:$AG$6843,MATCH(Transportation_cargo!$C27,NoSettings!$A$2:$A$6843,0),MATCH(Transportation_cargo!H$23,NoSettings!$C$1:$AG$1,0))</f>
        <v>467451000000</v>
      </c>
      <c r="I27" s="22">
        <f>INDEX(NoSettings!$C$2:$AG$6843,MATCH(Transportation_cargo!$C27,NoSettings!$A$2:$A$6843,0),MATCH(Transportation_cargo!I$23,NoSettings!$C$1:$AG$1,0))</f>
        <v>475725000000</v>
      </c>
      <c r="J27" s="22">
        <f>INDEX(NoSettings!$C$2:$AG$6843,MATCH(Transportation_cargo!$C27,NoSettings!$A$2:$A$6843,0),MATCH(Transportation_cargo!J$23,NoSettings!$C$1:$AG$1,0))</f>
        <v>488135000000</v>
      </c>
      <c r="K27" s="22">
        <f>INDEX(NoSettings!$C$2:$AG$6843,MATCH(Transportation_cargo!$C27,NoSettings!$A$2:$A$6843,0),MATCH(Transportation_cargo!K$23,NoSettings!$C$1:$AG$1,0))</f>
        <v>500545000000</v>
      </c>
      <c r="L27" s="22">
        <f>INDEX(NoSettings!$C$2:$AG$6843,MATCH(Transportation_cargo!$C27,NoSettings!$A$2:$A$6843,0),MATCH(Transportation_cargo!L$23,NoSettings!$C$1:$AG$1,0))</f>
        <v>512956000000</v>
      </c>
      <c r="M27" s="22">
        <f>INDEX(NoSettings!$C$2:$AG$6843,MATCH(Transportation_cargo!$C27,NoSettings!$A$2:$A$6843,0),MATCH(Transportation_cargo!M$23,NoSettings!$C$1:$AG$1,0))</f>
        <v>525366000000</v>
      </c>
      <c r="N27" s="22">
        <f>INDEX(NoSettings!$C$2:$AG$6843,MATCH(Transportation_cargo!$C27,NoSettings!$A$2:$A$6843,0),MATCH(Transportation_cargo!N$23,NoSettings!$C$1:$AG$1,0))</f>
        <v>537776000000</v>
      </c>
      <c r="O27" s="22">
        <f>INDEX(NoSettings!$C$2:$AG$6843,MATCH(Transportation_cargo!$C27,NoSettings!$A$2:$A$6843,0),MATCH(Transportation_cargo!O$23,NoSettings!$C$1:$AG$1,0))</f>
        <v>550186000000</v>
      </c>
      <c r="P27" s="22">
        <f>INDEX(NoSettings!$C$2:$AG$6843,MATCH(Transportation_cargo!$C27,NoSettings!$A$2:$A$6843,0),MATCH(Transportation_cargo!P$23,NoSettings!$C$1:$AG$1,0))</f>
        <v>562596000000</v>
      </c>
      <c r="Q27" s="22">
        <f>INDEX(NoSettings!$C$2:$AG$6843,MATCH(Transportation_cargo!$C27,NoSettings!$A$2:$A$6843,0),MATCH(Transportation_cargo!Q$23,NoSettings!$C$1:$AG$1,0))</f>
        <v>575007000000</v>
      </c>
      <c r="R27" s="22">
        <f>INDEX(NoSettings!$C$2:$AG$6843,MATCH(Transportation_cargo!$C27,NoSettings!$A$2:$A$6843,0),MATCH(Transportation_cargo!R$23,NoSettings!$C$1:$AG$1,0))</f>
        <v>587417000000</v>
      </c>
      <c r="S27" s="22">
        <f>INDEX(NoSettings!$C$2:$AG$6843,MATCH(Transportation_cargo!$C27,NoSettings!$A$2:$A$6843,0),MATCH(Transportation_cargo!S$23,NoSettings!$C$1:$AG$1,0))</f>
        <v>603964000000</v>
      </c>
      <c r="T27" s="22">
        <f>INDEX(NoSettings!$C$2:$AG$6843,MATCH(Transportation_cargo!$C27,NoSettings!$A$2:$A$6843,0),MATCH(Transportation_cargo!T$23,NoSettings!$C$1:$AG$1,0))</f>
        <v>616374000000</v>
      </c>
      <c r="U27" s="22">
        <f>INDEX(NoSettings!$C$2:$AG$6843,MATCH(Transportation_cargo!$C27,NoSettings!$A$2:$A$6843,0),MATCH(Transportation_cargo!U$23,NoSettings!$C$1:$AG$1,0))</f>
        <v>632921000000</v>
      </c>
      <c r="V27" s="22">
        <f>INDEX(NoSettings!$C$2:$AG$6843,MATCH(Transportation_cargo!$C27,NoSettings!$A$2:$A$6843,0),MATCH(Transportation_cargo!V$23,NoSettings!$C$1:$AG$1,0))</f>
        <v>649468000000</v>
      </c>
      <c r="W27" s="22">
        <f>INDEX(NoSettings!$C$2:$AG$6843,MATCH(Transportation_cargo!$C27,NoSettings!$A$2:$A$6843,0),MATCH(Transportation_cargo!W$23,NoSettings!$C$1:$AG$1,0))</f>
        <v>661878000000</v>
      </c>
      <c r="X27" s="22">
        <f>INDEX(NoSettings!$C$2:$AG$6843,MATCH(Transportation_cargo!$C27,NoSettings!$A$2:$A$6843,0),MATCH(Transportation_cargo!X$23,NoSettings!$C$1:$AG$1,0))</f>
        <v>678425000000</v>
      </c>
      <c r="Y27" s="22">
        <f>INDEX(NoSettings!$C$2:$AG$6843,MATCH(Transportation_cargo!$C27,NoSettings!$A$2:$A$6843,0),MATCH(Transportation_cargo!Y$23,NoSettings!$C$1:$AG$1,0))</f>
        <v>694972000000</v>
      </c>
      <c r="Z27" s="22">
        <f>INDEX(NoSettings!$C$2:$AG$6843,MATCH(Transportation_cargo!$C27,NoSettings!$A$2:$A$6843,0),MATCH(Transportation_cargo!Z$23,NoSettings!$C$1:$AG$1,0))</f>
        <v>711519000000</v>
      </c>
      <c r="AA27" s="22">
        <f>INDEX(NoSettings!$C$2:$AG$6843,MATCH(Transportation_cargo!$C27,NoSettings!$A$2:$A$6843,0),MATCH(Transportation_cargo!AA$23,NoSettings!$C$1:$AG$1,0))</f>
        <v>728066000000</v>
      </c>
      <c r="AB27" s="22">
        <f>INDEX(NoSettings!$C$2:$AG$6843,MATCH(Transportation_cargo!$C27,NoSettings!$A$2:$A$6843,0),MATCH(Transportation_cargo!AB$23,NoSettings!$C$1:$AG$1,0))</f>
        <v>744613000000</v>
      </c>
      <c r="AC27" s="22">
        <f>INDEX(NoSettings!$C$2:$AG$6843,MATCH(Transportation_cargo!$C27,NoSettings!$A$2:$A$6843,0),MATCH(Transportation_cargo!AC$23,NoSettings!$C$1:$AG$1,0))</f>
        <v>765297000000</v>
      </c>
      <c r="AD27" s="22">
        <f>INDEX(NoSettings!$C$2:$AG$6843,MATCH(Transportation_cargo!$C27,NoSettings!$A$2:$A$6843,0),MATCH(Transportation_cargo!AD$23,NoSettings!$C$1:$AG$1,0))</f>
        <v>781844000000</v>
      </c>
      <c r="AE27" s="22">
        <f>INDEX(NoSettings!$C$2:$AG$6843,MATCH(Transportation_cargo!$C27,NoSettings!$A$2:$A$6843,0),MATCH(Transportation_cargo!AE$23,NoSettings!$C$1:$AG$1,0))</f>
        <v>802527000000</v>
      </c>
      <c r="AF27" s="22">
        <f>INDEX(NoSettings!$C$2:$AG$6843,MATCH(Transportation_cargo!$C27,NoSettings!$A$2:$A$6843,0),MATCH(Transportation_cargo!AF$23,NoSettings!$C$1:$AG$1,0))</f>
        <v>819074000000</v>
      </c>
      <c r="AG27" s="22">
        <f>INDEX(NoSettings!$C$2:$AG$6843,MATCH(Transportation_cargo!$C27,NoSettings!$A$2:$A$6843,0),MATCH(Transportation_cargo!AG$23,NoSettings!$C$1:$AG$1,0))</f>
        <v>839758000000</v>
      </c>
      <c r="AH27" s="22">
        <f>INDEX(NoSettings!$C$2:$AG$6843,MATCH(Transportation_cargo!$C27,NoSettings!$A$2:$A$6843,0),MATCH(Transportation_cargo!AH$23,NoSettings!$C$1:$AG$1,0))</f>
        <v>860442000000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219333</v>
      </c>
      <c r="E32" s="22">
        <f>INDEX(NoSettings!$C$2:$AG$6843,MATCH(Transportation_cargo!$C32,NoSettings!$A$2:$A$6843,0),MATCH(Transportation_cargo!E$23,NoSettings!$C$1:$AG$1,0))</f>
        <v>217117</v>
      </c>
      <c r="F32" s="22">
        <f>INDEX(NoSettings!$C$2:$AG$6843,MATCH(Transportation_cargo!$C32,NoSettings!$A$2:$A$6843,0),MATCH(Transportation_cargo!F$23,NoSettings!$C$1:$AG$1,0))</f>
        <v>214902</v>
      </c>
      <c r="G32" s="22">
        <f>INDEX(NoSettings!$C$2:$AG$6843,MATCH(Transportation_cargo!$C32,NoSettings!$A$2:$A$6843,0),MATCH(Transportation_cargo!G$23,NoSettings!$C$1:$AG$1,0))</f>
        <v>212686</v>
      </c>
      <c r="H32" s="22">
        <f>INDEX(NoSettings!$C$2:$AG$6843,MATCH(Transportation_cargo!$C32,NoSettings!$A$2:$A$6843,0),MATCH(Transportation_cargo!H$23,NoSettings!$C$1:$AG$1,0))</f>
        <v>210471</v>
      </c>
      <c r="I32" s="22">
        <f>INDEX(NoSettings!$C$2:$AG$6843,MATCH(Transportation_cargo!$C32,NoSettings!$A$2:$A$6843,0),MATCH(Transportation_cargo!I$23,NoSettings!$C$1:$AG$1,0))</f>
        <v>208255</v>
      </c>
      <c r="J32" s="22">
        <f>INDEX(NoSettings!$C$2:$AG$6843,MATCH(Transportation_cargo!$C32,NoSettings!$A$2:$A$6843,0),MATCH(Transportation_cargo!J$23,NoSettings!$C$1:$AG$1,0))</f>
        <v>206040</v>
      </c>
      <c r="K32" s="22">
        <f>INDEX(NoSettings!$C$2:$AG$6843,MATCH(Transportation_cargo!$C32,NoSettings!$A$2:$A$6843,0),MATCH(Transportation_cargo!K$23,NoSettings!$C$1:$AG$1,0))</f>
        <v>203824</v>
      </c>
      <c r="L32" s="22">
        <f>INDEX(NoSettings!$C$2:$AG$6843,MATCH(Transportation_cargo!$C32,NoSettings!$A$2:$A$6843,0),MATCH(Transportation_cargo!L$23,NoSettings!$C$1:$AG$1,0))</f>
        <v>199393</v>
      </c>
      <c r="M32" s="22">
        <f>INDEX(NoSettings!$C$2:$AG$6843,MATCH(Transportation_cargo!$C32,NoSettings!$A$2:$A$6843,0),MATCH(Transportation_cargo!M$23,NoSettings!$C$1:$AG$1,0))</f>
        <v>197178</v>
      </c>
      <c r="N32" s="22">
        <f>INDEX(NoSettings!$C$2:$AG$6843,MATCH(Transportation_cargo!$C32,NoSettings!$A$2:$A$6843,0),MATCH(Transportation_cargo!N$23,NoSettings!$C$1:$AG$1,0))</f>
        <v>197178</v>
      </c>
      <c r="O32" s="22">
        <f>INDEX(NoSettings!$C$2:$AG$6843,MATCH(Transportation_cargo!$C32,NoSettings!$A$2:$A$6843,0),MATCH(Transportation_cargo!O$23,NoSettings!$C$1:$AG$1,0))</f>
        <v>194962</v>
      </c>
      <c r="P32" s="22">
        <f>INDEX(NoSettings!$C$2:$AG$6843,MATCH(Transportation_cargo!$C32,NoSettings!$A$2:$A$6843,0),MATCH(Transportation_cargo!P$23,NoSettings!$C$1:$AG$1,0))</f>
        <v>192747</v>
      </c>
      <c r="Q32" s="22">
        <f>INDEX(NoSettings!$C$2:$AG$6843,MATCH(Transportation_cargo!$C32,NoSettings!$A$2:$A$6843,0),MATCH(Transportation_cargo!Q$23,NoSettings!$C$1:$AG$1,0))</f>
        <v>190531</v>
      </c>
      <c r="R32" s="22">
        <f>INDEX(NoSettings!$C$2:$AG$6843,MATCH(Transportation_cargo!$C32,NoSettings!$A$2:$A$6843,0),MATCH(Transportation_cargo!R$23,NoSettings!$C$1:$AG$1,0))</f>
        <v>188316</v>
      </c>
      <c r="S32" s="22">
        <f>INDEX(NoSettings!$C$2:$AG$6843,MATCH(Transportation_cargo!$C32,NoSettings!$A$2:$A$6843,0),MATCH(Transportation_cargo!S$23,NoSettings!$C$1:$AG$1,0))</f>
        <v>186100</v>
      </c>
      <c r="T32" s="22">
        <f>INDEX(NoSettings!$C$2:$AG$6843,MATCH(Transportation_cargo!$C32,NoSettings!$A$2:$A$6843,0),MATCH(Transportation_cargo!T$23,NoSettings!$C$1:$AG$1,0))</f>
        <v>183885</v>
      </c>
      <c r="U32" s="22">
        <f>INDEX(NoSettings!$C$2:$AG$6843,MATCH(Transportation_cargo!$C32,NoSettings!$A$2:$A$6843,0),MATCH(Transportation_cargo!U$23,NoSettings!$C$1:$AG$1,0))</f>
        <v>181669</v>
      </c>
      <c r="V32" s="22">
        <f>INDEX(NoSettings!$C$2:$AG$6843,MATCH(Transportation_cargo!$C32,NoSettings!$A$2:$A$6843,0),MATCH(Transportation_cargo!V$23,NoSettings!$C$1:$AG$1,0))</f>
        <v>179454</v>
      </c>
      <c r="W32" s="22">
        <f>INDEX(NoSettings!$C$2:$AG$6843,MATCH(Transportation_cargo!$C32,NoSettings!$A$2:$A$6843,0),MATCH(Transportation_cargo!W$23,NoSettings!$C$1:$AG$1,0))</f>
        <v>177238</v>
      </c>
      <c r="X32" s="22">
        <f>INDEX(NoSettings!$C$2:$AG$6843,MATCH(Transportation_cargo!$C32,NoSettings!$A$2:$A$6843,0),MATCH(Transportation_cargo!X$23,NoSettings!$C$1:$AG$1,0))</f>
        <v>175023</v>
      </c>
      <c r="Y32" s="22">
        <f>INDEX(NoSettings!$C$2:$AG$6843,MATCH(Transportation_cargo!$C32,NoSettings!$A$2:$A$6843,0),MATCH(Transportation_cargo!Y$23,NoSettings!$C$1:$AG$1,0))</f>
        <v>172807</v>
      </c>
      <c r="Z32" s="22">
        <f>INDEX(NoSettings!$C$2:$AG$6843,MATCH(Transportation_cargo!$C32,NoSettings!$A$2:$A$6843,0),MATCH(Transportation_cargo!Z$23,NoSettings!$C$1:$AG$1,0))</f>
        <v>170592</v>
      </c>
      <c r="AA32" s="22">
        <f>INDEX(NoSettings!$C$2:$AG$6843,MATCH(Transportation_cargo!$C32,NoSettings!$A$2:$A$6843,0),MATCH(Transportation_cargo!AA$23,NoSettings!$C$1:$AG$1,0))</f>
        <v>170592</v>
      </c>
      <c r="AB32" s="22">
        <f>INDEX(NoSettings!$C$2:$AG$6843,MATCH(Transportation_cargo!$C32,NoSettings!$A$2:$A$6843,0),MATCH(Transportation_cargo!AB$23,NoSettings!$C$1:$AG$1,0))</f>
        <v>168376</v>
      </c>
      <c r="AC32" s="22">
        <f>INDEX(NoSettings!$C$2:$AG$6843,MATCH(Transportation_cargo!$C32,NoSettings!$A$2:$A$6843,0),MATCH(Transportation_cargo!AC$23,NoSettings!$C$1:$AG$1,0))</f>
        <v>166161</v>
      </c>
      <c r="AD32" s="22">
        <f>INDEX(NoSettings!$C$2:$AG$6843,MATCH(Transportation_cargo!$C32,NoSettings!$A$2:$A$6843,0),MATCH(Transportation_cargo!AD$23,NoSettings!$C$1:$AG$1,0))</f>
        <v>163946</v>
      </c>
      <c r="AE32" s="22">
        <f>INDEX(NoSettings!$C$2:$AG$6843,MATCH(Transportation_cargo!$C32,NoSettings!$A$2:$A$6843,0),MATCH(Transportation_cargo!AE$23,NoSettings!$C$1:$AG$1,0))</f>
        <v>161730</v>
      </c>
      <c r="AF32" s="22">
        <f>INDEX(NoSettings!$C$2:$AG$6843,MATCH(Transportation_cargo!$C32,NoSettings!$A$2:$A$6843,0),MATCH(Transportation_cargo!AF$23,NoSettings!$C$1:$AG$1,0))</f>
        <v>159515</v>
      </c>
      <c r="AG32" s="22">
        <f>INDEX(NoSettings!$C$2:$AG$6843,MATCH(Transportation_cargo!$C32,NoSettings!$A$2:$A$6843,0),MATCH(Transportation_cargo!AG$23,NoSettings!$C$1:$AG$1,0))</f>
        <v>159515</v>
      </c>
      <c r="AH32" s="22">
        <f>INDEX(NoSettings!$C$2:$AG$6843,MATCH(Transportation_cargo!$C32,NoSettings!$A$2:$A$6843,0),MATCH(Transportation_cargo!AH$23,NoSettings!$C$1:$AG$1,0))</f>
        <v>157299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2109300000000</v>
      </c>
      <c r="E33" s="22">
        <f>INDEX(NoSettings!$C$2:$AG$6843,MATCH(Transportation_cargo!$C33,NoSettings!$A$2:$A$6843,0),MATCH(Transportation_cargo!E$23,NoSettings!$C$1:$AG$1,0))</f>
        <v>2201010000000</v>
      </c>
      <c r="F33" s="22">
        <f>INDEX(NoSettings!$C$2:$AG$6843,MATCH(Transportation_cargo!$C33,NoSettings!$A$2:$A$6843,0),MATCH(Transportation_cargo!F$23,NoSettings!$C$1:$AG$1,0))</f>
        <v>2292710000000</v>
      </c>
      <c r="G33" s="22">
        <f>INDEX(NoSettings!$C$2:$AG$6843,MATCH(Transportation_cargo!$C33,NoSettings!$A$2:$A$6843,0),MATCH(Transportation_cargo!G$23,NoSettings!$C$1:$AG$1,0))</f>
        <v>2315640000000</v>
      </c>
      <c r="H33" s="22">
        <f>INDEX(NoSettings!$C$2:$AG$6843,MATCH(Transportation_cargo!$C33,NoSettings!$A$2:$A$6843,0),MATCH(Transportation_cargo!H$23,NoSettings!$C$1:$AG$1,0))</f>
        <v>2315640000000</v>
      </c>
      <c r="I33" s="22">
        <f>INDEX(NoSettings!$C$2:$AG$6843,MATCH(Transportation_cargo!$C33,NoSettings!$A$2:$A$6843,0),MATCH(Transportation_cargo!I$23,NoSettings!$C$1:$AG$1,0))</f>
        <v>2338570000000</v>
      </c>
      <c r="J33" s="22">
        <f>INDEX(NoSettings!$C$2:$AG$6843,MATCH(Transportation_cargo!$C33,NoSettings!$A$2:$A$6843,0),MATCH(Transportation_cargo!J$23,NoSettings!$C$1:$AG$1,0))</f>
        <v>2361500000000</v>
      </c>
      <c r="K33" s="22">
        <f>INDEX(NoSettings!$C$2:$AG$6843,MATCH(Transportation_cargo!$C33,NoSettings!$A$2:$A$6843,0),MATCH(Transportation_cargo!K$23,NoSettings!$C$1:$AG$1,0))</f>
        <v>2361500000000</v>
      </c>
      <c r="L33" s="22">
        <f>INDEX(NoSettings!$C$2:$AG$6843,MATCH(Transportation_cargo!$C33,NoSettings!$A$2:$A$6843,0),MATCH(Transportation_cargo!L$23,NoSettings!$C$1:$AG$1,0))</f>
        <v>2384420000000</v>
      </c>
      <c r="M33" s="22">
        <f>INDEX(NoSettings!$C$2:$AG$6843,MATCH(Transportation_cargo!$C33,NoSettings!$A$2:$A$6843,0),MATCH(Transportation_cargo!M$23,NoSettings!$C$1:$AG$1,0))</f>
        <v>2384420000000</v>
      </c>
      <c r="N33" s="22">
        <f>INDEX(NoSettings!$C$2:$AG$6843,MATCH(Transportation_cargo!$C33,NoSettings!$A$2:$A$6843,0),MATCH(Transportation_cargo!N$23,NoSettings!$C$1:$AG$1,0))</f>
        <v>2407350000000</v>
      </c>
      <c r="O33" s="22">
        <f>INDEX(NoSettings!$C$2:$AG$6843,MATCH(Transportation_cargo!$C33,NoSettings!$A$2:$A$6843,0),MATCH(Transportation_cargo!O$23,NoSettings!$C$1:$AG$1,0))</f>
        <v>2430280000000</v>
      </c>
      <c r="P33" s="22">
        <f>INDEX(NoSettings!$C$2:$AG$6843,MATCH(Transportation_cargo!$C33,NoSettings!$A$2:$A$6843,0),MATCH(Transportation_cargo!P$23,NoSettings!$C$1:$AG$1,0))</f>
        <v>2430280000000</v>
      </c>
      <c r="Q33" s="22">
        <f>INDEX(NoSettings!$C$2:$AG$6843,MATCH(Transportation_cargo!$C33,NoSettings!$A$2:$A$6843,0),MATCH(Transportation_cargo!Q$23,NoSettings!$C$1:$AG$1,0))</f>
        <v>2453200000000</v>
      </c>
      <c r="R33" s="22">
        <f>INDEX(NoSettings!$C$2:$AG$6843,MATCH(Transportation_cargo!$C33,NoSettings!$A$2:$A$6843,0),MATCH(Transportation_cargo!R$23,NoSettings!$C$1:$AG$1,0))</f>
        <v>2476130000000</v>
      </c>
      <c r="S33" s="22">
        <f>INDEX(NoSettings!$C$2:$AG$6843,MATCH(Transportation_cargo!$C33,NoSettings!$A$2:$A$6843,0),MATCH(Transportation_cargo!S$23,NoSettings!$C$1:$AG$1,0))</f>
        <v>2476130000000</v>
      </c>
      <c r="T33" s="22">
        <f>INDEX(NoSettings!$C$2:$AG$6843,MATCH(Transportation_cargo!$C33,NoSettings!$A$2:$A$6843,0),MATCH(Transportation_cargo!T$23,NoSettings!$C$1:$AG$1,0))</f>
        <v>2499060000000</v>
      </c>
      <c r="U33" s="22">
        <f>INDEX(NoSettings!$C$2:$AG$6843,MATCH(Transportation_cargo!$C33,NoSettings!$A$2:$A$6843,0),MATCH(Transportation_cargo!U$23,NoSettings!$C$1:$AG$1,0))</f>
        <v>2521990000000</v>
      </c>
      <c r="V33" s="22">
        <f>INDEX(NoSettings!$C$2:$AG$6843,MATCH(Transportation_cargo!$C33,NoSettings!$A$2:$A$6843,0),MATCH(Transportation_cargo!V$23,NoSettings!$C$1:$AG$1,0))</f>
        <v>2521990000000</v>
      </c>
      <c r="W33" s="22">
        <f>INDEX(NoSettings!$C$2:$AG$6843,MATCH(Transportation_cargo!$C33,NoSettings!$A$2:$A$6843,0),MATCH(Transportation_cargo!W$23,NoSettings!$C$1:$AG$1,0))</f>
        <v>2544910000000</v>
      </c>
      <c r="X33" s="22">
        <f>INDEX(NoSettings!$C$2:$AG$6843,MATCH(Transportation_cargo!$C33,NoSettings!$A$2:$A$6843,0),MATCH(Transportation_cargo!X$23,NoSettings!$C$1:$AG$1,0))</f>
        <v>2567840000000</v>
      </c>
      <c r="Y33" s="22">
        <f>INDEX(NoSettings!$C$2:$AG$6843,MATCH(Transportation_cargo!$C33,NoSettings!$A$2:$A$6843,0),MATCH(Transportation_cargo!Y$23,NoSettings!$C$1:$AG$1,0))</f>
        <v>2567840000000</v>
      </c>
      <c r="Z33" s="22">
        <f>INDEX(NoSettings!$C$2:$AG$6843,MATCH(Transportation_cargo!$C33,NoSettings!$A$2:$A$6843,0),MATCH(Transportation_cargo!Z$23,NoSettings!$C$1:$AG$1,0))</f>
        <v>2590770000000</v>
      </c>
      <c r="AA33" s="22">
        <f>INDEX(NoSettings!$C$2:$AG$6843,MATCH(Transportation_cargo!$C33,NoSettings!$A$2:$A$6843,0),MATCH(Transportation_cargo!AA$23,NoSettings!$C$1:$AG$1,0))</f>
        <v>2613690000000</v>
      </c>
      <c r="AB33" s="22">
        <f>INDEX(NoSettings!$C$2:$AG$6843,MATCH(Transportation_cargo!$C33,NoSettings!$A$2:$A$6843,0),MATCH(Transportation_cargo!AB$23,NoSettings!$C$1:$AG$1,0))</f>
        <v>2613690000000</v>
      </c>
      <c r="AC33" s="22">
        <f>INDEX(NoSettings!$C$2:$AG$6843,MATCH(Transportation_cargo!$C33,NoSettings!$A$2:$A$6843,0),MATCH(Transportation_cargo!AC$23,NoSettings!$C$1:$AG$1,0))</f>
        <v>2636620000000</v>
      </c>
      <c r="AD33" s="22">
        <f>INDEX(NoSettings!$C$2:$AG$6843,MATCH(Transportation_cargo!$C33,NoSettings!$A$2:$A$6843,0),MATCH(Transportation_cargo!AD$23,NoSettings!$C$1:$AG$1,0))</f>
        <v>2659550000000</v>
      </c>
      <c r="AE33" s="22">
        <f>INDEX(NoSettings!$C$2:$AG$6843,MATCH(Transportation_cargo!$C33,NoSettings!$A$2:$A$6843,0),MATCH(Transportation_cargo!AE$23,NoSettings!$C$1:$AG$1,0))</f>
        <v>2659550000000</v>
      </c>
      <c r="AF33" s="22">
        <f>INDEX(NoSettings!$C$2:$AG$6843,MATCH(Transportation_cargo!$C33,NoSettings!$A$2:$A$6843,0),MATCH(Transportation_cargo!AF$23,NoSettings!$C$1:$AG$1,0))</f>
        <v>2682480000000</v>
      </c>
      <c r="AG33" s="22">
        <f>INDEX(NoSettings!$C$2:$AG$6843,MATCH(Transportation_cargo!$C33,NoSettings!$A$2:$A$6843,0),MATCH(Transportation_cargo!AG$23,NoSettings!$C$1:$AG$1,0))</f>
        <v>2705400000000</v>
      </c>
      <c r="AH33" s="22">
        <f>INDEX(NoSettings!$C$2:$AG$6843,MATCH(Transportation_cargo!$C33,NoSettings!$A$2:$A$6843,0),MATCH(Transportation_cargo!AH$23,NoSettings!$C$1:$AG$1,0))</f>
        <v>2705400000000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151990221966.45084</v>
      </c>
      <c r="E39" s="5">
        <f t="shared" ref="E39:AH60" si="2">SUMIFS(E$8:E$19,$C$8:$C$19,$B39)</f>
        <v>149996577452.30823</v>
      </c>
      <c r="F39" s="5">
        <f t="shared" si="2"/>
        <v>148029083425.98877</v>
      </c>
      <c r="G39" s="5">
        <f t="shared" si="2"/>
        <v>146087396873.47537</v>
      </c>
      <c r="H39" s="5">
        <f t="shared" si="2"/>
        <v>144171179280.04053</v>
      </c>
      <c r="I39" s="5">
        <f t="shared" si="2"/>
        <v>142280096571.22937</v>
      </c>
      <c r="J39" s="5">
        <f t="shared" si="2"/>
        <v>140413819054.617</v>
      </c>
      <c r="K39" s="5">
        <f t="shared" si="2"/>
        <v>138572021362.32965</v>
      </c>
      <c r="L39" s="5">
        <f t="shared" si="2"/>
        <v>136754382394.31996</v>
      </c>
      <c r="M39" s="5">
        <f t="shared" si="2"/>
        <v>134960585262.38618</v>
      </c>
      <c r="N39" s="5">
        <f t="shared" si="2"/>
        <v>133190317234.92567</v>
      </c>
      <c r="O39" s="5">
        <f t="shared" si="2"/>
        <v>131443269682.41315</v>
      </c>
      <c r="P39" s="5">
        <f t="shared" si="2"/>
        <v>129719138023.59398</v>
      </c>
      <c r="Q39" s="5">
        <f t="shared" si="2"/>
        <v>128017621672.38336</v>
      </c>
      <c r="R39" s="5">
        <f t="shared" si="2"/>
        <v>126338423985.46198</v>
      </c>
      <c r="S39" s="5">
        <f t="shared" si="2"/>
        <v>124681252210.55899</v>
      </c>
      <c r="T39" s="5">
        <f t="shared" si="2"/>
        <v>123045817435.41351</v>
      </c>
      <c r="U39" s="5">
        <f t="shared" si="2"/>
        <v>121431834537.40543</v>
      </c>
      <c r="V39" s="5">
        <f t="shared" si="2"/>
        <v>119839022133.84692</v>
      </c>
      <c r="W39" s="5">
        <f t="shared" si="2"/>
        <v>118267102532.92618</v>
      </c>
      <c r="X39" s="5">
        <f t="shared" si="2"/>
        <v>116715801685.29431</v>
      </c>
      <c r="Y39" s="5">
        <f t="shared" si="2"/>
        <v>115184849136.28754</v>
      </c>
      <c r="Z39" s="5">
        <f t="shared" si="2"/>
        <v>113673977978.77588</v>
      </c>
      <c r="AA39" s="5">
        <f t="shared" si="2"/>
        <v>112182924806.63051</v>
      </c>
      <c r="AB39" s="5">
        <f t="shared" si="2"/>
        <v>110711429668.80132</v>
      </c>
      <c r="AC39" s="5">
        <f t="shared" si="2"/>
        <v>109259236023.9969</v>
      </c>
      <c r="AD39" s="5">
        <f t="shared" si="2"/>
        <v>107826090695.95906</v>
      </c>
      <c r="AE39" s="5">
        <f t="shared" si="2"/>
        <v>106411743829.32382</v>
      </c>
      <c r="AF39" s="5">
        <f t="shared" si="2"/>
        <v>105015948846.06163</v>
      </c>
      <c r="AG39" s="5">
        <f t="shared" si="2"/>
        <v>103638462402.48866</v>
      </c>
      <c r="AH39" s="5">
        <f t="shared" si="2"/>
        <v>102279044346.84227</v>
      </c>
    </row>
    <row r="40" spans="1:34">
      <c r="A40" t="s">
        <v>5755</v>
      </c>
      <c r="B40" s="13" t="s">
        <v>1</v>
      </c>
      <c r="C40" t="s">
        <v>6979</v>
      </c>
      <c r="D40" s="15">
        <f t="shared" ref="D40:AH40" si="3">SUMIFS(D$24:D$35,$C$24:$C$35,"*"&amp;$A40&amp;"*")</f>
        <v>158161000000</v>
      </c>
      <c r="E40" s="15">
        <f t="shared" si="3"/>
        <v>161232000000</v>
      </c>
      <c r="F40" s="15">
        <f t="shared" si="3"/>
        <v>165839000000</v>
      </c>
      <c r="G40" s="15">
        <f t="shared" si="3"/>
        <v>170445000000</v>
      </c>
      <c r="H40" s="15">
        <f t="shared" si="3"/>
        <v>175052000000</v>
      </c>
      <c r="I40" s="15">
        <f t="shared" si="3"/>
        <v>178123000000</v>
      </c>
      <c r="J40" s="15">
        <f t="shared" si="3"/>
        <v>182730000000</v>
      </c>
      <c r="K40" s="15">
        <f t="shared" si="3"/>
        <v>188872000000</v>
      </c>
      <c r="L40" s="15">
        <f t="shared" si="3"/>
        <v>193479000000</v>
      </c>
      <c r="M40" s="15">
        <f t="shared" si="3"/>
        <v>198085000000</v>
      </c>
      <c r="N40" s="15">
        <f t="shared" si="3"/>
        <v>202692000000</v>
      </c>
      <c r="O40" s="15">
        <f t="shared" si="3"/>
        <v>208834000000</v>
      </c>
      <c r="P40" s="15">
        <f t="shared" si="3"/>
        <v>213441000000</v>
      </c>
      <c r="Q40" s="15">
        <f t="shared" si="3"/>
        <v>219583000000</v>
      </c>
      <c r="R40" s="15">
        <f t="shared" si="3"/>
        <v>224190000000</v>
      </c>
      <c r="S40" s="15">
        <f t="shared" si="3"/>
        <v>230332000000</v>
      </c>
      <c r="T40" s="15">
        <f t="shared" si="3"/>
        <v>236474000000</v>
      </c>
      <c r="U40" s="15">
        <f t="shared" si="3"/>
        <v>242616000000</v>
      </c>
      <c r="V40" s="15">
        <f t="shared" si="3"/>
        <v>248758000000</v>
      </c>
      <c r="W40" s="15">
        <f t="shared" si="3"/>
        <v>254900000000</v>
      </c>
      <c r="X40" s="15">
        <f t="shared" si="3"/>
        <v>262578000000</v>
      </c>
      <c r="Y40" s="15">
        <f t="shared" si="3"/>
        <v>268720000000</v>
      </c>
      <c r="Z40" s="15">
        <f t="shared" si="3"/>
        <v>274862000000</v>
      </c>
      <c r="AA40" s="15">
        <f t="shared" si="3"/>
        <v>282540000000</v>
      </c>
      <c r="AB40" s="15">
        <f t="shared" si="3"/>
        <v>290218000000</v>
      </c>
      <c r="AC40" s="15">
        <f t="shared" si="3"/>
        <v>297896000000</v>
      </c>
      <c r="AD40" s="15">
        <f t="shared" si="3"/>
        <v>305573000000</v>
      </c>
      <c r="AE40" s="15">
        <f t="shared" si="3"/>
        <v>313251000000</v>
      </c>
      <c r="AF40" s="15">
        <f t="shared" si="3"/>
        <v>320929000000</v>
      </c>
      <c r="AG40" s="15">
        <f t="shared" si="3"/>
        <v>328607000000</v>
      </c>
      <c r="AH40" s="15">
        <f t="shared" si="3"/>
        <v>337820000000</v>
      </c>
    </row>
    <row r="41" spans="1:34">
      <c r="B41" s="13" t="s">
        <v>1</v>
      </c>
      <c r="C41" t="s">
        <v>7136</v>
      </c>
      <c r="D41" s="15">
        <f>'ICCTRoadmap2017Results-Ref.Only'!B1897</f>
        <v>178333.47700000001</v>
      </c>
      <c r="E41" s="15">
        <f>'ICCTRoadmap2017Results-Ref.Only'!C1897</f>
        <v>0</v>
      </c>
      <c r="F41" s="15">
        <f>'ICCTRoadmap2017Results-Ref.Only'!D1897</f>
        <v>0</v>
      </c>
      <c r="G41" s="15">
        <f>'ICCTRoadmap2017Results-Ref.Only'!E1897</f>
        <v>0</v>
      </c>
      <c r="H41" s="15">
        <f>'ICCTRoadmap2017Results-Ref.Only'!F1897</f>
        <v>0</v>
      </c>
      <c r="I41" s="15">
        <f>'ICCTRoadmap2017Results-Ref.Only'!G1897</f>
        <v>192625.01</v>
      </c>
      <c r="J41" s="15">
        <f>'ICCTRoadmap2017Results-Ref.Only'!H1897</f>
        <v>0</v>
      </c>
      <c r="K41" s="15">
        <f>'ICCTRoadmap2017Results-Ref.Only'!I1897</f>
        <v>0</v>
      </c>
      <c r="L41" s="15">
        <f>'ICCTRoadmap2017Results-Ref.Only'!J1897</f>
        <v>0</v>
      </c>
      <c r="M41" s="15">
        <f>'ICCTRoadmap2017Results-Ref.Only'!K1897</f>
        <v>0</v>
      </c>
      <c r="N41" s="15">
        <f>'ICCTRoadmap2017Results-Ref.Only'!L1897</f>
        <v>201324.204</v>
      </c>
      <c r="O41" s="15">
        <f>'ICCTRoadmap2017Results-Ref.Only'!M1897</f>
        <v>0</v>
      </c>
      <c r="P41" s="15">
        <f>'ICCTRoadmap2017Results-Ref.Only'!N1897</f>
        <v>0</v>
      </c>
      <c r="Q41" s="15">
        <f>'ICCTRoadmap2017Results-Ref.Only'!O1897</f>
        <v>0</v>
      </c>
      <c r="R41" s="15">
        <f>'ICCTRoadmap2017Results-Ref.Only'!P1897</f>
        <v>0</v>
      </c>
      <c r="S41" s="15">
        <f>'ICCTRoadmap2017Results-Ref.Only'!Q1897</f>
        <v>205052.43</v>
      </c>
      <c r="T41" s="15">
        <f>'ICCTRoadmap2017Results-Ref.Only'!R1897</f>
        <v>0</v>
      </c>
      <c r="U41" s="15">
        <f>'ICCTRoadmap2017Results-Ref.Only'!S1897</f>
        <v>0</v>
      </c>
      <c r="V41" s="15">
        <f>'ICCTRoadmap2017Results-Ref.Only'!T1897</f>
        <v>0</v>
      </c>
      <c r="W41" s="15">
        <f>'ICCTRoadmap2017Results-Ref.Only'!U1897</f>
        <v>0</v>
      </c>
      <c r="X41" s="15">
        <f>'ICCTRoadmap2017Results-Ref.Only'!V1897</f>
        <v>205052.43</v>
      </c>
      <c r="Y41" s="15">
        <f>'ICCTRoadmap2017Results-Ref.Only'!W1897</f>
        <v>0</v>
      </c>
      <c r="Z41" s="15">
        <f>'ICCTRoadmap2017Results-Ref.Only'!X1897</f>
        <v>0</v>
      </c>
      <c r="AA41" s="15">
        <f>'ICCTRoadmap2017Results-Ref.Only'!Y1897</f>
        <v>0</v>
      </c>
      <c r="AB41" s="15">
        <f>'ICCTRoadmap2017Results-Ref.Only'!Z1897</f>
        <v>0</v>
      </c>
      <c r="AC41" s="15">
        <f>'ICCTRoadmap2017Results-Ref.Only'!AA1897</f>
        <v>201945.57500000001</v>
      </c>
      <c r="AD41" s="15">
        <f>'ICCTRoadmap2017Results-Ref.Only'!AB1897</f>
        <v>0</v>
      </c>
      <c r="AE41" s="15">
        <f>'ICCTRoadmap2017Results-Ref.Only'!AC1897</f>
        <v>0</v>
      </c>
      <c r="AF41" s="15">
        <f>'ICCTRoadmap2017Results-Ref.Only'!AD1897</f>
        <v>0</v>
      </c>
      <c r="AG41" s="15">
        <f>'ICCTRoadmap2017Results-Ref.Only'!AE1897</f>
        <v>0</v>
      </c>
      <c r="AH41" s="15">
        <f>'ICCTRoadmap2017Results-Ref.Only'!AF1897</f>
        <v>197595.978</v>
      </c>
    </row>
    <row r="42" spans="1:34">
      <c r="B42" s="13" t="s">
        <v>2</v>
      </c>
      <c r="C42" t="s">
        <v>6978</v>
      </c>
      <c r="D42" s="5">
        <f>SUMIFS(D$8:D$19,$C$8:$C$19,$B42)</f>
        <v>31275975730.272732</v>
      </c>
      <c r="E42" s="5">
        <f t="shared" si="2"/>
        <v>30976835625.030174</v>
      </c>
      <c r="F42" s="5">
        <f t="shared" si="2"/>
        <v>30680556655.227047</v>
      </c>
      <c r="G42" s="5">
        <f t="shared" si="2"/>
        <v>30387111455.438717</v>
      </c>
      <c r="H42" s="5">
        <f t="shared" si="2"/>
        <v>30096472921.978073</v>
      </c>
      <c r="I42" s="5">
        <f t="shared" si="2"/>
        <v>29808614210.392105</v>
      </c>
      <c r="J42" s="5">
        <f t="shared" si="2"/>
        <v>29523508732.982479</v>
      </c>
      <c r="K42" s="5">
        <f t="shared" si="2"/>
        <v>29241130156.349758</v>
      </c>
      <c r="L42" s="5">
        <f t="shared" si="2"/>
        <v>28961452398.961197</v>
      </c>
      <c r="M42" s="5">
        <f t="shared" si="2"/>
        <v>28684449628.741726</v>
      </c>
      <c r="N42" s="5">
        <f t="shared" si="2"/>
        <v>28410096260.688011</v>
      </c>
      <c r="O42" s="5">
        <f t="shared" si="2"/>
        <v>28138366954.505333</v>
      </c>
      <c r="P42" s="5">
        <f t="shared" si="2"/>
        <v>27869236612.267056</v>
      </c>
      <c r="Q42" s="5">
        <f t="shared" si="2"/>
        <v>27602680376.096497</v>
      </c>
      <c r="R42" s="5">
        <f t="shared" si="2"/>
        <v>27338673625.870956</v>
      </c>
      <c r="S42" s="5">
        <f t="shared" si="2"/>
        <v>27077191976.94772</v>
      </c>
      <c r="T42" s="5">
        <f t="shared" si="2"/>
        <v>26818211277.911781</v>
      </c>
      <c r="U42" s="5">
        <f t="shared" si="2"/>
        <v>26561707608.345158</v>
      </c>
      <c r="V42" s="5">
        <f t="shared" si="2"/>
        <v>26307657276.617489</v>
      </c>
      <c r="W42" s="5">
        <f t="shared" si="2"/>
        <v>26056036817.697796</v>
      </c>
      <c r="X42" s="5">
        <f t="shared" si="2"/>
        <v>25806822990.987167</v>
      </c>
      <c r="Y42" s="5">
        <f t="shared" si="2"/>
        <v>25559992778.172173</v>
      </c>
      <c r="Z42" s="5">
        <f t="shared" si="2"/>
        <v>25315523381.098793</v>
      </c>
      <c r="AA42" s="5">
        <f t="shared" si="2"/>
        <v>25073392219.666721</v>
      </c>
      <c r="AB42" s="5">
        <f t="shared" si="2"/>
        <v>24833576929.743759</v>
      </c>
      <c r="AC42" s="5">
        <f t="shared" si="2"/>
        <v>24596055361.100185</v>
      </c>
      <c r="AD42" s="5">
        <f t="shared" si="2"/>
        <v>24360805575.3629</v>
      </c>
      <c r="AE42" s="5">
        <f t="shared" si="2"/>
        <v>24127805843.989082</v>
      </c>
      <c r="AF42" s="5">
        <f t="shared" si="2"/>
        <v>23897034646.259296</v>
      </c>
      <c r="AG42" s="5">
        <f t="shared" si="2"/>
        <v>23668470667.289719</v>
      </c>
      <c r="AH42" s="5">
        <f t="shared" si="2"/>
        <v>23442092796.063457</v>
      </c>
    </row>
    <row r="43" spans="1:34">
      <c r="A43" t="s">
        <v>5754</v>
      </c>
      <c r="B43" s="13" t="s">
        <v>2</v>
      </c>
      <c r="C43" t="s">
        <v>6979</v>
      </c>
      <c r="D43" s="15">
        <f t="shared" ref="D43:AH43" si="4">SUMIFS(D$24:D$35,$C$24:$C$35,"*"&amp;$A43&amp;"*")</f>
        <v>31566200000</v>
      </c>
      <c r="E43" s="15">
        <f t="shared" si="4"/>
        <v>31881800000</v>
      </c>
      <c r="F43" s="15">
        <f t="shared" si="4"/>
        <v>31881800000</v>
      </c>
      <c r="G43" s="15">
        <f t="shared" si="4"/>
        <v>32197500000</v>
      </c>
      <c r="H43" s="15">
        <f t="shared" si="4"/>
        <v>32197500000</v>
      </c>
      <c r="I43" s="15">
        <f t="shared" si="4"/>
        <v>32513200000</v>
      </c>
      <c r="J43" s="15">
        <f t="shared" si="4"/>
        <v>32513200000</v>
      </c>
      <c r="K43" s="15">
        <f t="shared" si="4"/>
        <v>32513200000</v>
      </c>
      <c r="L43" s="15">
        <f t="shared" si="4"/>
        <v>32828800000</v>
      </c>
      <c r="M43" s="15">
        <f t="shared" si="4"/>
        <v>32828800000</v>
      </c>
      <c r="N43" s="15">
        <f t="shared" si="4"/>
        <v>33144500000</v>
      </c>
      <c r="O43" s="15">
        <f t="shared" si="4"/>
        <v>33144500000</v>
      </c>
      <c r="P43" s="15">
        <f t="shared" si="4"/>
        <v>33460100000</v>
      </c>
      <c r="Q43" s="15">
        <f t="shared" si="4"/>
        <v>33460100000</v>
      </c>
      <c r="R43" s="15">
        <f t="shared" si="4"/>
        <v>33775800000</v>
      </c>
      <c r="S43" s="15">
        <f t="shared" si="4"/>
        <v>33775800000</v>
      </c>
      <c r="T43" s="15">
        <f t="shared" si="4"/>
        <v>33775800000</v>
      </c>
      <c r="U43" s="15">
        <f t="shared" si="4"/>
        <v>34091500000</v>
      </c>
      <c r="V43" s="15">
        <f t="shared" si="4"/>
        <v>34091500000</v>
      </c>
      <c r="W43" s="15">
        <f t="shared" si="4"/>
        <v>34407100000</v>
      </c>
      <c r="X43" s="15">
        <f t="shared" si="4"/>
        <v>34407100000</v>
      </c>
      <c r="Y43" s="15">
        <f t="shared" si="4"/>
        <v>34722800000</v>
      </c>
      <c r="Z43" s="15">
        <f t="shared" si="4"/>
        <v>34722800000</v>
      </c>
      <c r="AA43" s="15">
        <f t="shared" si="4"/>
        <v>35038500000</v>
      </c>
      <c r="AB43" s="15">
        <f t="shared" si="4"/>
        <v>35038500000</v>
      </c>
      <c r="AC43" s="15">
        <f t="shared" si="4"/>
        <v>35354100000</v>
      </c>
      <c r="AD43" s="15">
        <f t="shared" si="4"/>
        <v>35354100000</v>
      </c>
      <c r="AE43" s="15">
        <f t="shared" si="4"/>
        <v>35669800000</v>
      </c>
      <c r="AF43" s="15">
        <f t="shared" si="4"/>
        <v>35669800000</v>
      </c>
      <c r="AG43" s="15">
        <f t="shared" si="4"/>
        <v>35985400000</v>
      </c>
      <c r="AH43" s="15">
        <f t="shared" si="4"/>
        <v>35985400000</v>
      </c>
    </row>
    <row r="44" spans="1:34">
      <c r="B44" s="13" t="s">
        <v>2</v>
      </c>
      <c r="C44" t="s">
        <v>7136</v>
      </c>
      <c r="D44" s="15">
        <f>'ICCTRoadmap2017Results-Ref.Only'!B1898</f>
        <v>18019.759000000002</v>
      </c>
      <c r="E44" s="15">
        <f>'ICCTRoadmap2017Results-Ref.Only'!C1898</f>
        <v>0</v>
      </c>
      <c r="F44" s="15">
        <f>'ICCTRoadmap2017Results-Ref.Only'!D1898</f>
        <v>0</v>
      </c>
      <c r="G44" s="15">
        <f>'ICCTRoadmap2017Results-Ref.Only'!E1898</f>
        <v>0</v>
      </c>
      <c r="H44" s="15">
        <f>'ICCTRoadmap2017Results-Ref.Only'!F1898</f>
        <v>0</v>
      </c>
      <c r="I44" s="15">
        <f>'ICCTRoadmap2017Results-Ref.Only'!G1898</f>
        <v>18019.759000000002</v>
      </c>
      <c r="J44" s="15">
        <f>'ICCTRoadmap2017Results-Ref.Only'!H1898</f>
        <v>0</v>
      </c>
      <c r="K44" s="15">
        <f>'ICCTRoadmap2017Results-Ref.Only'!I1898</f>
        <v>0</v>
      </c>
      <c r="L44" s="15">
        <f>'ICCTRoadmap2017Results-Ref.Only'!J1898</f>
        <v>0</v>
      </c>
      <c r="M44" s="15">
        <f>'ICCTRoadmap2017Results-Ref.Only'!K1898</f>
        <v>0</v>
      </c>
      <c r="N44" s="15">
        <f>'ICCTRoadmap2017Results-Ref.Only'!L1898</f>
        <v>18019.759000000002</v>
      </c>
      <c r="O44" s="15">
        <f>'ICCTRoadmap2017Results-Ref.Only'!M1898</f>
        <v>0</v>
      </c>
      <c r="P44" s="15">
        <f>'ICCTRoadmap2017Results-Ref.Only'!N1898</f>
        <v>0</v>
      </c>
      <c r="Q44" s="15">
        <f>'ICCTRoadmap2017Results-Ref.Only'!O1898</f>
        <v>0</v>
      </c>
      <c r="R44" s="15">
        <f>'ICCTRoadmap2017Results-Ref.Only'!P1898</f>
        <v>0</v>
      </c>
      <c r="S44" s="15">
        <f>'ICCTRoadmap2017Results-Ref.Only'!Q1898</f>
        <v>18019.759000000002</v>
      </c>
      <c r="T44" s="15">
        <f>'ICCTRoadmap2017Results-Ref.Only'!R1898</f>
        <v>0</v>
      </c>
      <c r="U44" s="15">
        <f>'ICCTRoadmap2017Results-Ref.Only'!S1898</f>
        <v>0</v>
      </c>
      <c r="V44" s="15">
        <f>'ICCTRoadmap2017Results-Ref.Only'!T1898</f>
        <v>0</v>
      </c>
      <c r="W44" s="15">
        <f>'ICCTRoadmap2017Results-Ref.Only'!U1898</f>
        <v>0</v>
      </c>
      <c r="X44" s="15">
        <f>'ICCTRoadmap2017Results-Ref.Only'!V1898</f>
        <v>17398.387999999999</v>
      </c>
      <c r="Y44" s="15">
        <f>'ICCTRoadmap2017Results-Ref.Only'!W1898</f>
        <v>0</v>
      </c>
      <c r="Z44" s="15">
        <f>'ICCTRoadmap2017Results-Ref.Only'!X1898</f>
        <v>0</v>
      </c>
      <c r="AA44" s="15">
        <f>'ICCTRoadmap2017Results-Ref.Only'!Y1898</f>
        <v>0</v>
      </c>
      <c r="AB44" s="15">
        <f>'ICCTRoadmap2017Results-Ref.Only'!Z1898</f>
        <v>0</v>
      </c>
      <c r="AC44" s="15">
        <f>'ICCTRoadmap2017Results-Ref.Only'!AA1898</f>
        <v>16777.017</v>
      </c>
      <c r="AD44" s="15">
        <f>'ICCTRoadmap2017Results-Ref.Only'!AB1898</f>
        <v>0</v>
      </c>
      <c r="AE44" s="15">
        <f>'ICCTRoadmap2017Results-Ref.Only'!AC1898</f>
        <v>0</v>
      </c>
      <c r="AF44" s="15">
        <f>'ICCTRoadmap2017Results-Ref.Only'!AD1898</f>
        <v>0</v>
      </c>
      <c r="AG44" s="15">
        <f>'ICCTRoadmap2017Results-Ref.Only'!AE1898</f>
        <v>0</v>
      </c>
      <c r="AH44" s="15">
        <f>'ICCTRoadmap2017Results-Ref.Only'!AF1898</f>
        <v>16155.646000000001</v>
      </c>
    </row>
    <row r="45" spans="1:34">
      <c r="B45" s="13" t="s">
        <v>3</v>
      </c>
      <c r="C45" t="s">
        <v>6978</v>
      </c>
      <c r="D45" s="5">
        <f>SUMIFS(D$8:D$19,$C$8:$C$19,$B45)</f>
        <v>756411053719.70251</v>
      </c>
      <c r="E45" s="5">
        <f t="shared" si="2"/>
        <v>744072490194.35339</v>
      </c>
      <c r="F45" s="5">
        <f t="shared" si="2"/>
        <v>731935193095.66541</v>
      </c>
      <c r="G45" s="5">
        <f t="shared" si="2"/>
        <v>719995879369.3009</v>
      </c>
      <c r="H45" s="5">
        <f t="shared" si="2"/>
        <v>708251319514.04578</v>
      </c>
      <c r="I45" s="5">
        <f t="shared" si="2"/>
        <v>696698336708.25159</v>
      </c>
      <c r="J45" s="5">
        <f t="shared" si="2"/>
        <v>685333805950.52783</v>
      </c>
      <c r="K45" s="5">
        <f t="shared" si="2"/>
        <v>674154653214.45044</v>
      </c>
      <c r="L45" s="5">
        <f t="shared" si="2"/>
        <v>663157854617.05908</v>
      </c>
      <c r="M45" s="5">
        <f t="shared" si="2"/>
        <v>652340435600.91797</v>
      </c>
      <c r="N45" s="5">
        <f t="shared" si="2"/>
        <v>641699470129.51917</v>
      </c>
      <c r="O45" s="5">
        <f t="shared" si="2"/>
        <v>631232079895.80908</v>
      </c>
      <c r="P45" s="5">
        <f t="shared" si="2"/>
        <v>620935433543.62769</v>
      </c>
      <c r="Q45" s="5">
        <f t="shared" si="2"/>
        <v>610806745901.84546</v>
      </c>
      <c r="R45" s="5">
        <f t="shared" si="2"/>
        <v>600843277230.99438</v>
      </c>
      <c r="S45" s="5">
        <f t="shared" si="2"/>
        <v>591042332482.18762</v>
      </c>
      <c r="T45" s="5">
        <f t="shared" si="2"/>
        <v>581401260568.12708</v>
      </c>
      <c r="U45" s="5">
        <f t="shared" si="2"/>
        <v>571917453646.0033</v>
      </c>
      <c r="V45" s="5">
        <f t="shared" si="2"/>
        <v>562588346412.0918</v>
      </c>
      <c r="W45" s="5">
        <f t="shared" si="2"/>
        <v>553411415407.85645</v>
      </c>
      <c r="X45" s="5">
        <f t="shared" si="2"/>
        <v>544384178337.37134</v>
      </c>
      <c r="Y45" s="5">
        <f t="shared" si="2"/>
        <v>535504193395.87732</v>
      </c>
      <c r="Z45" s="5">
        <f t="shared" si="2"/>
        <v>526769058609.29034</v>
      </c>
      <c r="AA45" s="5">
        <f t="shared" si="2"/>
        <v>518176411184.48474</v>
      </c>
      <c r="AB45" s="5">
        <f t="shared" si="2"/>
        <v>509723926870.17377</v>
      </c>
      <c r="AC45" s="5">
        <f t="shared" si="2"/>
        <v>501409319328.21606</v>
      </c>
      <c r="AD45" s="5">
        <f t="shared" si="2"/>
        <v>493230339515.17676</v>
      </c>
      <c r="AE45" s="5">
        <f t="shared" si="2"/>
        <v>485184775073.97723</v>
      </c>
      <c r="AF45" s="5">
        <f t="shared" si="2"/>
        <v>477270449735.46777</v>
      </c>
      <c r="AG45" s="5">
        <f t="shared" si="2"/>
        <v>469485222729.76196</v>
      </c>
      <c r="AH45" s="5">
        <f t="shared" si="2"/>
        <v>461826988207.1734</v>
      </c>
    </row>
    <row r="46" spans="1:34">
      <c r="A46" t="s">
        <v>5753</v>
      </c>
      <c r="B46" s="13" t="s">
        <v>3</v>
      </c>
      <c r="C46" t="s">
        <v>6979</v>
      </c>
      <c r="D46" s="15">
        <f t="shared" ref="D46:AH46" si="5">SUMIFS(D$24:D$35,$C$24:$C$35,"*"&amp;$A46&amp;"*")</f>
        <v>730444000000</v>
      </c>
      <c r="E46" s="15">
        <f t="shared" si="5"/>
        <v>699689000000</v>
      </c>
      <c r="F46" s="15">
        <f t="shared" si="5"/>
        <v>668933000000</v>
      </c>
      <c r="G46" s="15">
        <f t="shared" si="5"/>
        <v>638178000000</v>
      </c>
      <c r="H46" s="15">
        <f t="shared" si="5"/>
        <v>607422000000</v>
      </c>
      <c r="I46" s="15">
        <f t="shared" si="5"/>
        <v>584355000000</v>
      </c>
      <c r="J46" s="15">
        <f t="shared" si="5"/>
        <v>553600000000</v>
      </c>
      <c r="K46" s="15">
        <f t="shared" si="5"/>
        <v>530533000000</v>
      </c>
      <c r="L46" s="15">
        <f t="shared" si="5"/>
        <v>507467000000</v>
      </c>
      <c r="M46" s="15">
        <f t="shared" si="5"/>
        <v>484400000000</v>
      </c>
      <c r="N46" s="15">
        <f t="shared" si="5"/>
        <v>461333000000</v>
      </c>
      <c r="O46" s="15">
        <f t="shared" si="5"/>
        <v>438267000000</v>
      </c>
      <c r="P46" s="15">
        <f t="shared" si="5"/>
        <v>422889000000</v>
      </c>
      <c r="Q46" s="15">
        <f t="shared" si="5"/>
        <v>399822000000</v>
      </c>
      <c r="R46" s="15">
        <f t="shared" si="5"/>
        <v>384444000000</v>
      </c>
      <c r="S46" s="15">
        <f t="shared" si="5"/>
        <v>369067000000</v>
      </c>
      <c r="T46" s="15">
        <f t="shared" si="5"/>
        <v>353689000000</v>
      </c>
      <c r="U46" s="15">
        <f t="shared" si="5"/>
        <v>330622000000</v>
      </c>
      <c r="V46" s="15">
        <f t="shared" si="5"/>
        <v>322933000000</v>
      </c>
      <c r="W46" s="15">
        <f t="shared" si="5"/>
        <v>307555000000</v>
      </c>
      <c r="X46" s="15">
        <f t="shared" si="5"/>
        <v>292178000000</v>
      </c>
      <c r="Y46" s="15">
        <f t="shared" si="5"/>
        <v>276800000000</v>
      </c>
      <c r="Z46" s="15">
        <f t="shared" si="5"/>
        <v>269111000000</v>
      </c>
      <c r="AA46" s="15">
        <f t="shared" si="5"/>
        <v>253733000000</v>
      </c>
      <c r="AB46" s="15">
        <f t="shared" si="5"/>
        <v>238355000000</v>
      </c>
      <c r="AC46" s="15">
        <f t="shared" si="5"/>
        <v>230667000000</v>
      </c>
      <c r="AD46" s="15">
        <f t="shared" si="5"/>
        <v>222978000000</v>
      </c>
      <c r="AE46" s="15">
        <f t="shared" si="5"/>
        <v>207600000000</v>
      </c>
      <c r="AF46" s="15">
        <f t="shared" si="5"/>
        <v>199911000000</v>
      </c>
      <c r="AG46" s="15">
        <f t="shared" si="5"/>
        <v>192222000000</v>
      </c>
      <c r="AH46" s="15">
        <f t="shared" si="5"/>
        <v>184533000000</v>
      </c>
    </row>
    <row r="47" spans="1:34">
      <c r="B47" s="13" t="s">
        <v>3</v>
      </c>
      <c r="C47" t="s">
        <v>7136</v>
      </c>
      <c r="D47" s="15">
        <f>'ICCTRoadmap2017Results-Ref.Only'!B1899</f>
        <v>134837.50700000001</v>
      </c>
      <c r="E47" s="15">
        <f>'ICCTRoadmap2017Results-Ref.Only'!C1899</f>
        <v>0</v>
      </c>
      <c r="F47" s="15">
        <f>'ICCTRoadmap2017Results-Ref.Only'!D1899</f>
        <v>0</v>
      </c>
      <c r="G47" s="15">
        <f>'ICCTRoadmap2017Results-Ref.Only'!E1899</f>
        <v>0</v>
      </c>
      <c r="H47" s="15">
        <f>'ICCTRoadmap2017Results-Ref.Only'!F1899</f>
        <v>0</v>
      </c>
      <c r="I47" s="15">
        <f>'ICCTRoadmap2017Results-Ref.Only'!G1899</f>
        <v>126759.68400000001</v>
      </c>
      <c r="J47" s="15">
        <f>'ICCTRoadmap2017Results-Ref.Only'!H1899</f>
        <v>0</v>
      </c>
      <c r="K47" s="15">
        <f>'ICCTRoadmap2017Results-Ref.Only'!I1899</f>
        <v>0</v>
      </c>
      <c r="L47" s="15">
        <f>'ICCTRoadmap2017Results-Ref.Only'!J1899</f>
        <v>0</v>
      </c>
      <c r="M47" s="15">
        <f>'ICCTRoadmap2017Results-Ref.Only'!K1899</f>
        <v>0</v>
      </c>
      <c r="N47" s="15">
        <f>'ICCTRoadmap2017Results-Ref.Only'!L1899</f>
        <v>121788.716</v>
      </c>
      <c r="O47" s="15">
        <f>'ICCTRoadmap2017Results-Ref.Only'!M1899</f>
        <v>0</v>
      </c>
      <c r="P47" s="15">
        <f>'ICCTRoadmap2017Results-Ref.Only'!N1899</f>
        <v>0</v>
      </c>
      <c r="Q47" s="15">
        <f>'ICCTRoadmap2017Results-Ref.Only'!O1899</f>
        <v>0</v>
      </c>
      <c r="R47" s="15">
        <f>'ICCTRoadmap2017Results-Ref.Only'!P1899</f>
        <v>0</v>
      </c>
      <c r="S47" s="15">
        <f>'ICCTRoadmap2017Results-Ref.Only'!Q1899</f>
        <v>117439.11900000001</v>
      </c>
      <c r="T47" s="15">
        <f>'ICCTRoadmap2017Results-Ref.Only'!R1899</f>
        <v>0</v>
      </c>
      <c r="U47" s="15">
        <f>'ICCTRoadmap2017Results-Ref.Only'!S1899</f>
        <v>0</v>
      </c>
      <c r="V47" s="15">
        <f>'ICCTRoadmap2017Results-Ref.Only'!T1899</f>
        <v>0</v>
      </c>
      <c r="W47" s="15">
        <f>'ICCTRoadmap2017Results-Ref.Only'!U1899</f>
        <v>0</v>
      </c>
      <c r="X47" s="15">
        <f>'ICCTRoadmap2017Results-Ref.Only'!V1899</f>
        <v>113089.522</v>
      </c>
      <c r="Y47" s="15">
        <f>'ICCTRoadmap2017Results-Ref.Only'!W1899</f>
        <v>0</v>
      </c>
      <c r="Z47" s="15">
        <f>'ICCTRoadmap2017Results-Ref.Only'!X1899</f>
        <v>0</v>
      </c>
      <c r="AA47" s="15">
        <f>'ICCTRoadmap2017Results-Ref.Only'!Y1899</f>
        <v>0</v>
      </c>
      <c r="AB47" s="15">
        <f>'ICCTRoadmap2017Results-Ref.Only'!Z1899</f>
        <v>0</v>
      </c>
      <c r="AC47" s="15">
        <f>'ICCTRoadmap2017Results-Ref.Only'!AA1899</f>
        <v>103768.95699999999</v>
      </c>
      <c r="AD47" s="15">
        <f>'ICCTRoadmap2017Results-Ref.Only'!AB1899</f>
        <v>0</v>
      </c>
      <c r="AE47" s="15">
        <f>'ICCTRoadmap2017Results-Ref.Only'!AC1899</f>
        <v>0</v>
      </c>
      <c r="AF47" s="15">
        <f>'ICCTRoadmap2017Results-Ref.Only'!AD1899</f>
        <v>0</v>
      </c>
      <c r="AG47" s="15">
        <f>'ICCTRoadmap2017Results-Ref.Only'!AE1899</f>
        <v>0</v>
      </c>
      <c r="AH47" s="15">
        <f>'ICCTRoadmap2017Results-Ref.Only'!AF1899</f>
        <v>102526.215</v>
      </c>
    </row>
    <row r="48" spans="1:34">
      <c r="B48" s="13" t="s">
        <v>4</v>
      </c>
      <c r="C48" t="s">
        <v>6978</v>
      </c>
      <c r="D48" s="5">
        <f>SUMIFS(D$8:D$19,$C$8:$C$19,$B48)</f>
        <v>417716071382.89642</v>
      </c>
      <c r="E48" s="5">
        <f t="shared" si="2"/>
        <v>421804560143.80713</v>
      </c>
      <c r="F48" s="5">
        <f t="shared" si="2"/>
        <v>425933065895.90692</v>
      </c>
      <c r="G48" s="5">
        <f t="shared" si="2"/>
        <v>430101980314.37891</v>
      </c>
      <c r="H48" s="5">
        <f t="shared" si="2"/>
        <v>434311698908.01398</v>
      </c>
      <c r="I48" s="5">
        <f t="shared" si="2"/>
        <v>438562621056.73297</v>
      </c>
      <c r="J48" s="5">
        <f t="shared" si="2"/>
        <v>442855150049.47644</v>
      </c>
      <c r="K48" s="5">
        <f t="shared" si="2"/>
        <v>447189693122.4649</v>
      </c>
      <c r="L48" s="5">
        <f t="shared" si="2"/>
        <v>451566661497.83386</v>
      </c>
      <c r="M48" s="5">
        <f t="shared" si="2"/>
        <v>455986470422.64667</v>
      </c>
      <c r="N48" s="5">
        <f t="shared" si="2"/>
        <v>460449539208.28943</v>
      </c>
      <c r="O48" s="5">
        <f t="shared" si="2"/>
        <v>464956291270.25159</v>
      </c>
      <c r="P48" s="5">
        <f t="shared" si="2"/>
        <v>469507154168.29553</v>
      </c>
      <c r="Q48" s="5">
        <f t="shared" si="2"/>
        <v>474102559647.02008</v>
      </c>
      <c r="R48" s="5">
        <f t="shared" si="2"/>
        <v>478742943676.81964</v>
      </c>
      <c r="S48" s="5">
        <f t="shared" si="2"/>
        <v>483428746495.24609</v>
      </c>
      <c r="T48" s="5">
        <f t="shared" si="2"/>
        <v>488160412648.77362</v>
      </c>
      <c r="U48" s="5">
        <f t="shared" si="2"/>
        <v>492938391034.97406</v>
      </c>
      <c r="V48" s="5">
        <f t="shared" si="2"/>
        <v>497763134945.1037</v>
      </c>
      <c r="W48" s="5">
        <f t="shared" si="2"/>
        <v>502635102107.10748</v>
      </c>
      <c r="X48" s="5">
        <f t="shared" si="2"/>
        <v>507554754729.04449</v>
      </c>
      <c r="Y48" s="5">
        <f t="shared" si="2"/>
        <v>512522559542.93762</v>
      </c>
      <c r="Z48" s="5">
        <f t="shared" si="2"/>
        <v>517538987849.05292</v>
      </c>
      <c r="AA48" s="5">
        <f t="shared" si="2"/>
        <v>522604515560.61267</v>
      </c>
      <c r="AB48" s="5">
        <f t="shared" si="2"/>
        <v>527719623248.94519</v>
      </c>
      <c r="AC48" s="5">
        <f t="shared" si="2"/>
        <v>532884796189.07758</v>
      </c>
      <c r="AD48" s="5">
        <f t="shared" si="2"/>
        <v>538100524405.77368</v>
      </c>
      <c r="AE48" s="5">
        <f t="shared" si="2"/>
        <v>543367302720.02374</v>
      </c>
      <c r="AF48" s="5">
        <f t="shared" si="2"/>
        <v>548685630795.98798</v>
      </c>
      <c r="AG48" s="5">
        <f t="shared" si="2"/>
        <v>554056013188.40088</v>
      </c>
      <c r="AH48" s="5">
        <f t="shared" si="2"/>
        <v>559478959390.43799</v>
      </c>
    </row>
    <row r="49" spans="1:34">
      <c r="A49" t="s">
        <v>5752</v>
      </c>
      <c r="B49" s="13" t="s">
        <v>4</v>
      </c>
      <c r="C49" t="s">
        <v>6979</v>
      </c>
      <c r="D49" s="15">
        <f t="shared" ref="D49:AH49" si="6">SUMIFS(D$24:D$35,$C$24:$C$35,"*"&amp;$A49&amp;"*")</f>
        <v>421947000000</v>
      </c>
      <c r="E49" s="15">
        <f t="shared" si="6"/>
        <v>434358000000</v>
      </c>
      <c r="F49" s="15">
        <f t="shared" si="6"/>
        <v>442631000000</v>
      </c>
      <c r="G49" s="15">
        <f t="shared" si="6"/>
        <v>455041000000</v>
      </c>
      <c r="H49" s="15">
        <f t="shared" si="6"/>
        <v>467451000000</v>
      </c>
      <c r="I49" s="15">
        <f t="shared" si="6"/>
        <v>475725000000</v>
      </c>
      <c r="J49" s="15">
        <f t="shared" si="6"/>
        <v>488135000000</v>
      </c>
      <c r="K49" s="15">
        <f t="shared" si="6"/>
        <v>500545000000</v>
      </c>
      <c r="L49" s="15">
        <f t="shared" si="6"/>
        <v>512956000000</v>
      </c>
      <c r="M49" s="15">
        <f t="shared" si="6"/>
        <v>525366000000</v>
      </c>
      <c r="N49" s="15">
        <f t="shared" si="6"/>
        <v>537776000000</v>
      </c>
      <c r="O49" s="15">
        <f t="shared" si="6"/>
        <v>550186000000</v>
      </c>
      <c r="P49" s="15">
        <f t="shared" si="6"/>
        <v>562596000000</v>
      </c>
      <c r="Q49" s="15">
        <f t="shared" si="6"/>
        <v>575007000000</v>
      </c>
      <c r="R49" s="15">
        <f t="shared" si="6"/>
        <v>587417000000</v>
      </c>
      <c r="S49" s="15">
        <f t="shared" si="6"/>
        <v>603964000000</v>
      </c>
      <c r="T49" s="15">
        <f t="shared" si="6"/>
        <v>616374000000</v>
      </c>
      <c r="U49" s="15">
        <f t="shared" si="6"/>
        <v>632921000000</v>
      </c>
      <c r="V49" s="15">
        <f t="shared" si="6"/>
        <v>649468000000</v>
      </c>
      <c r="W49" s="15">
        <f t="shared" si="6"/>
        <v>661878000000</v>
      </c>
      <c r="X49" s="15">
        <f t="shared" si="6"/>
        <v>678425000000</v>
      </c>
      <c r="Y49" s="15">
        <f t="shared" si="6"/>
        <v>694972000000</v>
      </c>
      <c r="Z49" s="15">
        <f t="shared" si="6"/>
        <v>711519000000</v>
      </c>
      <c r="AA49" s="15">
        <f t="shared" si="6"/>
        <v>728066000000</v>
      </c>
      <c r="AB49" s="15">
        <f t="shared" si="6"/>
        <v>744613000000</v>
      </c>
      <c r="AC49" s="15">
        <f t="shared" si="6"/>
        <v>765297000000</v>
      </c>
      <c r="AD49" s="15">
        <f t="shared" si="6"/>
        <v>781844000000</v>
      </c>
      <c r="AE49" s="15">
        <f t="shared" si="6"/>
        <v>802527000000</v>
      </c>
      <c r="AF49" s="15">
        <f t="shared" si="6"/>
        <v>819074000000</v>
      </c>
      <c r="AG49" s="15">
        <f t="shared" si="6"/>
        <v>839758000000</v>
      </c>
      <c r="AH49" s="15">
        <f t="shared" si="6"/>
        <v>860442000000</v>
      </c>
    </row>
    <row r="50" spans="1:34">
      <c r="B50" s="13" t="s">
        <v>4</v>
      </c>
      <c r="C50" t="s">
        <v>7136</v>
      </c>
      <c r="D50" s="15">
        <f>'ICCTRoadmap2017Results-Ref.Only'!B1900</f>
        <v>110604.038</v>
      </c>
      <c r="E50" s="15">
        <f>'ICCTRoadmap2017Results-Ref.Only'!C1900</f>
        <v>0</v>
      </c>
      <c r="F50" s="15">
        <f>'ICCTRoadmap2017Results-Ref.Only'!D1900</f>
        <v>0</v>
      </c>
      <c r="G50" s="15">
        <f>'ICCTRoadmap2017Results-Ref.Only'!E1900</f>
        <v>0</v>
      </c>
      <c r="H50" s="15">
        <f>'ICCTRoadmap2017Results-Ref.Only'!F1900</f>
        <v>0</v>
      </c>
      <c r="I50" s="15">
        <f>'ICCTRoadmap2017Results-Ref.Only'!G1900</f>
        <v>119303.232</v>
      </c>
      <c r="J50" s="15">
        <f>'ICCTRoadmap2017Results-Ref.Only'!H1900</f>
        <v>0</v>
      </c>
      <c r="K50" s="15">
        <f>'ICCTRoadmap2017Results-Ref.Only'!I1900</f>
        <v>0</v>
      </c>
      <c r="L50" s="15">
        <f>'ICCTRoadmap2017Results-Ref.Only'!J1900</f>
        <v>0</v>
      </c>
      <c r="M50" s="15">
        <f>'ICCTRoadmap2017Results-Ref.Only'!K1900</f>
        <v>0</v>
      </c>
      <c r="N50" s="15">
        <f>'ICCTRoadmap2017Results-Ref.Only'!L1900</f>
        <v>133594.76500000001</v>
      </c>
      <c r="O50" s="15">
        <f>'ICCTRoadmap2017Results-Ref.Only'!M1900</f>
        <v>0</v>
      </c>
      <c r="P50" s="15">
        <f>'ICCTRoadmap2017Results-Ref.Only'!N1900</f>
        <v>0</v>
      </c>
      <c r="Q50" s="15">
        <f>'ICCTRoadmap2017Results-Ref.Only'!O1900</f>
        <v>0</v>
      </c>
      <c r="R50" s="15">
        <f>'ICCTRoadmap2017Results-Ref.Only'!P1900</f>
        <v>0</v>
      </c>
      <c r="S50" s="15">
        <f>'ICCTRoadmap2017Results-Ref.Only'!Q1900</f>
        <v>149129.04</v>
      </c>
      <c r="T50" s="15">
        <f>'ICCTRoadmap2017Results-Ref.Only'!R1900</f>
        <v>0</v>
      </c>
      <c r="U50" s="15">
        <f>'ICCTRoadmap2017Results-Ref.Only'!S1900</f>
        <v>0</v>
      </c>
      <c r="V50" s="15">
        <f>'ICCTRoadmap2017Results-Ref.Only'!T1900</f>
        <v>0</v>
      </c>
      <c r="W50" s="15">
        <f>'ICCTRoadmap2017Results-Ref.Only'!U1900</f>
        <v>0</v>
      </c>
      <c r="X50" s="15">
        <f>'ICCTRoadmap2017Results-Ref.Only'!V1900</f>
        <v>161556.46</v>
      </c>
      <c r="Y50" s="15">
        <f>'ICCTRoadmap2017Results-Ref.Only'!W1900</f>
        <v>0</v>
      </c>
      <c r="Z50" s="15">
        <f>'ICCTRoadmap2017Results-Ref.Only'!X1900</f>
        <v>0</v>
      </c>
      <c r="AA50" s="15">
        <f>'ICCTRoadmap2017Results-Ref.Only'!Y1900</f>
        <v>0</v>
      </c>
      <c r="AB50" s="15">
        <f>'ICCTRoadmap2017Results-Ref.Only'!Z1900</f>
        <v>0</v>
      </c>
      <c r="AC50" s="15">
        <f>'ICCTRoadmap2017Results-Ref.Only'!AA1900</f>
        <v>174605.25099999999</v>
      </c>
      <c r="AD50" s="15">
        <f>'ICCTRoadmap2017Results-Ref.Only'!AB1900</f>
        <v>0</v>
      </c>
      <c r="AE50" s="15">
        <f>'ICCTRoadmap2017Results-Ref.Only'!AC1900</f>
        <v>0</v>
      </c>
      <c r="AF50" s="15">
        <f>'ICCTRoadmap2017Results-Ref.Only'!AD1900</f>
        <v>0</v>
      </c>
      <c r="AG50" s="15">
        <f>'ICCTRoadmap2017Results-Ref.Only'!AE1900</f>
        <v>0</v>
      </c>
      <c r="AH50" s="15">
        <f>'ICCTRoadmap2017Results-Ref.Only'!AF1900</f>
        <v>185168.55799999999</v>
      </c>
    </row>
    <row r="51" spans="1:34">
      <c r="B51" s="13" t="s">
        <v>5</v>
      </c>
      <c r="C51" t="s">
        <v>6978</v>
      </c>
      <c r="D51" s="5">
        <f>SUMIFS(D$8:D$19,$C$8:$C$19,$B51)</f>
        <v>52027179176.452774</v>
      </c>
      <c r="E51" s="5">
        <f t="shared" si="2"/>
        <v>46346474800.259735</v>
      </c>
      <c r="F51" s="5">
        <f t="shared" si="2"/>
        <v>75149805433.634354</v>
      </c>
      <c r="G51" s="5">
        <f t="shared" si="2"/>
        <v>103953136067.00899</v>
      </c>
      <c r="H51" s="5">
        <f t="shared" si="2"/>
        <v>132756466700.38361</v>
      </c>
      <c r="I51" s="5">
        <f t="shared" si="2"/>
        <v>138332238301.79971</v>
      </c>
      <c r="J51" s="5">
        <f t="shared" si="2"/>
        <v>144142192310.47534</v>
      </c>
      <c r="K51" s="5">
        <f t="shared" si="2"/>
        <v>150196164387.51529</v>
      </c>
      <c r="L51" s="5">
        <f t="shared" si="2"/>
        <v>156504403291.79095</v>
      </c>
      <c r="M51" s="5">
        <f t="shared" si="2"/>
        <v>163077588230.04617</v>
      </c>
      <c r="N51" s="5">
        <f t="shared" si="2"/>
        <v>169926846935.70813</v>
      </c>
      <c r="O51" s="5">
        <f t="shared" si="2"/>
        <v>177063774507.00787</v>
      </c>
      <c r="P51" s="5">
        <f t="shared" si="2"/>
        <v>184500453036.30219</v>
      </c>
      <c r="Q51" s="5">
        <f t="shared" si="2"/>
        <v>192249472063.82687</v>
      </c>
      <c r="R51" s="5">
        <f t="shared" si="2"/>
        <v>200323949890.5076</v>
      </c>
      <c r="S51" s="5">
        <f t="shared" si="2"/>
        <v>208737555785.90894</v>
      </c>
      <c r="T51" s="5">
        <f t="shared" si="2"/>
        <v>217504533128.91711</v>
      </c>
      <c r="U51" s="5">
        <f t="shared" si="2"/>
        <v>226639723520.33163</v>
      </c>
      <c r="V51" s="5">
        <f t="shared" si="2"/>
        <v>236158591908.18555</v>
      </c>
      <c r="W51" s="5">
        <f t="shared" si="2"/>
        <v>246077252768.32938</v>
      </c>
      <c r="X51" s="5">
        <f t="shared" si="2"/>
        <v>256412497384.59921</v>
      </c>
      <c r="Y51" s="5">
        <f t="shared" si="2"/>
        <v>267181822274.75241</v>
      </c>
      <c r="Z51" s="5">
        <f t="shared" si="2"/>
        <v>278403458810.29205</v>
      </c>
      <c r="AA51" s="5">
        <f t="shared" si="2"/>
        <v>290096404080.32434</v>
      </c>
      <c r="AB51" s="5">
        <f t="shared" si="2"/>
        <v>302280453051.69794</v>
      </c>
      <c r="AC51" s="5">
        <f t="shared" si="2"/>
        <v>314976232079.86926</v>
      </c>
      <c r="AD51" s="5">
        <f t="shared" si="2"/>
        <v>328205233827.22375</v>
      </c>
      <c r="AE51" s="5">
        <f t="shared" si="2"/>
        <v>341989853647.96722</v>
      </c>
      <c r="AF51" s="5">
        <f t="shared" si="2"/>
        <v>356353427501.18182</v>
      </c>
      <c r="AG51" s="5">
        <f t="shared" si="2"/>
        <v>356353427501.18182</v>
      </c>
      <c r="AH51" s="5">
        <f t="shared" si="2"/>
        <v>356353427501.18182</v>
      </c>
    </row>
    <row r="52" spans="1:34">
      <c r="A52" t="s">
        <v>5751</v>
      </c>
      <c r="B52" s="13" t="s">
        <v>5</v>
      </c>
      <c r="C52" t="s">
        <v>6979</v>
      </c>
      <c r="D52" s="15">
        <f t="shared" ref="D52:AH52" si="7">SUMIFS(D$24:D$35,$C$24:$C$35,"*"&amp;$A52&amp;"*")</f>
        <v>51775100000</v>
      </c>
      <c r="E52" s="15">
        <f t="shared" si="7"/>
        <v>46464800000</v>
      </c>
      <c r="F52" s="15">
        <f t="shared" si="7"/>
        <v>75671300000</v>
      </c>
      <c r="G52" s="15">
        <f t="shared" si="7"/>
        <v>103550000000</v>
      </c>
      <c r="H52" s="15">
        <f t="shared" si="7"/>
        <v>132757000000</v>
      </c>
      <c r="I52" s="15">
        <f t="shared" si="7"/>
        <v>138067000000</v>
      </c>
      <c r="J52" s="15">
        <f t="shared" si="7"/>
        <v>144705000000</v>
      </c>
      <c r="K52" s="15">
        <f t="shared" si="7"/>
        <v>150015000000</v>
      </c>
      <c r="L52" s="15">
        <f t="shared" si="7"/>
        <v>156653000000</v>
      </c>
      <c r="M52" s="15">
        <f t="shared" si="7"/>
        <v>163291000000</v>
      </c>
      <c r="N52" s="15">
        <f t="shared" si="7"/>
        <v>169929000000</v>
      </c>
      <c r="O52" s="15">
        <f t="shared" si="7"/>
        <v>176566000000</v>
      </c>
      <c r="P52" s="15">
        <f t="shared" si="7"/>
        <v>184532000000</v>
      </c>
      <c r="Q52" s="15">
        <f t="shared" si="7"/>
        <v>192497000000</v>
      </c>
      <c r="R52" s="15">
        <f t="shared" si="7"/>
        <v>200463000000</v>
      </c>
      <c r="S52" s="15">
        <f t="shared" si="7"/>
        <v>208428000000</v>
      </c>
      <c r="T52" s="15">
        <f t="shared" si="7"/>
        <v>217721000000</v>
      </c>
      <c r="U52" s="15">
        <f t="shared" si="7"/>
        <v>227014000000</v>
      </c>
      <c r="V52" s="15">
        <f t="shared" si="7"/>
        <v>236307000000</v>
      </c>
      <c r="W52" s="15">
        <f t="shared" si="7"/>
        <v>245600000000</v>
      </c>
      <c r="X52" s="15">
        <f t="shared" si="7"/>
        <v>256220000000</v>
      </c>
      <c r="Y52" s="15">
        <f t="shared" si="7"/>
        <v>266841000000</v>
      </c>
      <c r="Z52" s="15">
        <f t="shared" si="7"/>
        <v>278789000000</v>
      </c>
      <c r="AA52" s="15">
        <f t="shared" si="7"/>
        <v>290737000000</v>
      </c>
      <c r="AB52" s="15">
        <f t="shared" si="7"/>
        <v>302685000000</v>
      </c>
      <c r="AC52" s="15">
        <f t="shared" si="7"/>
        <v>314633000000</v>
      </c>
      <c r="AD52" s="15">
        <f t="shared" si="7"/>
        <v>327909000000</v>
      </c>
      <c r="AE52" s="15">
        <f t="shared" si="7"/>
        <v>342512000000</v>
      </c>
      <c r="AF52" s="15">
        <f t="shared" si="7"/>
        <v>355788000000</v>
      </c>
      <c r="AG52" s="15">
        <f t="shared" si="7"/>
        <v>355788000000</v>
      </c>
      <c r="AH52" s="15">
        <f t="shared" si="7"/>
        <v>355788000000</v>
      </c>
    </row>
    <row r="53" spans="1:34">
      <c r="B53" s="13" t="s">
        <v>5</v>
      </c>
      <c r="C53" t="s">
        <v>7136</v>
      </c>
      <c r="D53" s="15">
        <f>'ICCTRoadmap2017Results-Ref.Only'!B1901</f>
        <v>57061.778817558377</v>
      </c>
      <c r="E53" s="15">
        <f>'ICCTRoadmap2017Results-Ref.Only'!C1901</f>
        <v>0</v>
      </c>
      <c r="F53" s="15">
        <f>'ICCTRoadmap2017Results-Ref.Only'!D1901</f>
        <v>0</v>
      </c>
      <c r="G53" s="15">
        <f>'ICCTRoadmap2017Results-Ref.Only'!E1901</f>
        <v>0</v>
      </c>
      <c r="H53" s="15">
        <f>'ICCTRoadmap2017Results-Ref.Only'!F1901</f>
        <v>0</v>
      </c>
      <c r="I53" s="15">
        <f>'ICCTRoadmap2017Results-Ref.Only'!G1901</f>
        <v>66913.337660777805</v>
      </c>
      <c r="J53" s="15">
        <f>'ICCTRoadmap2017Results-Ref.Only'!H1901</f>
        <v>0</v>
      </c>
      <c r="K53" s="15">
        <f>'ICCTRoadmap2017Results-Ref.Only'!I1901</f>
        <v>0</v>
      </c>
      <c r="L53" s="15">
        <f>'ICCTRoadmap2017Results-Ref.Only'!J1901</f>
        <v>0</v>
      </c>
      <c r="M53" s="15">
        <f>'ICCTRoadmap2017Results-Ref.Only'!K1901</f>
        <v>0</v>
      </c>
      <c r="N53" s="15">
        <f>'ICCTRoadmap2017Results-Ref.Only'!L1901</f>
        <v>83067.267869034884</v>
      </c>
      <c r="O53" s="15">
        <f>'ICCTRoadmap2017Results-Ref.Only'!M1901</f>
        <v>0</v>
      </c>
      <c r="P53" s="15">
        <f>'ICCTRoadmap2017Results-Ref.Only'!N1901</f>
        <v>0</v>
      </c>
      <c r="Q53" s="15">
        <f>'ICCTRoadmap2017Results-Ref.Only'!O1901</f>
        <v>0</v>
      </c>
      <c r="R53" s="15">
        <f>'ICCTRoadmap2017Results-Ref.Only'!P1901</f>
        <v>0</v>
      </c>
      <c r="S53" s="15">
        <f>'ICCTRoadmap2017Results-Ref.Only'!Q1901</f>
        <v>100159.3963325314</v>
      </c>
      <c r="T53" s="15">
        <f>'ICCTRoadmap2017Results-Ref.Only'!R1901</f>
        <v>0</v>
      </c>
      <c r="U53" s="15">
        <f>'ICCTRoadmap2017Results-Ref.Only'!S1901</f>
        <v>0</v>
      </c>
      <c r="V53" s="15">
        <f>'ICCTRoadmap2017Results-Ref.Only'!T1901</f>
        <v>0</v>
      </c>
      <c r="W53" s="15">
        <f>'ICCTRoadmap2017Results-Ref.Only'!U1901</f>
        <v>0</v>
      </c>
      <c r="X53" s="15">
        <f>'ICCTRoadmap2017Results-Ref.Only'!V1901</f>
        <v>129783.9907947059</v>
      </c>
      <c r="Y53" s="15">
        <f>'ICCTRoadmap2017Results-Ref.Only'!W1901</f>
        <v>0</v>
      </c>
      <c r="Z53" s="15">
        <f>'ICCTRoadmap2017Results-Ref.Only'!X1901</f>
        <v>0</v>
      </c>
      <c r="AA53" s="15">
        <f>'ICCTRoadmap2017Results-Ref.Only'!Y1901</f>
        <v>0</v>
      </c>
      <c r="AB53" s="15">
        <f>'ICCTRoadmap2017Results-Ref.Only'!Z1901</f>
        <v>0</v>
      </c>
      <c r="AC53" s="15">
        <f>'ICCTRoadmap2017Results-Ref.Only'!AA1901</f>
        <v>161497.77983542142</v>
      </c>
      <c r="AD53" s="15">
        <f>'ICCTRoadmap2017Results-Ref.Only'!AB1901</f>
        <v>0</v>
      </c>
      <c r="AE53" s="15">
        <f>'ICCTRoadmap2017Results-Ref.Only'!AC1901</f>
        <v>0</v>
      </c>
      <c r="AF53" s="15">
        <f>'ICCTRoadmap2017Results-Ref.Only'!AD1901</f>
        <v>0</v>
      </c>
      <c r="AG53" s="15">
        <f>'ICCTRoadmap2017Results-Ref.Only'!AE1901</f>
        <v>0</v>
      </c>
      <c r="AH53" s="15">
        <f>'ICCTRoadmap2017Results-Ref.Only'!AF1901</f>
        <v>192673.63843232291</v>
      </c>
    </row>
    <row r="54" spans="1:34">
      <c r="B54" s="13" t="s">
        <v>6</v>
      </c>
      <c r="C54" t="s">
        <v>6978</v>
      </c>
      <c r="D54" s="5">
        <f>SUMIFS(D$8:D$19,$C$8:$C$19,$B54)</f>
        <v>6180192739.3496418</v>
      </c>
      <c r="E54" s="5">
        <f t="shared" si="2"/>
        <v>6771003846.483572</v>
      </c>
      <c r="F54" s="5">
        <f t="shared" si="2"/>
        <v>6960591954.185112</v>
      </c>
      <c r="G54" s="5">
        <f t="shared" si="2"/>
        <v>7155488528.9022951</v>
      </c>
      <c r="H54" s="5">
        <f t="shared" si="2"/>
        <v>7355842207.7115602</v>
      </c>
      <c r="I54" s="5">
        <f t="shared" si="2"/>
        <v>7561805789.5274839</v>
      </c>
      <c r="J54" s="5">
        <f t="shared" si="2"/>
        <v>7773536351.6342535</v>
      </c>
      <c r="K54" s="5">
        <f t="shared" si="2"/>
        <v>7991195369.4800138</v>
      </c>
      <c r="L54" s="5">
        <f t="shared" si="2"/>
        <v>8214948839.8254538</v>
      </c>
      <c r="M54" s="5">
        <f t="shared" si="2"/>
        <v>8444967407.3405666</v>
      </c>
      <c r="N54" s="5">
        <f t="shared" si="2"/>
        <v>8681426494.7461014</v>
      </c>
      <c r="O54" s="5">
        <f t="shared" si="2"/>
        <v>8924506436.5989933</v>
      </c>
      <c r="P54" s="5">
        <f t="shared" si="2"/>
        <v>9174392616.8237667</v>
      </c>
      <c r="Q54" s="5">
        <f t="shared" si="2"/>
        <v>9431275610.0948315</v>
      </c>
      <c r="R54" s="5">
        <f t="shared" si="2"/>
        <v>9695351327.1774883</v>
      </c>
      <c r="S54" s="5">
        <f t="shared" si="2"/>
        <v>9966821164.3384571</v>
      </c>
      <c r="T54" s="5">
        <f t="shared" si="2"/>
        <v>10245892156.939936</v>
      </c>
      <c r="U54" s="5">
        <f t="shared" si="2"/>
        <v>10532777137.334253</v>
      </c>
      <c r="V54" s="5">
        <f t="shared" si="2"/>
        <v>10827694897.179611</v>
      </c>
      <c r="W54" s="5">
        <f t="shared" si="2"/>
        <v>11130870354.30064</v>
      </c>
      <c r="X54" s="5">
        <f t="shared" si="2"/>
        <v>11442534724.221058</v>
      </c>
      <c r="Y54" s="5">
        <f t="shared" si="2"/>
        <v>11762925696.499249</v>
      </c>
      <c r="Z54" s="5">
        <f t="shared" si="2"/>
        <v>12092287616.001226</v>
      </c>
      <c r="AA54" s="5">
        <f t="shared" si="2"/>
        <v>12430871669.249262</v>
      </c>
      <c r="AB54" s="5">
        <f t="shared" si="2"/>
        <v>12778936075.988241</v>
      </c>
      <c r="AC54" s="5">
        <f t="shared" si="2"/>
        <v>13136746286.115911</v>
      </c>
      <c r="AD54" s="5">
        <f t="shared" si="2"/>
        <v>13504575182.127157</v>
      </c>
      <c r="AE54" s="5">
        <f t="shared" si="2"/>
        <v>13882703287.226719</v>
      </c>
      <c r="AF54" s="5">
        <f t="shared" si="2"/>
        <v>14271418979.269068</v>
      </c>
      <c r="AG54" s="5">
        <f t="shared" si="2"/>
        <v>14271418979.269068</v>
      </c>
      <c r="AH54" s="5">
        <f t="shared" si="2"/>
        <v>14271418979.269068</v>
      </c>
    </row>
    <row r="55" spans="1:34">
      <c r="A55" t="s">
        <v>5750</v>
      </c>
      <c r="B55" s="13" t="s">
        <v>6</v>
      </c>
      <c r="C55" t="s">
        <v>6979</v>
      </c>
      <c r="D55" s="15">
        <f t="shared" ref="D55:AH55" si="8">SUMIFS(D$24:D$35,$C$24:$C$35,"*"&amp;$A55&amp;"*")</f>
        <v>6185040000</v>
      </c>
      <c r="E55" s="15">
        <f t="shared" si="8"/>
        <v>6803550000</v>
      </c>
      <c r="F55" s="15">
        <f t="shared" si="8"/>
        <v>7035490000</v>
      </c>
      <c r="G55" s="15">
        <f t="shared" si="8"/>
        <v>7190110000</v>
      </c>
      <c r="H55" s="15">
        <f t="shared" si="8"/>
        <v>7422050000</v>
      </c>
      <c r="I55" s="15">
        <f t="shared" si="8"/>
        <v>7576680000</v>
      </c>
      <c r="J55" s="15">
        <f t="shared" si="8"/>
        <v>7808620000</v>
      </c>
      <c r="K55" s="15">
        <f t="shared" si="8"/>
        <v>8040550000</v>
      </c>
      <c r="L55" s="15">
        <f t="shared" si="8"/>
        <v>8272490000</v>
      </c>
      <c r="M55" s="15">
        <f t="shared" si="8"/>
        <v>8504430000</v>
      </c>
      <c r="N55" s="15">
        <f t="shared" si="8"/>
        <v>8736370000</v>
      </c>
      <c r="O55" s="15">
        <f t="shared" si="8"/>
        <v>8968310000</v>
      </c>
      <c r="P55" s="15">
        <f t="shared" si="8"/>
        <v>9200250000</v>
      </c>
      <c r="Q55" s="15">
        <f t="shared" si="8"/>
        <v>9509500000</v>
      </c>
      <c r="R55" s="15">
        <f t="shared" si="8"/>
        <v>9741440000</v>
      </c>
      <c r="S55" s="15">
        <f t="shared" si="8"/>
        <v>10050700000</v>
      </c>
      <c r="T55" s="15">
        <f t="shared" si="8"/>
        <v>10282600000</v>
      </c>
      <c r="U55" s="15">
        <f t="shared" si="8"/>
        <v>10591900000</v>
      </c>
      <c r="V55" s="15">
        <f t="shared" si="8"/>
        <v>10901100000</v>
      </c>
      <c r="W55" s="15">
        <f t="shared" si="8"/>
        <v>11210400000</v>
      </c>
      <c r="X55" s="15">
        <f t="shared" si="8"/>
        <v>11519600000</v>
      </c>
      <c r="Y55" s="15">
        <f t="shared" si="8"/>
        <v>11828900000</v>
      </c>
      <c r="Z55" s="15">
        <f t="shared" si="8"/>
        <v>12138100000</v>
      </c>
      <c r="AA55" s="15">
        <f t="shared" si="8"/>
        <v>12524700000</v>
      </c>
      <c r="AB55" s="15">
        <f t="shared" si="8"/>
        <v>12834000000</v>
      </c>
      <c r="AC55" s="15">
        <f t="shared" si="8"/>
        <v>13220500000</v>
      </c>
      <c r="AD55" s="15">
        <f t="shared" si="8"/>
        <v>13607100000</v>
      </c>
      <c r="AE55" s="15">
        <f t="shared" si="8"/>
        <v>13993700000</v>
      </c>
      <c r="AF55" s="15">
        <f t="shared" si="8"/>
        <v>14380200000</v>
      </c>
      <c r="AG55" s="15">
        <f t="shared" si="8"/>
        <v>14380200000</v>
      </c>
      <c r="AH55" s="15">
        <f t="shared" si="8"/>
        <v>14380200000</v>
      </c>
    </row>
    <row r="56" spans="1:34">
      <c r="B56" s="13" t="s">
        <v>6</v>
      </c>
      <c r="C56" t="s">
        <v>7136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>
      <c r="B57" s="13" t="s">
        <v>7</v>
      </c>
      <c r="C57" t="s">
        <v>6978</v>
      </c>
      <c r="D57" s="5">
        <f>SUMIFS(D$8:D$19,$C$8:$C$19,$B57)</f>
        <v>36347884390.287613</v>
      </c>
      <c r="E57" s="5">
        <f t="shared" si="2"/>
        <v>36647409075.952141</v>
      </c>
      <c r="F57" s="5">
        <f t="shared" si="2"/>
        <v>38070617374.93541</v>
      </c>
      <c r="G57" s="5">
        <f t="shared" si="2"/>
        <v>39549096207.726311</v>
      </c>
      <c r="H57" s="5">
        <f t="shared" si="2"/>
        <v>41084992014.806946</v>
      </c>
      <c r="I57" s="5">
        <f t="shared" si="2"/>
        <v>42680534594.036751</v>
      </c>
      <c r="J57" s="5">
        <f t="shared" si="2"/>
        <v>44338040337.850296</v>
      </c>
      <c r="K57" s="5">
        <f t="shared" si="2"/>
        <v>46059915596.172195</v>
      </c>
      <c r="L57" s="5">
        <f t="shared" si="2"/>
        <v>47848660169.931335</v>
      </c>
      <c r="M57" s="5">
        <f t="shared" si="2"/>
        <v>49706870940.246407</v>
      </c>
      <c r="N57" s="5">
        <f t="shared" si="2"/>
        <v>51637245638.551338</v>
      </c>
      <c r="O57" s="5">
        <f t="shared" si="2"/>
        <v>53642586763.134361</v>
      </c>
      <c r="P57" s="5">
        <f t="shared" si="2"/>
        <v>55725805647.776321</v>
      </c>
      <c r="Q57" s="5">
        <f t="shared" si="2"/>
        <v>57889926688.395424</v>
      </c>
      <c r="R57" s="5">
        <f t="shared" si="2"/>
        <v>60138091733.834351</v>
      </c>
      <c r="S57" s="5">
        <f t="shared" si="2"/>
        <v>62473564647.164337</v>
      </c>
      <c r="T57" s="5">
        <f t="shared" si="2"/>
        <v>64899736044.128281</v>
      </c>
      <c r="U57" s="5">
        <f t="shared" si="2"/>
        <v>67420128215.602051</v>
      </c>
      <c r="V57" s="5">
        <f t="shared" si="2"/>
        <v>70038400241.220474</v>
      </c>
      <c r="W57" s="5">
        <f t="shared" si="2"/>
        <v>72758353301.591812</v>
      </c>
      <c r="X57" s="5">
        <f t="shared" si="2"/>
        <v>75583936196.812943</v>
      </c>
      <c r="Y57" s="5">
        <f t="shared" si="2"/>
        <v>78519251079.297058</v>
      </c>
      <c r="Z57" s="5">
        <f t="shared" si="2"/>
        <v>81568559409.236694</v>
      </c>
      <c r="AA57" s="5">
        <f t="shared" si="2"/>
        <v>84736288141.348145</v>
      </c>
      <c r="AB57" s="5">
        <f t="shared" si="2"/>
        <v>88027036151.87912</v>
      </c>
      <c r="AC57" s="5">
        <f t="shared" si="2"/>
        <v>91445580915.210358</v>
      </c>
      <c r="AD57" s="5">
        <f t="shared" si="2"/>
        <v>94996885439.744232</v>
      </c>
      <c r="AE57" s="5">
        <f t="shared" si="2"/>
        <v>98686105473.149673</v>
      </c>
      <c r="AF57" s="5">
        <f t="shared" si="2"/>
        <v>102518596987.42393</v>
      </c>
      <c r="AG57" s="5">
        <f t="shared" si="2"/>
        <v>106499923954.63824</v>
      </c>
      <c r="AH57" s="5">
        <f t="shared" si="2"/>
        <v>110635866424.65553</v>
      </c>
    </row>
    <row r="58" spans="1:34">
      <c r="A58" t="s">
        <v>5749</v>
      </c>
      <c r="B58" s="13" t="s">
        <v>7</v>
      </c>
      <c r="C58" t="s">
        <v>6979</v>
      </c>
      <c r="D58" s="15">
        <f t="shared" ref="D58:AH58" si="9">SUMIFS(D$24:D$35,$C$24:$C$35,"*"&amp;$A58&amp;"*")</f>
        <v>36096300000</v>
      </c>
      <c r="E58" s="15">
        <f t="shared" si="9"/>
        <v>36669300000</v>
      </c>
      <c r="F58" s="15">
        <f t="shared" si="9"/>
        <v>37815200000</v>
      </c>
      <c r="G58" s="15">
        <f t="shared" si="9"/>
        <v>39534100000</v>
      </c>
      <c r="H58" s="15">
        <f t="shared" si="9"/>
        <v>41253000000</v>
      </c>
      <c r="I58" s="15">
        <f t="shared" si="9"/>
        <v>42971800000</v>
      </c>
      <c r="J58" s="15">
        <f t="shared" si="9"/>
        <v>44117700000</v>
      </c>
      <c r="K58" s="15">
        <f t="shared" si="9"/>
        <v>45836600000</v>
      </c>
      <c r="L58" s="15">
        <f t="shared" si="9"/>
        <v>48128400000</v>
      </c>
      <c r="M58" s="15">
        <f t="shared" si="9"/>
        <v>49847300000</v>
      </c>
      <c r="N58" s="15">
        <f t="shared" si="9"/>
        <v>51566200000</v>
      </c>
      <c r="O58" s="15">
        <f t="shared" si="9"/>
        <v>53858000000</v>
      </c>
      <c r="P58" s="15">
        <f t="shared" si="9"/>
        <v>55576900000</v>
      </c>
      <c r="Q58" s="15">
        <f t="shared" si="9"/>
        <v>57868700000</v>
      </c>
      <c r="R58" s="15">
        <f t="shared" si="9"/>
        <v>60160600000</v>
      </c>
      <c r="S58" s="15">
        <f t="shared" si="9"/>
        <v>62452400000</v>
      </c>
      <c r="T58" s="15">
        <f t="shared" si="9"/>
        <v>64744200000</v>
      </c>
      <c r="U58" s="15">
        <f t="shared" si="9"/>
        <v>67609000000</v>
      </c>
      <c r="V58" s="15">
        <f t="shared" si="9"/>
        <v>69900800000</v>
      </c>
      <c r="W58" s="15">
        <f t="shared" si="9"/>
        <v>72765600000</v>
      </c>
      <c r="X58" s="15">
        <f t="shared" si="9"/>
        <v>75630400000</v>
      </c>
      <c r="Y58" s="15">
        <f t="shared" si="9"/>
        <v>78495200000</v>
      </c>
      <c r="Z58" s="15">
        <f t="shared" si="9"/>
        <v>81360000000</v>
      </c>
      <c r="AA58" s="15">
        <f t="shared" si="9"/>
        <v>84797700000</v>
      </c>
      <c r="AB58" s="15">
        <f t="shared" si="9"/>
        <v>88235500000</v>
      </c>
      <c r="AC58" s="15">
        <f t="shared" si="9"/>
        <v>91673200000</v>
      </c>
      <c r="AD58" s="15">
        <f t="shared" si="9"/>
        <v>95111000000</v>
      </c>
      <c r="AE58" s="15">
        <f t="shared" si="9"/>
        <v>98548700000</v>
      </c>
      <c r="AF58" s="15">
        <f t="shared" si="9"/>
        <v>102559000000</v>
      </c>
      <c r="AG58" s="15">
        <f t="shared" si="9"/>
        <v>106570000000</v>
      </c>
      <c r="AH58" s="15">
        <f t="shared" si="9"/>
        <v>110581000000</v>
      </c>
    </row>
    <row r="59" spans="1:34">
      <c r="B59" s="13" t="s">
        <v>7</v>
      </c>
      <c r="C59" t="s">
        <v>7136</v>
      </c>
      <c r="D59" s="15">
        <f>'ICCTRoadmap2017Results-Ref.Only'!B1902</f>
        <v>60894.358</v>
      </c>
      <c r="E59" s="15">
        <f>'ICCTRoadmap2017Results-Ref.Only'!C1902</f>
        <v>0</v>
      </c>
      <c r="F59" s="15">
        <f>'ICCTRoadmap2017Results-Ref.Only'!D1902</f>
        <v>0</v>
      </c>
      <c r="G59" s="15">
        <f>'ICCTRoadmap2017Results-Ref.Only'!E1902</f>
        <v>0</v>
      </c>
      <c r="H59" s="15">
        <f>'ICCTRoadmap2017Results-Ref.Only'!F1902</f>
        <v>0</v>
      </c>
      <c r="I59" s="15">
        <f>'ICCTRoadmap2017Results-Ref.Only'!G1902</f>
        <v>61515.728999999999</v>
      </c>
      <c r="J59" s="15">
        <f>'ICCTRoadmap2017Results-Ref.Only'!H1902</f>
        <v>0</v>
      </c>
      <c r="K59" s="15">
        <f>'ICCTRoadmap2017Results-Ref.Only'!I1902</f>
        <v>0</v>
      </c>
      <c r="L59" s="15">
        <f>'ICCTRoadmap2017Results-Ref.Only'!J1902</f>
        <v>0</v>
      </c>
      <c r="M59" s="15">
        <f>'ICCTRoadmap2017Results-Ref.Only'!K1902</f>
        <v>0</v>
      </c>
      <c r="N59" s="15">
        <f>'ICCTRoadmap2017Results-Ref.Only'!L1902</f>
        <v>62758.470999999998</v>
      </c>
      <c r="O59" s="15">
        <f>'ICCTRoadmap2017Results-Ref.Only'!M1902</f>
        <v>0</v>
      </c>
      <c r="P59" s="15">
        <f>'ICCTRoadmap2017Results-Ref.Only'!N1902</f>
        <v>0</v>
      </c>
      <c r="Q59" s="15">
        <f>'ICCTRoadmap2017Results-Ref.Only'!O1902</f>
        <v>0</v>
      </c>
      <c r="R59" s="15">
        <f>'ICCTRoadmap2017Results-Ref.Only'!P1902</f>
        <v>0</v>
      </c>
      <c r="S59" s="15">
        <f>'ICCTRoadmap2017Results-Ref.Only'!Q1902</f>
        <v>63379.842000000004</v>
      </c>
      <c r="T59" s="15">
        <f>'ICCTRoadmap2017Results-Ref.Only'!R1902</f>
        <v>0</v>
      </c>
      <c r="U59" s="15">
        <f>'ICCTRoadmap2017Results-Ref.Only'!S1902</f>
        <v>0</v>
      </c>
      <c r="V59" s="15">
        <f>'ICCTRoadmap2017Results-Ref.Only'!T1902</f>
        <v>0</v>
      </c>
      <c r="W59" s="15">
        <f>'ICCTRoadmap2017Results-Ref.Only'!U1902</f>
        <v>0</v>
      </c>
      <c r="X59" s="15">
        <f>'ICCTRoadmap2017Results-Ref.Only'!V1902</f>
        <v>64622.584000000003</v>
      </c>
      <c r="Y59" s="15">
        <f>'ICCTRoadmap2017Results-Ref.Only'!W1902</f>
        <v>0</v>
      </c>
      <c r="Z59" s="15">
        <f>'ICCTRoadmap2017Results-Ref.Only'!X1902</f>
        <v>0</v>
      </c>
      <c r="AA59" s="15">
        <f>'ICCTRoadmap2017Results-Ref.Only'!Y1902</f>
        <v>0</v>
      </c>
      <c r="AB59" s="15">
        <f>'ICCTRoadmap2017Results-Ref.Only'!Z1902</f>
        <v>0</v>
      </c>
      <c r="AC59" s="15">
        <f>'ICCTRoadmap2017Results-Ref.Only'!AA1902</f>
        <v>60894.358</v>
      </c>
      <c r="AD59" s="15">
        <f>'ICCTRoadmap2017Results-Ref.Only'!AB1902</f>
        <v>0</v>
      </c>
      <c r="AE59" s="15">
        <f>'ICCTRoadmap2017Results-Ref.Only'!AC1902</f>
        <v>0</v>
      </c>
      <c r="AF59" s="15">
        <f>'ICCTRoadmap2017Results-Ref.Only'!AD1902</f>
        <v>0</v>
      </c>
      <c r="AG59" s="15">
        <f>'ICCTRoadmap2017Results-Ref.Only'!AE1902</f>
        <v>0</v>
      </c>
      <c r="AH59" s="15">
        <f>'ICCTRoadmap2017Results-Ref.Only'!AF1902</f>
        <v>65243.955000000002</v>
      </c>
    </row>
    <row r="60" spans="1:34">
      <c r="B60" s="13" t="s">
        <v>8</v>
      </c>
      <c r="C60" t="s">
        <v>6978</v>
      </c>
      <c r="D60" s="5">
        <f>SUMIFS(D$8:D$19,$C$8:$C$19,$B60)</f>
        <v>4694901760.2246304</v>
      </c>
      <c r="E60" s="5">
        <f t="shared" si="2"/>
        <v>4476511840.29072</v>
      </c>
      <c r="F60" s="5">
        <f t="shared" si="2"/>
        <v>4326716295.4290791</v>
      </c>
      <c r="G60" s="5">
        <f t="shared" si="2"/>
        <v>4181933292.9354572</v>
      </c>
      <c r="H60" s="5">
        <f t="shared" si="2"/>
        <v>4041995100.311439</v>
      </c>
      <c r="I60" s="5">
        <f t="shared" si="2"/>
        <v>3906739597.8173561</v>
      </c>
      <c r="J60" s="5">
        <f t="shared" si="2"/>
        <v>3776010090.6550131</v>
      </c>
      <c r="K60" s="5">
        <f t="shared" si="2"/>
        <v>3649655127.4352603</v>
      </c>
      <c r="L60" s="5">
        <f t="shared" si="2"/>
        <v>3527528324.7201042</v>
      </c>
      <c r="M60" s="5">
        <f t="shared" si="2"/>
        <v>3409488197.4360886</v>
      </c>
      <c r="N60" s="5">
        <f t="shared" si="2"/>
        <v>3295397994.9624805</v>
      </c>
      <c r="O60" s="5">
        <f t="shared" si="2"/>
        <v>3185125542.7043614</v>
      </c>
      <c r="P60" s="5">
        <f t="shared" si="2"/>
        <v>3078543088.9670911</v>
      </c>
      <c r="Q60" s="5">
        <f t="shared" si="2"/>
        <v>2975527156.9547424</v>
      </c>
      <c r="R60" s="5">
        <f t="shared" si="2"/>
        <v>2875958401.7210469</v>
      </c>
      <c r="S60" s="5">
        <f t="shared" si="2"/>
        <v>2779721471.9071321</v>
      </c>
      <c r="T60" s="5">
        <f t="shared" si="2"/>
        <v>2686704876.1058598</v>
      </c>
      <c r="U60" s="5">
        <f t="shared" si="2"/>
        <v>2596800853.6979651</v>
      </c>
      <c r="V60" s="5">
        <f t="shared" si="2"/>
        <v>2509905250.0103407</v>
      </c>
      <c r="W60" s="5">
        <f t="shared" si="2"/>
        <v>2425917395.6518512</v>
      </c>
      <c r="X60" s="5">
        <f t="shared" si="2"/>
        <v>2344739989.8868747</v>
      </c>
      <c r="Y60" s="5">
        <f t="shared" si="2"/>
        <v>2266278987.911468</v>
      </c>
      <c r="Z60" s="5">
        <f t="shared" si="2"/>
        <v>2190443491.901557</v>
      </c>
      <c r="AA60" s="5">
        <f t="shared" si="2"/>
        <v>2117145645.7069364</v>
      </c>
      <c r="AB60" s="5">
        <f t="shared" si="2"/>
        <v>2046300533.0690742</v>
      </c>
      <c r="AC60" s="5">
        <f t="shared" si="2"/>
        <v>1977826079.2448125</v>
      </c>
      <c r="AD60" s="5">
        <f t="shared" si="2"/>
        <v>1911642955.9219892</v>
      </c>
      <c r="AE60" s="5">
        <f t="shared" si="2"/>
        <v>1847674489.3168266</v>
      </c>
      <c r="AF60" s="5">
        <f t="shared" si="2"/>
        <v>1785846571.346617</v>
      </c>
      <c r="AG60" s="5">
        <f t="shared" si="2"/>
        <v>1726087573.7747965</v>
      </c>
      <c r="AH60" s="5">
        <f t="shared" si="2"/>
        <v>1668328265.2289464</v>
      </c>
    </row>
    <row r="61" spans="1:34">
      <c r="A61" t="s">
        <v>5748</v>
      </c>
      <c r="B61" s="13" t="s">
        <v>8</v>
      </c>
      <c r="C61" t="s">
        <v>6979</v>
      </c>
      <c r="D61" s="15">
        <f t="shared" ref="D61:AH61" si="10">SUMIFS(D$24:D$35,$C$24:$C$35,"*"&amp;$A61&amp;"*")</f>
        <v>4708910000</v>
      </c>
      <c r="E61" s="15">
        <f t="shared" si="10"/>
        <v>4463650000</v>
      </c>
      <c r="F61" s="15">
        <f t="shared" si="10"/>
        <v>4316500000</v>
      </c>
      <c r="G61" s="15">
        <f t="shared" si="10"/>
        <v>4169340000</v>
      </c>
      <c r="H61" s="15">
        <f t="shared" si="10"/>
        <v>4071240000</v>
      </c>
      <c r="I61" s="15">
        <f t="shared" si="10"/>
        <v>3924090000</v>
      </c>
      <c r="J61" s="15">
        <f t="shared" si="10"/>
        <v>3776930000</v>
      </c>
      <c r="K61" s="15">
        <f t="shared" si="10"/>
        <v>3678830000</v>
      </c>
      <c r="L61" s="15">
        <f t="shared" si="10"/>
        <v>3531680000</v>
      </c>
      <c r="M61" s="15">
        <f t="shared" si="10"/>
        <v>3433580000</v>
      </c>
      <c r="N61" s="15">
        <f t="shared" si="10"/>
        <v>3286420000</v>
      </c>
      <c r="O61" s="15">
        <f t="shared" si="10"/>
        <v>3188320000</v>
      </c>
      <c r="P61" s="15">
        <f t="shared" si="10"/>
        <v>3090220000</v>
      </c>
      <c r="Q61" s="15">
        <f t="shared" si="10"/>
        <v>2992120000</v>
      </c>
      <c r="R61" s="15">
        <f t="shared" si="10"/>
        <v>2894020000</v>
      </c>
      <c r="S61" s="15">
        <f t="shared" si="10"/>
        <v>2795910000</v>
      </c>
      <c r="T61" s="15">
        <f t="shared" si="10"/>
        <v>2697810000</v>
      </c>
      <c r="U61" s="15">
        <f t="shared" si="10"/>
        <v>2599710000</v>
      </c>
      <c r="V61" s="15">
        <f t="shared" si="10"/>
        <v>2501610000</v>
      </c>
      <c r="W61" s="15">
        <f t="shared" si="10"/>
        <v>2452560000</v>
      </c>
      <c r="X61" s="15">
        <f t="shared" si="10"/>
        <v>2354450000</v>
      </c>
      <c r="Y61" s="15">
        <f t="shared" si="10"/>
        <v>2256350000</v>
      </c>
      <c r="Z61" s="15">
        <f t="shared" si="10"/>
        <v>2207300000</v>
      </c>
      <c r="AA61" s="15">
        <f t="shared" si="10"/>
        <v>2109200000</v>
      </c>
      <c r="AB61" s="15">
        <f t="shared" si="10"/>
        <v>2060150000</v>
      </c>
      <c r="AC61" s="15">
        <f t="shared" si="10"/>
        <v>1962040000</v>
      </c>
      <c r="AD61" s="15">
        <f t="shared" si="10"/>
        <v>1912990000</v>
      </c>
      <c r="AE61" s="15">
        <f t="shared" si="10"/>
        <v>1863940000</v>
      </c>
      <c r="AF61" s="15">
        <f t="shared" si="10"/>
        <v>1765840000</v>
      </c>
      <c r="AG61" s="15">
        <f t="shared" si="10"/>
        <v>1716790000</v>
      </c>
      <c r="AH61" s="15">
        <f t="shared" si="10"/>
        <v>1667740000</v>
      </c>
    </row>
    <row r="62" spans="1:34">
      <c r="B62" s="13" t="s">
        <v>8</v>
      </c>
      <c r="C62" t="s">
        <v>7136</v>
      </c>
      <c r="D62" s="15">
        <f>'ICCTRoadmap2017Results-Ref.Only'!B1903</f>
        <v>7456.4520000000002</v>
      </c>
      <c r="E62" s="15">
        <f>'ICCTRoadmap2017Results-Ref.Only'!C1903</f>
        <v>0</v>
      </c>
      <c r="F62" s="15">
        <f>'ICCTRoadmap2017Results-Ref.Only'!D1903</f>
        <v>0</v>
      </c>
      <c r="G62" s="15">
        <f>'ICCTRoadmap2017Results-Ref.Only'!E1903</f>
        <v>0</v>
      </c>
      <c r="H62" s="15">
        <f>'ICCTRoadmap2017Results-Ref.Only'!F1903</f>
        <v>0</v>
      </c>
      <c r="I62" s="15">
        <f>'ICCTRoadmap2017Results-Ref.Only'!G1903</f>
        <v>8077.8230000000003</v>
      </c>
      <c r="J62" s="15">
        <f>'ICCTRoadmap2017Results-Ref.Only'!H1903</f>
        <v>0</v>
      </c>
      <c r="K62" s="15">
        <f>'ICCTRoadmap2017Results-Ref.Only'!I1903</f>
        <v>0</v>
      </c>
      <c r="L62" s="15">
        <f>'ICCTRoadmap2017Results-Ref.Only'!J1903</f>
        <v>0</v>
      </c>
      <c r="M62" s="15">
        <f>'ICCTRoadmap2017Results-Ref.Only'!K1903</f>
        <v>0</v>
      </c>
      <c r="N62" s="15">
        <f>'ICCTRoadmap2017Results-Ref.Only'!L1903</f>
        <v>8699.1939999999995</v>
      </c>
      <c r="O62" s="15">
        <f>'ICCTRoadmap2017Results-Ref.Only'!M1903</f>
        <v>0</v>
      </c>
      <c r="P62" s="15">
        <f>'ICCTRoadmap2017Results-Ref.Only'!N1903</f>
        <v>0</v>
      </c>
      <c r="Q62" s="15">
        <f>'ICCTRoadmap2017Results-Ref.Only'!O1903</f>
        <v>0</v>
      </c>
      <c r="R62" s="15">
        <f>'ICCTRoadmap2017Results-Ref.Only'!P1903</f>
        <v>0</v>
      </c>
      <c r="S62" s="15">
        <f>'ICCTRoadmap2017Results-Ref.Only'!Q1903</f>
        <v>9320.5650000000005</v>
      </c>
      <c r="T62" s="15">
        <f>'ICCTRoadmap2017Results-Ref.Only'!R1903</f>
        <v>0</v>
      </c>
      <c r="U62" s="15">
        <f>'ICCTRoadmap2017Results-Ref.Only'!S1903</f>
        <v>0</v>
      </c>
      <c r="V62" s="15">
        <f>'ICCTRoadmap2017Results-Ref.Only'!T1903</f>
        <v>0</v>
      </c>
      <c r="W62" s="15">
        <f>'ICCTRoadmap2017Results-Ref.Only'!U1903</f>
        <v>0</v>
      </c>
      <c r="X62" s="15">
        <f>'ICCTRoadmap2017Results-Ref.Only'!V1903</f>
        <v>9320.5650000000005</v>
      </c>
      <c r="Y62" s="15">
        <f>'ICCTRoadmap2017Results-Ref.Only'!W1903</f>
        <v>0</v>
      </c>
      <c r="Z62" s="15">
        <f>'ICCTRoadmap2017Results-Ref.Only'!X1903</f>
        <v>0</v>
      </c>
      <c r="AA62" s="15">
        <f>'ICCTRoadmap2017Results-Ref.Only'!Y1903</f>
        <v>0</v>
      </c>
      <c r="AB62" s="15">
        <f>'ICCTRoadmap2017Results-Ref.Only'!Z1903</f>
        <v>0</v>
      </c>
      <c r="AC62" s="15">
        <f>'ICCTRoadmap2017Results-Ref.Only'!AA1903</f>
        <v>9941.9359999999997</v>
      </c>
      <c r="AD62" s="15">
        <f>'ICCTRoadmap2017Results-Ref.Only'!AB1903</f>
        <v>0</v>
      </c>
      <c r="AE62" s="15">
        <f>'ICCTRoadmap2017Results-Ref.Only'!AC1903</f>
        <v>0</v>
      </c>
      <c r="AF62" s="15">
        <f>'ICCTRoadmap2017Results-Ref.Only'!AD1903</f>
        <v>0</v>
      </c>
      <c r="AG62" s="15">
        <f>'ICCTRoadmap2017Results-Ref.Only'!AE1903</f>
        <v>0</v>
      </c>
      <c r="AH62" s="15">
        <f>'ICCTRoadmap2017Results-Ref.Only'!AF1903</f>
        <v>10563.307000000001</v>
      </c>
    </row>
    <row r="63" spans="1:34">
      <c r="B63" s="13" t="s">
        <v>9</v>
      </c>
      <c r="C63" t="s">
        <v>6978</v>
      </c>
      <c r="D63" s="5">
        <f t="shared" ref="D63:S63" si="11">SUMIFS(D$8:D$19,$C$8:$C$19,$B63)</f>
        <v>1157882747.5778406</v>
      </c>
      <c r="E63" s="5">
        <f t="shared" si="11"/>
        <v>1145107971.4864736</v>
      </c>
      <c r="F63" s="5">
        <f t="shared" si="11"/>
        <v>1132474137.9080906</v>
      </c>
      <c r="G63" s="5">
        <f t="shared" si="11"/>
        <v>1119979691.8415065</v>
      </c>
      <c r="H63" s="5">
        <f t="shared" si="11"/>
        <v>1107623095.4416697</v>
      </c>
      <c r="I63" s="5">
        <f t="shared" si="11"/>
        <v>1095402827.8303821</v>
      </c>
      <c r="J63" s="5">
        <f t="shared" si="11"/>
        <v>1083317384.9091051</v>
      </c>
      <c r="K63" s="5">
        <f t="shared" si="11"/>
        <v>1071365279.1738319</v>
      </c>
      <c r="L63" s="5">
        <f t="shared" si="11"/>
        <v>1059545039.532002</v>
      </c>
      <c r="M63" s="5">
        <f t="shared" si="11"/>
        <v>1047855211.1214358</v>
      </c>
      <c r="N63" s="5">
        <f t="shared" si="11"/>
        <v>1036294355.1312671</v>
      </c>
      <c r="O63" s="5">
        <f t="shared" si="11"/>
        <v>1024861048.6248503</v>
      </c>
      <c r="P63" s="5">
        <f t="shared" si="11"/>
        <v>1013553884.364623</v>
      </c>
      <c r="Q63" s="5">
        <f t="shared" si="11"/>
        <v>1002371470.638899</v>
      </c>
      <c r="R63" s="5">
        <f t="shared" si="11"/>
        <v>991312431.09057438</v>
      </c>
      <c r="S63" s="5">
        <f t="shared" si="11"/>
        <v>980375404.54772115</v>
      </c>
      <c r="T63" s="5">
        <f t="shared" ref="T63:AH63" si="12">SUMIFS(T$8:T$19,$C$8:$C$19,$B63)</f>
        <v>969559044.85605168</v>
      </c>
      <c r="U63" s="5">
        <f t="shared" si="12"/>
        <v>958862020.71323109</v>
      </c>
      <c r="V63" s="5">
        <f t="shared" si="12"/>
        <v>948283015.50501704</v>
      </c>
      <c r="W63" s="5">
        <f t="shared" si="12"/>
        <v>937820727.14320815</v>
      </c>
      <c r="X63" s="5">
        <f t="shared" si="12"/>
        <v>927473867.90538025</v>
      </c>
      <c r="Y63" s="5">
        <f t="shared" si="12"/>
        <v>917241164.27638972</v>
      </c>
      <c r="Z63" s="5">
        <f t="shared" si="12"/>
        <v>907121356.79162717</v>
      </c>
      <c r="AA63" s="5">
        <f t="shared" si="12"/>
        <v>897113199.88199937</v>
      </c>
      <c r="AB63" s="5">
        <f t="shared" si="12"/>
        <v>887215461.72062147</v>
      </c>
      <c r="AC63" s="5">
        <f t="shared" si="12"/>
        <v>877426924.07120132</v>
      </c>
      <c r="AD63" s="5">
        <f t="shared" si="12"/>
        <v>867746382.13809609</v>
      </c>
      <c r="AE63" s="5">
        <f t="shared" si="12"/>
        <v>858172644.41802299</v>
      </c>
      <c r="AF63" s="5">
        <f t="shared" si="12"/>
        <v>848704532.55340648</v>
      </c>
      <c r="AG63" s="5">
        <f t="shared" si="12"/>
        <v>839340881.18734348</v>
      </c>
      <c r="AH63" s="5">
        <f t="shared" si="12"/>
        <v>830080537.82016838</v>
      </c>
    </row>
    <row r="64" spans="1:34">
      <c r="A64" t="s">
        <v>5747</v>
      </c>
      <c r="B64" s="13" t="s">
        <v>9</v>
      </c>
      <c r="C64" t="s">
        <v>6979</v>
      </c>
      <c r="D64" s="15">
        <f t="shared" ref="D64:AH64" si="13">SUMIFS(D$24:D$35,$C$24:$C$35,"*"&amp;$A64&amp;"*")</f>
        <v>219333</v>
      </c>
      <c r="E64" s="15">
        <f t="shared" si="13"/>
        <v>217117</v>
      </c>
      <c r="F64" s="15">
        <f t="shared" si="13"/>
        <v>214902</v>
      </c>
      <c r="G64" s="15">
        <f t="shared" si="13"/>
        <v>212686</v>
      </c>
      <c r="H64" s="15">
        <f t="shared" si="13"/>
        <v>210471</v>
      </c>
      <c r="I64" s="15">
        <f t="shared" si="13"/>
        <v>208255</v>
      </c>
      <c r="J64" s="15">
        <f t="shared" si="13"/>
        <v>206040</v>
      </c>
      <c r="K64" s="15">
        <f t="shared" si="13"/>
        <v>203824</v>
      </c>
      <c r="L64" s="15">
        <f t="shared" si="13"/>
        <v>199393</v>
      </c>
      <c r="M64" s="15">
        <f t="shared" si="13"/>
        <v>197178</v>
      </c>
      <c r="N64" s="15">
        <f t="shared" si="13"/>
        <v>197178</v>
      </c>
      <c r="O64" s="15">
        <f t="shared" si="13"/>
        <v>194962</v>
      </c>
      <c r="P64" s="15">
        <f t="shared" si="13"/>
        <v>192747</v>
      </c>
      <c r="Q64" s="15">
        <f t="shared" si="13"/>
        <v>190531</v>
      </c>
      <c r="R64" s="15">
        <f t="shared" si="13"/>
        <v>188316</v>
      </c>
      <c r="S64" s="15">
        <f t="shared" si="13"/>
        <v>186100</v>
      </c>
      <c r="T64" s="15">
        <f t="shared" si="13"/>
        <v>183885</v>
      </c>
      <c r="U64" s="15">
        <f t="shared" si="13"/>
        <v>181669</v>
      </c>
      <c r="V64" s="15">
        <f t="shared" si="13"/>
        <v>179454</v>
      </c>
      <c r="W64" s="15">
        <f t="shared" si="13"/>
        <v>177238</v>
      </c>
      <c r="X64" s="15">
        <f t="shared" si="13"/>
        <v>175023</v>
      </c>
      <c r="Y64" s="15">
        <f t="shared" si="13"/>
        <v>172807</v>
      </c>
      <c r="Z64" s="15">
        <f t="shared" si="13"/>
        <v>170592</v>
      </c>
      <c r="AA64" s="15">
        <f t="shared" si="13"/>
        <v>170592</v>
      </c>
      <c r="AB64" s="15">
        <f t="shared" si="13"/>
        <v>168376</v>
      </c>
      <c r="AC64" s="15">
        <f t="shared" si="13"/>
        <v>166161</v>
      </c>
      <c r="AD64" s="15">
        <f t="shared" si="13"/>
        <v>163946</v>
      </c>
      <c r="AE64" s="15">
        <f t="shared" si="13"/>
        <v>161730</v>
      </c>
      <c r="AF64" s="15">
        <f t="shared" si="13"/>
        <v>159515</v>
      </c>
      <c r="AG64" s="15">
        <f t="shared" si="13"/>
        <v>159515</v>
      </c>
      <c r="AH64" s="15">
        <f t="shared" si="13"/>
        <v>157299</v>
      </c>
    </row>
    <row r="65" spans="1:34">
      <c r="B65" s="13" t="s">
        <v>9</v>
      </c>
      <c r="C65" t="s">
        <v>7136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>
      <c r="B66" s="13" t="s">
        <v>10</v>
      </c>
      <c r="C66" t="s">
        <v>6978</v>
      </c>
      <c r="D66" s="5">
        <f t="shared" ref="D66:S66" si="14">SUMIFS(D$8:D$19,$C$8:$C$19,$B66)</f>
        <v>6939082293543.0723</v>
      </c>
      <c r="E66" s="5">
        <f t="shared" si="14"/>
        <v>7258680200518.4609</v>
      </c>
      <c r="F66" s="5">
        <f t="shared" si="14"/>
        <v>7592998039874.2588</v>
      </c>
      <c r="G66" s="5">
        <f t="shared" si="14"/>
        <v>7638556028113.5039</v>
      </c>
      <c r="H66" s="5">
        <f t="shared" si="14"/>
        <v>7684387364282.1865</v>
      </c>
      <c r="I66" s="5">
        <f t="shared" si="14"/>
        <v>7730493688467.8799</v>
      </c>
      <c r="J66" s="5">
        <f t="shared" si="14"/>
        <v>7776876650598.6865</v>
      </c>
      <c r="K66" s="5">
        <f t="shared" si="14"/>
        <v>7823537910502.2783</v>
      </c>
      <c r="L66" s="5">
        <f t="shared" si="14"/>
        <v>7870479137965.293</v>
      </c>
      <c r="M66" s="5">
        <f t="shared" si="14"/>
        <v>7917702012793.084</v>
      </c>
      <c r="N66" s="5">
        <f t="shared" si="14"/>
        <v>7965208224869.8418</v>
      </c>
      <c r="O66" s="5">
        <f t="shared" si="14"/>
        <v>8012999474219.0605</v>
      </c>
      <c r="P66" s="5">
        <f t="shared" si="14"/>
        <v>8061077471064.375</v>
      </c>
      <c r="Q66" s="5">
        <f t="shared" si="14"/>
        <v>8109443935890.7607</v>
      </c>
      <c r="R66" s="5">
        <f t="shared" si="14"/>
        <v>8158100599506.1045</v>
      </c>
      <c r="S66" s="5">
        <f t="shared" si="14"/>
        <v>8207049203103.1426</v>
      </c>
      <c r="T66" s="5">
        <f t="shared" ref="T66:AH66" si="15">SUMIFS(T$8:T$19,$C$8:$C$19,$B66)</f>
        <v>8256291498321.7607</v>
      </c>
      <c r="U66" s="5">
        <f t="shared" si="15"/>
        <v>8305829247311.6914</v>
      </c>
      <c r="V66" s="5">
        <f t="shared" si="15"/>
        <v>8355664222795.5625</v>
      </c>
      <c r="W66" s="5">
        <f t="shared" si="15"/>
        <v>8405798208132.3359</v>
      </c>
      <c r="X66" s="5">
        <f t="shared" si="15"/>
        <v>8456232997381.1309</v>
      </c>
      <c r="Y66" s="5">
        <f t="shared" si="15"/>
        <v>8506970395365.417</v>
      </c>
      <c r="Z66" s="5">
        <f t="shared" si="15"/>
        <v>8558012217737.6094</v>
      </c>
      <c r="AA66" s="5">
        <f t="shared" si="15"/>
        <v>8609360291044.0352</v>
      </c>
      <c r="AB66" s="5">
        <f t="shared" si="15"/>
        <v>8661016452790.2988</v>
      </c>
      <c r="AC66" s="5">
        <f t="shared" si="15"/>
        <v>8712982551507.04</v>
      </c>
      <c r="AD66" s="5">
        <f t="shared" si="15"/>
        <v>8765260446816.083</v>
      </c>
      <c r="AE66" s="5">
        <f t="shared" si="15"/>
        <v>8817852009496.9785</v>
      </c>
      <c r="AF66" s="5">
        <f t="shared" si="15"/>
        <v>8870759121553.9609</v>
      </c>
      <c r="AG66" s="5">
        <f t="shared" si="15"/>
        <v>8923983676283.2852</v>
      </c>
      <c r="AH66" s="5">
        <f t="shared" si="15"/>
        <v>8977527578340.9863</v>
      </c>
    </row>
    <row r="67" spans="1:34">
      <c r="A67" t="s">
        <v>5746</v>
      </c>
      <c r="B67" s="13" t="s">
        <v>10</v>
      </c>
      <c r="C67" t="s">
        <v>6979</v>
      </c>
      <c r="D67" s="15">
        <f t="shared" ref="D67:AH67" si="16">SUMIFS(D$24:D$35,$C$24:$C$35,"*"&amp;$A67&amp;"*")</f>
        <v>2109300000000</v>
      </c>
      <c r="E67" s="15">
        <f t="shared" si="16"/>
        <v>2201010000000</v>
      </c>
      <c r="F67" s="15">
        <f t="shared" si="16"/>
        <v>2292710000000</v>
      </c>
      <c r="G67" s="15">
        <f t="shared" si="16"/>
        <v>2315640000000</v>
      </c>
      <c r="H67" s="15">
        <f t="shared" si="16"/>
        <v>2315640000000</v>
      </c>
      <c r="I67" s="15">
        <f t="shared" si="16"/>
        <v>2338570000000</v>
      </c>
      <c r="J67" s="15">
        <f t="shared" si="16"/>
        <v>2361500000000</v>
      </c>
      <c r="K67" s="15">
        <f t="shared" si="16"/>
        <v>2361500000000</v>
      </c>
      <c r="L67" s="15">
        <f t="shared" si="16"/>
        <v>2384420000000</v>
      </c>
      <c r="M67" s="15">
        <f t="shared" si="16"/>
        <v>2384420000000</v>
      </c>
      <c r="N67" s="15">
        <f t="shared" si="16"/>
        <v>2407350000000</v>
      </c>
      <c r="O67" s="15">
        <f t="shared" si="16"/>
        <v>2430280000000</v>
      </c>
      <c r="P67" s="15">
        <f t="shared" si="16"/>
        <v>2430280000000</v>
      </c>
      <c r="Q67" s="15">
        <f t="shared" si="16"/>
        <v>2453200000000</v>
      </c>
      <c r="R67" s="15">
        <f t="shared" si="16"/>
        <v>2476130000000</v>
      </c>
      <c r="S67" s="15">
        <f t="shared" si="16"/>
        <v>2476130000000</v>
      </c>
      <c r="T67" s="15">
        <f t="shared" si="16"/>
        <v>2499060000000</v>
      </c>
      <c r="U67" s="15">
        <f t="shared" si="16"/>
        <v>2521990000000</v>
      </c>
      <c r="V67" s="15">
        <f t="shared" si="16"/>
        <v>2521990000000</v>
      </c>
      <c r="W67" s="15">
        <f t="shared" si="16"/>
        <v>2544910000000</v>
      </c>
      <c r="X67" s="15">
        <f t="shared" si="16"/>
        <v>2567840000000</v>
      </c>
      <c r="Y67" s="15">
        <f t="shared" si="16"/>
        <v>2567840000000</v>
      </c>
      <c r="Z67" s="15">
        <f t="shared" si="16"/>
        <v>2590770000000</v>
      </c>
      <c r="AA67" s="15">
        <f t="shared" si="16"/>
        <v>2613690000000</v>
      </c>
      <c r="AB67" s="15">
        <f t="shared" si="16"/>
        <v>2613690000000</v>
      </c>
      <c r="AC67" s="15">
        <f t="shared" si="16"/>
        <v>2636620000000</v>
      </c>
      <c r="AD67" s="15">
        <f t="shared" si="16"/>
        <v>2659550000000</v>
      </c>
      <c r="AE67" s="15">
        <f t="shared" si="16"/>
        <v>2659550000000</v>
      </c>
      <c r="AF67" s="15">
        <f t="shared" si="16"/>
        <v>2682480000000</v>
      </c>
      <c r="AG67" s="15">
        <f t="shared" si="16"/>
        <v>2705400000000</v>
      </c>
      <c r="AH67" s="15">
        <f t="shared" si="16"/>
        <v>2705400000000</v>
      </c>
    </row>
    <row r="68" spans="1:34">
      <c r="B68" s="13" t="s">
        <v>10</v>
      </c>
      <c r="C68" t="s">
        <v>7136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>
      <c r="B69" s="13" t="s">
        <v>11</v>
      </c>
      <c r="C69" t="s">
        <v>6978</v>
      </c>
      <c r="D69" s="5">
        <f t="shared" ref="D69:S69" si="17">SUMIFS(D$8:D$19,$C$8:$C$19,$B69)</f>
        <v>1280010834.3150227</v>
      </c>
      <c r="E69" s="5">
        <f t="shared" si="17"/>
        <v>1280010834.3150227</v>
      </c>
      <c r="F69" s="5">
        <f t="shared" si="17"/>
        <v>1280010834.3150227</v>
      </c>
      <c r="G69" s="5">
        <f t="shared" si="17"/>
        <v>1280010834.3150227</v>
      </c>
      <c r="H69" s="5">
        <f t="shared" si="17"/>
        <v>1280010834.3150227</v>
      </c>
      <c r="I69" s="5">
        <f t="shared" si="17"/>
        <v>1280010834.3150227</v>
      </c>
      <c r="J69" s="5">
        <f t="shared" si="17"/>
        <v>1280010834.3150227</v>
      </c>
      <c r="K69" s="5">
        <f t="shared" si="17"/>
        <v>1280010834.3150227</v>
      </c>
      <c r="L69" s="5">
        <f t="shared" si="17"/>
        <v>1280010834.3150227</v>
      </c>
      <c r="M69" s="5">
        <f t="shared" si="17"/>
        <v>1280010834.3150227</v>
      </c>
      <c r="N69" s="5">
        <f t="shared" si="17"/>
        <v>1280010834.3150227</v>
      </c>
      <c r="O69" s="5">
        <f t="shared" si="17"/>
        <v>1280010834.3150227</v>
      </c>
      <c r="P69" s="5">
        <f t="shared" si="17"/>
        <v>1280010834.3150227</v>
      </c>
      <c r="Q69" s="5">
        <f t="shared" si="17"/>
        <v>1280010834.3150227</v>
      </c>
      <c r="R69" s="5">
        <f t="shared" si="17"/>
        <v>1280010834.3150227</v>
      </c>
      <c r="S69" s="5">
        <f t="shared" si="17"/>
        <v>1280010834.3150227</v>
      </c>
      <c r="T69" s="5">
        <f t="shared" ref="T69:AH69" si="18">SUMIFS(T$8:T$19,$C$8:$C$19,$B69)</f>
        <v>1280010834.3150227</v>
      </c>
      <c r="U69" s="5">
        <f t="shared" si="18"/>
        <v>1280010834.3150227</v>
      </c>
      <c r="V69" s="5">
        <f t="shared" si="18"/>
        <v>1280010834.3150227</v>
      </c>
      <c r="W69" s="5">
        <f t="shared" si="18"/>
        <v>1280010834.3150227</v>
      </c>
      <c r="X69" s="5">
        <f t="shared" si="18"/>
        <v>1280010834.3150227</v>
      </c>
      <c r="Y69" s="5">
        <f t="shared" si="18"/>
        <v>1280010834.3150227</v>
      </c>
      <c r="Z69" s="5">
        <f t="shared" si="18"/>
        <v>1280010834.3150227</v>
      </c>
      <c r="AA69" s="5">
        <f t="shared" si="18"/>
        <v>1280010834.3150227</v>
      </c>
      <c r="AB69" s="5">
        <f t="shared" si="18"/>
        <v>1280010834.3150227</v>
      </c>
      <c r="AC69" s="5">
        <f t="shared" si="18"/>
        <v>1280010834.3150227</v>
      </c>
      <c r="AD69" s="5">
        <f t="shared" si="18"/>
        <v>1280010834.3150227</v>
      </c>
      <c r="AE69" s="5">
        <f t="shared" si="18"/>
        <v>1280010834.3150227</v>
      </c>
      <c r="AF69" s="5">
        <f t="shared" si="18"/>
        <v>1280010834.3150227</v>
      </c>
      <c r="AG69" s="5">
        <f t="shared" si="18"/>
        <v>1280010834.3150227</v>
      </c>
      <c r="AH69" s="5">
        <f t="shared" si="18"/>
        <v>1280010834.3150227</v>
      </c>
    </row>
    <row r="70" spans="1:34">
      <c r="A70" t="s">
        <v>5745</v>
      </c>
      <c r="B70" s="13" t="s">
        <v>11</v>
      </c>
      <c r="C70" t="s">
        <v>6979</v>
      </c>
      <c r="D70" s="15">
        <f t="shared" ref="D70:AH70" si="19">SUMIFS(D$24:D$35,$C$24:$C$35,"*"&amp;$A70&amp;"*")</f>
        <v>1280150000</v>
      </c>
      <c r="E70" s="15">
        <f t="shared" si="19"/>
        <v>1280150000</v>
      </c>
      <c r="F70" s="15">
        <f t="shared" si="19"/>
        <v>1280150000</v>
      </c>
      <c r="G70" s="15">
        <f t="shared" si="19"/>
        <v>1280150000</v>
      </c>
      <c r="H70" s="15">
        <f t="shared" si="19"/>
        <v>1280150000</v>
      </c>
      <c r="I70" s="15">
        <f t="shared" si="19"/>
        <v>1280150000</v>
      </c>
      <c r="J70" s="15">
        <f t="shared" si="19"/>
        <v>1280150000</v>
      </c>
      <c r="K70" s="15">
        <f t="shared" si="19"/>
        <v>1280150000</v>
      </c>
      <c r="L70" s="15">
        <f t="shared" si="19"/>
        <v>1280150000</v>
      </c>
      <c r="M70" s="15">
        <f t="shared" si="19"/>
        <v>1280150000</v>
      </c>
      <c r="N70" s="15">
        <f t="shared" si="19"/>
        <v>1280150000</v>
      </c>
      <c r="O70" s="15">
        <f t="shared" si="19"/>
        <v>1280150000</v>
      </c>
      <c r="P70" s="15">
        <f t="shared" si="19"/>
        <v>1280150000</v>
      </c>
      <c r="Q70" s="15">
        <f t="shared" si="19"/>
        <v>1280150000</v>
      </c>
      <c r="R70" s="15">
        <f t="shared" si="19"/>
        <v>1280150000</v>
      </c>
      <c r="S70" s="15">
        <f t="shared" si="19"/>
        <v>1280150000</v>
      </c>
      <c r="T70" s="15">
        <f t="shared" si="19"/>
        <v>1280150000</v>
      </c>
      <c r="U70" s="15">
        <f t="shared" si="19"/>
        <v>1280150000</v>
      </c>
      <c r="V70" s="15">
        <f t="shared" si="19"/>
        <v>1280150000</v>
      </c>
      <c r="W70" s="15">
        <f t="shared" si="19"/>
        <v>1280150000</v>
      </c>
      <c r="X70" s="15">
        <f t="shared" si="19"/>
        <v>1280150000</v>
      </c>
      <c r="Y70" s="15">
        <f t="shared" si="19"/>
        <v>1280150000</v>
      </c>
      <c r="Z70" s="15">
        <f t="shared" si="19"/>
        <v>1280150000</v>
      </c>
      <c r="AA70" s="15">
        <f t="shared" si="19"/>
        <v>1280150000</v>
      </c>
      <c r="AB70" s="15">
        <f t="shared" si="19"/>
        <v>1280150000</v>
      </c>
      <c r="AC70" s="15">
        <f t="shared" si="19"/>
        <v>1280150000</v>
      </c>
      <c r="AD70" s="15">
        <f t="shared" si="19"/>
        <v>1280150000</v>
      </c>
      <c r="AE70" s="15">
        <f t="shared" si="19"/>
        <v>1280150000</v>
      </c>
      <c r="AF70" s="15">
        <f t="shared" si="19"/>
        <v>1280150000</v>
      </c>
      <c r="AG70" s="15">
        <f t="shared" si="19"/>
        <v>1280150000</v>
      </c>
      <c r="AH70" s="15">
        <f t="shared" si="19"/>
        <v>1280150000</v>
      </c>
    </row>
    <row r="71" spans="1:34">
      <c r="B71" s="13" t="s">
        <v>11</v>
      </c>
      <c r="C71" t="s">
        <v>7136</v>
      </c>
      <c r="D71" s="15">
        <f>'ICCTRoadmap2017Results-Ref.Only'!B1904</f>
        <v>5592.3389999999999</v>
      </c>
      <c r="E71" s="15">
        <f>'ICCTRoadmap2017Results-Ref.Only'!C1904</f>
        <v>0</v>
      </c>
      <c r="F71" s="15">
        <f>'ICCTRoadmap2017Results-Ref.Only'!D1904</f>
        <v>0</v>
      </c>
      <c r="G71" s="15">
        <f>'ICCTRoadmap2017Results-Ref.Only'!E1904</f>
        <v>0</v>
      </c>
      <c r="H71" s="15">
        <f>'ICCTRoadmap2017Results-Ref.Only'!F1904</f>
        <v>0</v>
      </c>
      <c r="I71" s="15">
        <f>'ICCTRoadmap2017Results-Ref.Only'!G1904</f>
        <v>6213.71</v>
      </c>
      <c r="J71" s="15">
        <f>'ICCTRoadmap2017Results-Ref.Only'!H1904</f>
        <v>0</v>
      </c>
      <c r="K71" s="15">
        <f>'ICCTRoadmap2017Results-Ref.Only'!I1904</f>
        <v>0</v>
      </c>
      <c r="L71" s="15">
        <f>'ICCTRoadmap2017Results-Ref.Only'!J1904</f>
        <v>0</v>
      </c>
      <c r="M71" s="15">
        <f>'ICCTRoadmap2017Results-Ref.Only'!K1904</f>
        <v>0</v>
      </c>
      <c r="N71" s="15">
        <f>'ICCTRoadmap2017Results-Ref.Only'!L1904</f>
        <v>6213.71</v>
      </c>
      <c r="O71" s="15">
        <f>'ICCTRoadmap2017Results-Ref.Only'!M1904</f>
        <v>0</v>
      </c>
      <c r="P71" s="15">
        <f>'ICCTRoadmap2017Results-Ref.Only'!N1904</f>
        <v>0</v>
      </c>
      <c r="Q71" s="15">
        <f>'ICCTRoadmap2017Results-Ref.Only'!O1904</f>
        <v>0</v>
      </c>
      <c r="R71" s="15">
        <f>'ICCTRoadmap2017Results-Ref.Only'!P1904</f>
        <v>0</v>
      </c>
      <c r="S71" s="15">
        <f>'ICCTRoadmap2017Results-Ref.Only'!Q1904</f>
        <v>6835.0810000000001</v>
      </c>
      <c r="T71" s="15">
        <f>'ICCTRoadmap2017Results-Ref.Only'!R1904</f>
        <v>0</v>
      </c>
      <c r="U71" s="15">
        <f>'ICCTRoadmap2017Results-Ref.Only'!S1904</f>
        <v>0</v>
      </c>
      <c r="V71" s="15">
        <f>'ICCTRoadmap2017Results-Ref.Only'!T1904</f>
        <v>0</v>
      </c>
      <c r="W71" s="15">
        <f>'ICCTRoadmap2017Results-Ref.Only'!U1904</f>
        <v>0</v>
      </c>
      <c r="X71" s="15">
        <f>'ICCTRoadmap2017Results-Ref.Only'!V1904</f>
        <v>6835.0810000000001</v>
      </c>
      <c r="Y71" s="15">
        <f>'ICCTRoadmap2017Results-Ref.Only'!W1904</f>
        <v>0</v>
      </c>
      <c r="Z71" s="15">
        <f>'ICCTRoadmap2017Results-Ref.Only'!X1904</f>
        <v>0</v>
      </c>
      <c r="AA71" s="15">
        <f>'ICCTRoadmap2017Results-Ref.Only'!Y1904</f>
        <v>0</v>
      </c>
      <c r="AB71" s="15">
        <f>'ICCTRoadmap2017Results-Ref.Only'!Z1904</f>
        <v>0</v>
      </c>
      <c r="AC71" s="15">
        <f>'ICCTRoadmap2017Results-Ref.Only'!AA1904</f>
        <v>6835.0810000000001</v>
      </c>
      <c r="AD71" s="15">
        <f>'ICCTRoadmap2017Results-Ref.Only'!AB1904</f>
        <v>0</v>
      </c>
      <c r="AE71" s="15">
        <f>'ICCTRoadmap2017Results-Ref.Only'!AC1904</f>
        <v>0</v>
      </c>
      <c r="AF71" s="15">
        <f>'ICCTRoadmap2017Results-Ref.Only'!AD1904</f>
        <v>0</v>
      </c>
      <c r="AG71" s="15">
        <f>'ICCTRoadmap2017Results-Ref.Only'!AE1904</f>
        <v>0</v>
      </c>
      <c r="AH71" s="15">
        <f>'ICCTRoadmap2017Results-Ref.Only'!AF1904</f>
        <v>6835.0810000000001</v>
      </c>
    </row>
    <row r="72" spans="1:34">
      <c r="B72" s="13" t="s">
        <v>12</v>
      </c>
      <c r="C72" t="s">
        <v>6978</v>
      </c>
      <c r="D72" s="5">
        <f t="shared" ref="D72:S72" si="20">SUMIFS(D$8:D$19,$C$8:$C$19,$B72)</f>
        <v>62833737.995272994</v>
      </c>
      <c r="E72" s="5">
        <f t="shared" si="20"/>
        <v>62833737.995272994</v>
      </c>
      <c r="F72" s="5">
        <f t="shared" si="20"/>
        <v>62833737.995272994</v>
      </c>
      <c r="G72" s="5">
        <f t="shared" si="20"/>
        <v>62833737.995272994</v>
      </c>
      <c r="H72" s="5">
        <f t="shared" si="20"/>
        <v>62833737.995272994</v>
      </c>
      <c r="I72" s="5">
        <f t="shared" si="20"/>
        <v>62833737.995272994</v>
      </c>
      <c r="J72" s="5">
        <f t="shared" si="20"/>
        <v>62833737.995272994</v>
      </c>
      <c r="K72" s="5">
        <f t="shared" si="20"/>
        <v>62833737.995272994</v>
      </c>
      <c r="L72" s="5">
        <f t="shared" si="20"/>
        <v>62833737.995272994</v>
      </c>
      <c r="M72" s="5">
        <f t="shared" si="20"/>
        <v>62833737.995272994</v>
      </c>
      <c r="N72" s="5">
        <f t="shared" si="20"/>
        <v>62833737.995272994</v>
      </c>
      <c r="O72" s="5">
        <f t="shared" si="20"/>
        <v>62833737.995272994</v>
      </c>
      <c r="P72" s="5">
        <f t="shared" si="20"/>
        <v>62833737.995272994</v>
      </c>
      <c r="Q72" s="5">
        <f t="shared" si="20"/>
        <v>62833737.995272994</v>
      </c>
      <c r="R72" s="5">
        <f t="shared" si="20"/>
        <v>62833737.995272994</v>
      </c>
      <c r="S72" s="5">
        <f t="shared" si="20"/>
        <v>62833737.995272994</v>
      </c>
      <c r="T72" s="5">
        <f t="shared" ref="T72:AH72" si="21">SUMIFS(T$8:T$19,$C$8:$C$19,$B72)</f>
        <v>62833737.995272994</v>
      </c>
      <c r="U72" s="5">
        <f t="shared" si="21"/>
        <v>62833737.995272994</v>
      </c>
      <c r="V72" s="5">
        <f t="shared" si="21"/>
        <v>62833737.995272994</v>
      </c>
      <c r="W72" s="5">
        <f t="shared" si="21"/>
        <v>62833737.995272994</v>
      </c>
      <c r="X72" s="5">
        <f t="shared" si="21"/>
        <v>62833737.995272994</v>
      </c>
      <c r="Y72" s="5">
        <f t="shared" si="21"/>
        <v>62833737.995272994</v>
      </c>
      <c r="Z72" s="5">
        <f t="shared" si="21"/>
        <v>62833737.995272994</v>
      </c>
      <c r="AA72" s="5">
        <f t="shared" si="21"/>
        <v>62833737.995272994</v>
      </c>
      <c r="AB72" s="5">
        <f t="shared" si="21"/>
        <v>62833737.995272994</v>
      </c>
      <c r="AC72" s="5">
        <f t="shared" si="21"/>
        <v>62833737.995272994</v>
      </c>
      <c r="AD72" s="5">
        <f t="shared" si="21"/>
        <v>62833737.995272994</v>
      </c>
      <c r="AE72" s="5">
        <f t="shared" si="21"/>
        <v>62833737.995272994</v>
      </c>
      <c r="AF72" s="5">
        <f t="shared" si="21"/>
        <v>62833737.995272994</v>
      </c>
      <c r="AG72" s="5">
        <f t="shared" si="21"/>
        <v>62833737.995272994</v>
      </c>
      <c r="AH72" s="5">
        <f t="shared" si="21"/>
        <v>62833737.995272994</v>
      </c>
    </row>
    <row r="73" spans="1:34">
      <c r="A73" t="s">
        <v>5744</v>
      </c>
      <c r="B73" s="13" t="s">
        <v>12</v>
      </c>
      <c r="C73" t="s">
        <v>6979</v>
      </c>
      <c r="D73" s="15">
        <f t="shared" ref="D73:AH73" si="22">SUMIFS(D$24:D$35,$C$24:$C$35,"*"&amp;$A73&amp;"*")</f>
        <v>62834400</v>
      </c>
      <c r="E73" s="15">
        <f t="shared" si="22"/>
        <v>62834400</v>
      </c>
      <c r="F73" s="15">
        <f t="shared" si="22"/>
        <v>62834400</v>
      </c>
      <c r="G73" s="15">
        <f t="shared" si="22"/>
        <v>62834400</v>
      </c>
      <c r="H73" s="15">
        <f t="shared" si="22"/>
        <v>62834400</v>
      </c>
      <c r="I73" s="15">
        <f t="shared" si="22"/>
        <v>62834400</v>
      </c>
      <c r="J73" s="15">
        <f t="shared" si="22"/>
        <v>62834400</v>
      </c>
      <c r="K73" s="15">
        <f t="shared" si="22"/>
        <v>62834400</v>
      </c>
      <c r="L73" s="15">
        <f t="shared" si="22"/>
        <v>62834400</v>
      </c>
      <c r="M73" s="15">
        <f t="shared" si="22"/>
        <v>62834400</v>
      </c>
      <c r="N73" s="15">
        <f t="shared" si="22"/>
        <v>62834400</v>
      </c>
      <c r="O73" s="15">
        <f t="shared" si="22"/>
        <v>62834400</v>
      </c>
      <c r="P73" s="15">
        <f t="shared" si="22"/>
        <v>62834400</v>
      </c>
      <c r="Q73" s="15">
        <f t="shared" si="22"/>
        <v>62834400</v>
      </c>
      <c r="R73" s="15">
        <f t="shared" si="22"/>
        <v>62834400</v>
      </c>
      <c r="S73" s="15">
        <f t="shared" si="22"/>
        <v>62834400</v>
      </c>
      <c r="T73" s="15">
        <f t="shared" si="22"/>
        <v>62834400</v>
      </c>
      <c r="U73" s="15">
        <f t="shared" si="22"/>
        <v>62834400</v>
      </c>
      <c r="V73" s="15">
        <f t="shared" si="22"/>
        <v>62834400</v>
      </c>
      <c r="W73" s="15">
        <f t="shared" si="22"/>
        <v>62834400</v>
      </c>
      <c r="X73" s="15">
        <f t="shared" si="22"/>
        <v>62834400</v>
      </c>
      <c r="Y73" s="15">
        <f t="shared" si="22"/>
        <v>62834400</v>
      </c>
      <c r="Z73" s="15">
        <f t="shared" si="22"/>
        <v>62834400</v>
      </c>
      <c r="AA73" s="15">
        <f t="shared" si="22"/>
        <v>62834400</v>
      </c>
      <c r="AB73" s="15">
        <f t="shared" si="22"/>
        <v>62834400</v>
      </c>
      <c r="AC73" s="15">
        <f t="shared" si="22"/>
        <v>62834400</v>
      </c>
      <c r="AD73" s="15">
        <f t="shared" si="22"/>
        <v>62834400</v>
      </c>
      <c r="AE73" s="15">
        <f t="shared" si="22"/>
        <v>62834400</v>
      </c>
      <c r="AF73" s="15">
        <f t="shared" si="22"/>
        <v>62834400</v>
      </c>
      <c r="AG73" s="15">
        <f t="shared" si="22"/>
        <v>62834400</v>
      </c>
      <c r="AH73" s="15">
        <f t="shared" si="22"/>
        <v>62834400</v>
      </c>
    </row>
    <row r="74" spans="1:34">
      <c r="B74" s="13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J266"/>
  <sheetViews>
    <sheetView topLeftCell="A108" workbookViewId="0">
      <selection activeCell="B64" sqref="B64"/>
    </sheetView>
  </sheetViews>
  <sheetFormatPr defaultColWidth="8.7265625" defaultRowHeight="14.5"/>
  <cols>
    <col min="1" max="1" width="15.453125" style="23" customWidth="1"/>
    <col min="2" max="2" width="10.81640625" style="23" customWidth="1"/>
    <col min="3" max="3" width="15.81640625" style="23" customWidth="1"/>
    <col min="4" max="4" width="23.7265625" style="23" bestFit="1" customWidth="1"/>
    <col min="5" max="5" width="76.26953125" customWidth="1"/>
    <col min="6" max="6" width="11.81640625" bestFit="1" customWidth="1"/>
    <col min="7" max="7" width="11.81640625" style="23" bestFit="1" customWidth="1"/>
    <col min="8" max="8" width="12.81640625" style="23" customWidth="1"/>
    <col min="9" max="9" width="10.81640625" style="23" customWidth="1"/>
    <col min="10" max="10" width="9.54296875" style="23" bestFit="1" customWidth="1"/>
    <col min="11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B6"/>
      <c r="C6"/>
      <c r="D6"/>
      <c r="E6" s="24" t="s">
        <v>15</v>
      </c>
      <c r="F6" s="17"/>
    </row>
    <row r="7" spans="2:6">
      <c r="B7"/>
      <c r="C7"/>
      <c r="D7"/>
      <c r="E7" s="17"/>
      <c r="F7" s="17">
        <v>2020</v>
      </c>
    </row>
    <row r="8" spans="2:6">
      <c r="B8" t="s">
        <v>7034</v>
      </c>
      <c r="C8" t="s">
        <v>6984</v>
      </c>
      <c r="D8" t="s">
        <v>6985</v>
      </c>
      <c r="E8" s="17" t="s">
        <v>1</v>
      </c>
      <c r="F8" s="17">
        <v>339890196888186.63</v>
      </c>
    </row>
    <row r="9" spans="2:6">
      <c r="B9" t="s">
        <v>7034</v>
      </c>
      <c r="C9" t="s">
        <v>6984</v>
      </c>
      <c r="D9" t="s">
        <v>6986</v>
      </c>
      <c r="E9" s="17" t="s">
        <v>2</v>
      </c>
      <c r="F9" s="17">
        <v>1493234009329.2351</v>
      </c>
    </row>
    <row r="10" spans="2:6">
      <c r="B10" t="s">
        <v>7034</v>
      </c>
      <c r="C10" t="s">
        <v>6987</v>
      </c>
      <c r="D10" t="s">
        <v>6985</v>
      </c>
      <c r="E10" s="17" t="s">
        <v>3</v>
      </c>
      <c r="F10" s="17">
        <v>187208685023190.25</v>
      </c>
    </row>
    <row r="11" spans="2:6">
      <c r="B11" t="s">
        <v>7034</v>
      </c>
      <c r="C11" t="s">
        <v>6987</v>
      </c>
      <c r="D11" t="s">
        <v>6986</v>
      </c>
      <c r="E11" s="17" t="s">
        <v>4</v>
      </c>
      <c r="F11" s="17">
        <v>250205558955.15552</v>
      </c>
    </row>
    <row r="12" spans="2:6">
      <c r="B12" t="s">
        <v>7034</v>
      </c>
      <c r="C12" t="s">
        <v>6988</v>
      </c>
      <c r="D12" t="s">
        <v>6985</v>
      </c>
      <c r="E12" s="17" t="s">
        <v>5</v>
      </c>
      <c r="F12" s="17">
        <v>0</v>
      </c>
    </row>
    <row r="13" spans="2:6">
      <c r="B13" t="s">
        <v>7034</v>
      </c>
      <c r="C13" t="s">
        <v>6988</v>
      </c>
      <c r="D13" t="s">
        <v>6986</v>
      </c>
      <c r="E13" s="17" t="s">
        <v>6</v>
      </c>
      <c r="F13" s="17">
        <v>0</v>
      </c>
    </row>
    <row r="14" spans="2:6">
      <c r="B14" t="s">
        <v>7034</v>
      </c>
      <c r="C14" t="s">
        <v>6989</v>
      </c>
      <c r="D14" t="s">
        <v>6985</v>
      </c>
      <c r="E14" s="17" t="s">
        <v>7</v>
      </c>
      <c r="F14" s="17">
        <v>0</v>
      </c>
    </row>
    <row r="15" spans="2:6">
      <c r="B15" t="s">
        <v>7034</v>
      </c>
      <c r="C15" t="s">
        <v>6989</v>
      </c>
      <c r="D15" t="s">
        <v>6986</v>
      </c>
      <c r="E15" s="17" t="s">
        <v>8</v>
      </c>
      <c r="F15" s="17">
        <v>0</v>
      </c>
    </row>
    <row r="16" spans="2:6">
      <c r="B16" t="s">
        <v>7034</v>
      </c>
      <c r="C16" t="s">
        <v>6990</v>
      </c>
      <c r="D16" t="s">
        <v>6985</v>
      </c>
      <c r="E16" s="17" t="s">
        <v>9</v>
      </c>
      <c r="F16" s="17">
        <v>0</v>
      </c>
    </row>
    <row r="17" spans="2:6">
      <c r="B17" t="s">
        <v>7034</v>
      </c>
      <c r="C17" t="s">
        <v>6990</v>
      </c>
      <c r="D17" t="s">
        <v>6986</v>
      </c>
      <c r="E17" s="17" t="s">
        <v>10</v>
      </c>
      <c r="F17" s="17">
        <v>3430126281743.5234</v>
      </c>
    </row>
    <row r="18" spans="2:6">
      <c r="B18" t="s">
        <v>7034</v>
      </c>
      <c r="C18" t="s">
        <v>7025</v>
      </c>
      <c r="D18" t="s">
        <v>6985</v>
      </c>
      <c r="E18" s="17" t="s">
        <v>11</v>
      </c>
      <c r="F18" s="17">
        <v>22721514373435.281</v>
      </c>
    </row>
    <row r="19" spans="2:6">
      <c r="B19" t="s">
        <v>7034</v>
      </c>
      <c r="C19" t="s">
        <v>7025</v>
      </c>
      <c r="D19" t="s">
        <v>6986</v>
      </c>
      <c r="E19" s="17" t="s">
        <v>12</v>
      </c>
      <c r="F19" s="17">
        <v>1115363747495.3567</v>
      </c>
    </row>
    <row r="20" spans="2:6" ht="15" thickBot="1">
      <c r="B20"/>
      <c r="C20"/>
      <c r="D20"/>
      <c r="E20" s="30" t="s">
        <v>6983</v>
      </c>
      <c r="F20" s="31">
        <f>SUM(F8:F19)</f>
        <v>556109325882335.38</v>
      </c>
    </row>
    <row r="21" spans="2:6" ht="15" thickTop="1">
      <c r="B21"/>
      <c r="C21"/>
      <c r="D21"/>
      <c r="E21" s="17"/>
      <c r="F21" s="17"/>
    </row>
    <row r="22" spans="2:6">
      <c r="B22"/>
      <c r="C22"/>
      <c r="D22"/>
      <c r="E22" s="24" t="s">
        <v>16</v>
      </c>
      <c r="F22" s="17"/>
    </row>
    <row r="23" spans="2:6">
      <c r="B23"/>
      <c r="C23"/>
      <c r="D23"/>
      <c r="E23" s="17"/>
      <c r="F23" s="17">
        <v>2020</v>
      </c>
    </row>
    <row r="24" spans="2:6">
      <c r="B24" t="s">
        <v>7035</v>
      </c>
      <c r="C24" t="s">
        <v>6984</v>
      </c>
      <c r="D24" t="s">
        <v>6985</v>
      </c>
      <c r="E24" s="17" t="s">
        <v>1</v>
      </c>
      <c r="F24" s="17">
        <v>210005194999874.47</v>
      </c>
    </row>
    <row r="25" spans="2:6">
      <c r="B25" t="s">
        <v>7035</v>
      </c>
      <c r="C25" t="s">
        <v>6984</v>
      </c>
      <c r="D25" t="s">
        <v>6986</v>
      </c>
      <c r="E25" s="17" t="s">
        <v>2</v>
      </c>
      <c r="F25" s="17">
        <v>282535437443797.38</v>
      </c>
    </row>
    <row r="26" spans="2:6">
      <c r="B26" t="s">
        <v>7035</v>
      </c>
      <c r="C26" t="s">
        <v>6987</v>
      </c>
      <c r="D26" t="s">
        <v>6985</v>
      </c>
      <c r="E26" s="17" t="s">
        <v>3</v>
      </c>
      <c r="F26" s="17">
        <v>107412150356856.31</v>
      </c>
    </row>
    <row r="27" spans="2:6">
      <c r="B27" t="s">
        <v>7035</v>
      </c>
      <c r="C27" t="s">
        <v>6987</v>
      </c>
      <c r="D27" t="s">
        <v>6986</v>
      </c>
      <c r="E27" s="17" t="s">
        <v>4</v>
      </c>
      <c r="F27" s="17">
        <v>43962059361452.992</v>
      </c>
    </row>
    <row r="28" spans="2:6">
      <c r="B28" t="s">
        <v>7035</v>
      </c>
      <c r="C28" t="s">
        <v>6988</v>
      </c>
      <c r="D28" t="s">
        <v>6985</v>
      </c>
      <c r="E28" s="17" t="s">
        <v>5</v>
      </c>
      <c r="F28" s="17">
        <v>20743457828139.715</v>
      </c>
    </row>
    <row r="29" spans="2:6">
      <c r="B29" t="s">
        <v>7035</v>
      </c>
      <c r="C29" t="s">
        <v>6988</v>
      </c>
      <c r="D29" t="s">
        <v>6986</v>
      </c>
      <c r="E29" s="17" t="s">
        <v>6</v>
      </c>
      <c r="F29" s="17">
        <v>256542171860.28192</v>
      </c>
    </row>
    <row r="30" spans="2:6">
      <c r="B30" t="s">
        <v>7035</v>
      </c>
      <c r="C30" t="s">
        <v>6989</v>
      </c>
      <c r="D30" t="s">
        <v>6985</v>
      </c>
      <c r="E30" s="17" t="s">
        <v>7</v>
      </c>
      <c r="F30" s="17">
        <v>4042408281132.1924</v>
      </c>
    </row>
    <row r="31" spans="2:6">
      <c r="B31" t="s">
        <v>7035</v>
      </c>
      <c r="C31" t="s">
        <v>6989</v>
      </c>
      <c r="D31" t="s">
        <v>6986</v>
      </c>
      <c r="E31" s="17" t="s">
        <v>8</v>
      </c>
      <c r="F31" s="17">
        <v>179910828681.46878</v>
      </c>
    </row>
    <row r="32" spans="2:6">
      <c r="B32" t="s">
        <v>7035</v>
      </c>
      <c r="C32" t="s">
        <v>6990</v>
      </c>
      <c r="D32" t="s">
        <v>6985</v>
      </c>
      <c r="E32" s="17" t="s">
        <v>9</v>
      </c>
      <c r="F32" s="17">
        <v>3673525978620.1094</v>
      </c>
    </row>
    <row r="33" spans="2:6">
      <c r="B33" t="s">
        <v>7035</v>
      </c>
      <c r="C33" t="s">
        <v>6990</v>
      </c>
      <c r="D33" t="s">
        <v>6986</v>
      </c>
      <c r="E33" s="17" t="s">
        <v>10</v>
      </c>
      <c r="F33" s="17">
        <v>2110013848696562.8</v>
      </c>
    </row>
    <row r="34" spans="2:6">
      <c r="B34" t="s">
        <v>7035</v>
      </c>
      <c r="C34" t="s">
        <v>7025</v>
      </c>
      <c r="D34" t="s">
        <v>6985</v>
      </c>
      <c r="E34" s="17" t="s">
        <v>11</v>
      </c>
      <c r="F34" s="17">
        <v>0</v>
      </c>
    </row>
    <row r="35" spans="2:6">
      <c r="B35" t="s">
        <v>7035</v>
      </c>
      <c r="C35" t="s">
        <v>7025</v>
      </c>
      <c r="D35" t="s">
        <v>6986</v>
      </c>
      <c r="E35" s="17" t="s">
        <v>12</v>
      </c>
      <c r="F35" s="17">
        <v>0</v>
      </c>
    </row>
    <row r="36" spans="2:6" ht="15" thickBot="1">
      <c r="B36"/>
      <c r="C36"/>
      <c r="D36"/>
      <c r="E36" s="30" t="s">
        <v>6983</v>
      </c>
      <c r="F36" s="31">
        <f>SUM(F24:F35)</f>
        <v>2782824535946978</v>
      </c>
    </row>
    <row r="37" spans="2:6" ht="15" thickTop="1">
      <c r="B37"/>
      <c r="C37"/>
      <c r="D37"/>
      <c r="E37" s="17"/>
      <c r="F37" s="17"/>
    </row>
    <row r="38" spans="2:6">
      <c r="B38"/>
      <c r="C38"/>
      <c r="D38"/>
      <c r="E38" s="24" t="s">
        <v>17</v>
      </c>
      <c r="F38" s="17"/>
    </row>
    <row r="39" spans="2:6">
      <c r="B39"/>
      <c r="C39"/>
      <c r="D39"/>
      <c r="E39" s="17"/>
      <c r="F39" s="17">
        <v>2020</v>
      </c>
    </row>
    <row r="40" spans="2:6">
      <c r="B40" t="s">
        <v>7032</v>
      </c>
      <c r="C40" t="s">
        <v>6984</v>
      </c>
      <c r="D40" t="s">
        <v>6985</v>
      </c>
      <c r="E40" s="17" t="s">
        <v>1</v>
      </c>
      <c r="F40" s="17">
        <v>2251376018801.7065</v>
      </c>
    </row>
    <row r="41" spans="2:6">
      <c r="B41" t="s">
        <v>7032</v>
      </c>
      <c r="C41" t="s">
        <v>6984</v>
      </c>
      <c r="D41" t="s">
        <v>6986</v>
      </c>
      <c r="E41" s="17" t="s">
        <v>2</v>
      </c>
      <c r="F41" s="17">
        <v>533870890938.63861</v>
      </c>
    </row>
    <row r="42" spans="2:6">
      <c r="B42" t="s">
        <v>7032</v>
      </c>
      <c r="C42" t="s">
        <v>6987</v>
      </c>
      <c r="D42" t="s">
        <v>6985</v>
      </c>
      <c r="E42" s="17" t="s">
        <v>3</v>
      </c>
      <c r="F42" s="17">
        <v>1240039129787.7463</v>
      </c>
    </row>
    <row r="43" spans="2:6">
      <c r="B43" t="s">
        <v>7032</v>
      </c>
      <c r="C43" t="s">
        <v>6987</v>
      </c>
      <c r="D43" t="s">
        <v>6986</v>
      </c>
      <c r="E43" s="17" t="s">
        <v>4</v>
      </c>
      <c r="F43" s="17">
        <v>89455144902.032028</v>
      </c>
    </row>
    <row r="44" spans="2:6">
      <c r="B44" t="s">
        <v>7032</v>
      </c>
      <c r="C44" t="s">
        <v>6988</v>
      </c>
      <c r="D44" t="s">
        <v>6985</v>
      </c>
      <c r="E44" s="17" t="s">
        <v>5</v>
      </c>
      <c r="F44" s="17">
        <v>0</v>
      </c>
    </row>
    <row r="45" spans="2:6">
      <c r="B45" t="s">
        <v>7032</v>
      </c>
      <c r="C45" t="s">
        <v>6988</v>
      </c>
      <c r="D45" t="s">
        <v>6986</v>
      </c>
      <c r="E45" s="17" t="s">
        <v>6</v>
      </c>
      <c r="F45" s="17">
        <v>0</v>
      </c>
    </row>
    <row r="46" spans="2:6">
      <c r="B46" t="s">
        <v>7032</v>
      </c>
      <c r="C46" t="s">
        <v>6989</v>
      </c>
      <c r="D46" t="s">
        <v>6985</v>
      </c>
      <c r="E46" s="17" t="s">
        <v>7</v>
      </c>
      <c r="F46" s="17">
        <v>44769444856649.766</v>
      </c>
    </row>
    <row r="47" spans="2:6">
      <c r="B47" t="s">
        <v>7032</v>
      </c>
      <c r="C47" t="s">
        <v>6989</v>
      </c>
      <c r="D47" t="s">
        <v>6986</v>
      </c>
      <c r="E47" s="17" t="s">
        <v>8</v>
      </c>
      <c r="F47" s="17">
        <v>1992502331187.9036</v>
      </c>
    </row>
    <row r="48" spans="2:6">
      <c r="B48" t="s">
        <v>7032</v>
      </c>
      <c r="C48" t="s">
        <v>6990</v>
      </c>
      <c r="D48" t="s">
        <v>6985</v>
      </c>
      <c r="E48" s="17" t="s">
        <v>9</v>
      </c>
      <c r="F48" s="17">
        <v>0</v>
      </c>
    </row>
    <row r="49" spans="2:6">
      <c r="B49" t="s">
        <v>7032</v>
      </c>
      <c r="C49" t="s">
        <v>6990</v>
      </c>
      <c r="D49" t="s">
        <v>6986</v>
      </c>
      <c r="E49" s="17" t="s">
        <v>10</v>
      </c>
      <c r="F49" s="17">
        <v>0</v>
      </c>
    </row>
    <row r="50" spans="2:6">
      <c r="B50" t="s">
        <v>7032</v>
      </c>
      <c r="C50" t="s">
        <v>7025</v>
      </c>
      <c r="D50" t="s">
        <v>6985</v>
      </c>
      <c r="E50" s="17" t="s">
        <v>11</v>
      </c>
      <c r="F50" s="17">
        <v>0</v>
      </c>
    </row>
    <row r="51" spans="2:6">
      <c r="B51" t="s">
        <v>7032</v>
      </c>
      <c r="C51" t="s">
        <v>7025</v>
      </c>
      <c r="D51" t="s">
        <v>6986</v>
      </c>
      <c r="E51" s="17" t="s">
        <v>12</v>
      </c>
      <c r="F51" s="17">
        <v>0</v>
      </c>
    </row>
    <row r="52" spans="2:6" ht="15" thickBot="1">
      <c r="B52"/>
      <c r="C52"/>
      <c r="D52"/>
      <c r="E52" s="30" t="s">
        <v>6983</v>
      </c>
      <c r="F52" s="31">
        <f>SUM(F40:F51)</f>
        <v>50876688372267.797</v>
      </c>
    </row>
    <row r="53" spans="2:6" ht="15" thickTop="1">
      <c r="B53"/>
      <c r="C53"/>
      <c r="D53"/>
      <c r="E53" s="17"/>
      <c r="F53" s="17"/>
    </row>
    <row r="54" spans="2:6">
      <c r="B54"/>
      <c r="C54"/>
      <c r="D54"/>
      <c r="E54" s="24" t="s">
        <v>18</v>
      </c>
      <c r="F54" s="17"/>
    </row>
    <row r="55" spans="2:6">
      <c r="B55"/>
      <c r="C55"/>
      <c r="D55"/>
      <c r="E55" s="17"/>
      <c r="F55" s="17">
        <v>2020</v>
      </c>
    </row>
    <row r="56" spans="2:6">
      <c r="B56" t="s">
        <v>7037</v>
      </c>
      <c r="C56" t="s">
        <v>6984</v>
      </c>
      <c r="D56" t="s">
        <v>6985</v>
      </c>
      <c r="E56" s="17" t="s">
        <v>1</v>
      </c>
      <c r="F56" s="17">
        <v>177160060774.93964</v>
      </c>
    </row>
    <row r="57" spans="2:6">
      <c r="B57" t="s">
        <v>7037</v>
      </c>
      <c r="C57" t="s">
        <v>6984</v>
      </c>
      <c r="D57" t="s">
        <v>6986</v>
      </c>
      <c r="E57" s="17" t="s">
        <v>2</v>
      </c>
      <c r="F57" s="17">
        <v>0</v>
      </c>
    </row>
    <row r="58" spans="2:6">
      <c r="B58" t="s">
        <v>7037</v>
      </c>
      <c r="C58" t="s">
        <v>6987</v>
      </c>
      <c r="D58" t="s">
        <v>6985</v>
      </c>
      <c r="E58" s="17" t="s">
        <v>3</v>
      </c>
      <c r="F58" s="17">
        <v>98941870689.576004</v>
      </c>
    </row>
    <row r="59" spans="2:6">
      <c r="B59" t="s">
        <v>7037</v>
      </c>
      <c r="C59" t="s">
        <v>6987</v>
      </c>
      <c r="D59" t="s">
        <v>6986</v>
      </c>
      <c r="E59" s="17" t="s">
        <v>4</v>
      </c>
      <c r="F59" s="17">
        <v>0</v>
      </c>
    </row>
    <row r="60" spans="2:6">
      <c r="B60" t="s">
        <v>7037</v>
      </c>
      <c r="C60" t="s">
        <v>6988</v>
      </c>
      <c r="D60" t="s">
        <v>6985</v>
      </c>
      <c r="E60" s="17" t="s">
        <v>5</v>
      </c>
      <c r="F60" s="17">
        <v>0</v>
      </c>
    </row>
    <row r="61" spans="2:6">
      <c r="B61" t="s">
        <v>7037</v>
      </c>
      <c r="C61" t="s">
        <v>6988</v>
      </c>
      <c r="D61" t="s">
        <v>6986</v>
      </c>
      <c r="E61" s="17" t="s">
        <v>6</v>
      </c>
      <c r="F61" s="17">
        <v>0</v>
      </c>
    </row>
    <row r="62" spans="2:6">
      <c r="B62" t="s">
        <v>7037</v>
      </c>
      <c r="C62" t="s">
        <v>6989</v>
      </c>
      <c r="D62" t="s">
        <v>6985</v>
      </c>
      <c r="E62" s="17" t="s">
        <v>7</v>
      </c>
      <c r="F62" s="17">
        <v>0</v>
      </c>
    </row>
    <row r="63" spans="2:6">
      <c r="B63" t="s">
        <v>7037</v>
      </c>
      <c r="C63" t="s">
        <v>6989</v>
      </c>
      <c r="D63" t="s">
        <v>6986</v>
      </c>
      <c r="E63" s="17" t="s">
        <v>8</v>
      </c>
      <c r="F63" s="17">
        <v>0</v>
      </c>
    </row>
    <row r="64" spans="2:6">
      <c r="B64" t="s">
        <v>7037</v>
      </c>
      <c r="C64" t="s">
        <v>6990</v>
      </c>
      <c r="D64" t="s">
        <v>6985</v>
      </c>
      <c r="E64" s="17" t="s">
        <v>9</v>
      </c>
      <c r="F64" s="17">
        <v>0</v>
      </c>
    </row>
    <row r="65" spans="2:6">
      <c r="B65" t="s">
        <v>7037</v>
      </c>
      <c r="C65" t="s">
        <v>6990</v>
      </c>
      <c r="D65" t="s">
        <v>6986</v>
      </c>
      <c r="E65" s="17" t="s">
        <v>10</v>
      </c>
      <c r="F65" s="17">
        <v>0</v>
      </c>
    </row>
    <row r="66" spans="2:6">
      <c r="B66" t="s">
        <v>7037</v>
      </c>
      <c r="C66" t="s">
        <v>7025</v>
      </c>
      <c r="D66" t="s">
        <v>6985</v>
      </c>
      <c r="E66" s="17" t="s">
        <v>11</v>
      </c>
      <c r="F66" s="17">
        <v>0</v>
      </c>
    </row>
    <row r="67" spans="2:6">
      <c r="B67" t="s">
        <v>7037</v>
      </c>
      <c r="C67" t="s">
        <v>7025</v>
      </c>
      <c r="D67" t="s">
        <v>6986</v>
      </c>
      <c r="E67" s="17" t="s">
        <v>12</v>
      </c>
      <c r="F67" s="17">
        <v>0</v>
      </c>
    </row>
    <row r="68" spans="2:6" ht="15" thickBot="1">
      <c r="B68"/>
      <c r="C68"/>
      <c r="D68"/>
      <c r="E68" s="30" t="s">
        <v>6983</v>
      </c>
      <c r="F68" s="31">
        <f>SUM(F56:F67)</f>
        <v>276101931464.51563</v>
      </c>
    </row>
    <row r="69" spans="2:6" ht="15" thickTop="1">
      <c r="B69"/>
      <c r="C69"/>
      <c r="D69"/>
      <c r="E69" s="17"/>
      <c r="F69" s="17"/>
    </row>
    <row r="70" spans="2:6">
      <c r="B70"/>
      <c r="C70"/>
      <c r="D70"/>
      <c r="E70" s="24" t="s">
        <v>19</v>
      </c>
      <c r="F70" s="17"/>
    </row>
    <row r="71" spans="2:6">
      <c r="B71"/>
      <c r="C71"/>
      <c r="D71"/>
      <c r="E71" s="17"/>
      <c r="F71" s="17">
        <v>2020</v>
      </c>
    </row>
    <row r="72" spans="2:6">
      <c r="B72" t="s">
        <v>7038</v>
      </c>
      <c r="C72" t="s">
        <v>6984</v>
      </c>
      <c r="D72" t="s">
        <v>6985</v>
      </c>
      <c r="E72" s="17" t="s">
        <v>1</v>
      </c>
      <c r="F72" s="17">
        <v>0</v>
      </c>
    </row>
    <row r="73" spans="2:6">
      <c r="B73" t="s">
        <v>7038</v>
      </c>
      <c r="C73" t="s">
        <v>6984</v>
      </c>
      <c r="D73" t="s">
        <v>6986</v>
      </c>
      <c r="E73" s="17" t="s">
        <v>2</v>
      </c>
      <c r="F73" s="17">
        <v>0</v>
      </c>
    </row>
    <row r="74" spans="2:6">
      <c r="B74" t="s">
        <v>7038</v>
      </c>
      <c r="C74" t="s">
        <v>6987</v>
      </c>
      <c r="D74" t="s">
        <v>6985</v>
      </c>
      <c r="E74" s="17" t="s">
        <v>3</v>
      </c>
      <c r="F74" s="17">
        <v>0</v>
      </c>
    </row>
    <row r="75" spans="2:6">
      <c r="B75" t="s">
        <v>7038</v>
      </c>
      <c r="C75" t="s">
        <v>6987</v>
      </c>
      <c r="D75" t="s">
        <v>6986</v>
      </c>
      <c r="E75" s="17" t="s">
        <v>4</v>
      </c>
      <c r="F75" s="17">
        <v>0</v>
      </c>
    </row>
    <row r="76" spans="2:6">
      <c r="B76" t="s">
        <v>7038</v>
      </c>
      <c r="C76" t="s">
        <v>6988</v>
      </c>
      <c r="D76" t="s">
        <v>6985</v>
      </c>
      <c r="E76" s="17" t="s">
        <v>5</v>
      </c>
      <c r="F76" s="17">
        <v>20743457828139.715</v>
      </c>
    </row>
    <row r="77" spans="2:6">
      <c r="B77" t="s">
        <v>7038</v>
      </c>
      <c r="C77" t="s">
        <v>6988</v>
      </c>
      <c r="D77" t="s">
        <v>6986</v>
      </c>
      <c r="E77" s="17" t="s">
        <v>6</v>
      </c>
      <c r="F77" s="17">
        <v>256542171860.28192</v>
      </c>
    </row>
    <row r="78" spans="2:6">
      <c r="B78" t="s">
        <v>7038</v>
      </c>
      <c r="C78" t="s">
        <v>6989</v>
      </c>
      <c r="D78" t="s">
        <v>6985</v>
      </c>
      <c r="E78" s="17" t="s">
        <v>7</v>
      </c>
      <c r="F78" s="17">
        <v>0</v>
      </c>
    </row>
    <row r="79" spans="2:6">
      <c r="B79" t="s">
        <v>7038</v>
      </c>
      <c r="C79" t="s">
        <v>6989</v>
      </c>
      <c r="D79" t="s">
        <v>6986</v>
      </c>
      <c r="E79" s="17" t="s">
        <v>8</v>
      </c>
      <c r="F79" s="17">
        <v>0</v>
      </c>
    </row>
    <row r="80" spans="2:6">
      <c r="B80" t="s">
        <v>7038</v>
      </c>
      <c r="C80" t="s">
        <v>6990</v>
      </c>
      <c r="D80" t="s">
        <v>6985</v>
      </c>
      <c r="E80" s="17" t="s">
        <v>9</v>
      </c>
      <c r="F80" s="17">
        <v>0</v>
      </c>
    </row>
    <row r="81" spans="2:11">
      <c r="B81" t="s">
        <v>7038</v>
      </c>
      <c r="C81" t="s">
        <v>6990</v>
      </c>
      <c r="D81" t="s">
        <v>6986</v>
      </c>
      <c r="E81" s="17" t="s">
        <v>10</v>
      </c>
      <c r="F81" s="17">
        <v>0</v>
      </c>
    </row>
    <row r="82" spans="2:11">
      <c r="B82" t="s">
        <v>7038</v>
      </c>
      <c r="C82" t="s">
        <v>7025</v>
      </c>
      <c r="D82" t="s">
        <v>6985</v>
      </c>
      <c r="E82" s="17" t="s">
        <v>11</v>
      </c>
      <c r="F82" s="17">
        <v>0</v>
      </c>
    </row>
    <row r="83" spans="2:11">
      <c r="B83" t="s">
        <v>7038</v>
      </c>
      <c r="C83" t="s">
        <v>7025</v>
      </c>
      <c r="D83" t="s">
        <v>6986</v>
      </c>
      <c r="E83" s="17" t="s">
        <v>12</v>
      </c>
      <c r="F83" s="17">
        <v>0</v>
      </c>
    </row>
    <row r="84" spans="2:11" ht="15" thickBot="1">
      <c r="B84"/>
      <c r="C84"/>
      <c r="D84"/>
      <c r="E84" s="30" t="s">
        <v>6983</v>
      </c>
      <c r="F84" s="31">
        <f>SUM(F72:F83)</f>
        <v>20999999999999.996</v>
      </c>
    </row>
    <row r="85" spans="2:11" ht="15" thickTop="1">
      <c r="B85"/>
      <c r="C85"/>
      <c r="D85"/>
      <c r="E85" s="17"/>
      <c r="F85" s="17"/>
    </row>
    <row r="86" spans="2:11">
      <c r="B86"/>
      <c r="C86"/>
      <c r="D86"/>
      <c r="E86" s="24" t="s">
        <v>20</v>
      </c>
      <c r="F86" s="17"/>
    </row>
    <row r="87" spans="2:11">
      <c r="B87"/>
      <c r="C87"/>
      <c r="D87"/>
      <c r="E87" s="17"/>
      <c r="F87" s="17">
        <v>2020</v>
      </c>
      <c r="J87" s="35"/>
      <c r="K87" s="35"/>
    </row>
    <row r="88" spans="2:11">
      <c r="B88" t="s">
        <v>7033</v>
      </c>
      <c r="C88" t="s">
        <v>6984</v>
      </c>
      <c r="D88" t="s">
        <v>6985</v>
      </c>
      <c r="E88" s="17" t="s">
        <v>1</v>
      </c>
      <c r="F88" s="17">
        <v>1188744535080.533</v>
      </c>
      <c r="J88" s="35"/>
      <c r="K88" s="35"/>
    </row>
    <row r="89" spans="2:11">
      <c r="B89" t="s">
        <v>7033</v>
      </c>
      <c r="C89" t="s">
        <v>6984</v>
      </c>
      <c r="D89" t="s">
        <v>6986</v>
      </c>
      <c r="E89" s="17" t="s">
        <v>2</v>
      </c>
      <c r="F89" s="17">
        <v>99776559667.523636</v>
      </c>
      <c r="J89" s="35"/>
      <c r="K89" s="35"/>
    </row>
    <row r="90" spans="2:11">
      <c r="B90" t="s">
        <v>7033</v>
      </c>
      <c r="C90" t="s">
        <v>6987</v>
      </c>
      <c r="D90" t="s">
        <v>6985</v>
      </c>
      <c r="E90" s="17" t="s">
        <v>3</v>
      </c>
      <c r="F90" s="17">
        <v>663900246807.29724</v>
      </c>
      <c r="J90" s="35"/>
      <c r="K90" s="35"/>
    </row>
    <row r="91" spans="2:11">
      <c r="B91" t="s">
        <v>7033</v>
      </c>
      <c r="C91" t="s">
        <v>6987</v>
      </c>
      <c r="D91" t="s">
        <v>6986</v>
      </c>
      <c r="E91" s="17" t="s">
        <v>4</v>
      </c>
      <c r="F91" s="17">
        <v>16952140757.013609</v>
      </c>
      <c r="J91" s="35"/>
      <c r="K91" s="35"/>
    </row>
    <row r="92" spans="2:11">
      <c r="B92" t="s">
        <v>7033</v>
      </c>
      <c r="C92" t="s">
        <v>6988</v>
      </c>
      <c r="D92" t="s">
        <v>6985</v>
      </c>
      <c r="E92" s="17" t="s">
        <v>5</v>
      </c>
      <c r="F92" s="17">
        <v>0</v>
      </c>
      <c r="J92" s="35"/>
      <c r="K92" s="35"/>
    </row>
    <row r="93" spans="2:11">
      <c r="B93" t="s">
        <v>7033</v>
      </c>
      <c r="C93" t="s">
        <v>6988</v>
      </c>
      <c r="D93" t="s">
        <v>6986</v>
      </c>
      <c r="E93" s="17" t="s">
        <v>6</v>
      </c>
      <c r="F93" s="17">
        <v>0</v>
      </c>
      <c r="J93" s="35"/>
      <c r="K93" s="35"/>
    </row>
    <row r="94" spans="2:11">
      <c r="B94" t="s">
        <v>7033</v>
      </c>
      <c r="C94" t="s">
        <v>6989</v>
      </c>
      <c r="D94" t="s">
        <v>6985</v>
      </c>
      <c r="E94" s="17" t="s">
        <v>7</v>
      </c>
      <c r="F94" s="17">
        <v>0</v>
      </c>
    </row>
    <row r="95" spans="2:11">
      <c r="B95" t="s">
        <v>7033</v>
      </c>
      <c r="C95" t="s">
        <v>6989</v>
      </c>
      <c r="D95" t="s">
        <v>6986</v>
      </c>
      <c r="E95" s="17" t="s">
        <v>8</v>
      </c>
      <c r="F95" s="17">
        <v>0</v>
      </c>
    </row>
    <row r="96" spans="2:11">
      <c r="B96" t="s">
        <v>7033</v>
      </c>
      <c r="C96" t="s">
        <v>6990</v>
      </c>
      <c r="D96" t="s">
        <v>6985</v>
      </c>
      <c r="E96" s="17" t="s">
        <v>9</v>
      </c>
      <c r="F96" s="17">
        <v>0</v>
      </c>
      <c r="J96" s="79"/>
    </row>
    <row r="97" spans="2:36">
      <c r="B97" t="s">
        <v>7033</v>
      </c>
      <c r="C97" t="s">
        <v>6990</v>
      </c>
      <c r="D97" t="s">
        <v>6986</v>
      </c>
      <c r="E97" s="17" t="s">
        <v>10</v>
      </c>
      <c r="F97" s="17">
        <v>0</v>
      </c>
    </row>
    <row r="98" spans="2:36">
      <c r="B98" t="s">
        <v>7033</v>
      </c>
      <c r="C98" t="s">
        <v>7025</v>
      </c>
      <c r="D98" t="s">
        <v>6985</v>
      </c>
      <c r="E98" s="17" t="s">
        <v>11</v>
      </c>
      <c r="F98" s="17">
        <v>0</v>
      </c>
    </row>
    <row r="99" spans="2:36">
      <c r="B99" t="s">
        <v>7033</v>
      </c>
      <c r="C99" t="s">
        <v>7025</v>
      </c>
      <c r="D99" t="s">
        <v>6986</v>
      </c>
      <c r="E99" s="17" t="s">
        <v>12</v>
      </c>
      <c r="F99" s="17">
        <v>0</v>
      </c>
    </row>
    <row r="100" spans="2:36" ht="15" thickBot="1">
      <c r="B100"/>
      <c r="C100"/>
      <c r="D100"/>
      <c r="E100" s="30" t="s">
        <v>6983</v>
      </c>
      <c r="F100" s="31">
        <f>SUM(F88:F99)</f>
        <v>1969373482312.3677</v>
      </c>
      <c r="I100" s="79"/>
      <c r="J100" s="79"/>
    </row>
    <row r="101" spans="2:36" ht="15" thickTop="1"/>
    <row r="103" spans="2:36">
      <c r="E103" s="32" t="s">
        <v>6979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 spans="2:36">
      <c r="E104" s="21" t="s">
        <v>6975</v>
      </c>
      <c r="F104" s="21">
        <v>2020</v>
      </c>
      <c r="G104" s="21">
        <v>2021</v>
      </c>
      <c r="H104" s="21">
        <v>2022</v>
      </c>
      <c r="I104" s="21">
        <v>2023</v>
      </c>
      <c r="J104" s="21">
        <v>2024</v>
      </c>
      <c r="K104" s="21">
        <v>2025</v>
      </c>
      <c r="L104" s="21">
        <v>2026</v>
      </c>
      <c r="M104" s="21">
        <v>2027</v>
      </c>
      <c r="N104" s="21">
        <v>2028</v>
      </c>
      <c r="O104" s="21">
        <v>2029</v>
      </c>
      <c r="P104" s="21">
        <v>2030</v>
      </c>
      <c r="Q104" s="21">
        <v>2031</v>
      </c>
      <c r="R104" s="21">
        <v>2032</v>
      </c>
      <c r="S104" s="21">
        <v>2033</v>
      </c>
      <c r="T104" s="21">
        <v>2034</v>
      </c>
      <c r="U104" s="21">
        <v>2035</v>
      </c>
      <c r="V104" s="21">
        <v>2036</v>
      </c>
      <c r="W104" s="21">
        <v>2037</v>
      </c>
      <c r="X104" s="21">
        <v>2038</v>
      </c>
      <c r="Y104" s="21">
        <v>2039</v>
      </c>
      <c r="Z104" s="21">
        <v>2040</v>
      </c>
      <c r="AA104" s="21">
        <v>2041</v>
      </c>
      <c r="AB104" s="21">
        <v>2042</v>
      </c>
      <c r="AC104" s="21">
        <v>2043</v>
      </c>
      <c r="AD104" s="21">
        <v>2044</v>
      </c>
      <c r="AE104" s="21">
        <v>2045</v>
      </c>
      <c r="AF104" s="21">
        <v>2046</v>
      </c>
      <c r="AG104" s="21">
        <v>2047</v>
      </c>
      <c r="AH104" s="21">
        <v>2048</v>
      </c>
      <c r="AI104" s="21">
        <v>2049</v>
      </c>
      <c r="AJ104" s="21">
        <v>2050</v>
      </c>
    </row>
    <row r="105" spans="2:36">
      <c r="C105" s="23" t="s">
        <v>6984</v>
      </c>
      <c r="D105" s="23" t="s">
        <v>6985</v>
      </c>
      <c r="E105" s="21" t="s">
        <v>6724</v>
      </c>
      <c r="F105" s="36">
        <f>INDEX(NoSettings!$C$2:$AG$6843,MATCH($E105,NoSettings!$A$2:$A$6843,0),MATCH(F$104,NoSettings!$C$1:$AG$1,0))</f>
        <v>2278930000000</v>
      </c>
      <c r="G105" s="36">
        <f>INDEX(NoSettings!$C$2:$AG$6843,MATCH($E105,NoSettings!$A$2:$A$6843,0),MATCH(G$104,NoSettings!$C$1:$AG$1,0))</f>
        <v>2893840000000</v>
      </c>
      <c r="H105" s="36">
        <f>INDEX(NoSettings!$C$2:$AG$6843,MATCH($E105,NoSettings!$A$2:$A$6843,0),MATCH(H$104,NoSettings!$C$1:$AG$1,0))</f>
        <v>3841130000000</v>
      </c>
      <c r="I105" s="36">
        <f>INDEX(NoSettings!$C$2:$AG$6843,MATCH($E105,NoSettings!$A$2:$A$6843,0),MATCH(I$104,NoSettings!$C$1:$AG$1,0))</f>
        <v>5247080000000</v>
      </c>
      <c r="J105" s="36">
        <f>INDEX(NoSettings!$C$2:$AG$6843,MATCH($E105,NoSettings!$A$2:$A$6843,0),MATCH(J$104,NoSettings!$C$1:$AG$1,0))</f>
        <v>7282120000000</v>
      </c>
      <c r="K105" s="36">
        <f>INDEX(NoSettings!$C$2:$AG$6843,MATCH($E105,NoSettings!$A$2:$A$6843,0),MATCH(K$104,NoSettings!$C$1:$AG$1,0))</f>
        <v>10067900000000</v>
      </c>
      <c r="L105" s="36">
        <f>INDEX(NoSettings!$C$2:$AG$6843,MATCH($E105,NoSettings!$A$2:$A$6843,0),MATCH(L$104,NoSettings!$C$1:$AG$1,0))</f>
        <v>14081100000000</v>
      </c>
      <c r="M105" s="36">
        <f>INDEX(NoSettings!$C$2:$AG$6843,MATCH($E105,NoSettings!$A$2:$A$6843,0),MATCH(M$104,NoSettings!$C$1:$AG$1,0))</f>
        <v>19848200000000</v>
      </c>
      <c r="N105" s="36">
        <f>INDEX(NoSettings!$C$2:$AG$6843,MATCH($E105,NoSettings!$A$2:$A$6843,0),MATCH(N$104,NoSettings!$C$1:$AG$1,0))</f>
        <v>27614200000000</v>
      </c>
      <c r="O105" s="36">
        <f>INDEX(NoSettings!$C$2:$AG$6843,MATCH($E105,NoSettings!$A$2:$A$6843,0),MATCH(O$104,NoSettings!$C$1:$AG$1,0))</f>
        <v>38007700000000</v>
      </c>
      <c r="P105" s="36">
        <f>INDEX(NoSettings!$C$2:$AG$6843,MATCH($E105,NoSettings!$A$2:$A$6843,0),MATCH(P$104,NoSettings!$C$1:$AG$1,0))</f>
        <v>51526800000000</v>
      </c>
      <c r="Q105" s="36">
        <f>INDEX(NoSettings!$C$2:$AG$6843,MATCH($E105,NoSettings!$A$2:$A$6843,0),MATCH(Q$104,NoSettings!$C$1:$AG$1,0))</f>
        <v>68998000000000</v>
      </c>
      <c r="R105" s="36">
        <f>INDEX(NoSettings!$C$2:$AG$6843,MATCH($E105,NoSettings!$A$2:$A$6843,0),MATCH(R$104,NoSettings!$C$1:$AG$1,0))</f>
        <v>89227200000000</v>
      </c>
      <c r="S105" s="36">
        <f>INDEX(NoSettings!$C$2:$AG$6843,MATCH($E105,NoSettings!$A$2:$A$6843,0),MATCH(S$104,NoSettings!$C$1:$AG$1,0))</f>
        <v>113961000000000</v>
      </c>
      <c r="T105" s="36">
        <f>INDEX(NoSettings!$C$2:$AG$6843,MATCH($E105,NoSettings!$A$2:$A$6843,0),MATCH(T$104,NoSettings!$C$1:$AG$1,0))</f>
        <v>141394000000000</v>
      </c>
      <c r="U105" s="36">
        <f>INDEX(NoSettings!$C$2:$AG$6843,MATCH($E105,NoSettings!$A$2:$A$6843,0),MATCH(U$104,NoSettings!$C$1:$AG$1,0))</f>
        <v>172819000000000</v>
      </c>
      <c r="V105" s="36">
        <f>INDEX(NoSettings!$C$2:$AG$6843,MATCH($E105,NoSettings!$A$2:$A$6843,0),MATCH(V$104,NoSettings!$C$1:$AG$1,0))</f>
        <v>206618000000000</v>
      </c>
      <c r="W105" s="36">
        <f>INDEX(NoSettings!$C$2:$AG$6843,MATCH($E105,NoSettings!$A$2:$A$6843,0),MATCH(W$104,NoSettings!$C$1:$AG$1,0))</f>
        <v>241813000000000</v>
      </c>
      <c r="X105" s="36">
        <f>INDEX(NoSettings!$C$2:$AG$6843,MATCH($E105,NoSettings!$A$2:$A$6843,0),MATCH(X$104,NoSettings!$C$1:$AG$1,0))</f>
        <v>278054000000000</v>
      </c>
      <c r="Y105" s="36">
        <f>INDEX(NoSettings!$C$2:$AG$6843,MATCH($E105,NoSettings!$A$2:$A$6843,0),MATCH(Y$104,NoSettings!$C$1:$AG$1,0))</f>
        <v>314131000000000</v>
      </c>
      <c r="Z105" s="36">
        <f>INDEX(NoSettings!$C$2:$AG$6843,MATCH($E105,NoSettings!$A$2:$A$6843,0),MATCH(Z$104,NoSettings!$C$1:$AG$1,0))</f>
        <v>351543000000000</v>
      </c>
      <c r="AA105" s="36">
        <f>INDEX(NoSettings!$C$2:$AG$6843,MATCH($E105,NoSettings!$A$2:$A$6843,0),MATCH(AA$104,NoSettings!$C$1:$AG$1,0))</f>
        <v>385464000000000</v>
      </c>
      <c r="AB105" s="36">
        <f>INDEX(NoSettings!$C$2:$AG$6843,MATCH($E105,NoSettings!$A$2:$A$6843,0),MATCH(AB$104,NoSettings!$C$1:$AG$1,0))</f>
        <v>417547000000000</v>
      </c>
      <c r="AC105" s="36">
        <f>INDEX(NoSettings!$C$2:$AG$6843,MATCH($E105,NoSettings!$A$2:$A$6843,0),MATCH(AC$104,NoSettings!$C$1:$AG$1,0))</f>
        <v>450263000000000</v>
      </c>
      <c r="AD105" s="36">
        <f>INDEX(NoSettings!$C$2:$AG$6843,MATCH($E105,NoSettings!$A$2:$A$6843,0),MATCH(AD$104,NoSettings!$C$1:$AG$1,0))</f>
        <v>481039000000000</v>
      </c>
      <c r="AE105" s="36">
        <f>INDEX(NoSettings!$C$2:$AG$6843,MATCH($E105,NoSettings!$A$2:$A$6843,0),MATCH(AE$104,NoSettings!$C$1:$AG$1,0))</f>
        <v>510059000000000</v>
      </c>
      <c r="AF105" s="36">
        <f>INDEX(NoSettings!$C$2:$AG$6843,MATCH($E105,NoSettings!$A$2:$A$6843,0),MATCH(AF$104,NoSettings!$C$1:$AG$1,0))</f>
        <v>537219000000000</v>
      </c>
      <c r="AG105" s="36">
        <f>INDEX(NoSettings!$C$2:$AG$6843,MATCH($E105,NoSettings!$A$2:$A$6843,0),MATCH(AG$104,NoSettings!$C$1:$AG$1,0))</f>
        <v>562936000000000</v>
      </c>
      <c r="AH105" s="36">
        <f>INDEX(NoSettings!$C$2:$AG$6843,MATCH($E105,NoSettings!$A$2:$A$6843,0),MATCH(AH$104,NoSettings!$C$1:$AG$1,0))</f>
        <v>587136000000000</v>
      </c>
      <c r="AI105" s="36">
        <f>INDEX(NoSettings!$C$2:$AG$6843,MATCH($E105,NoSettings!$A$2:$A$6843,0),MATCH(AI$104,NoSettings!$C$1:$AG$1,0))</f>
        <v>609742000000000</v>
      </c>
      <c r="AJ105" s="36">
        <f>INDEX(NoSettings!$C$2:$AG$6843,MATCH($E105,NoSettings!$A$2:$A$6843,0),MATCH(AJ$104,NoSettings!$C$1:$AG$1,0))</f>
        <v>634049000000000</v>
      </c>
    </row>
    <row r="106" spans="2:36">
      <c r="C106" s="23" t="s">
        <v>6984</v>
      </c>
      <c r="D106" s="23" t="s">
        <v>6985</v>
      </c>
      <c r="E106" s="21" t="s">
        <v>6713</v>
      </c>
      <c r="F106" s="36">
        <f>INDEX(NoSettings!$C$2:$AG$6843,MATCH($E106,NoSettings!$A$2:$A$6843,0),MATCH(F$104,NoSettings!$C$1:$AG$1,0))</f>
        <v>1208070000000</v>
      </c>
      <c r="G106" s="36">
        <f>INDEX(NoSettings!$C$2:$AG$6843,MATCH($E106,NoSettings!$A$2:$A$6843,0),MATCH(G$104,NoSettings!$C$1:$AG$1,0))</f>
        <v>1227560000000</v>
      </c>
      <c r="H106" s="36">
        <f>INDEX(NoSettings!$C$2:$AG$6843,MATCH($E106,NoSettings!$A$2:$A$6843,0),MATCH(H$104,NoSettings!$C$1:$AG$1,0))</f>
        <v>1256260000000</v>
      </c>
      <c r="I106" s="36">
        <f>INDEX(NoSettings!$C$2:$AG$6843,MATCH($E106,NoSettings!$A$2:$A$6843,0),MATCH(I$104,NoSettings!$C$1:$AG$1,0))</f>
        <v>1282790000000</v>
      </c>
      <c r="J106" s="36">
        <f>INDEX(NoSettings!$C$2:$AG$6843,MATCH($E106,NoSettings!$A$2:$A$6843,0),MATCH(J$104,NoSettings!$C$1:$AG$1,0))</f>
        <v>1307050000000</v>
      </c>
      <c r="K106" s="36">
        <f>INDEX(NoSettings!$C$2:$AG$6843,MATCH($E106,NoSettings!$A$2:$A$6843,0),MATCH(K$104,NoSettings!$C$1:$AG$1,0))</f>
        <v>1317850000000</v>
      </c>
      <c r="L106" s="36">
        <f>INDEX(NoSettings!$C$2:$AG$6843,MATCH($E106,NoSettings!$A$2:$A$6843,0),MATCH(L$104,NoSettings!$C$1:$AG$1,0))</f>
        <v>1336540000000</v>
      </c>
      <c r="M106" s="36">
        <f>INDEX(NoSettings!$C$2:$AG$6843,MATCH($E106,NoSettings!$A$2:$A$6843,0),MATCH(M$104,NoSettings!$C$1:$AG$1,0))</f>
        <v>1362740000000</v>
      </c>
      <c r="N106" s="36">
        <f>INDEX(NoSettings!$C$2:$AG$6843,MATCH($E106,NoSettings!$A$2:$A$6843,0),MATCH(N$104,NoSettings!$C$1:$AG$1,0))</f>
        <v>1372460000000</v>
      </c>
      <c r="O106" s="36">
        <f>INDEX(NoSettings!$C$2:$AG$6843,MATCH($E106,NoSettings!$A$2:$A$6843,0),MATCH(O$104,NoSettings!$C$1:$AG$1,0))</f>
        <v>1376080000000</v>
      </c>
      <c r="P106" s="36">
        <f>INDEX(NoSettings!$C$2:$AG$6843,MATCH($E106,NoSettings!$A$2:$A$6843,0),MATCH(P$104,NoSettings!$C$1:$AG$1,0))</f>
        <v>1373030000000</v>
      </c>
      <c r="Q106" s="36">
        <f>INDEX(NoSettings!$C$2:$AG$6843,MATCH($E106,NoSettings!$A$2:$A$6843,0),MATCH(Q$104,NoSettings!$C$1:$AG$1,0))</f>
        <v>1383360000000</v>
      </c>
      <c r="R106" s="36">
        <f>INDEX(NoSettings!$C$2:$AG$6843,MATCH($E106,NoSettings!$A$2:$A$6843,0),MATCH(R$104,NoSettings!$C$1:$AG$1,0))</f>
        <v>1367570000000</v>
      </c>
      <c r="S106" s="36">
        <f>INDEX(NoSettings!$C$2:$AG$6843,MATCH($E106,NoSettings!$A$2:$A$6843,0),MATCH(S$104,NoSettings!$C$1:$AG$1,0))</f>
        <v>1355010000000</v>
      </c>
      <c r="T106" s="36">
        <f>INDEX(NoSettings!$C$2:$AG$6843,MATCH($E106,NoSettings!$A$2:$A$6843,0),MATCH(T$104,NoSettings!$C$1:$AG$1,0))</f>
        <v>1325950000000</v>
      </c>
      <c r="U106" s="36">
        <f>INDEX(NoSettings!$C$2:$AG$6843,MATCH($E106,NoSettings!$A$2:$A$6843,0),MATCH(U$104,NoSettings!$C$1:$AG$1,0))</f>
        <v>1299960000000</v>
      </c>
      <c r="V106" s="36">
        <f>INDEX(NoSettings!$C$2:$AG$6843,MATCH($E106,NoSettings!$A$2:$A$6843,0),MATCH(V$104,NoSettings!$C$1:$AG$1,0))</f>
        <v>1268960000000</v>
      </c>
      <c r="W106" s="36">
        <f>INDEX(NoSettings!$C$2:$AG$6843,MATCH($E106,NoSettings!$A$2:$A$6843,0),MATCH(W$104,NoSettings!$C$1:$AG$1,0))</f>
        <v>1235340000000</v>
      </c>
      <c r="X106" s="36">
        <f>INDEX(NoSettings!$C$2:$AG$6843,MATCH($E106,NoSettings!$A$2:$A$6843,0),MATCH(X$104,NoSettings!$C$1:$AG$1,0))</f>
        <v>1199980000000</v>
      </c>
      <c r="Y106" s="36">
        <f>INDEX(NoSettings!$C$2:$AG$6843,MATCH($E106,NoSettings!$A$2:$A$6843,0),MATCH(Y$104,NoSettings!$C$1:$AG$1,0))</f>
        <v>1165020000000</v>
      </c>
      <c r="Z106" s="36">
        <f>INDEX(NoSettings!$C$2:$AG$6843,MATCH($E106,NoSettings!$A$2:$A$6843,0),MATCH(Z$104,NoSettings!$C$1:$AG$1,0))</f>
        <v>1138860000000</v>
      </c>
      <c r="AA106" s="36">
        <f>INDEX(NoSettings!$C$2:$AG$6843,MATCH($E106,NoSettings!$A$2:$A$6843,0),MATCH(AA$104,NoSettings!$C$1:$AG$1,0))</f>
        <v>1109150000000</v>
      </c>
      <c r="AB106" s="36">
        <f>INDEX(NoSettings!$C$2:$AG$6843,MATCH($E106,NoSettings!$A$2:$A$6843,0),MATCH(AB$104,NoSettings!$C$1:$AG$1,0))</f>
        <v>1083600000000</v>
      </c>
      <c r="AC106" s="36">
        <f>INDEX(NoSettings!$C$2:$AG$6843,MATCH($E106,NoSettings!$A$2:$A$6843,0),MATCH(AC$104,NoSettings!$C$1:$AG$1,0))</f>
        <v>1068570000000</v>
      </c>
      <c r="AD106" s="36">
        <f>INDEX(NoSettings!$C$2:$AG$6843,MATCH($E106,NoSettings!$A$2:$A$6843,0),MATCH(AD$104,NoSettings!$C$1:$AG$1,0))</f>
        <v>1057310000000</v>
      </c>
      <c r="AE106" s="36">
        <f>INDEX(NoSettings!$C$2:$AG$6843,MATCH($E106,NoSettings!$A$2:$A$6843,0),MATCH(AE$104,NoSettings!$C$1:$AG$1,0))</f>
        <v>1050180000000</v>
      </c>
      <c r="AF106" s="36">
        <f>INDEX(NoSettings!$C$2:$AG$6843,MATCH($E106,NoSettings!$A$2:$A$6843,0),MATCH(AF$104,NoSettings!$C$1:$AG$1,0))</f>
        <v>1046970000000</v>
      </c>
      <c r="AG106" s="36">
        <f>INDEX(NoSettings!$C$2:$AG$6843,MATCH($E106,NoSettings!$A$2:$A$6843,0),MATCH(AG$104,NoSettings!$C$1:$AG$1,0))</f>
        <v>1047210000000</v>
      </c>
      <c r="AH106" s="36">
        <f>INDEX(NoSettings!$C$2:$AG$6843,MATCH($E106,NoSettings!$A$2:$A$6843,0),MATCH(AH$104,NoSettings!$C$1:$AG$1,0))</f>
        <v>1050460000000</v>
      </c>
      <c r="AI106" s="36">
        <f>INDEX(NoSettings!$C$2:$AG$6843,MATCH($E106,NoSettings!$A$2:$A$6843,0),MATCH(AI$104,NoSettings!$C$1:$AG$1,0))</f>
        <v>1057070000000</v>
      </c>
      <c r="AJ106" s="36">
        <f>INDEX(NoSettings!$C$2:$AG$6843,MATCH($E106,NoSettings!$A$2:$A$6843,0),MATCH(AJ$104,NoSettings!$C$1:$AG$1,0))</f>
        <v>1071390000000</v>
      </c>
    </row>
    <row r="107" spans="2:36">
      <c r="C107" s="23" t="s">
        <v>6984</v>
      </c>
      <c r="D107" s="23" t="s">
        <v>6985</v>
      </c>
      <c r="E107" s="21" t="s">
        <v>6702</v>
      </c>
      <c r="F107" s="36">
        <f>INDEX(NoSettings!$C$2:$AG$6843,MATCH($E107,NoSettings!$A$2:$A$6843,0),MATCH(F$104,NoSettings!$C$1:$AG$1,0))</f>
        <v>286761000000000</v>
      </c>
      <c r="G107" s="36">
        <f>INDEX(NoSettings!$C$2:$AG$6843,MATCH($E107,NoSettings!$A$2:$A$6843,0),MATCH(G$104,NoSettings!$C$1:$AG$1,0))</f>
        <v>268114000000000</v>
      </c>
      <c r="H107" s="36">
        <f>INDEX(NoSettings!$C$2:$AG$6843,MATCH($E107,NoSettings!$A$2:$A$6843,0),MATCH(H$104,NoSettings!$C$1:$AG$1,0))</f>
        <v>254331000000000</v>
      </c>
      <c r="I107" s="36">
        <f>INDEX(NoSettings!$C$2:$AG$6843,MATCH($E107,NoSettings!$A$2:$A$6843,0),MATCH(I$104,NoSettings!$C$1:$AG$1,0))</f>
        <v>242516000000000</v>
      </c>
      <c r="J107" s="36">
        <f>INDEX(NoSettings!$C$2:$AG$6843,MATCH($E107,NoSettings!$A$2:$A$6843,0),MATCH(J$104,NoSettings!$C$1:$AG$1,0))</f>
        <v>232479000000000</v>
      </c>
      <c r="K107" s="36">
        <f>INDEX(NoSettings!$C$2:$AG$6843,MATCH($E107,NoSettings!$A$2:$A$6843,0),MATCH(K$104,NoSettings!$C$1:$AG$1,0))</f>
        <v>221868000000000</v>
      </c>
      <c r="L107" s="36">
        <f>INDEX(NoSettings!$C$2:$AG$6843,MATCH($E107,NoSettings!$A$2:$A$6843,0),MATCH(L$104,NoSettings!$C$1:$AG$1,0))</f>
        <v>214270000000000</v>
      </c>
      <c r="M107" s="36">
        <f>INDEX(NoSettings!$C$2:$AG$6843,MATCH($E107,NoSettings!$A$2:$A$6843,0),MATCH(M$104,NoSettings!$C$1:$AG$1,0))</f>
        <v>209194000000000</v>
      </c>
      <c r="N107" s="36">
        <f>INDEX(NoSettings!$C$2:$AG$6843,MATCH($E107,NoSettings!$A$2:$A$6843,0),MATCH(N$104,NoSettings!$C$1:$AG$1,0))</f>
        <v>202899000000000</v>
      </c>
      <c r="O107" s="36">
        <f>INDEX(NoSettings!$C$2:$AG$6843,MATCH($E107,NoSettings!$A$2:$A$6843,0),MATCH(O$104,NoSettings!$C$1:$AG$1,0))</f>
        <v>196898000000000</v>
      </c>
      <c r="P107" s="36">
        <f>INDEX(NoSettings!$C$2:$AG$6843,MATCH($E107,NoSettings!$A$2:$A$6843,0),MATCH(P$104,NoSettings!$C$1:$AG$1,0))</f>
        <v>190866000000000</v>
      </c>
      <c r="Q107" s="36">
        <f>INDEX(NoSettings!$C$2:$AG$6843,MATCH($E107,NoSettings!$A$2:$A$6843,0),MATCH(Q$104,NoSettings!$C$1:$AG$1,0))</f>
        <v>190451000000000</v>
      </c>
      <c r="R107" s="36">
        <f>INDEX(NoSettings!$C$2:$AG$6843,MATCH($E107,NoSettings!$A$2:$A$6843,0),MATCH(R$104,NoSettings!$C$1:$AG$1,0))</f>
        <v>188124000000000</v>
      </c>
      <c r="S107" s="36">
        <f>INDEX(NoSettings!$C$2:$AG$6843,MATCH($E107,NoSettings!$A$2:$A$6843,0),MATCH(S$104,NoSettings!$C$1:$AG$1,0))</f>
        <v>186294000000000</v>
      </c>
      <c r="T107" s="36">
        <f>INDEX(NoSettings!$C$2:$AG$6843,MATCH($E107,NoSettings!$A$2:$A$6843,0),MATCH(T$104,NoSettings!$C$1:$AG$1,0))</f>
        <v>182359000000000</v>
      </c>
      <c r="U107" s="36">
        <f>INDEX(NoSettings!$C$2:$AG$6843,MATCH($E107,NoSettings!$A$2:$A$6843,0),MATCH(U$104,NoSettings!$C$1:$AG$1,0))</f>
        <v>178932000000000</v>
      </c>
      <c r="V107" s="36">
        <f>INDEX(NoSettings!$C$2:$AG$6843,MATCH($E107,NoSettings!$A$2:$A$6843,0),MATCH(V$104,NoSettings!$C$1:$AG$1,0))</f>
        <v>175012000000000</v>
      </c>
      <c r="W107" s="36">
        <f>INDEX(NoSettings!$C$2:$AG$6843,MATCH($E107,NoSettings!$A$2:$A$6843,0),MATCH(W$104,NoSettings!$C$1:$AG$1,0))</f>
        <v>170829000000000</v>
      </c>
      <c r="X107" s="36">
        <f>INDEX(NoSettings!$C$2:$AG$6843,MATCH($E107,NoSettings!$A$2:$A$6843,0),MATCH(X$104,NoSettings!$C$1:$AG$1,0))</f>
        <v>166417000000000</v>
      </c>
      <c r="Y107" s="36">
        <f>INDEX(NoSettings!$C$2:$AG$6843,MATCH($E107,NoSettings!$A$2:$A$6843,0),MATCH(Y$104,NoSettings!$C$1:$AG$1,0))</f>
        <v>162054000000000</v>
      </c>
      <c r="Z107" s="36">
        <f>INDEX(NoSettings!$C$2:$AG$6843,MATCH($E107,NoSettings!$A$2:$A$6843,0),MATCH(Z$104,NoSettings!$C$1:$AG$1,0))</f>
        <v>158919000000000</v>
      </c>
      <c r="AA107" s="36">
        <f>INDEX(NoSettings!$C$2:$AG$6843,MATCH($E107,NoSettings!$A$2:$A$6843,0),MATCH(AA$104,NoSettings!$C$1:$AG$1,0))</f>
        <v>155279000000000</v>
      </c>
      <c r="AB107" s="36">
        <f>INDEX(NoSettings!$C$2:$AG$6843,MATCH($E107,NoSettings!$A$2:$A$6843,0),MATCH(AB$104,NoSettings!$C$1:$AG$1,0))</f>
        <v>152169000000000</v>
      </c>
      <c r="AC107" s="36">
        <f>INDEX(NoSettings!$C$2:$AG$6843,MATCH($E107,NoSettings!$A$2:$A$6843,0),MATCH(AC$104,NoSettings!$C$1:$AG$1,0))</f>
        <v>150499000000000</v>
      </c>
      <c r="AD107" s="36">
        <f>INDEX(NoSettings!$C$2:$AG$6843,MATCH($E107,NoSettings!$A$2:$A$6843,0),MATCH(AD$104,NoSettings!$C$1:$AG$1,0))</f>
        <v>149391000000000</v>
      </c>
      <c r="AE107" s="36">
        <f>INDEX(NoSettings!$C$2:$AG$6843,MATCH($E107,NoSettings!$A$2:$A$6843,0),MATCH(AE$104,NoSettings!$C$1:$AG$1,0))</f>
        <v>148856000000000</v>
      </c>
      <c r="AF107" s="36">
        <f>INDEX(NoSettings!$C$2:$AG$6843,MATCH($E107,NoSettings!$A$2:$A$6843,0),MATCH(AF$104,NoSettings!$C$1:$AG$1,0))</f>
        <v>148849000000000</v>
      </c>
      <c r="AG107" s="36">
        <f>INDEX(NoSettings!$C$2:$AG$6843,MATCH($E107,NoSettings!$A$2:$A$6843,0),MATCH(AG$104,NoSettings!$C$1:$AG$1,0))</f>
        <v>149329000000000</v>
      </c>
      <c r="AH107" s="36">
        <f>INDEX(NoSettings!$C$2:$AG$6843,MATCH($E107,NoSettings!$A$2:$A$6843,0),MATCH(AH$104,NoSettings!$C$1:$AG$1,0))</f>
        <v>150272000000000</v>
      </c>
      <c r="AI107" s="36">
        <f>INDEX(NoSettings!$C$2:$AG$6843,MATCH($E107,NoSettings!$A$2:$A$6843,0),MATCH(AI$104,NoSettings!$C$1:$AG$1,0))</f>
        <v>151674000000000</v>
      </c>
      <c r="AJ107" s="36">
        <f>INDEX(NoSettings!$C$2:$AG$6843,MATCH($E107,NoSettings!$A$2:$A$6843,0),MATCH(AJ$104,NoSettings!$C$1:$AG$1,0))</f>
        <v>154180000000000</v>
      </c>
    </row>
    <row r="108" spans="2:36">
      <c r="C108" s="23" t="s">
        <v>6984</v>
      </c>
      <c r="D108" s="23" t="s">
        <v>6985</v>
      </c>
      <c r="E108" s="21" t="s">
        <v>6700</v>
      </c>
      <c r="F108" s="36">
        <f>INDEX(NoSettings!$C$2:$AG$6843,MATCH($E108,NoSettings!$A$2:$A$6843,0),MATCH(F$104,NoSettings!$C$1:$AG$1,0))</f>
        <v>32643100000000</v>
      </c>
      <c r="G108" s="36">
        <f>INDEX(NoSettings!$C$2:$AG$6843,MATCH($E108,NoSettings!$A$2:$A$6843,0),MATCH(G$104,NoSettings!$C$1:$AG$1,0))</f>
        <v>30520400000000</v>
      </c>
      <c r="H108" s="36">
        <f>INDEX(NoSettings!$C$2:$AG$6843,MATCH($E108,NoSettings!$A$2:$A$6843,0),MATCH(H$104,NoSettings!$C$1:$AG$1,0))</f>
        <v>28951400000000</v>
      </c>
      <c r="I108" s="36">
        <f>INDEX(NoSettings!$C$2:$AG$6843,MATCH($E108,NoSettings!$A$2:$A$6843,0),MATCH(I$104,NoSettings!$C$1:$AG$1,0))</f>
        <v>27606500000000</v>
      </c>
      <c r="J108" s="36">
        <f>INDEX(NoSettings!$C$2:$AG$6843,MATCH($E108,NoSettings!$A$2:$A$6843,0),MATCH(J$104,NoSettings!$C$1:$AG$1,0))</f>
        <v>26464000000000</v>
      </c>
      <c r="K108" s="36">
        <f>INDEX(NoSettings!$C$2:$AG$6843,MATCH($E108,NoSettings!$A$2:$A$6843,0),MATCH(K$104,NoSettings!$C$1:$AG$1,0))</f>
        <v>25256000000000</v>
      </c>
      <c r="L108" s="36">
        <f>INDEX(NoSettings!$C$2:$AG$6843,MATCH($E108,NoSettings!$A$2:$A$6843,0),MATCH(L$104,NoSettings!$C$1:$AG$1,0))</f>
        <v>24391200000000</v>
      </c>
      <c r="M108" s="36">
        <f>INDEX(NoSettings!$C$2:$AG$6843,MATCH($E108,NoSettings!$A$2:$A$6843,0),MATCH(M$104,NoSettings!$C$1:$AG$1,0))</f>
        <v>23813300000000</v>
      </c>
      <c r="N108" s="36">
        <f>INDEX(NoSettings!$C$2:$AG$6843,MATCH($E108,NoSettings!$A$2:$A$6843,0),MATCH(N$104,NoSettings!$C$1:$AG$1,0))</f>
        <v>23096800000000</v>
      </c>
      <c r="O108" s="36">
        <f>INDEX(NoSettings!$C$2:$AG$6843,MATCH($E108,NoSettings!$A$2:$A$6843,0),MATCH(O$104,NoSettings!$C$1:$AG$1,0))</f>
        <v>22413600000000</v>
      </c>
      <c r="P108" s="36">
        <f>INDEX(NoSettings!$C$2:$AG$6843,MATCH($E108,NoSettings!$A$2:$A$6843,0),MATCH(P$104,NoSettings!$C$1:$AG$1,0))</f>
        <v>21727000000000</v>
      </c>
      <c r="Q108" s="36">
        <f>INDEX(NoSettings!$C$2:$AG$6843,MATCH($E108,NoSettings!$A$2:$A$6843,0),MATCH(Q$104,NoSettings!$C$1:$AG$1,0))</f>
        <v>21679800000000</v>
      </c>
      <c r="R108" s="36">
        <f>INDEX(NoSettings!$C$2:$AG$6843,MATCH($E108,NoSettings!$A$2:$A$6843,0),MATCH(R$104,NoSettings!$C$1:$AG$1,0))</f>
        <v>21414900000000</v>
      </c>
      <c r="S108" s="36">
        <f>INDEX(NoSettings!$C$2:$AG$6843,MATCH($E108,NoSettings!$A$2:$A$6843,0),MATCH(S$104,NoSettings!$C$1:$AG$1,0))</f>
        <v>21206600000000</v>
      </c>
      <c r="T108" s="36">
        <f>INDEX(NoSettings!$C$2:$AG$6843,MATCH($E108,NoSettings!$A$2:$A$6843,0),MATCH(T$104,NoSettings!$C$1:$AG$1,0))</f>
        <v>20758700000000</v>
      </c>
      <c r="U108" s="36">
        <f>INDEX(NoSettings!$C$2:$AG$6843,MATCH($E108,NoSettings!$A$2:$A$6843,0),MATCH(U$104,NoSettings!$C$1:$AG$1,0))</f>
        <v>20368500000000</v>
      </c>
      <c r="V108" s="36">
        <f>INDEX(NoSettings!$C$2:$AG$6843,MATCH($E108,NoSettings!$A$2:$A$6843,0),MATCH(V$104,NoSettings!$C$1:$AG$1,0))</f>
        <v>19922300000000</v>
      </c>
      <c r="W108" s="36">
        <f>INDEX(NoSettings!$C$2:$AG$6843,MATCH($E108,NoSettings!$A$2:$A$6843,0),MATCH(W$104,NoSettings!$C$1:$AG$1,0))</f>
        <v>19446200000000</v>
      </c>
      <c r="X108" s="36">
        <f>INDEX(NoSettings!$C$2:$AG$6843,MATCH($E108,NoSettings!$A$2:$A$6843,0),MATCH(X$104,NoSettings!$C$1:$AG$1,0))</f>
        <v>18943900000000</v>
      </c>
      <c r="Y108" s="36">
        <f>INDEX(NoSettings!$C$2:$AG$6843,MATCH($E108,NoSettings!$A$2:$A$6843,0),MATCH(Y$104,NoSettings!$C$1:$AG$1,0))</f>
        <v>18447200000000</v>
      </c>
      <c r="Z108" s="36">
        <f>INDEX(NoSettings!$C$2:$AG$6843,MATCH($E108,NoSettings!$A$2:$A$6843,0),MATCH(Z$104,NoSettings!$C$1:$AG$1,0))</f>
        <v>18090400000000</v>
      </c>
      <c r="AA108" s="36">
        <f>INDEX(NoSettings!$C$2:$AG$6843,MATCH($E108,NoSettings!$A$2:$A$6843,0),MATCH(AA$104,NoSettings!$C$1:$AG$1,0))</f>
        <v>17676000000000</v>
      </c>
      <c r="AB108" s="36">
        <f>INDEX(NoSettings!$C$2:$AG$6843,MATCH($E108,NoSettings!$A$2:$A$6843,0),MATCH(AB$104,NoSettings!$C$1:$AG$1,0))</f>
        <v>17321900000000</v>
      </c>
      <c r="AC108" s="36">
        <f>INDEX(NoSettings!$C$2:$AG$6843,MATCH($E108,NoSettings!$A$2:$A$6843,0),MATCH(AC$104,NoSettings!$C$1:$AG$1,0))</f>
        <v>17131900000000</v>
      </c>
      <c r="AD108" s="36">
        <f>INDEX(NoSettings!$C$2:$AG$6843,MATCH($E108,NoSettings!$A$2:$A$6843,0),MATCH(AD$104,NoSettings!$C$1:$AG$1,0))</f>
        <v>17005700000000</v>
      </c>
      <c r="AE108" s="36">
        <f>INDEX(NoSettings!$C$2:$AG$6843,MATCH($E108,NoSettings!$A$2:$A$6843,0),MATCH(AE$104,NoSettings!$C$1:$AG$1,0))</f>
        <v>16944800000000</v>
      </c>
      <c r="AF108" s="36">
        <f>INDEX(NoSettings!$C$2:$AG$6843,MATCH($E108,NoSettings!$A$2:$A$6843,0),MATCH(AF$104,NoSettings!$C$1:$AG$1,0))</f>
        <v>16944100000000</v>
      </c>
      <c r="AG108" s="36">
        <f>INDEX(NoSettings!$C$2:$AG$6843,MATCH($E108,NoSettings!$A$2:$A$6843,0),MATCH(AG$104,NoSettings!$C$1:$AG$1,0))</f>
        <v>16998700000000</v>
      </c>
      <c r="AH108" s="36">
        <f>INDEX(NoSettings!$C$2:$AG$6843,MATCH($E108,NoSettings!$A$2:$A$6843,0),MATCH(AH$104,NoSettings!$C$1:$AG$1,0))</f>
        <v>17106100000000</v>
      </c>
      <c r="AI108" s="36">
        <f>INDEX(NoSettings!$C$2:$AG$6843,MATCH($E108,NoSettings!$A$2:$A$6843,0),MATCH(AI$104,NoSettings!$C$1:$AG$1,0))</f>
        <v>17265600000000</v>
      </c>
      <c r="AJ108" s="36">
        <f>INDEX(NoSettings!$C$2:$AG$6843,MATCH($E108,NoSettings!$A$2:$A$6843,0),MATCH(AJ$104,NoSettings!$C$1:$AG$1,0))</f>
        <v>17550900000000</v>
      </c>
    </row>
    <row r="109" spans="2:36">
      <c r="C109" s="23" t="s">
        <v>6984</v>
      </c>
      <c r="D109" s="23" t="s">
        <v>6985</v>
      </c>
      <c r="E109" s="21" t="s">
        <v>6691</v>
      </c>
      <c r="F109" s="36">
        <f>INDEX(NoSettings!$C$2:$AG$6843,MATCH($E109,NoSettings!$A$2:$A$6843,0),MATCH(F$104,NoSettings!$C$1:$AG$1,0))</f>
        <v>203981000000000</v>
      </c>
      <c r="G109" s="36">
        <f>INDEX(NoSettings!$C$2:$AG$6843,MATCH($E109,NoSettings!$A$2:$A$6843,0),MATCH(G$104,NoSettings!$C$1:$AG$1,0))</f>
        <v>203648000000000</v>
      </c>
      <c r="H109" s="36">
        <f>INDEX(NoSettings!$C$2:$AG$6843,MATCH($E109,NoSettings!$A$2:$A$6843,0),MATCH(H$104,NoSettings!$C$1:$AG$1,0))</f>
        <v>206228000000000</v>
      </c>
      <c r="I109" s="36">
        <f>INDEX(NoSettings!$C$2:$AG$6843,MATCH($E109,NoSettings!$A$2:$A$6843,0),MATCH(I$104,NoSettings!$C$1:$AG$1,0))</f>
        <v>209286000000000</v>
      </c>
      <c r="J109" s="36">
        <f>INDEX(NoSettings!$C$2:$AG$6843,MATCH($E109,NoSettings!$A$2:$A$6843,0),MATCH(J$104,NoSettings!$C$1:$AG$1,0))</f>
        <v>211085000000000</v>
      </c>
      <c r="K109" s="36">
        <f>INDEX(NoSettings!$C$2:$AG$6843,MATCH($E109,NoSettings!$A$2:$A$6843,0),MATCH(K$104,NoSettings!$C$1:$AG$1,0))</f>
        <v>210773000000000</v>
      </c>
      <c r="L109" s="36">
        <f>INDEX(NoSettings!$C$2:$AG$6843,MATCH($E109,NoSettings!$A$2:$A$6843,0),MATCH(L$104,NoSettings!$C$1:$AG$1,0))</f>
        <v>211508000000000</v>
      </c>
      <c r="M109" s="36">
        <f>INDEX(NoSettings!$C$2:$AG$6843,MATCH($E109,NoSettings!$A$2:$A$6843,0),MATCH(M$104,NoSettings!$C$1:$AG$1,0))</f>
        <v>213109000000000</v>
      </c>
      <c r="N109" s="36">
        <f>INDEX(NoSettings!$C$2:$AG$6843,MATCH($E109,NoSettings!$A$2:$A$6843,0),MATCH(N$104,NoSettings!$C$1:$AG$1,0))</f>
        <v>212264000000000</v>
      </c>
      <c r="O109" s="36">
        <f>INDEX(NoSettings!$C$2:$AG$6843,MATCH($E109,NoSettings!$A$2:$A$6843,0),MATCH(O$104,NoSettings!$C$1:$AG$1,0))</f>
        <v>210509000000000</v>
      </c>
      <c r="P109" s="36">
        <f>INDEX(NoSettings!$C$2:$AG$6843,MATCH($E109,NoSettings!$A$2:$A$6843,0),MATCH(P$104,NoSettings!$C$1:$AG$1,0))</f>
        <v>207734000000000</v>
      </c>
      <c r="Q109" s="36">
        <f>INDEX(NoSettings!$C$2:$AG$6843,MATCH($E109,NoSettings!$A$2:$A$6843,0),MATCH(Q$104,NoSettings!$C$1:$AG$1,0))</f>
        <v>207926000000000</v>
      </c>
      <c r="R109" s="36">
        <f>INDEX(NoSettings!$C$2:$AG$6843,MATCH($E109,NoSettings!$A$2:$A$6843,0),MATCH(R$104,NoSettings!$C$1:$AG$1,0))</f>
        <v>205898000000000</v>
      </c>
      <c r="S109" s="36">
        <f>INDEX(NoSettings!$C$2:$AG$6843,MATCH($E109,NoSettings!$A$2:$A$6843,0),MATCH(S$104,NoSettings!$C$1:$AG$1,0))</f>
        <v>204084000000000</v>
      </c>
      <c r="T109" s="36">
        <f>INDEX(NoSettings!$C$2:$AG$6843,MATCH($E109,NoSettings!$A$2:$A$6843,0),MATCH(T$104,NoSettings!$C$1:$AG$1,0))</f>
        <v>199802000000000</v>
      </c>
      <c r="U109" s="36">
        <f>INDEX(NoSettings!$C$2:$AG$6843,MATCH($E109,NoSettings!$A$2:$A$6843,0),MATCH(U$104,NoSettings!$C$1:$AG$1,0))</f>
        <v>196156000000000</v>
      </c>
      <c r="V109" s="36">
        <f>INDEX(NoSettings!$C$2:$AG$6843,MATCH($E109,NoSettings!$A$2:$A$6843,0),MATCH(V$104,NoSettings!$C$1:$AG$1,0))</f>
        <v>191703000000000</v>
      </c>
      <c r="W109" s="36">
        <f>INDEX(NoSettings!$C$2:$AG$6843,MATCH($E109,NoSettings!$A$2:$A$6843,0),MATCH(W$104,NoSettings!$C$1:$AG$1,0))</f>
        <v>186658000000000</v>
      </c>
      <c r="X109" s="36">
        <f>INDEX(NoSettings!$C$2:$AG$6843,MATCH($E109,NoSettings!$A$2:$A$6843,0),MATCH(X$104,NoSettings!$C$1:$AG$1,0))</f>
        <v>181419000000000</v>
      </c>
      <c r="Y109" s="36">
        <f>INDEX(NoSettings!$C$2:$AG$6843,MATCH($E109,NoSettings!$A$2:$A$6843,0),MATCH(Y$104,NoSettings!$C$1:$AG$1,0))</f>
        <v>176252000000000</v>
      </c>
      <c r="Z109" s="36">
        <f>INDEX(NoSettings!$C$2:$AG$6843,MATCH($E109,NoSettings!$A$2:$A$6843,0),MATCH(Z$104,NoSettings!$C$1:$AG$1,0))</f>
        <v>172587000000000</v>
      </c>
      <c r="AA109" s="36">
        <f>INDEX(NoSettings!$C$2:$AG$6843,MATCH($E109,NoSettings!$A$2:$A$6843,0),MATCH(AA$104,NoSettings!$C$1:$AG$1,0))</f>
        <v>168273000000000</v>
      </c>
      <c r="AB109" s="36">
        <f>INDEX(NoSettings!$C$2:$AG$6843,MATCH($E109,NoSettings!$A$2:$A$6843,0),MATCH(AB$104,NoSettings!$C$1:$AG$1,0))</f>
        <v>164378000000000</v>
      </c>
      <c r="AC109" s="36">
        <f>INDEX(NoSettings!$C$2:$AG$6843,MATCH($E109,NoSettings!$A$2:$A$6843,0),MATCH(AC$104,NoSettings!$C$1:$AG$1,0))</f>
        <v>162163000000000</v>
      </c>
      <c r="AD109" s="36">
        <f>INDEX(NoSettings!$C$2:$AG$6843,MATCH($E109,NoSettings!$A$2:$A$6843,0),MATCH(AD$104,NoSettings!$C$1:$AG$1,0))</f>
        <v>160660000000000</v>
      </c>
      <c r="AE109" s="36">
        <f>INDEX(NoSettings!$C$2:$AG$6843,MATCH($E109,NoSettings!$A$2:$A$6843,0),MATCH(AE$104,NoSettings!$C$1:$AG$1,0))</f>
        <v>159872000000000</v>
      </c>
      <c r="AF109" s="36">
        <f>INDEX(NoSettings!$C$2:$AG$6843,MATCH($E109,NoSettings!$A$2:$A$6843,0),MATCH(AF$104,NoSettings!$C$1:$AG$1,0))</f>
        <v>159457000000000</v>
      </c>
      <c r="AG109" s="36">
        <f>INDEX(NoSettings!$C$2:$AG$6843,MATCH($E109,NoSettings!$A$2:$A$6843,0),MATCH(AG$104,NoSettings!$C$1:$AG$1,0))</f>
        <v>158967000000000</v>
      </c>
      <c r="AH109" s="36">
        <f>INDEX(NoSettings!$C$2:$AG$6843,MATCH($E109,NoSettings!$A$2:$A$6843,0),MATCH(AH$104,NoSettings!$C$1:$AG$1,0))</f>
        <v>159380000000000</v>
      </c>
      <c r="AI109" s="36">
        <f>INDEX(NoSettings!$C$2:$AG$6843,MATCH($E109,NoSettings!$A$2:$A$6843,0),MATCH(AI$104,NoSettings!$C$1:$AG$1,0))</f>
        <v>160250000000000</v>
      </c>
      <c r="AJ109" s="36">
        <f>INDEX(NoSettings!$C$2:$AG$6843,MATCH($E109,NoSettings!$A$2:$A$6843,0),MATCH(AJ$104,NoSettings!$C$1:$AG$1,0))</f>
        <v>162242000000000</v>
      </c>
    </row>
    <row r="110" spans="2:36">
      <c r="C110" s="23" t="s">
        <v>6984</v>
      </c>
      <c r="D110" s="23" t="s">
        <v>6985</v>
      </c>
      <c r="E110" s="21" t="s">
        <v>6689</v>
      </c>
      <c r="F110" s="36">
        <f>INDEX(NoSettings!$C$2:$AG$6843,MATCH($E110,NoSettings!$A$2:$A$6843,0),MATCH(F$104,NoSettings!$C$1:$AG$1,0))</f>
        <v>9179550000000</v>
      </c>
      <c r="G110" s="36">
        <f>INDEX(NoSettings!$C$2:$AG$6843,MATCH($E110,NoSettings!$A$2:$A$6843,0),MATCH(G$104,NoSettings!$C$1:$AG$1,0))</f>
        <v>10537300000000</v>
      </c>
      <c r="H110" s="36">
        <f>INDEX(NoSettings!$C$2:$AG$6843,MATCH($E110,NoSettings!$A$2:$A$6843,0),MATCH(H$104,NoSettings!$C$1:$AG$1,0))</f>
        <v>10670900000000</v>
      </c>
      <c r="I110" s="36">
        <f>INDEX(NoSettings!$C$2:$AG$6843,MATCH($E110,NoSettings!$A$2:$A$6843,0),MATCH(I$104,NoSettings!$C$1:$AG$1,0))</f>
        <v>9901740000000</v>
      </c>
      <c r="J110" s="36">
        <f>INDEX(NoSettings!$C$2:$AG$6843,MATCH($E110,NoSettings!$A$2:$A$6843,0),MATCH(J$104,NoSettings!$C$1:$AG$1,0))</f>
        <v>9932130000000</v>
      </c>
      <c r="K110" s="36">
        <f>INDEX(NoSettings!$C$2:$AG$6843,MATCH($E110,NoSettings!$A$2:$A$6843,0),MATCH(K$104,NoSettings!$C$1:$AG$1,0))</f>
        <v>9701990000000</v>
      </c>
      <c r="L110" s="36">
        <f>INDEX(NoSettings!$C$2:$AG$6843,MATCH($E110,NoSettings!$A$2:$A$6843,0),MATCH(L$104,NoSettings!$C$1:$AG$1,0))</f>
        <v>9774470000000</v>
      </c>
      <c r="M110" s="36">
        <f>INDEX(NoSettings!$C$2:$AG$6843,MATCH($E110,NoSettings!$A$2:$A$6843,0),MATCH(M$104,NoSettings!$C$1:$AG$1,0))</f>
        <v>10032300000000</v>
      </c>
      <c r="N110" s="36">
        <f>INDEX(NoSettings!$C$2:$AG$6843,MATCH($E110,NoSettings!$A$2:$A$6843,0),MATCH(N$104,NoSettings!$C$1:$AG$1,0))</f>
        <v>10063500000000</v>
      </c>
      <c r="O110" s="36">
        <f>INDEX(NoSettings!$C$2:$AG$6843,MATCH($E110,NoSettings!$A$2:$A$6843,0),MATCH(O$104,NoSettings!$C$1:$AG$1,0))</f>
        <v>10074200000000</v>
      </c>
      <c r="P110" s="36">
        <f>INDEX(NoSettings!$C$2:$AG$6843,MATCH($E110,NoSettings!$A$2:$A$6843,0),MATCH(P$104,NoSettings!$C$1:$AG$1,0))</f>
        <v>10039900000000</v>
      </c>
      <c r="Q110" s="36">
        <f>INDEX(NoSettings!$C$2:$AG$6843,MATCH($E110,NoSettings!$A$2:$A$6843,0),MATCH(Q$104,NoSettings!$C$1:$AG$1,0))</f>
        <v>10132700000000</v>
      </c>
      <c r="R110" s="36">
        <f>INDEX(NoSettings!$C$2:$AG$6843,MATCH($E110,NoSettings!$A$2:$A$6843,0),MATCH(R$104,NoSettings!$C$1:$AG$1,0))</f>
        <v>10095400000000</v>
      </c>
      <c r="S110" s="36">
        <f>INDEX(NoSettings!$C$2:$AG$6843,MATCH($E110,NoSettings!$A$2:$A$6843,0),MATCH(S$104,NoSettings!$C$1:$AG$1,0))</f>
        <v>10084800000000</v>
      </c>
      <c r="T110" s="36">
        <f>INDEX(NoSettings!$C$2:$AG$6843,MATCH($E110,NoSettings!$A$2:$A$6843,0),MATCH(T$104,NoSettings!$C$1:$AG$1,0))</f>
        <v>9919970000000</v>
      </c>
      <c r="U110" s="36">
        <f>INDEX(NoSettings!$C$2:$AG$6843,MATCH($E110,NoSettings!$A$2:$A$6843,0),MATCH(U$104,NoSettings!$C$1:$AG$1,0))</f>
        <v>9549180000000</v>
      </c>
      <c r="V110" s="36">
        <f>INDEX(NoSettings!$C$2:$AG$6843,MATCH($E110,NoSettings!$A$2:$A$6843,0),MATCH(V$104,NoSettings!$C$1:$AG$1,0))</f>
        <v>9233150000000</v>
      </c>
      <c r="W110" s="36">
        <f>INDEX(NoSettings!$C$2:$AG$6843,MATCH($E110,NoSettings!$A$2:$A$6843,0),MATCH(W$104,NoSettings!$C$1:$AG$1,0))</f>
        <v>8995250000000</v>
      </c>
      <c r="X110" s="36">
        <f>INDEX(NoSettings!$C$2:$AG$6843,MATCH($E110,NoSettings!$A$2:$A$6843,0),MATCH(X$104,NoSettings!$C$1:$AG$1,0))</f>
        <v>8722410000000</v>
      </c>
      <c r="Y110" s="36">
        <f>INDEX(NoSettings!$C$2:$AG$6843,MATCH($E110,NoSettings!$A$2:$A$6843,0),MATCH(Y$104,NoSettings!$C$1:$AG$1,0))</f>
        <v>8443530000000</v>
      </c>
      <c r="Z110" s="36">
        <f>INDEX(NoSettings!$C$2:$AG$6843,MATCH($E110,NoSettings!$A$2:$A$6843,0),MATCH(Z$104,NoSettings!$C$1:$AG$1,0))</f>
        <v>8040240000000</v>
      </c>
      <c r="AA110" s="36">
        <f>INDEX(NoSettings!$C$2:$AG$6843,MATCH($E110,NoSettings!$A$2:$A$6843,0),MATCH(AA$104,NoSettings!$C$1:$AG$1,0))</f>
        <v>7669180000000</v>
      </c>
      <c r="AB110" s="36">
        <f>INDEX(NoSettings!$C$2:$AG$6843,MATCH($E110,NoSettings!$A$2:$A$6843,0),MATCH(AB$104,NoSettings!$C$1:$AG$1,0))</f>
        <v>7502110000000</v>
      </c>
      <c r="AC110" s="36">
        <f>INDEX(NoSettings!$C$2:$AG$6843,MATCH($E110,NoSettings!$A$2:$A$6843,0),MATCH(AC$104,NoSettings!$C$1:$AG$1,0))</f>
        <v>7303550000000</v>
      </c>
      <c r="AD110" s="36">
        <f>INDEX(NoSettings!$C$2:$AG$6843,MATCH($E110,NoSettings!$A$2:$A$6843,0),MATCH(AD$104,NoSettings!$C$1:$AG$1,0))</f>
        <v>7032550000000</v>
      </c>
      <c r="AE110" s="36">
        <f>INDEX(NoSettings!$C$2:$AG$6843,MATCH($E110,NoSettings!$A$2:$A$6843,0),MATCH(AE$104,NoSettings!$C$1:$AG$1,0))</f>
        <v>6700090000000</v>
      </c>
      <c r="AF110" s="36">
        <f>INDEX(NoSettings!$C$2:$AG$6843,MATCH($E110,NoSettings!$A$2:$A$6843,0),MATCH(AF$104,NoSettings!$C$1:$AG$1,0))</f>
        <v>6541880000000</v>
      </c>
      <c r="AG110" s="36">
        <f>INDEX(NoSettings!$C$2:$AG$6843,MATCH($E110,NoSettings!$A$2:$A$6843,0),MATCH(AG$104,NoSettings!$C$1:$AG$1,0))</f>
        <v>6999860000000</v>
      </c>
      <c r="AH110" s="36">
        <f>INDEX(NoSettings!$C$2:$AG$6843,MATCH($E110,NoSettings!$A$2:$A$6843,0),MATCH(AH$104,NoSettings!$C$1:$AG$1,0))</f>
        <v>7074400000000</v>
      </c>
      <c r="AI110" s="36">
        <f>INDEX(NoSettings!$C$2:$AG$6843,MATCH($E110,NoSettings!$A$2:$A$6843,0),MATCH(AI$104,NoSettings!$C$1:$AG$1,0))</f>
        <v>7189950000000</v>
      </c>
      <c r="AJ110" s="36">
        <f>INDEX(NoSettings!$C$2:$AG$6843,MATCH($E110,NoSettings!$A$2:$A$6843,0),MATCH(AJ$104,NoSettings!$C$1:$AG$1,0))</f>
        <v>7344510000000</v>
      </c>
    </row>
    <row r="111" spans="2:36">
      <c r="C111" s="23" t="s">
        <v>6984</v>
      </c>
      <c r="D111" s="23" t="s">
        <v>6985</v>
      </c>
      <c r="E111" s="21" t="s">
        <v>6684</v>
      </c>
      <c r="F111" s="36">
        <f>INDEX(NoSettings!$C$2:$AG$6843,MATCH($E111,NoSettings!$A$2:$A$6843,0),MATCH(F$104,NoSettings!$C$1:$AG$1,0))</f>
        <v>11549200000000</v>
      </c>
      <c r="G111" s="36">
        <f>INDEX(NoSettings!$C$2:$AG$6843,MATCH($E111,NoSettings!$A$2:$A$6843,0),MATCH(G$104,NoSettings!$C$1:$AG$1,0))</f>
        <v>11353000000000</v>
      </c>
      <c r="H111" s="36">
        <f>INDEX(NoSettings!$C$2:$AG$6843,MATCH($E111,NoSettings!$A$2:$A$6843,0),MATCH(H$104,NoSettings!$C$1:$AG$1,0))</f>
        <v>11217100000000</v>
      </c>
      <c r="I111" s="36">
        <f>INDEX(NoSettings!$C$2:$AG$6843,MATCH($E111,NoSettings!$A$2:$A$6843,0),MATCH(I$104,NoSettings!$C$1:$AG$1,0))</f>
        <v>11048800000000</v>
      </c>
      <c r="J111" s="36">
        <f>INDEX(NoSettings!$C$2:$AG$6843,MATCH($E111,NoSettings!$A$2:$A$6843,0),MATCH(J$104,NoSettings!$C$1:$AG$1,0))</f>
        <v>10850700000000</v>
      </c>
      <c r="K111" s="36">
        <f>INDEX(NoSettings!$C$2:$AG$6843,MATCH($E111,NoSettings!$A$2:$A$6843,0),MATCH(K$104,NoSettings!$C$1:$AG$1,0))</f>
        <v>10523300000000</v>
      </c>
      <c r="L111" s="36">
        <f>INDEX(NoSettings!$C$2:$AG$6843,MATCH($E111,NoSettings!$A$2:$A$6843,0),MATCH(L$104,NoSettings!$C$1:$AG$1,0))</f>
        <v>10253500000000</v>
      </c>
      <c r="M111" s="36">
        <f>INDEX(NoSettings!$C$2:$AG$6843,MATCH($E111,NoSettings!$A$2:$A$6843,0),MATCH(M$104,NoSettings!$C$1:$AG$1,0))</f>
        <v>10022800000000</v>
      </c>
      <c r="N111" s="36">
        <f>INDEX(NoSettings!$C$2:$AG$6843,MATCH($E111,NoSettings!$A$2:$A$6843,0),MATCH(N$104,NoSettings!$C$1:$AG$1,0))</f>
        <v>9664300000000</v>
      </c>
      <c r="O111" s="36">
        <f>INDEX(NoSettings!$C$2:$AG$6843,MATCH($E111,NoSettings!$A$2:$A$6843,0),MATCH(O$104,NoSettings!$C$1:$AG$1,0))</f>
        <v>9267480000000</v>
      </c>
      <c r="P111" s="36">
        <f>INDEX(NoSettings!$C$2:$AG$6843,MATCH($E111,NoSettings!$A$2:$A$6843,0),MATCH(P$104,NoSettings!$C$1:$AG$1,0))</f>
        <v>8829480000000</v>
      </c>
      <c r="Q111" s="36">
        <f>INDEX(NoSettings!$C$2:$AG$6843,MATCH($E111,NoSettings!$A$2:$A$6843,0),MATCH(Q$104,NoSettings!$C$1:$AG$1,0))</f>
        <v>8882030000000</v>
      </c>
      <c r="R111" s="36">
        <f>INDEX(NoSettings!$C$2:$AG$6843,MATCH($E111,NoSettings!$A$2:$A$6843,0),MATCH(R$104,NoSettings!$C$1:$AG$1,0))</f>
        <v>8786210000000</v>
      </c>
      <c r="S111" s="36">
        <f>INDEX(NoSettings!$C$2:$AG$6843,MATCH($E111,NoSettings!$A$2:$A$6843,0),MATCH(S$104,NoSettings!$C$1:$AG$1,0))</f>
        <v>8709420000000</v>
      </c>
      <c r="T111" s="36">
        <f>INDEX(NoSettings!$C$2:$AG$6843,MATCH($E111,NoSettings!$A$2:$A$6843,0),MATCH(T$104,NoSettings!$C$1:$AG$1,0))</f>
        <v>8517740000000</v>
      </c>
      <c r="U111" s="36">
        <f>INDEX(NoSettings!$C$2:$AG$6843,MATCH($E111,NoSettings!$A$2:$A$6843,0),MATCH(U$104,NoSettings!$C$1:$AG$1,0))</f>
        <v>8333840000000</v>
      </c>
      <c r="V111" s="36">
        <f>INDEX(NoSettings!$C$2:$AG$6843,MATCH($E111,NoSettings!$A$2:$A$6843,0),MATCH(V$104,NoSettings!$C$1:$AG$1,0))</f>
        <v>8121740000000</v>
      </c>
      <c r="W111" s="36">
        <f>INDEX(NoSettings!$C$2:$AG$6843,MATCH($E111,NoSettings!$A$2:$A$6843,0),MATCH(W$104,NoSettings!$C$1:$AG$1,0))</f>
        <v>7892290000000</v>
      </c>
      <c r="X111" s="36">
        <f>INDEX(NoSettings!$C$2:$AG$6843,MATCH($E111,NoSettings!$A$2:$A$6843,0),MATCH(X$104,NoSettings!$C$1:$AG$1,0))</f>
        <v>7652770000000</v>
      </c>
      <c r="Y111" s="36">
        <f>INDEX(NoSettings!$C$2:$AG$6843,MATCH($E111,NoSettings!$A$2:$A$6843,0),MATCH(Y$104,NoSettings!$C$1:$AG$1,0))</f>
        <v>7419640000000</v>
      </c>
      <c r="Z111" s="36">
        <f>INDEX(NoSettings!$C$2:$AG$6843,MATCH($E111,NoSettings!$A$2:$A$6843,0),MATCH(Z$104,NoSettings!$C$1:$AG$1,0))</f>
        <v>7241980000000</v>
      </c>
      <c r="AA111" s="36">
        <f>INDEX(NoSettings!$C$2:$AG$6843,MATCH($E111,NoSettings!$A$2:$A$6843,0),MATCH(AA$104,NoSettings!$C$1:$AG$1,0))</f>
        <v>7042810000000</v>
      </c>
      <c r="AB111" s="36">
        <f>INDEX(NoSettings!$C$2:$AG$6843,MATCH($E111,NoSettings!$A$2:$A$6843,0),MATCH(AB$104,NoSettings!$C$1:$AG$1,0))</f>
        <v>6870780000000</v>
      </c>
      <c r="AC111" s="36">
        <f>INDEX(NoSettings!$C$2:$AG$6843,MATCH($E111,NoSettings!$A$2:$A$6843,0),MATCH(AC$104,NoSettings!$C$1:$AG$1,0))</f>
        <v>6764070000000</v>
      </c>
      <c r="AD111" s="36">
        <f>INDEX(NoSettings!$C$2:$AG$6843,MATCH($E111,NoSettings!$A$2:$A$6843,0),MATCH(AD$104,NoSettings!$C$1:$AG$1,0))</f>
        <v>6683660000000</v>
      </c>
      <c r="AE111" s="36">
        <f>INDEX(NoSettings!$C$2:$AG$6843,MATCH($E111,NoSettings!$A$2:$A$6843,0),MATCH(AE$104,NoSettings!$C$1:$AG$1,0))</f>
        <v>6630870000000</v>
      </c>
      <c r="AF111" s="36">
        <f>INDEX(NoSettings!$C$2:$AG$6843,MATCH($E111,NoSettings!$A$2:$A$6843,0),MATCH(AF$104,NoSettings!$C$1:$AG$1,0))</f>
        <v>6601950000000</v>
      </c>
      <c r="AG111" s="36">
        <f>INDEX(NoSettings!$C$2:$AG$6843,MATCH($E111,NoSettings!$A$2:$A$6843,0),MATCH(AG$104,NoSettings!$C$1:$AG$1,0))</f>
        <v>6594620000000</v>
      </c>
      <c r="AH111" s="36">
        <f>INDEX(NoSettings!$C$2:$AG$6843,MATCH($E111,NoSettings!$A$2:$A$6843,0),MATCH(AH$104,NoSettings!$C$1:$AG$1,0))</f>
        <v>6607320000000</v>
      </c>
      <c r="AI111" s="36">
        <f>INDEX(NoSettings!$C$2:$AG$6843,MATCH($E111,NoSettings!$A$2:$A$6843,0),MATCH(AI$104,NoSettings!$C$1:$AG$1,0))</f>
        <v>6639970000000</v>
      </c>
      <c r="AJ111" s="36">
        <f>INDEX(NoSettings!$C$2:$AG$6843,MATCH($E111,NoSettings!$A$2:$A$6843,0),MATCH(AJ$104,NoSettings!$C$1:$AG$1,0))</f>
        <v>6718920000000</v>
      </c>
    </row>
    <row r="112" spans="2:36">
      <c r="C112" s="23" t="s">
        <v>6984</v>
      </c>
      <c r="D112" s="23" t="s">
        <v>6985</v>
      </c>
      <c r="E112" s="21" t="s">
        <v>6682</v>
      </c>
      <c r="F112" s="36">
        <f>INDEX(NoSettings!$C$2:$AG$6843,MATCH($E112,NoSettings!$A$2:$A$6843,0),MATCH(F$104,NoSettings!$C$1:$AG$1,0))</f>
        <v>9430470000000</v>
      </c>
      <c r="G112" s="36">
        <f>INDEX(NoSettings!$C$2:$AG$6843,MATCH($E112,NoSettings!$A$2:$A$6843,0),MATCH(G$104,NoSettings!$C$1:$AG$1,0))</f>
        <v>9268200000000</v>
      </c>
      <c r="H112" s="36">
        <f>INDEX(NoSettings!$C$2:$AG$6843,MATCH($E112,NoSettings!$A$2:$A$6843,0),MATCH(H$104,NoSettings!$C$1:$AG$1,0))</f>
        <v>9159310000000</v>
      </c>
      <c r="I112" s="36">
        <f>INDEX(NoSettings!$C$2:$AG$6843,MATCH($E112,NoSettings!$A$2:$A$6843,0),MATCH(I$104,NoSettings!$C$1:$AG$1,0))</f>
        <v>9019850000000</v>
      </c>
      <c r="J112" s="36">
        <f>INDEX(NoSettings!$C$2:$AG$6843,MATCH($E112,NoSettings!$A$2:$A$6843,0),MATCH(J$104,NoSettings!$C$1:$AG$1,0))</f>
        <v>8858090000000</v>
      </c>
      <c r="K112" s="36">
        <f>INDEX(NoSettings!$C$2:$AG$6843,MATCH($E112,NoSettings!$A$2:$A$6843,0),MATCH(K$104,NoSettings!$C$1:$AG$1,0))</f>
        <v>8590850000000</v>
      </c>
      <c r="L112" s="36">
        <f>INDEX(NoSettings!$C$2:$AG$6843,MATCH($E112,NoSettings!$A$2:$A$6843,0),MATCH(L$104,NoSettings!$C$1:$AG$1,0))</f>
        <v>8370580000000</v>
      </c>
      <c r="M112" s="36">
        <f>INDEX(NoSettings!$C$2:$AG$6843,MATCH($E112,NoSettings!$A$2:$A$6843,0),MATCH(M$104,NoSettings!$C$1:$AG$1,0))</f>
        <v>8184090000000</v>
      </c>
      <c r="N112" s="36">
        <f>INDEX(NoSettings!$C$2:$AG$6843,MATCH($E112,NoSettings!$A$2:$A$6843,0),MATCH(N$104,NoSettings!$C$1:$AG$1,0))</f>
        <v>7891340000000</v>
      </c>
      <c r="O112" s="36">
        <f>INDEX(NoSettings!$C$2:$AG$6843,MATCH($E112,NoSettings!$A$2:$A$6843,0),MATCH(O$104,NoSettings!$C$1:$AG$1,0))</f>
        <v>7567320000000</v>
      </c>
      <c r="P112" s="36">
        <f>INDEX(NoSettings!$C$2:$AG$6843,MATCH($E112,NoSettings!$A$2:$A$6843,0),MATCH(P$104,NoSettings!$C$1:$AG$1,0))</f>
        <v>7209670000000</v>
      </c>
      <c r="Q112" s="36">
        <f>INDEX(NoSettings!$C$2:$AG$6843,MATCH($E112,NoSettings!$A$2:$A$6843,0),MATCH(Q$104,NoSettings!$C$1:$AG$1,0))</f>
        <v>7252580000000</v>
      </c>
      <c r="R112" s="36">
        <f>INDEX(NoSettings!$C$2:$AG$6843,MATCH($E112,NoSettings!$A$2:$A$6843,0),MATCH(R$104,NoSettings!$C$1:$AG$1,0))</f>
        <v>7174340000000</v>
      </c>
      <c r="S112" s="36">
        <f>INDEX(NoSettings!$C$2:$AG$6843,MATCH($E112,NoSettings!$A$2:$A$6843,0),MATCH(S$104,NoSettings!$C$1:$AG$1,0))</f>
        <v>7111630000000</v>
      </c>
      <c r="T112" s="36">
        <f>INDEX(NoSettings!$C$2:$AG$6843,MATCH($E112,NoSettings!$A$2:$A$6843,0),MATCH(T$104,NoSettings!$C$1:$AG$1,0))</f>
        <v>6955120000000</v>
      </c>
      <c r="U112" s="36">
        <f>INDEX(NoSettings!$C$2:$AG$6843,MATCH($E112,NoSettings!$A$2:$A$6843,0),MATCH(U$104,NoSettings!$C$1:$AG$1,0))</f>
        <v>6804960000000</v>
      </c>
      <c r="V112" s="36">
        <f>INDEX(NoSettings!$C$2:$AG$6843,MATCH($E112,NoSettings!$A$2:$A$6843,0),MATCH(V$104,NoSettings!$C$1:$AG$1,0))</f>
        <v>6631770000000</v>
      </c>
      <c r="W112" s="36">
        <f>INDEX(NoSettings!$C$2:$AG$6843,MATCH($E112,NoSettings!$A$2:$A$6843,0),MATCH(W$104,NoSettings!$C$1:$AG$1,0))</f>
        <v>6444410000000</v>
      </c>
      <c r="X112" s="36">
        <f>INDEX(NoSettings!$C$2:$AG$6843,MATCH($E112,NoSettings!$A$2:$A$6843,0),MATCH(X$104,NoSettings!$C$1:$AG$1,0))</f>
        <v>6248830000000</v>
      </c>
      <c r="Y112" s="36">
        <f>INDEX(NoSettings!$C$2:$AG$6843,MATCH($E112,NoSettings!$A$2:$A$6843,0),MATCH(Y$104,NoSettings!$C$1:$AG$1,0))</f>
        <v>6058470000000</v>
      </c>
      <c r="Z112" s="36">
        <f>INDEX(NoSettings!$C$2:$AG$6843,MATCH($E112,NoSettings!$A$2:$A$6843,0),MATCH(Z$104,NoSettings!$C$1:$AG$1,0))</f>
        <v>5912090000000</v>
      </c>
      <c r="AA112" s="36">
        <f>INDEX(NoSettings!$C$2:$AG$6843,MATCH($E112,NoSettings!$A$2:$A$6843,0),MATCH(AA$104,NoSettings!$C$1:$AG$1,0))</f>
        <v>5749490000000</v>
      </c>
      <c r="AB112" s="36">
        <f>INDEX(NoSettings!$C$2:$AG$6843,MATCH($E112,NoSettings!$A$2:$A$6843,0),MATCH(AB$104,NoSettings!$C$1:$AG$1,0))</f>
        <v>5609050000000</v>
      </c>
      <c r="AC112" s="36">
        <f>INDEX(NoSettings!$C$2:$AG$6843,MATCH($E112,NoSettings!$A$2:$A$6843,0),MATCH(AC$104,NoSettings!$C$1:$AG$1,0))</f>
        <v>5521940000000</v>
      </c>
      <c r="AD112" s="36">
        <f>INDEX(NoSettings!$C$2:$AG$6843,MATCH($E112,NoSettings!$A$2:$A$6843,0),MATCH(AD$104,NoSettings!$C$1:$AG$1,0))</f>
        <v>5456300000000</v>
      </c>
      <c r="AE112" s="36">
        <f>INDEX(NoSettings!$C$2:$AG$6843,MATCH($E112,NoSettings!$A$2:$A$6843,0),MATCH(AE$104,NoSettings!$C$1:$AG$1,0))</f>
        <v>5413200000000</v>
      </c>
      <c r="AF112" s="36">
        <f>INDEX(NoSettings!$C$2:$AG$6843,MATCH($E112,NoSettings!$A$2:$A$6843,0),MATCH(AF$104,NoSettings!$C$1:$AG$1,0))</f>
        <v>5389590000000</v>
      </c>
      <c r="AG112" s="36">
        <f>INDEX(NoSettings!$C$2:$AG$6843,MATCH($E112,NoSettings!$A$2:$A$6843,0),MATCH(AG$104,NoSettings!$C$1:$AG$1,0))</f>
        <v>5383610000000</v>
      </c>
      <c r="AH112" s="36">
        <f>INDEX(NoSettings!$C$2:$AG$6843,MATCH($E112,NoSettings!$A$2:$A$6843,0),MATCH(AH$104,NoSettings!$C$1:$AG$1,0))</f>
        <v>5392780000000</v>
      </c>
      <c r="AI112" s="36">
        <f>INDEX(NoSettings!$C$2:$AG$6843,MATCH($E112,NoSettings!$A$2:$A$6843,0),MATCH(AI$104,NoSettings!$C$1:$AG$1,0))</f>
        <v>5419430000000</v>
      </c>
      <c r="AJ112" s="36">
        <f>INDEX(NoSettings!$C$2:$AG$6843,MATCH($E112,NoSettings!$A$2:$A$6843,0),MATCH(AJ$104,NoSettings!$C$1:$AG$1,0))</f>
        <v>5483860000000</v>
      </c>
    </row>
    <row r="113" spans="3:36">
      <c r="C113" s="23" t="s">
        <v>6984</v>
      </c>
      <c r="D113" s="23" t="s">
        <v>6985</v>
      </c>
      <c r="E113" s="21" t="s">
        <v>6680</v>
      </c>
      <c r="F113" s="36">
        <f>INDEX(NoSettings!$C$2:$AG$6843,MATCH($E113,NoSettings!$A$2:$A$6843,0),MATCH(F$104,NoSettings!$C$1:$AG$1,0))</f>
        <v>18898700000</v>
      </c>
      <c r="G113" s="36">
        <f>INDEX(NoSettings!$C$2:$AG$6843,MATCH($E113,NoSettings!$A$2:$A$6843,0),MATCH(G$104,NoSettings!$C$1:$AG$1,0))</f>
        <v>20641900000</v>
      </c>
      <c r="H113" s="36">
        <f>INDEX(NoSettings!$C$2:$AG$6843,MATCH($E113,NoSettings!$A$2:$A$6843,0),MATCH(H$104,NoSettings!$C$1:$AG$1,0))</f>
        <v>18355300000</v>
      </c>
      <c r="I113" s="36">
        <f>INDEX(NoSettings!$C$2:$AG$6843,MATCH($E113,NoSettings!$A$2:$A$6843,0),MATCH(I$104,NoSettings!$C$1:$AG$1,0))</f>
        <v>20088800000</v>
      </c>
      <c r="J113" s="36">
        <f>INDEX(NoSettings!$C$2:$AG$6843,MATCH($E113,NoSettings!$A$2:$A$6843,0),MATCH(J$104,NoSettings!$C$1:$AG$1,0))</f>
        <v>19728500000</v>
      </c>
      <c r="K113" s="36">
        <f>INDEX(NoSettings!$C$2:$AG$6843,MATCH($E113,NoSettings!$A$2:$A$6843,0),MATCH(K$104,NoSettings!$C$1:$AG$1,0))</f>
        <v>19133300000</v>
      </c>
      <c r="L113" s="36">
        <f>INDEX(NoSettings!$C$2:$AG$6843,MATCH($E113,NoSettings!$A$2:$A$6843,0),MATCH(L$104,NoSettings!$C$1:$AG$1,0))</f>
        <v>18642700000</v>
      </c>
      <c r="M113" s="36">
        <f>INDEX(NoSettings!$C$2:$AG$6843,MATCH($E113,NoSettings!$A$2:$A$6843,0),MATCH(M$104,NoSettings!$C$1:$AG$1,0))</f>
        <v>16401000000</v>
      </c>
      <c r="N113" s="36">
        <f>INDEX(NoSettings!$C$2:$AG$6843,MATCH($E113,NoSettings!$A$2:$A$6843,0),MATCH(N$104,NoSettings!$C$1:$AG$1,0))</f>
        <v>15814300000</v>
      </c>
      <c r="O113" s="36">
        <f>INDEX(NoSettings!$C$2:$AG$6843,MATCH($E113,NoSettings!$A$2:$A$6843,0),MATCH(O$104,NoSettings!$C$1:$AG$1,0))</f>
        <v>15165000000</v>
      </c>
      <c r="P113" s="36">
        <f>INDEX(NoSettings!$C$2:$AG$6843,MATCH($E113,NoSettings!$A$2:$A$6843,0),MATCH(P$104,NoSettings!$C$1:$AG$1,0))</f>
        <v>14448200000</v>
      </c>
      <c r="Q113" s="36">
        <f>INDEX(NoSettings!$C$2:$AG$6843,MATCH($E113,NoSettings!$A$2:$A$6843,0),MATCH(Q$104,NoSettings!$C$1:$AG$1,0))</f>
        <v>14534200000</v>
      </c>
      <c r="R113" s="36">
        <f>INDEX(NoSettings!$C$2:$AG$6843,MATCH($E113,NoSettings!$A$2:$A$6843,0),MATCH(R$104,NoSettings!$C$1:$AG$1,0))</f>
        <v>14377400000</v>
      </c>
      <c r="S113" s="36">
        <f>INDEX(NoSettings!$C$2:$AG$6843,MATCH($E113,NoSettings!$A$2:$A$6843,0),MATCH(S$104,NoSettings!$C$1:$AG$1,0))</f>
        <v>14251800000</v>
      </c>
      <c r="T113" s="36">
        <f>INDEX(NoSettings!$C$2:$AG$6843,MATCH($E113,NoSettings!$A$2:$A$6843,0),MATCH(T$104,NoSettings!$C$1:$AG$1,0))</f>
        <v>13938100000</v>
      </c>
      <c r="U113" s="36">
        <f>INDEX(NoSettings!$C$2:$AG$6843,MATCH($E113,NoSettings!$A$2:$A$6843,0),MATCH(U$104,NoSettings!$C$1:$AG$1,0))</f>
        <v>13637200000</v>
      </c>
      <c r="V113" s="36">
        <f>INDEX(NoSettings!$C$2:$AG$6843,MATCH($E113,NoSettings!$A$2:$A$6843,0),MATCH(V$104,NoSettings!$C$1:$AG$1,0))</f>
        <v>13290100000</v>
      </c>
      <c r="W113" s="36">
        <f>INDEX(NoSettings!$C$2:$AG$6843,MATCH($E113,NoSettings!$A$2:$A$6843,0),MATCH(W$104,NoSettings!$C$1:$AG$1,0))</f>
        <v>12914700000</v>
      </c>
      <c r="X113" s="36">
        <f>INDEX(NoSettings!$C$2:$AG$6843,MATCH($E113,NoSettings!$A$2:$A$6843,0),MATCH(X$104,NoSettings!$C$1:$AG$1,0))</f>
        <v>12522700000</v>
      </c>
      <c r="Y113" s="36">
        <f>INDEX(NoSettings!$C$2:$AG$6843,MATCH($E113,NoSettings!$A$2:$A$6843,0),MATCH(Y$104,NoSettings!$C$1:$AG$1,0))</f>
        <v>12141200000</v>
      </c>
      <c r="Z113" s="36">
        <f>INDEX(NoSettings!$C$2:$AG$6843,MATCH($E113,NoSettings!$A$2:$A$6843,0),MATCH(Z$104,NoSettings!$C$1:$AG$1,0))</f>
        <v>13167200000</v>
      </c>
      <c r="AA113" s="36">
        <f>INDEX(NoSettings!$C$2:$AG$6843,MATCH($E113,NoSettings!$A$2:$A$6843,0),MATCH(AA$104,NoSettings!$C$1:$AG$1,0))</f>
        <v>12805100000</v>
      </c>
      <c r="AB113" s="36">
        <f>INDEX(NoSettings!$C$2:$AG$6843,MATCH($E113,NoSettings!$A$2:$A$6843,0),MATCH(AB$104,NoSettings!$C$1:$AG$1,0))</f>
        <v>12492300000</v>
      </c>
      <c r="AC113" s="36">
        <f>INDEX(NoSettings!$C$2:$AG$6843,MATCH($E113,NoSettings!$A$2:$A$6843,0),MATCH(AC$104,NoSettings!$C$1:$AG$1,0))</f>
        <v>12298300000</v>
      </c>
      <c r="AD113" s="36">
        <f>INDEX(NoSettings!$C$2:$AG$6843,MATCH($E113,NoSettings!$A$2:$A$6843,0),MATCH(AD$104,NoSettings!$C$1:$AG$1,0))</f>
        <v>12152100000</v>
      </c>
      <c r="AE113" s="36">
        <f>INDEX(NoSettings!$C$2:$AG$6843,MATCH($E113,NoSettings!$A$2:$A$6843,0),MATCH(AE$104,NoSettings!$C$1:$AG$1,0))</f>
        <v>12056100000</v>
      </c>
      <c r="AF113" s="36">
        <f>INDEX(NoSettings!$C$2:$AG$6843,MATCH($E113,NoSettings!$A$2:$A$6843,0),MATCH(AF$104,NoSettings!$C$1:$AG$1,0))</f>
        <v>12003500000</v>
      </c>
      <c r="AG113" s="36">
        <f>INDEX(NoSettings!$C$2:$AG$6843,MATCH($E113,NoSettings!$A$2:$A$6843,0),MATCH(AG$104,NoSettings!$C$1:$AG$1,0))</f>
        <v>11990200000</v>
      </c>
      <c r="AH113" s="36">
        <f>INDEX(NoSettings!$C$2:$AG$6843,MATCH($E113,NoSettings!$A$2:$A$6843,0),MATCH(AH$104,NoSettings!$C$1:$AG$1,0))</f>
        <v>13214600000</v>
      </c>
      <c r="AI113" s="36">
        <f>INDEX(NoSettings!$C$2:$AG$6843,MATCH($E113,NoSettings!$A$2:$A$6843,0),MATCH(AI$104,NoSettings!$C$1:$AG$1,0))</f>
        <v>13279900000</v>
      </c>
      <c r="AJ113" s="36">
        <f>INDEX(NoSettings!$C$2:$AG$6843,MATCH($E113,NoSettings!$A$2:$A$6843,0),MATCH(AJ$104,NoSettings!$C$1:$AG$1,0))</f>
        <v>13437800000</v>
      </c>
    </row>
    <row r="114" spans="3:36">
      <c r="C114" s="23" t="s">
        <v>6984</v>
      </c>
      <c r="D114" s="23" t="s">
        <v>6985</v>
      </c>
      <c r="E114" s="21" t="s">
        <v>6666</v>
      </c>
      <c r="F114" s="36">
        <f>INDEX(NoSettings!$C$2:$AG$6843,MATCH($E114,NoSettings!$A$2:$A$6843,0),MATCH(F$104,NoSettings!$C$1:$AG$1,0))</f>
        <v>54163600000000</v>
      </c>
      <c r="G114" s="36">
        <f>INDEX(NoSettings!$C$2:$AG$6843,MATCH($E114,NoSettings!$A$2:$A$6843,0),MATCH(G$104,NoSettings!$C$1:$AG$1,0))</f>
        <v>54168900000000</v>
      </c>
      <c r="H114" s="36">
        <f>INDEX(NoSettings!$C$2:$AG$6843,MATCH($E114,NoSettings!$A$2:$A$6843,0),MATCH(H$104,NoSettings!$C$1:$AG$1,0))</f>
        <v>54553200000000</v>
      </c>
      <c r="I114" s="36">
        <f>INDEX(NoSettings!$C$2:$AG$6843,MATCH($E114,NoSettings!$A$2:$A$6843,0),MATCH(I$104,NoSettings!$C$1:$AG$1,0))</f>
        <v>54799900000000</v>
      </c>
      <c r="J114" s="36">
        <f>INDEX(NoSettings!$C$2:$AG$6843,MATCH($E114,NoSettings!$A$2:$A$6843,0),MATCH(J$104,NoSettings!$C$1:$AG$1,0))</f>
        <v>54896600000000</v>
      </c>
      <c r="K114" s="36">
        <f>INDEX(NoSettings!$C$2:$AG$6843,MATCH($E114,NoSettings!$A$2:$A$6843,0),MATCH(K$104,NoSettings!$C$1:$AG$1,0))</f>
        <v>54394600000000</v>
      </c>
      <c r="L114" s="36">
        <f>INDEX(NoSettings!$C$2:$AG$6843,MATCH($E114,NoSettings!$A$2:$A$6843,0),MATCH(L$104,NoSettings!$C$1:$AG$1,0))</f>
        <v>54200600000000</v>
      </c>
      <c r="M114" s="36">
        <f>INDEX(NoSettings!$C$2:$AG$6843,MATCH($E114,NoSettings!$A$2:$A$6843,0),MATCH(M$104,NoSettings!$C$1:$AG$1,0))</f>
        <v>54263900000000</v>
      </c>
      <c r="N114" s="36">
        <f>INDEX(NoSettings!$C$2:$AG$6843,MATCH($E114,NoSettings!$A$2:$A$6843,0),MATCH(N$104,NoSettings!$C$1:$AG$1,0))</f>
        <v>53654900000000</v>
      </c>
      <c r="O114" s="36">
        <f>INDEX(NoSettings!$C$2:$AG$6843,MATCH($E114,NoSettings!$A$2:$A$6843,0),MATCH(O$104,NoSettings!$C$1:$AG$1,0))</f>
        <v>52822800000000</v>
      </c>
      <c r="P114" s="36">
        <f>INDEX(NoSettings!$C$2:$AG$6843,MATCH($E114,NoSettings!$A$2:$A$6843,0),MATCH(P$104,NoSettings!$C$1:$AG$1,0))</f>
        <v>51720500000000</v>
      </c>
      <c r="Q114" s="36">
        <f>INDEX(NoSettings!$C$2:$AG$6843,MATCH($E114,NoSettings!$A$2:$A$6843,0),MATCH(Q$104,NoSettings!$C$1:$AG$1,0))</f>
        <v>51876600000000</v>
      </c>
      <c r="R114" s="36">
        <f>INDEX(NoSettings!$C$2:$AG$6843,MATCH($E114,NoSettings!$A$2:$A$6843,0),MATCH(R$104,NoSettings!$C$1:$AG$1,0))</f>
        <v>51279600000000</v>
      </c>
      <c r="S114" s="36">
        <f>INDEX(NoSettings!$C$2:$AG$6843,MATCH($E114,NoSettings!$A$2:$A$6843,0),MATCH(S$104,NoSettings!$C$1:$AG$1,0))</f>
        <v>50760300000000</v>
      </c>
      <c r="T114" s="36">
        <f>INDEX(NoSettings!$C$2:$AG$6843,MATCH($E114,NoSettings!$A$2:$A$6843,0),MATCH(T$104,NoSettings!$C$1:$AG$1,0))</f>
        <v>49625100000000</v>
      </c>
      <c r="U114" s="36">
        <f>INDEX(NoSettings!$C$2:$AG$6843,MATCH($E114,NoSettings!$A$2:$A$6843,0),MATCH(U$104,NoSettings!$C$1:$AG$1,0))</f>
        <v>48596900000000</v>
      </c>
      <c r="V114" s="36">
        <f>INDEX(NoSettings!$C$2:$AG$6843,MATCH($E114,NoSettings!$A$2:$A$6843,0),MATCH(V$104,NoSettings!$C$1:$AG$1,0))</f>
        <v>47380700000000</v>
      </c>
      <c r="W114" s="36">
        <f>INDEX(NoSettings!$C$2:$AG$6843,MATCH($E114,NoSettings!$A$2:$A$6843,0),MATCH(W$104,NoSettings!$C$1:$AG$1,0))</f>
        <v>46072500000000</v>
      </c>
      <c r="X114" s="36">
        <f>INDEX(NoSettings!$C$2:$AG$6843,MATCH($E114,NoSettings!$A$2:$A$6843,0),MATCH(X$104,NoSettings!$C$1:$AG$1,0))</f>
        <v>44692300000000</v>
      </c>
      <c r="Y114" s="36">
        <f>INDEX(NoSettings!$C$2:$AG$6843,MATCH($E114,NoSettings!$A$2:$A$6843,0),MATCH(Y$104,NoSettings!$C$1:$AG$1,0))</f>
        <v>43344400000000</v>
      </c>
      <c r="Z114" s="36">
        <f>INDEX(NoSettings!$C$2:$AG$6843,MATCH($E114,NoSettings!$A$2:$A$6843,0),MATCH(Z$104,NoSettings!$C$1:$AG$1,0))</f>
        <v>42315000000000</v>
      </c>
      <c r="AA114" s="36">
        <f>INDEX(NoSettings!$C$2:$AG$6843,MATCH($E114,NoSettings!$A$2:$A$6843,0),MATCH(AA$104,NoSettings!$C$1:$AG$1,0))</f>
        <v>41172200000000</v>
      </c>
      <c r="AB114" s="36">
        <f>INDEX(NoSettings!$C$2:$AG$6843,MATCH($E114,NoSettings!$A$2:$A$6843,0),MATCH(AB$104,NoSettings!$C$1:$AG$1,0))</f>
        <v>40176000000000</v>
      </c>
      <c r="AC114" s="36">
        <f>INDEX(NoSettings!$C$2:$AG$6843,MATCH($E114,NoSettings!$A$2:$A$6843,0),MATCH(AC$104,NoSettings!$C$1:$AG$1,0))</f>
        <v>39551400000000</v>
      </c>
      <c r="AD114" s="36">
        <f>INDEX(NoSettings!$C$2:$AG$6843,MATCH($E114,NoSettings!$A$2:$A$6843,0),MATCH(AD$104,NoSettings!$C$1:$AG$1,0))</f>
        <v>39088900000000</v>
      </c>
      <c r="AE114" s="36">
        <f>INDEX(NoSettings!$C$2:$AG$6843,MATCH($E114,NoSettings!$A$2:$A$6843,0),MATCH(AE$104,NoSettings!$C$1:$AG$1,0))</f>
        <v>38774300000000</v>
      </c>
      <c r="AF114" s="36">
        <f>INDEX(NoSettings!$C$2:$AG$6843,MATCH($E114,NoSettings!$A$2:$A$6843,0),MATCH(AF$104,NoSettings!$C$1:$AG$1,0))</f>
        <v>38598300000000</v>
      </c>
      <c r="AG114" s="36">
        <f>INDEX(NoSettings!$C$2:$AG$6843,MATCH($E114,NoSettings!$A$2:$A$6843,0),MATCH(AG$104,NoSettings!$C$1:$AG$1,0))</f>
        <v>38560300000000</v>
      </c>
      <c r="AH114" s="36">
        <f>INDEX(NoSettings!$C$2:$AG$6843,MATCH($E114,NoSettings!$A$2:$A$6843,0),MATCH(AH$104,NoSettings!$C$1:$AG$1,0))</f>
        <v>38629400000000</v>
      </c>
      <c r="AI114" s="36">
        <f>INDEX(NoSettings!$C$2:$AG$6843,MATCH($E114,NoSettings!$A$2:$A$6843,0),MATCH(AI$104,NoSettings!$C$1:$AG$1,0))</f>
        <v>38826600000000</v>
      </c>
      <c r="AJ114" s="36">
        <f>INDEX(NoSettings!$C$2:$AG$6843,MATCH($E114,NoSettings!$A$2:$A$6843,0),MATCH(AJ$104,NoSettings!$C$1:$AG$1,0))</f>
        <v>39296400000000</v>
      </c>
    </row>
    <row r="115" spans="3:36">
      <c r="C115" s="23" t="s">
        <v>6984</v>
      </c>
      <c r="D115" s="23" t="s">
        <v>6985</v>
      </c>
      <c r="E115" s="21" t="s">
        <v>6655</v>
      </c>
      <c r="F115" s="36">
        <f>INDEX(NoSettings!$C$2:$AG$6843,MATCH($E115,NoSettings!$A$2:$A$6843,0),MATCH(F$104,NoSettings!$C$1:$AG$1,0))</f>
        <v>168305000000</v>
      </c>
      <c r="G115" s="36">
        <f>INDEX(NoSettings!$C$2:$AG$6843,MATCH($E115,NoSettings!$A$2:$A$6843,0),MATCH(G$104,NoSettings!$C$1:$AG$1,0))</f>
        <v>157788000000</v>
      </c>
      <c r="H115" s="36">
        <f>INDEX(NoSettings!$C$2:$AG$6843,MATCH($E115,NoSettings!$A$2:$A$6843,0),MATCH(H$104,NoSettings!$C$1:$AG$1,0))</f>
        <v>148790000000</v>
      </c>
      <c r="I115" s="36">
        <f>INDEX(NoSettings!$C$2:$AG$6843,MATCH($E115,NoSettings!$A$2:$A$6843,0),MATCH(I$104,NoSettings!$C$1:$AG$1,0))</f>
        <v>139345000000</v>
      </c>
      <c r="J115" s="36">
        <f>INDEX(NoSettings!$C$2:$AG$6843,MATCH($E115,NoSettings!$A$2:$A$6843,0),MATCH(J$104,NoSettings!$C$1:$AG$1,0))</f>
        <v>129728000000</v>
      </c>
      <c r="K115" s="36">
        <f>INDEX(NoSettings!$C$2:$AG$6843,MATCH($E115,NoSettings!$A$2:$A$6843,0),MATCH(K$104,NoSettings!$C$1:$AG$1,0))</f>
        <v>119169000000</v>
      </c>
      <c r="L115" s="36">
        <f>INDEX(NoSettings!$C$2:$AG$6843,MATCH($E115,NoSettings!$A$2:$A$6843,0),MATCH(L$104,NoSettings!$C$1:$AG$1,0))</f>
        <v>110288000000</v>
      </c>
      <c r="M115" s="36">
        <f>INDEX(NoSettings!$C$2:$AG$6843,MATCH($E115,NoSettings!$A$2:$A$6843,0),MATCH(M$104,NoSettings!$C$1:$AG$1,0))</f>
        <v>102975000000</v>
      </c>
      <c r="N115" s="36">
        <f>INDEX(NoSettings!$C$2:$AG$6843,MATCH($E115,NoSettings!$A$2:$A$6843,0),MATCH(N$104,NoSettings!$C$1:$AG$1,0))</f>
        <v>96167900000</v>
      </c>
      <c r="O115" s="36">
        <f>INDEX(NoSettings!$C$2:$AG$6843,MATCH($E115,NoSettings!$A$2:$A$6843,0),MATCH(O$104,NoSettings!$C$1:$AG$1,0))</f>
        <v>91326900000</v>
      </c>
      <c r="P115" s="36">
        <f>INDEX(NoSettings!$C$2:$AG$6843,MATCH($E115,NoSettings!$A$2:$A$6843,0),MATCH(P$104,NoSettings!$C$1:$AG$1,0))</f>
        <v>88957600000</v>
      </c>
      <c r="Q115" s="36">
        <f>INDEX(NoSettings!$C$2:$AG$6843,MATCH($E115,NoSettings!$A$2:$A$6843,0),MATCH(Q$104,NoSettings!$C$1:$AG$1,0))</f>
        <v>105393000000</v>
      </c>
      <c r="R115" s="36">
        <f>INDEX(NoSettings!$C$2:$AG$6843,MATCH($E115,NoSettings!$A$2:$A$6843,0),MATCH(R$104,NoSettings!$C$1:$AG$1,0))</f>
        <v>123556000000</v>
      </c>
      <c r="S115" s="36">
        <f>INDEX(NoSettings!$C$2:$AG$6843,MATCH($E115,NoSettings!$A$2:$A$6843,0),MATCH(S$104,NoSettings!$C$1:$AG$1,0))</f>
        <v>145250000000</v>
      </c>
      <c r="T115" s="36">
        <f>INDEX(NoSettings!$C$2:$AG$6843,MATCH($E115,NoSettings!$A$2:$A$6843,0),MATCH(T$104,NoSettings!$C$1:$AG$1,0))</f>
        <v>169005000000</v>
      </c>
      <c r="U115" s="36">
        <f>INDEX(NoSettings!$C$2:$AG$6843,MATCH($E115,NoSettings!$A$2:$A$6843,0),MATCH(U$104,NoSettings!$C$1:$AG$1,0))</f>
        <v>197127000000</v>
      </c>
      <c r="V115" s="36">
        <f>INDEX(NoSettings!$C$2:$AG$6843,MATCH($E115,NoSettings!$A$2:$A$6843,0),MATCH(V$104,NoSettings!$C$1:$AG$1,0))</f>
        <v>228288000000</v>
      </c>
      <c r="W115" s="36">
        <f>INDEX(NoSettings!$C$2:$AG$6843,MATCH($E115,NoSettings!$A$2:$A$6843,0),MATCH(W$104,NoSettings!$C$1:$AG$1,0))</f>
        <v>261988000000</v>
      </c>
      <c r="X115" s="36">
        <f>INDEX(NoSettings!$C$2:$AG$6843,MATCH($E115,NoSettings!$A$2:$A$6843,0),MATCH(X$104,NoSettings!$C$1:$AG$1,0))</f>
        <v>297646000000</v>
      </c>
      <c r="Y115" s="36">
        <f>INDEX(NoSettings!$C$2:$AG$6843,MATCH($E115,NoSettings!$A$2:$A$6843,0),MATCH(Y$104,NoSettings!$C$1:$AG$1,0))</f>
        <v>334579000000</v>
      </c>
      <c r="Z115" s="36">
        <f>INDEX(NoSettings!$C$2:$AG$6843,MATCH($E115,NoSettings!$A$2:$A$6843,0),MATCH(Z$104,NoSettings!$C$1:$AG$1,0))</f>
        <v>374524000000</v>
      </c>
      <c r="AA115" s="36">
        <f>INDEX(NoSettings!$C$2:$AG$6843,MATCH($E115,NoSettings!$A$2:$A$6843,0),MATCH(AA$104,NoSettings!$C$1:$AG$1,0))</f>
        <v>412045000000</v>
      </c>
      <c r="AB115" s="36">
        <f>INDEX(NoSettings!$C$2:$AG$6843,MATCH($E115,NoSettings!$A$2:$A$6843,0),MATCH(AB$104,NoSettings!$C$1:$AG$1,0))</f>
        <v>448847000000</v>
      </c>
      <c r="AC115" s="36">
        <f>INDEX(NoSettings!$C$2:$AG$6843,MATCH($E115,NoSettings!$A$2:$A$6843,0),MATCH(AC$104,NoSettings!$C$1:$AG$1,0))</f>
        <v>487569000000</v>
      </c>
      <c r="AD115" s="36">
        <f>INDEX(NoSettings!$C$2:$AG$6843,MATCH($E115,NoSettings!$A$2:$A$6843,0),MATCH(AD$104,NoSettings!$C$1:$AG$1,0))</f>
        <v>525562000000</v>
      </c>
      <c r="AE115" s="36">
        <f>INDEX(NoSettings!$C$2:$AG$6843,MATCH($E115,NoSettings!$A$2:$A$6843,0),MATCH(AE$104,NoSettings!$C$1:$AG$1,0))</f>
        <v>562792000000</v>
      </c>
      <c r="AF115" s="36">
        <f>INDEX(NoSettings!$C$2:$AG$6843,MATCH($E115,NoSettings!$A$2:$A$6843,0),MATCH(AF$104,NoSettings!$C$1:$AG$1,0))</f>
        <v>599391000000</v>
      </c>
      <c r="AG115" s="36">
        <f>INDEX(NoSettings!$C$2:$AG$6843,MATCH($E115,NoSettings!$A$2:$A$6843,0),MATCH(AG$104,NoSettings!$C$1:$AG$1,0))</f>
        <v>635196000000</v>
      </c>
      <c r="AH115" s="36">
        <f>INDEX(NoSettings!$C$2:$AG$6843,MATCH($E115,NoSettings!$A$2:$A$6843,0),MATCH(AH$104,NoSettings!$C$1:$AG$1,0))</f>
        <v>670120000000</v>
      </c>
      <c r="AI115" s="36">
        <f>INDEX(NoSettings!$C$2:$AG$6843,MATCH($E115,NoSettings!$A$2:$A$6843,0),MATCH(AI$104,NoSettings!$C$1:$AG$1,0))</f>
        <v>704426000000</v>
      </c>
      <c r="AJ115" s="36">
        <f>INDEX(NoSettings!$C$2:$AG$6843,MATCH($E115,NoSettings!$A$2:$A$6843,0),MATCH(AJ$104,NoSettings!$C$1:$AG$1,0))</f>
        <v>741649000000</v>
      </c>
    </row>
    <row r="116" spans="3:36">
      <c r="C116" s="23" t="s">
        <v>6984</v>
      </c>
      <c r="D116" s="23" t="s">
        <v>6986</v>
      </c>
      <c r="E116" s="21" t="s">
        <v>6654</v>
      </c>
      <c r="F116" s="36">
        <f>INDEX(NoSettings!$C$2:$AG$6843,MATCH($E116,NoSettings!$A$2:$A$6843,0),MATCH(F$104,NoSettings!$C$1:$AG$1,0))</f>
        <v>497000000000</v>
      </c>
      <c r="G116" s="36">
        <f>INDEX(NoSettings!$C$2:$AG$6843,MATCH($E116,NoSettings!$A$2:$A$6843,0),MATCH(G$104,NoSettings!$C$1:$AG$1,0))</f>
        <v>925302000000</v>
      </c>
      <c r="H116" s="36">
        <f>INDEX(NoSettings!$C$2:$AG$6843,MATCH($E116,NoSettings!$A$2:$A$6843,0),MATCH(H$104,NoSettings!$C$1:$AG$1,0))</f>
        <v>1462490000000</v>
      </c>
      <c r="I116" s="36">
        <f>INDEX(NoSettings!$C$2:$AG$6843,MATCH($E116,NoSettings!$A$2:$A$6843,0),MATCH(I$104,NoSettings!$C$1:$AG$1,0))</f>
        <v>2241610000000</v>
      </c>
      <c r="J116" s="36">
        <f>INDEX(NoSettings!$C$2:$AG$6843,MATCH($E116,NoSettings!$A$2:$A$6843,0),MATCH(J$104,NoSettings!$C$1:$AG$1,0))</f>
        <v>3296970000000</v>
      </c>
      <c r="K116" s="36">
        <f>INDEX(NoSettings!$C$2:$AG$6843,MATCH($E116,NoSettings!$A$2:$A$6843,0),MATCH(K$104,NoSettings!$C$1:$AG$1,0))</f>
        <v>4789740000000</v>
      </c>
      <c r="L116" s="36">
        <f>INDEX(NoSettings!$C$2:$AG$6843,MATCH($E116,NoSettings!$A$2:$A$6843,0),MATCH(L$104,NoSettings!$C$1:$AG$1,0))</f>
        <v>6764690000000</v>
      </c>
      <c r="M116" s="36">
        <f>INDEX(NoSettings!$C$2:$AG$6843,MATCH($E116,NoSettings!$A$2:$A$6843,0),MATCH(M$104,NoSettings!$C$1:$AG$1,0))</f>
        <v>9418020000000</v>
      </c>
      <c r="N116" s="36">
        <f>INDEX(NoSettings!$C$2:$AG$6843,MATCH($E116,NoSettings!$A$2:$A$6843,0),MATCH(N$104,NoSettings!$C$1:$AG$1,0))</f>
        <v>13077500000000</v>
      </c>
      <c r="O116" s="36">
        <f>INDEX(NoSettings!$C$2:$AG$6843,MATCH($E116,NoSettings!$A$2:$A$6843,0),MATCH(O$104,NoSettings!$C$1:$AG$1,0))</f>
        <v>17724600000000</v>
      </c>
      <c r="P116" s="36">
        <f>INDEX(NoSettings!$C$2:$AG$6843,MATCH($E116,NoSettings!$A$2:$A$6843,0),MATCH(P$104,NoSettings!$C$1:$AG$1,0))</f>
        <v>23999600000000</v>
      </c>
      <c r="Q116" s="36">
        <f>INDEX(NoSettings!$C$2:$AG$6843,MATCH($E116,NoSettings!$A$2:$A$6843,0),MATCH(Q$104,NoSettings!$C$1:$AG$1,0))</f>
        <v>31629800000000</v>
      </c>
      <c r="R116" s="36">
        <f>INDEX(NoSettings!$C$2:$AG$6843,MATCH($E116,NoSettings!$A$2:$A$6843,0),MATCH(R$104,NoSettings!$C$1:$AG$1,0))</f>
        <v>41040700000000</v>
      </c>
      <c r="S116" s="36">
        <f>INDEX(NoSettings!$C$2:$AG$6843,MATCH($E116,NoSettings!$A$2:$A$6843,0),MATCH(S$104,NoSettings!$C$1:$AG$1,0))</f>
        <v>52013200000000</v>
      </c>
      <c r="T116" s="36">
        <f>INDEX(NoSettings!$C$2:$AG$6843,MATCH($E116,NoSettings!$A$2:$A$6843,0),MATCH(T$104,NoSettings!$C$1:$AG$1,0))</f>
        <v>65622200000000</v>
      </c>
      <c r="U116" s="36">
        <f>INDEX(NoSettings!$C$2:$AG$6843,MATCH($E116,NoSettings!$A$2:$A$6843,0),MATCH(U$104,NoSettings!$C$1:$AG$1,0))</f>
        <v>80505800000000</v>
      </c>
      <c r="V116" s="36">
        <f>INDEX(NoSettings!$C$2:$AG$6843,MATCH($E116,NoSettings!$A$2:$A$6843,0),MATCH(V$104,NoSettings!$C$1:$AG$1,0))</f>
        <v>96970000000000</v>
      </c>
      <c r="W116" s="36">
        <f>INDEX(NoSettings!$C$2:$AG$6843,MATCH($E116,NoSettings!$A$2:$A$6843,0),MATCH(W$104,NoSettings!$C$1:$AG$1,0))</f>
        <v>115832000000000</v>
      </c>
      <c r="X116" s="36">
        <f>INDEX(NoSettings!$C$2:$AG$6843,MATCH($E116,NoSettings!$A$2:$A$6843,0),MATCH(X$104,NoSettings!$C$1:$AG$1,0))</f>
        <v>134998000000000</v>
      </c>
      <c r="Y116" s="36">
        <f>INDEX(NoSettings!$C$2:$AG$6843,MATCH($E116,NoSettings!$A$2:$A$6843,0),MATCH(Y$104,NoSettings!$C$1:$AG$1,0))</f>
        <v>156381000000000</v>
      </c>
      <c r="Z116" s="36">
        <f>INDEX(NoSettings!$C$2:$AG$6843,MATCH($E116,NoSettings!$A$2:$A$6843,0),MATCH(Z$104,NoSettings!$C$1:$AG$1,0))</f>
        <v>176567000000000</v>
      </c>
      <c r="AA116" s="36">
        <f>INDEX(NoSettings!$C$2:$AG$6843,MATCH($E116,NoSettings!$A$2:$A$6843,0),MATCH(AA$104,NoSettings!$C$1:$AG$1,0))</f>
        <v>198245000000000</v>
      </c>
      <c r="AB116" s="36">
        <f>INDEX(NoSettings!$C$2:$AG$6843,MATCH($E116,NoSettings!$A$2:$A$6843,0),MATCH(AB$104,NoSettings!$C$1:$AG$1,0))</f>
        <v>217476000000000</v>
      </c>
      <c r="AC116" s="36">
        <f>INDEX(NoSettings!$C$2:$AG$6843,MATCH($E116,NoSettings!$A$2:$A$6843,0),MATCH(AC$104,NoSettings!$C$1:$AG$1,0))</f>
        <v>237657000000000</v>
      </c>
      <c r="AD116" s="36">
        <f>INDEX(NoSettings!$C$2:$AG$6843,MATCH($E116,NoSettings!$A$2:$A$6843,0),MATCH(AD$104,NoSettings!$C$1:$AG$1,0))</f>
        <v>254165000000000</v>
      </c>
      <c r="AE116" s="36">
        <f>INDEX(NoSettings!$C$2:$AG$6843,MATCH($E116,NoSettings!$A$2:$A$6843,0),MATCH(AE$104,NoSettings!$C$1:$AG$1,0))</f>
        <v>271592000000000</v>
      </c>
      <c r="AF116" s="36">
        <f>INDEX(NoSettings!$C$2:$AG$6843,MATCH($E116,NoSettings!$A$2:$A$6843,0),MATCH(AF$104,NoSettings!$C$1:$AG$1,0))</f>
        <v>284902000000000</v>
      </c>
      <c r="AG116" s="36">
        <f>INDEX(NoSettings!$C$2:$AG$6843,MATCH($E116,NoSettings!$A$2:$A$6843,0),MATCH(AG$104,NoSettings!$C$1:$AG$1,0))</f>
        <v>299203000000000</v>
      </c>
      <c r="AH116" s="36">
        <f>INDEX(NoSettings!$C$2:$AG$6843,MATCH($E116,NoSettings!$A$2:$A$6843,0),MATCH(AH$104,NoSettings!$C$1:$AG$1,0))</f>
        <v>309440000000000</v>
      </c>
      <c r="AI116" s="36">
        <f>INDEX(NoSettings!$C$2:$AG$6843,MATCH($E116,NoSettings!$A$2:$A$6843,0),MATCH(AI$104,NoSettings!$C$1:$AG$1,0))</f>
        <v>320834000000000</v>
      </c>
      <c r="AJ116" s="36">
        <f>INDEX(NoSettings!$C$2:$AG$6843,MATCH($E116,NoSettings!$A$2:$A$6843,0),MATCH(AJ$104,NoSettings!$C$1:$AG$1,0))</f>
        <v>328114000000000</v>
      </c>
    </row>
    <row r="117" spans="3:36">
      <c r="C117" s="23" t="s">
        <v>6984</v>
      </c>
      <c r="D117" s="23" t="s">
        <v>6986</v>
      </c>
      <c r="E117" s="21" t="s">
        <v>6643</v>
      </c>
      <c r="F117" s="36">
        <f>INDEX(NoSettings!$C$2:$AG$6843,MATCH($E117,NoSettings!$A$2:$A$6843,0),MATCH(F$104,NoSettings!$C$1:$AG$1,0))</f>
        <v>103137000000</v>
      </c>
      <c r="G117" s="36">
        <f>INDEX(NoSettings!$C$2:$AG$6843,MATCH($E117,NoSettings!$A$2:$A$6843,0),MATCH(G$104,NoSettings!$C$1:$AG$1,0))</f>
        <v>109810000000</v>
      </c>
      <c r="H117" s="36">
        <f>INDEX(NoSettings!$C$2:$AG$6843,MATCH($E117,NoSettings!$A$2:$A$6843,0),MATCH(H$104,NoSettings!$C$1:$AG$1,0))</f>
        <v>115218000000</v>
      </c>
      <c r="I117" s="36">
        <f>INDEX(NoSettings!$C$2:$AG$6843,MATCH($E117,NoSettings!$A$2:$A$6843,0),MATCH(I$104,NoSettings!$C$1:$AG$1,0))</f>
        <v>122090000000</v>
      </c>
      <c r="J117" s="36">
        <f>INDEX(NoSettings!$C$2:$AG$6843,MATCH($E117,NoSettings!$A$2:$A$6843,0),MATCH(J$104,NoSettings!$C$1:$AG$1,0))</f>
        <v>127815000000</v>
      </c>
      <c r="K117" s="36">
        <f>INDEX(NoSettings!$C$2:$AG$6843,MATCH($E117,NoSettings!$A$2:$A$6843,0),MATCH(K$104,NoSettings!$C$1:$AG$1,0))</f>
        <v>134823000000</v>
      </c>
      <c r="L117" s="36">
        <f>INDEX(NoSettings!$C$2:$AG$6843,MATCH($E117,NoSettings!$A$2:$A$6843,0),MATCH(L$104,NoSettings!$C$1:$AG$1,0))</f>
        <v>140533000000</v>
      </c>
      <c r="M117" s="36">
        <f>INDEX(NoSettings!$C$2:$AG$6843,MATCH($E117,NoSettings!$A$2:$A$6843,0),MATCH(M$104,NoSettings!$C$1:$AG$1,0))</f>
        <v>146529000000</v>
      </c>
      <c r="N117" s="36">
        <f>INDEX(NoSettings!$C$2:$AG$6843,MATCH($E117,NoSettings!$A$2:$A$6843,0),MATCH(N$104,NoSettings!$C$1:$AG$1,0))</f>
        <v>153892000000</v>
      </c>
      <c r="O117" s="36">
        <f>INDEX(NoSettings!$C$2:$AG$6843,MATCH($E117,NoSettings!$A$2:$A$6843,0),MATCH(O$104,NoSettings!$C$1:$AG$1,0))</f>
        <v>159690000000</v>
      </c>
      <c r="P117" s="36">
        <f>INDEX(NoSettings!$C$2:$AG$6843,MATCH($E117,NoSettings!$A$2:$A$6843,0),MATCH(P$104,NoSettings!$C$1:$AG$1,0))</f>
        <v>167272000000</v>
      </c>
      <c r="Q117" s="36">
        <f>INDEX(NoSettings!$C$2:$AG$6843,MATCH($E117,NoSettings!$A$2:$A$6843,0),MATCH(Q$104,NoSettings!$C$1:$AG$1,0))</f>
        <v>169030000000</v>
      </c>
      <c r="R117" s="36">
        <f>INDEX(NoSettings!$C$2:$AG$6843,MATCH($E117,NoSettings!$A$2:$A$6843,0),MATCH(R$104,NoSettings!$C$1:$AG$1,0))</f>
        <v>170260000000</v>
      </c>
      <c r="S117" s="36">
        <f>INDEX(NoSettings!$C$2:$AG$6843,MATCH($E117,NoSettings!$A$2:$A$6843,0),MATCH(S$104,NoSettings!$C$1:$AG$1,0))</f>
        <v>169817000000</v>
      </c>
      <c r="T117" s="36">
        <f>INDEX(NoSettings!$C$2:$AG$6843,MATCH($E117,NoSettings!$A$2:$A$6843,0),MATCH(T$104,NoSettings!$C$1:$AG$1,0))</f>
        <v>170969000000</v>
      </c>
      <c r="U117" s="36">
        <f>INDEX(NoSettings!$C$2:$AG$6843,MATCH($E117,NoSettings!$A$2:$A$6843,0),MATCH(U$104,NoSettings!$C$1:$AG$1,0))</f>
        <v>170069000000</v>
      </c>
      <c r="V117" s="36">
        <f>INDEX(NoSettings!$C$2:$AG$6843,MATCH($E117,NoSettings!$A$2:$A$6843,0),MATCH(V$104,NoSettings!$C$1:$AG$1,0))</f>
        <v>169341000000</v>
      </c>
      <c r="W117" s="36">
        <f>INDEX(NoSettings!$C$2:$AG$6843,MATCH($E117,NoSettings!$A$2:$A$6843,0),MATCH(W$104,NoSettings!$C$1:$AG$1,0))</f>
        <v>169884000000</v>
      </c>
      <c r="X117" s="36">
        <f>INDEX(NoSettings!$C$2:$AG$6843,MATCH($E117,NoSettings!$A$2:$A$6843,0),MATCH(X$104,NoSettings!$C$1:$AG$1,0))</f>
        <v>168563000000</v>
      </c>
      <c r="Y117" s="36">
        <f>INDEX(NoSettings!$C$2:$AG$6843,MATCH($E117,NoSettings!$A$2:$A$6843,0),MATCH(Y$104,NoSettings!$C$1:$AG$1,0))</f>
        <v>168710000000</v>
      </c>
      <c r="Z117" s="36">
        <f>INDEX(NoSettings!$C$2:$AG$6843,MATCH($E117,NoSettings!$A$2:$A$6843,0),MATCH(Z$104,NoSettings!$C$1:$AG$1,0))</f>
        <v>167385000000</v>
      </c>
      <c r="AA117" s="36">
        <f>INDEX(NoSettings!$C$2:$AG$6843,MATCH($E117,NoSettings!$A$2:$A$6843,0),MATCH(AA$104,NoSettings!$C$1:$AG$1,0))</f>
        <v>167300000000</v>
      </c>
      <c r="AB117" s="36">
        <f>INDEX(NoSettings!$C$2:$AG$6843,MATCH($E117,NoSettings!$A$2:$A$6843,0),MATCH(AB$104,NoSettings!$C$1:$AG$1,0))</f>
        <v>165950000000</v>
      </c>
      <c r="AC117" s="36">
        <f>INDEX(NoSettings!$C$2:$AG$6843,MATCH($E117,NoSettings!$A$2:$A$6843,0),MATCH(AC$104,NoSettings!$C$1:$AG$1,0))</f>
        <v>166276000000</v>
      </c>
      <c r="AD117" s="36">
        <f>INDEX(NoSettings!$C$2:$AG$6843,MATCH($E117,NoSettings!$A$2:$A$6843,0),MATCH(AD$104,NoSettings!$C$1:$AG$1,0))</f>
        <v>165230000000</v>
      </c>
      <c r="AE117" s="36">
        <f>INDEX(NoSettings!$C$2:$AG$6843,MATCH($E117,NoSettings!$A$2:$A$6843,0),MATCH(AE$104,NoSettings!$C$1:$AG$1,0))</f>
        <v>165629000000</v>
      </c>
      <c r="AF117" s="36">
        <f>INDEX(NoSettings!$C$2:$AG$6843,MATCH($E117,NoSettings!$A$2:$A$6843,0),MATCH(AF$104,NoSettings!$C$1:$AG$1,0))</f>
        <v>164964000000</v>
      </c>
      <c r="AG117" s="36">
        <f>INDEX(NoSettings!$C$2:$AG$6843,MATCH($E117,NoSettings!$A$2:$A$6843,0),MATCH(AG$104,NoSettings!$C$1:$AG$1,0))</f>
        <v>165757000000</v>
      </c>
      <c r="AH117" s="36">
        <f>INDEX(NoSettings!$C$2:$AG$6843,MATCH($E117,NoSettings!$A$2:$A$6843,0),MATCH(AH$104,NoSettings!$C$1:$AG$1,0))</f>
        <v>165401000000</v>
      </c>
      <c r="AI117" s="36">
        <f>INDEX(NoSettings!$C$2:$AG$6843,MATCH($E117,NoSettings!$A$2:$A$6843,0),MATCH(AI$104,NoSettings!$C$1:$AG$1,0))</f>
        <v>166745000000</v>
      </c>
      <c r="AJ117" s="36">
        <f>INDEX(NoSettings!$C$2:$AG$6843,MATCH($E117,NoSettings!$A$2:$A$6843,0),MATCH(AJ$104,NoSettings!$C$1:$AG$1,0))</f>
        <v>166857000000</v>
      </c>
    </row>
    <row r="118" spans="3:36">
      <c r="C118" s="23" t="s">
        <v>6984</v>
      </c>
      <c r="D118" s="23" t="s">
        <v>6986</v>
      </c>
      <c r="E118" s="21" t="s">
        <v>6632</v>
      </c>
      <c r="F118" s="36">
        <f>INDEX(NoSettings!$C$2:$AG$6843,MATCH($E118,NoSettings!$A$2:$A$6843,0),MATCH(F$104,NoSettings!$C$1:$AG$1,0))</f>
        <v>1322950000000</v>
      </c>
      <c r="G118" s="36">
        <f>INDEX(NoSettings!$C$2:$AG$6843,MATCH($E118,NoSettings!$A$2:$A$6843,0),MATCH(G$104,NoSettings!$C$1:$AG$1,0))</f>
        <v>1316050000000</v>
      </c>
      <c r="H118" s="36">
        <f>INDEX(NoSettings!$C$2:$AG$6843,MATCH($E118,NoSettings!$A$2:$A$6843,0),MATCH(H$104,NoSettings!$C$1:$AG$1,0))</f>
        <v>1295950000000</v>
      </c>
      <c r="I118" s="36">
        <f>INDEX(NoSettings!$C$2:$AG$6843,MATCH($E118,NoSettings!$A$2:$A$6843,0),MATCH(I$104,NoSettings!$C$1:$AG$1,0))</f>
        <v>1288600000000</v>
      </c>
      <c r="J118" s="36">
        <f>INDEX(NoSettings!$C$2:$AG$6843,MATCH($E118,NoSettings!$A$2:$A$6843,0),MATCH(J$104,NoSettings!$C$1:$AG$1,0))</f>
        <v>1268350000000</v>
      </c>
      <c r="K118" s="36">
        <f>INDEX(NoSettings!$C$2:$AG$6843,MATCH($E118,NoSettings!$A$2:$A$6843,0),MATCH(K$104,NoSettings!$C$1:$AG$1,0))</f>
        <v>1259520000000</v>
      </c>
      <c r="L118" s="36">
        <f>INDEX(NoSettings!$C$2:$AG$6843,MATCH($E118,NoSettings!$A$2:$A$6843,0),MATCH(L$104,NoSettings!$C$1:$AG$1,0))</f>
        <v>1238050000000</v>
      </c>
      <c r="M118" s="36">
        <f>INDEX(NoSettings!$C$2:$AG$6843,MATCH($E118,NoSettings!$A$2:$A$6843,0),MATCH(M$104,NoSettings!$C$1:$AG$1,0))</f>
        <v>1216230000000</v>
      </c>
      <c r="N118" s="36">
        <f>INDEX(NoSettings!$C$2:$AG$6843,MATCH($E118,NoSettings!$A$2:$A$6843,0),MATCH(N$104,NoSettings!$C$1:$AG$1,0))</f>
        <v>1205610000000</v>
      </c>
      <c r="O118" s="36">
        <f>INDEX(NoSettings!$C$2:$AG$6843,MATCH($E118,NoSettings!$A$2:$A$6843,0),MATCH(O$104,NoSettings!$C$1:$AG$1,0))</f>
        <v>1182080000000</v>
      </c>
      <c r="P118" s="36">
        <f>INDEX(NoSettings!$C$2:$AG$6843,MATCH($E118,NoSettings!$A$2:$A$6843,0),MATCH(P$104,NoSettings!$C$1:$AG$1,0))</f>
        <v>1169100000000</v>
      </c>
      <c r="Q118" s="36">
        <f>INDEX(NoSettings!$C$2:$AG$6843,MATCH($E118,NoSettings!$A$2:$A$6843,0),MATCH(Q$104,NoSettings!$C$1:$AG$1,0))</f>
        <v>1162350000000</v>
      </c>
      <c r="R118" s="36">
        <f>INDEX(NoSettings!$C$2:$AG$6843,MATCH($E118,NoSettings!$A$2:$A$6843,0),MATCH(R$104,NoSettings!$C$1:$AG$1,0))</f>
        <v>1168480000000</v>
      </c>
      <c r="S118" s="36">
        <f>INDEX(NoSettings!$C$2:$AG$6843,MATCH($E118,NoSettings!$A$2:$A$6843,0),MATCH(S$104,NoSettings!$C$1:$AG$1,0))</f>
        <v>1161670000000</v>
      </c>
      <c r="T118" s="36">
        <f>INDEX(NoSettings!$C$2:$AG$6843,MATCH($E118,NoSettings!$A$2:$A$6843,0),MATCH(T$104,NoSettings!$C$1:$AG$1,0))</f>
        <v>1164340000000</v>
      </c>
      <c r="U118" s="36">
        <f>INDEX(NoSettings!$C$2:$AG$6843,MATCH($E118,NoSettings!$A$2:$A$6843,0),MATCH(U$104,NoSettings!$C$1:$AG$1,0))</f>
        <v>1154170000000</v>
      </c>
      <c r="V118" s="36">
        <f>INDEX(NoSettings!$C$2:$AG$6843,MATCH($E118,NoSettings!$A$2:$A$6843,0),MATCH(V$104,NoSettings!$C$1:$AG$1,0))</f>
        <v>1142570000000</v>
      </c>
      <c r="W118" s="36">
        <f>INDEX(NoSettings!$C$2:$AG$6843,MATCH($E118,NoSettings!$A$2:$A$6843,0),MATCH(W$104,NoSettings!$C$1:$AG$1,0))</f>
        <v>1140010000000</v>
      </c>
      <c r="X118" s="36">
        <f>INDEX(NoSettings!$C$2:$AG$6843,MATCH($E118,NoSettings!$A$2:$A$6843,0),MATCH(X$104,NoSettings!$C$1:$AG$1,0))</f>
        <v>1125840000000</v>
      </c>
      <c r="Y118" s="36">
        <f>INDEX(NoSettings!$C$2:$AG$6843,MATCH($E118,NoSettings!$A$2:$A$6843,0),MATCH(Y$104,NoSettings!$C$1:$AG$1,0))</f>
        <v>1120400000000</v>
      </c>
      <c r="Z118" s="36">
        <f>INDEX(NoSettings!$C$2:$AG$6843,MATCH($E118,NoSettings!$A$2:$A$6843,0),MATCH(Z$104,NoSettings!$C$1:$AG$1,0))</f>
        <v>1104130000000</v>
      </c>
      <c r="AA118" s="36">
        <f>INDEX(NoSettings!$C$2:$AG$6843,MATCH($E118,NoSettings!$A$2:$A$6843,0),MATCH(AA$104,NoSettings!$C$1:$AG$1,0))</f>
        <v>1097340000000</v>
      </c>
      <c r="AB118" s="36">
        <f>INDEX(NoSettings!$C$2:$AG$6843,MATCH($E118,NoSettings!$A$2:$A$6843,0),MATCH(AB$104,NoSettings!$C$1:$AG$1,0))</f>
        <v>1081100000000</v>
      </c>
      <c r="AC118" s="36">
        <f>INDEX(NoSettings!$C$2:$AG$6843,MATCH($E118,NoSettings!$A$2:$A$6843,0),MATCH(AC$104,NoSettings!$C$1:$AG$1,0))</f>
        <v>1075340000000</v>
      </c>
      <c r="AD118" s="36">
        <f>INDEX(NoSettings!$C$2:$AG$6843,MATCH($E118,NoSettings!$A$2:$A$6843,0),MATCH(AD$104,NoSettings!$C$1:$AG$1,0))</f>
        <v>1060880000000</v>
      </c>
      <c r="AE118" s="36">
        <f>INDEX(NoSettings!$C$2:$AG$6843,MATCH($E118,NoSettings!$A$2:$A$6843,0),MATCH(AE$104,NoSettings!$C$1:$AG$1,0))</f>
        <v>1056860000000</v>
      </c>
      <c r="AF118" s="36">
        <f>INDEX(NoSettings!$C$2:$AG$6843,MATCH($E118,NoSettings!$A$2:$A$6843,0),MATCH(AF$104,NoSettings!$C$1:$AG$1,0))</f>
        <v>1044370000000</v>
      </c>
      <c r="AG118" s="36">
        <f>INDEX(NoSettings!$C$2:$AG$6843,MATCH($E118,NoSettings!$A$2:$A$6843,0),MATCH(AG$104,NoSettings!$C$1:$AG$1,0))</f>
        <v>1042460000000</v>
      </c>
      <c r="AH118" s="36">
        <f>INDEX(NoSettings!$C$2:$AG$6843,MATCH($E118,NoSettings!$A$2:$A$6843,0),MATCH(AH$104,NoSettings!$C$1:$AG$1,0))</f>
        <v>1032550000000</v>
      </c>
      <c r="AI118" s="36">
        <f>INDEX(NoSettings!$C$2:$AG$6843,MATCH($E118,NoSettings!$A$2:$A$6843,0),MATCH(AI$104,NoSettings!$C$1:$AG$1,0))</f>
        <v>1032590000000</v>
      </c>
      <c r="AJ118" s="36">
        <f>INDEX(NoSettings!$C$2:$AG$6843,MATCH($E118,NoSettings!$A$2:$A$6843,0),MATCH(AJ$104,NoSettings!$C$1:$AG$1,0))</f>
        <v>1024570000000</v>
      </c>
    </row>
    <row r="119" spans="3:36">
      <c r="C119" s="23" t="s">
        <v>6984</v>
      </c>
      <c r="D119" s="23" t="s">
        <v>6986</v>
      </c>
      <c r="E119" s="21" t="s">
        <v>6630</v>
      </c>
      <c r="F119" s="36">
        <f>INDEX(NoSettings!$C$2:$AG$6843,MATCH($E119,NoSettings!$A$2:$A$6843,0),MATCH(F$104,NoSettings!$C$1:$AG$1,0))</f>
        <v>150597000000</v>
      </c>
      <c r="G119" s="36">
        <f>INDEX(NoSettings!$C$2:$AG$6843,MATCH($E119,NoSettings!$A$2:$A$6843,0),MATCH(G$104,NoSettings!$C$1:$AG$1,0))</f>
        <v>149811000000</v>
      </c>
      <c r="H119" s="36">
        <f>INDEX(NoSettings!$C$2:$AG$6843,MATCH($E119,NoSettings!$A$2:$A$6843,0),MATCH(H$104,NoSettings!$C$1:$AG$1,0))</f>
        <v>147523000000</v>
      </c>
      <c r="I119" s="36">
        <f>INDEX(NoSettings!$C$2:$AG$6843,MATCH($E119,NoSettings!$A$2:$A$6843,0),MATCH(I$104,NoSettings!$C$1:$AG$1,0))</f>
        <v>146686000000</v>
      </c>
      <c r="J119" s="36">
        <f>INDEX(NoSettings!$C$2:$AG$6843,MATCH($E119,NoSettings!$A$2:$A$6843,0),MATCH(J$104,NoSettings!$C$1:$AG$1,0))</f>
        <v>144382000000</v>
      </c>
      <c r="K119" s="36">
        <f>INDEX(NoSettings!$C$2:$AG$6843,MATCH($E119,NoSettings!$A$2:$A$6843,0),MATCH(K$104,NoSettings!$C$1:$AG$1,0))</f>
        <v>143376000000</v>
      </c>
      <c r="L119" s="36">
        <f>INDEX(NoSettings!$C$2:$AG$6843,MATCH($E119,NoSettings!$A$2:$A$6843,0),MATCH(L$104,NoSettings!$C$1:$AG$1,0))</f>
        <v>140932000000</v>
      </c>
      <c r="M119" s="36">
        <f>INDEX(NoSettings!$C$2:$AG$6843,MATCH($E119,NoSettings!$A$2:$A$6843,0),MATCH(M$104,NoSettings!$C$1:$AG$1,0))</f>
        <v>138448000000</v>
      </c>
      <c r="N119" s="36">
        <f>INDEX(NoSettings!$C$2:$AG$6843,MATCH($E119,NoSettings!$A$2:$A$6843,0),MATCH(N$104,NoSettings!$C$1:$AG$1,0))</f>
        <v>137239000000</v>
      </c>
      <c r="O119" s="36">
        <f>INDEX(NoSettings!$C$2:$AG$6843,MATCH($E119,NoSettings!$A$2:$A$6843,0),MATCH(O$104,NoSettings!$C$1:$AG$1,0))</f>
        <v>134561000000</v>
      </c>
      <c r="P119" s="36">
        <f>INDEX(NoSettings!$C$2:$AG$6843,MATCH($E119,NoSettings!$A$2:$A$6843,0),MATCH(P$104,NoSettings!$C$1:$AG$1,0))</f>
        <v>133083000000</v>
      </c>
      <c r="Q119" s="36">
        <f>INDEX(NoSettings!$C$2:$AG$6843,MATCH($E119,NoSettings!$A$2:$A$6843,0),MATCH(Q$104,NoSettings!$C$1:$AG$1,0))</f>
        <v>132315000000</v>
      </c>
      <c r="R119" s="36">
        <f>INDEX(NoSettings!$C$2:$AG$6843,MATCH($E119,NoSettings!$A$2:$A$6843,0),MATCH(R$104,NoSettings!$C$1:$AG$1,0))</f>
        <v>133012000000</v>
      </c>
      <c r="S119" s="36">
        <f>INDEX(NoSettings!$C$2:$AG$6843,MATCH($E119,NoSettings!$A$2:$A$6843,0),MATCH(S$104,NoSettings!$C$1:$AG$1,0))</f>
        <v>132238000000</v>
      </c>
      <c r="T119" s="36">
        <f>INDEX(NoSettings!$C$2:$AG$6843,MATCH($E119,NoSettings!$A$2:$A$6843,0),MATCH(T$104,NoSettings!$C$1:$AG$1,0))</f>
        <v>132541000000</v>
      </c>
      <c r="U119" s="36">
        <f>INDEX(NoSettings!$C$2:$AG$6843,MATCH($E119,NoSettings!$A$2:$A$6843,0),MATCH(U$104,NoSettings!$C$1:$AG$1,0))</f>
        <v>131384000000</v>
      </c>
      <c r="V119" s="36">
        <f>INDEX(NoSettings!$C$2:$AG$6843,MATCH($E119,NoSettings!$A$2:$A$6843,0),MATCH(V$104,NoSettings!$C$1:$AG$1,0))</f>
        <v>130064000000</v>
      </c>
      <c r="W119" s="36">
        <f>INDEX(NoSettings!$C$2:$AG$6843,MATCH($E119,NoSettings!$A$2:$A$6843,0),MATCH(W$104,NoSettings!$C$1:$AG$1,0))</f>
        <v>129772000000</v>
      </c>
      <c r="X119" s="36">
        <f>INDEX(NoSettings!$C$2:$AG$6843,MATCH($E119,NoSettings!$A$2:$A$6843,0),MATCH(X$104,NoSettings!$C$1:$AG$1,0))</f>
        <v>128159000000</v>
      </c>
      <c r="Y119" s="36">
        <f>INDEX(NoSettings!$C$2:$AG$6843,MATCH($E119,NoSettings!$A$2:$A$6843,0),MATCH(Y$104,NoSettings!$C$1:$AG$1,0))</f>
        <v>127540000000</v>
      </c>
      <c r="Z119" s="36">
        <f>INDEX(NoSettings!$C$2:$AG$6843,MATCH($E119,NoSettings!$A$2:$A$6843,0),MATCH(Z$104,NoSettings!$C$1:$AG$1,0))</f>
        <v>125688000000</v>
      </c>
      <c r="AA119" s="36">
        <f>INDEX(NoSettings!$C$2:$AG$6843,MATCH($E119,NoSettings!$A$2:$A$6843,0),MATCH(AA$104,NoSettings!$C$1:$AG$1,0))</f>
        <v>124914000000</v>
      </c>
      <c r="AB119" s="36">
        <f>INDEX(NoSettings!$C$2:$AG$6843,MATCH($E119,NoSettings!$A$2:$A$6843,0),MATCH(AB$104,NoSettings!$C$1:$AG$1,0))</f>
        <v>123066000000</v>
      </c>
      <c r="AC119" s="36">
        <f>INDEX(NoSettings!$C$2:$AG$6843,MATCH($E119,NoSettings!$A$2:$A$6843,0),MATCH(AC$104,NoSettings!$C$1:$AG$1,0))</f>
        <v>122410000000</v>
      </c>
      <c r="AD119" s="36">
        <f>INDEX(NoSettings!$C$2:$AG$6843,MATCH($E119,NoSettings!$A$2:$A$6843,0),MATCH(AD$104,NoSettings!$C$1:$AG$1,0))</f>
        <v>120764000000</v>
      </c>
      <c r="AE119" s="36">
        <f>INDEX(NoSettings!$C$2:$AG$6843,MATCH($E119,NoSettings!$A$2:$A$6843,0),MATCH(AE$104,NoSettings!$C$1:$AG$1,0))</f>
        <v>120307000000</v>
      </c>
      <c r="AF119" s="36">
        <f>INDEX(NoSettings!$C$2:$AG$6843,MATCH($E119,NoSettings!$A$2:$A$6843,0),MATCH(AF$104,NoSettings!$C$1:$AG$1,0))</f>
        <v>118885000000</v>
      </c>
      <c r="AG119" s="36">
        <f>INDEX(NoSettings!$C$2:$AG$6843,MATCH($E119,NoSettings!$A$2:$A$6843,0),MATCH(AG$104,NoSettings!$C$1:$AG$1,0))</f>
        <v>118667000000</v>
      </c>
      <c r="AH119" s="36">
        <f>INDEX(NoSettings!$C$2:$AG$6843,MATCH($E119,NoSettings!$A$2:$A$6843,0),MATCH(AH$104,NoSettings!$C$1:$AG$1,0))</f>
        <v>117539000000</v>
      </c>
      <c r="AI119" s="36">
        <f>INDEX(NoSettings!$C$2:$AG$6843,MATCH($E119,NoSettings!$A$2:$A$6843,0),MATCH(AI$104,NoSettings!$C$1:$AG$1,0))</f>
        <v>117544000000</v>
      </c>
      <c r="AJ119" s="36">
        <f>INDEX(NoSettings!$C$2:$AG$6843,MATCH($E119,NoSettings!$A$2:$A$6843,0),MATCH(AJ$104,NoSettings!$C$1:$AG$1,0))</f>
        <v>116630000000</v>
      </c>
    </row>
    <row r="120" spans="3:36">
      <c r="C120" s="23" t="s">
        <v>6984</v>
      </c>
      <c r="D120" s="23" t="s">
        <v>6986</v>
      </c>
      <c r="E120" s="21" t="s">
        <v>6621</v>
      </c>
      <c r="F120" s="36">
        <f>INDEX(NoSettings!$C$2:$AG$6843,MATCH($E120,NoSettings!$A$2:$A$6843,0),MATCH(F$104,NoSettings!$C$1:$AG$1,0))</f>
        <v>271373000000000</v>
      </c>
      <c r="G120" s="36">
        <f>INDEX(NoSettings!$C$2:$AG$6843,MATCH($E120,NoSettings!$A$2:$A$6843,0),MATCH(G$104,NoSettings!$C$1:$AG$1,0))</f>
        <v>272020000000000</v>
      </c>
      <c r="H120" s="36">
        <f>INDEX(NoSettings!$C$2:$AG$6843,MATCH($E120,NoSettings!$A$2:$A$6843,0),MATCH(H$104,NoSettings!$C$1:$AG$1,0))</f>
        <v>271692000000000</v>
      </c>
      <c r="I120" s="36">
        <f>INDEX(NoSettings!$C$2:$AG$6843,MATCH($E120,NoSettings!$A$2:$A$6843,0),MATCH(I$104,NoSettings!$C$1:$AG$1,0))</f>
        <v>275394000000000</v>
      </c>
      <c r="J120" s="36">
        <f>INDEX(NoSettings!$C$2:$AG$6843,MATCH($E120,NoSettings!$A$2:$A$6843,0),MATCH(J$104,NoSettings!$C$1:$AG$1,0))</f>
        <v>275241000000000</v>
      </c>
      <c r="K120" s="36">
        <f>INDEX(NoSettings!$C$2:$AG$6843,MATCH($E120,NoSettings!$A$2:$A$6843,0),MATCH(K$104,NoSettings!$C$1:$AG$1,0))</f>
        <v>277903000000000</v>
      </c>
      <c r="L120" s="36">
        <f>INDEX(NoSettings!$C$2:$AG$6843,MATCH($E120,NoSettings!$A$2:$A$6843,0),MATCH(L$104,NoSettings!$C$1:$AG$1,0))</f>
        <v>277434000000000</v>
      </c>
      <c r="M120" s="36">
        <f>INDEX(NoSettings!$C$2:$AG$6843,MATCH($E120,NoSettings!$A$2:$A$6843,0),MATCH(M$104,NoSettings!$C$1:$AG$1,0))</f>
        <v>276868000000000</v>
      </c>
      <c r="N120" s="36">
        <f>INDEX(NoSettings!$C$2:$AG$6843,MATCH($E120,NoSettings!$A$2:$A$6843,0),MATCH(N$104,NoSettings!$C$1:$AG$1,0))</f>
        <v>278920000000000</v>
      </c>
      <c r="O120" s="36">
        <f>INDEX(NoSettings!$C$2:$AG$6843,MATCH($E120,NoSettings!$A$2:$A$6843,0),MATCH(O$104,NoSettings!$C$1:$AG$1,0))</f>
        <v>278011000000000</v>
      </c>
      <c r="P120" s="36">
        <f>INDEX(NoSettings!$C$2:$AG$6843,MATCH($E120,NoSettings!$A$2:$A$6843,0),MATCH(P$104,NoSettings!$C$1:$AG$1,0))</f>
        <v>279683000000000</v>
      </c>
      <c r="Q120" s="36">
        <f>INDEX(NoSettings!$C$2:$AG$6843,MATCH($E120,NoSettings!$A$2:$A$6843,0),MATCH(Q$104,NoSettings!$C$1:$AG$1,0))</f>
        <v>278510000000000</v>
      </c>
      <c r="R120" s="36">
        <f>INDEX(NoSettings!$C$2:$AG$6843,MATCH($E120,NoSettings!$A$2:$A$6843,0),MATCH(R$104,NoSettings!$C$1:$AG$1,0))</f>
        <v>279737000000000</v>
      </c>
      <c r="S120" s="36">
        <f>INDEX(NoSettings!$C$2:$AG$6843,MATCH($E120,NoSettings!$A$2:$A$6843,0),MATCH(S$104,NoSettings!$C$1:$AG$1,0))</f>
        <v>277839000000000</v>
      </c>
      <c r="T120" s="36">
        <f>INDEX(NoSettings!$C$2:$AG$6843,MATCH($E120,NoSettings!$A$2:$A$6843,0),MATCH(T$104,NoSettings!$C$1:$AG$1,0))</f>
        <v>278339000000000</v>
      </c>
      <c r="U120" s="36">
        <f>INDEX(NoSettings!$C$2:$AG$6843,MATCH($E120,NoSettings!$A$2:$A$6843,0),MATCH(U$104,NoSettings!$C$1:$AG$1,0))</f>
        <v>276056000000000</v>
      </c>
      <c r="V120" s="36">
        <f>INDEX(NoSettings!$C$2:$AG$6843,MATCH($E120,NoSettings!$A$2:$A$6843,0),MATCH(V$104,NoSettings!$C$1:$AG$1,0))</f>
        <v>273200000000000</v>
      </c>
      <c r="W120" s="36">
        <f>INDEX(NoSettings!$C$2:$AG$6843,MATCH($E120,NoSettings!$A$2:$A$6843,0),MATCH(W$104,NoSettings!$C$1:$AG$1,0))</f>
        <v>272325000000000</v>
      </c>
      <c r="X120" s="36">
        <f>INDEX(NoSettings!$C$2:$AG$6843,MATCH($E120,NoSettings!$A$2:$A$6843,0),MATCH(X$104,NoSettings!$C$1:$AG$1,0))</f>
        <v>268768000000000</v>
      </c>
      <c r="Y120" s="36">
        <f>INDEX(NoSettings!$C$2:$AG$6843,MATCH($E120,NoSettings!$A$2:$A$6843,0),MATCH(Y$104,NoSettings!$C$1:$AG$1,0))</f>
        <v>267350000000000</v>
      </c>
      <c r="Z120" s="36">
        <f>INDEX(NoSettings!$C$2:$AG$6843,MATCH($E120,NoSettings!$A$2:$A$6843,0),MATCH(Z$104,NoSettings!$C$1:$AG$1,0))</f>
        <v>263556000000000</v>
      </c>
      <c r="AA120" s="36">
        <f>INDEX(NoSettings!$C$2:$AG$6843,MATCH($E120,NoSettings!$A$2:$A$6843,0),MATCH(AA$104,NoSettings!$C$1:$AG$1,0))</f>
        <v>261970000000000</v>
      </c>
      <c r="AB120" s="36">
        <f>INDEX(NoSettings!$C$2:$AG$6843,MATCH($E120,NoSettings!$A$2:$A$6843,0),MATCH(AB$104,NoSettings!$C$1:$AG$1,0))</f>
        <v>257920000000000</v>
      </c>
      <c r="AC120" s="36">
        <f>INDEX(NoSettings!$C$2:$AG$6843,MATCH($E120,NoSettings!$A$2:$A$6843,0),MATCH(AC$104,NoSettings!$C$1:$AG$1,0))</f>
        <v>256430000000000</v>
      </c>
      <c r="AD120" s="36">
        <f>INDEX(NoSettings!$C$2:$AG$6843,MATCH($E120,NoSettings!$A$2:$A$6843,0),MATCH(AD$104,NoSettings!$C$1:$AG$1,0))</f>
        <v>252928000000000</v>
      </c>
      <c r="AE120" s="36">
        <f>INDEX(NoSettings!$C$2:$AG$6843,MATCH($E120,NoSettings!$A$2:$A$6843,0),MATCH(AE$104,NoSettings!$C$1:$AG$1,0))</f>
        <v>252235000000000</v>
      </c>
      <c r="AF120" s="36">
        <f>INDEX(NoSettings!$C$2:$AG$6843,MATCH($E120,NoSettings!$A$2:$A$6843,0),MATCH(AF$104,NoSettings!$C$1:$AG$1,0))</f>
        <v>249241000000000</v>
      </c>
      <c r="AG120" s="36">
        <f>INDEX(NoSettings!$C$2:$AG$6843,MATCH($E120,NoSettings!$A$2:$A$6843,0),MATCH(AG$104,NoSettings!$C$1:$AG$1,0))</f>
        <v>247753000000000</v>
      </c>
      <c r="AH120" s="36">
        <f>INDEX(NoSettings!$C$2:$AG$6843,MATCH($E120,NoSettings!$A$2:$A$6843,0),MATCH(AH$104,NoSettings!$C$1:$AG$1,0))</f>
        <v>244935000000000</v>
      </c>
      <c r="AI120" s="36">
        <f>INDEX(NoSettings!$C$2:$AG$6843,MATCH($E120,NoSettings!$A$2:$A$6843,0),MATCH(AI$104,NoSettings!$C$1:$AG$1,0))</f>
        <v>244593000000000</v>
      </c>
      <c r="AJ120" s="36">
        <f>INDEX(NoSettings!$C$2:$AG$6843,MATCH($E120,NoSettings!$A$2:$A$6843,0),MATCH(AJ$104,NoSettings!$C$1:$AG$1,0))</f>
        <v>242320000000000</v>
      </c>
    </row>
    <row r="121" spans="3:36">
      <c r="C121" s="23" t="s">
        <v>6984</v>
      </c>
      <c r="D121" s="23" t="s">
        <v>6986</v>
      </c>
      <c r="E121" s="21" t="s">
        <v>6619</v>
      </c>
      <c r="F121" s="36">
        <f>INDEX(NoSettings!$C$2:$AG$6843,MATCH($E121,NoSettings!$A$2:$A$6843,0),MATCH(F$104,NoSettings!$C$1:$AG$1,0))</f>
        <v>12212300000000</v>
      </c>
      <c r="G121" s="36">
        <f>INDEX(NoSettings!$C$2:$AG$6843,MATCH($E121,NoSettings!$A$2:$A$6843,0),MATCH(G$104,NoSettings!$C$1:$AG$1,0))</f>
        <v>14075200000000</v>
      </c>
      <c r="H121" s="36">
        <f>INDEX(NoSettings!$C$2:$AG$6843,MATCH($E121,NoSettings!$A$2:$A$6843,0),MATCH(H$104,NoSettings!$C$1:$AG$1,0))</f>
        <v>14058200000000</v>
      </c>
      <c r="I121" s="36">
        <f>INDEX(NoSettings!$C$2:$AG$6843,MATCH($E121,NoSettings!$A$2:$A$6843,0),MATCH(I$104,NoSettings!$C$1:$AG$1,0))</f>
        <v>13029400000000</v>
      </c>
      <c r="J121" s="36">
        <f>INDEX(NoSettings!$C$2:$AG$6843,MATCH($E121,NoSettings!$A$2:$A$6843,0),MATCH(J$104,NoSettings!$C$1:$AG$1,0))</f>
        <v>12950900000000</v>
      </c>
      <c r="K121" s="36">
        <f>INDEX(NoSettings!$C$2:$AG$6843,MATCH($E121,NoSettings!$A$2:$A$6843,0),MATCH(K$104,NoSettings!$C$1:$AG$1,0))</f>
        <v>12792000000000</v>
      </c>
      <c r="L121" s="36">
        <f>INDEX(NoSettings!$C$2:$AG$6843,MATCH($E121,NoSettings!$A$2:$A$6843,0),MATCH(L$104,NoSettings!$C$1:$AG$1,0))</f>
        <v>12821100000000</v>
      </c>
      <c r="M121" s="36">
        <f>INDEX(NoSettings!$C$2:$AG$6843,MATCH($E121,NoSettings!$A$2:$A$6843,0),MATCH(M$104,NoSettings!$C$1:$AG$1,0))</f>
        <v>13033800000000</v>
      </c>
      <c r="N121" s="36">
        <f>INDEX(NoSettings!$C$2:$AG$6843,MATCH($E121,NoSettings!$A$2:$A$6843,0),MATCH(N$104,NoSettings!$C$1:$AG$1,0))</f>
        <v>13223600000000</v>
      </c>
      <c r="O121" s="36">
        <f>INDEX(NoSettings!$C$2:$AG$6843,MATCH($E121,NoSettings!$A$2:$A$6843,0),MATCH(O$104,NoSettings!$C$1:$AG$1,0))</f>
        <v>13304600000000</v>
      </c>
      <c r="P121" s="36">
        <f>INDEX(NoSettings!$C$2:$AG$6843,MATCH($E121,NoSettings!$A$2:$A$6843,0),MATCH(P$104,NoSettings!$C$1:$AG$1,0))</f>
        <v>13517300000000</v>
      </c>
      <c r="Q121" s="36">
        <f>INDEX(NoSettings!$C$2:$AG$6843,MATCH($E121,NoSettings!$A$2:$A$6843,0),MATCH(Q$104,NoSettings!$C$1:$AG$1,0))</f>
        <v>13572500000000</v>
      </c>
      <c r="R121" s="36">
        <f>INDEX(NoSettings!$C$2:$AG$6843,MATCH($E121,NoSettings!$A$2:$A$6843,0),MATCH(R$104,NoSettings!$C$1:$AG$1,0))</f>
        <v>13715800000000</v>
      </c>
      <c r="S121" s="36">
        <f>INDEX(NoSettings!$C$2:$AG$6843,MATCH($E121,NoSettings!$A$2:$A$6843,0),MATCH(S$104,NoSettings!$C$1:$AG$1,0))</f>
        <v>13729400000000</v>
      </c>
      <c r="T121" s="36">
        <f>INDEX(NoSettings!$C$2:$AG$6843,MATCH($E121,NoSettings!$A$2:$A$6843,0),MATCH(T$104,NoSettings!$C$1:$AG$1,0))</f>
        <v>13819300000000</v>
      </c>
      <c r="U121" s="36">
        <f>INDEX(NoSettings!$C$2:$AG$6843,MATCH($E121,NoSettings!$A$2:$A$6843,0),MATCH(U$104,NoSettings!$C$1:$AG$1,0))</f>
        <v>13438800000000</v>
      </c>
      <c r="V121" s="36">
        <f>INDEX(NoSettings!$C$2:$AG$6843,MATCH($E121,NoSettings!$A$2:$A$6843,0),MATCH(V$104,NoSettings!$C$1:$AG$1,0))</f>
        <v>13158400000000</v>
      </c>
      <c r="W121" s="36">
        <f>INDEX(NoSettings!$C$2:$AG$6843,MATCH($E121,NoSettings!$A$2:$A$6843,0),MATCH(W$104,NoSettings!$C$1:$AG$1,0))</f>
        <v>13123600000000</v>
      </c>
      <c r="X121" s="36">
        <f>INDEX(NoSettings!$C$2:$AG$6843,MATCH($E121,NoSettings!$A$2:$A$6843,0),MATCH(X$104,NoSettings!$C$1:$AG$1,0))</f>
        <v>12922000000000</v>
      </c>
      <c r="Y121" s="36">
        <f>INDEX(NoSettings!$C$2:$AG$6843,MATCH($E121,NoSettings!$A$2:$A$6843,0),MATCH(Y$104,NoSettings!$C$1:$AG$1,0))</f>
        <v>12807700000000</v>
      </c>
      <c r="Z121" s="36">
        <f>INDEX(NoSettings!$C$2:$AG$6843,MATCH($E121,NoSettings!$A$2:$A$6843,0),MATCH(Z$104,NoSettings!$C$1:$AG$1,0))</f>
        <v>12278200000000</v>
      </c>
      <c r="AA121" s="36">
        <f>INDEX(NoSettings!$C$2:$AG$6843,MATCH($E121,NoSettings!$A$2:$A$6843,0),MATCH(AA$104,NoSettings!$C$1:$AG$1,0))</f>
        <v>11939500000000</v>
      </c>
      <c r="AB121" s="36">
        <f>INDEX(NoSettings!$C$2:$AG$6843,MATCH($E121,NoSettings!$A$2:$A$6843,0),MATCH(AB$104,NoSettings!$C$1:$AG$1,0))</f>
        <v>11771300000000</v>
      </c>
      <c r="AC121" s="36">
        <f>INDEX(NoSettings!$C$2:$AG$6843,MATCH($E121,NoSettings!$A$2:$A$6843,0),MATCH(AC$104,NoSettings!$C$1:$AG$1,0))</f>
        <v>11549200000000</v>
      </c>
      <c r="AD121" s="36">
        <f>INDEX(NoSettings!$C$2:$AG$6843,MATCH($E121,NoSettings!$A$2:$A$6843,0),MATCH(AD$104,NoSettings!$C$1:$AG$1,0))</f>
        <v>11071400000000</v>
      </c>
      <c r="AE121" s="36">
        <f>INDEX(NoSettings!$C$2:$AG$6843,MATCH($E121,NoSettings!$A$2:$A$6843,0),MATCH(AE$104,NoSettings!$C$1:$AG$1,0))</f>
        <v>10570900000000</v>
      </c>
      <c r="AF121" s="36">
        <f>INDEX(NoSettings!$C$2:$AG$6843,MATCH($E121,NoSettings!$A$2:$A$6843,0),MATCH(AF$104,NoSettings!$C$1:$AG$1,0))</f>
        <v>10225400000000</v>
      </c>
      <c r="AG121" s="36">
        <f>INDEX(NoSettings!$C$2:$AG$6843,MATCH($E121,NoSettings!$A$2:$A$6843,0),MATCH(AG$104,NoSettings!$C$1:$AG$1,0))</f>
        <v>10909400000000</v>
      </c>
      <c r="AH121" s="36">
        <f>INDEX(NoSettings!$C$2:$AG$6843,MATCH($E121,NoSettings!$A$2:$A$6843,0),MATCH(AH$104,NoSettings!$C$1:$AG$1,0))</f>
        <v>10872000000000</v>
      </c>
      <c r="AI121" s="36">
        <f>INDEX(NoSettings!$C$2:$AG$6843,MATCH($E121,NoSettings!$A$2:$A$6843,0),MATCH(AI$104,NoSettings!$C$1:$AG$1,0))</f>
        <v>10974100000000</v>
      </c>
      <c r="AJ121" s="36">
        <f>INDEX(NoSettings!$C$2:$AG$6843,MATCH($E121,NoSettings!$A$2:$A$6843,0),MATCH(AJ$104,NoSettings!$C$1:$AG$1,0))</f>
        <v>10969600000000</v>
      </c>
    </row>
    <row r="122" spans="3:36">
      <c r="C122" s="23" t="s">
        <v>6984</v>
      </c>
      <c r="D122" s="23" t="s">
        <v>6986</v>
      </c>
      <c r="E122" s="21" t="s">
        <v>6596</v>
      </c>
      <c r="F122" s="36">
        <f>INDEX(NoSettings!$C$2:$AG$6843,MATCH($E122,NoSettings!$A$2:$A$6843,0),MATCH(F$104,NoSettings!$C$1:$AG$1,0))</f>
        <v>7901870000000</v>
      </c>
      <c r="G122" s="36">
        <f>INDEX(NoSettings!$C$2:$AG$6843,MATCH($E122,NoSettings!$A$2:$A$6843,0),MATCH(G$104,NoSettings!$C$1:$AG$1,0))</f>
        <v>8185180000000</v>
      </c>
      <c r="H122" s="36">
        <f>INDEX(NoSettings!$C$2:$AG$6843,MATCH($E122,NoSettings!$A$2:$A$6843,0),MATCH(H$104,NoSettings!$C$1:$AG$1,0))</f>
        <v>8394140000000</v>
      </c>
      <c r="I122" s="36">
        <f>INDEX(NoSettings!$C$2:$AG$6843,MATCH($E122,NoSettings!$A$2:$A$6843,0),MATCH(I$104,NoSettings!$C$1:$AG$1,0))</f>
        <v>8690930000000</v>
      </c>
      <c r="J122" s="36">
        <f>INDEX(NoSettings!$C$2:$AG$6843,MATCH($E122,NoSettings!$A$2:$A$6843,0),MATCH(J$104,NoSettings!$C$1:$AG$1,0))</f>
        <v>8900070000000</v>
      </c>
      <c r="K122" s="36">
        <f>INDEX(NoSettings!$C$2:$AG$6843,MATCH($E122,NoSettings!$A$2:$A$6843,0),MATCH(K$104,NoSettings!$C$1:$AG$1,0))</f>
        <v>9199370000000</v>
      </c>
      <c r="L122" s="36">
        <f>INDEX(NoSettings!$C$2:$AG$6843,MATCH($E122,NoSettings!$A$2:$A$6843,0),MATCH(L$104,NoSettings!$C$1:$AG$1,0))</f>
        <v>9404910000000</v>
      </c>
      <c r="M122" s="36">
        <f>INDEX(NoSettings!$C$2:$AG$6843,MATCH($E122,NoSettings!$A$2:$A$6843,0),MATCH(M$104,NoSettings!$C$1:$AG$1,0))</f>
        <v>9611050000000</v>
      </c>
      <c r="N122" s="36">
        <f>INDEX(NoSettings!$C$2:$AG$6843,MATCH($E122,NoSettings!$A$2:$A$6843,0),MATCH(N$104,NoSettings!$C$1:$AG$1,0))</f>
        <v>9912370000000</v>
      </c>
      <c r="O122" s="36">
        <f>INDEX(NoSettings!$C$2:$AG$6843,MATCH($E122,NoSettings!$A$2:$A$6843,0),MATCH(O$104,NoSettings!$C$1:$AG$1,0))</f>
        <v>10112900000000</v>
      </c>
      <c r="P122" s="36">
        <f>INDEX(NoSettings!$C$2:$AG$6843,MATCH($E122,NoSettings!$A$2:$A$6843,0),MATCH(P$104,NoSettings!$C$1:$AG$1,0))</f>
        <v>10407400000000</v>
      </c>
      <c r="Q122" s="36">
        <f>INDEX(NoSettings!$C$2:$AG$6843,MATCH($E122,NoSettings!$A$2:$A$6843,0),MATCH(Q$104,NoSettings!$C$1:$AG$1,0))</f>
        <v>10449700000000</v>
      </c>
      <c r="R122" s="36">
        <f>INDEX(NoSettings!$C$2:$AG$6843,MATCH($E122,NoSettings!$A$2:$A$6843,0),MATCH(R$104,NoSettings!$C$1:$AG$1,0))</f>
        <v>10508800000000</v>
      </c>
      <c r="S122" s="36">
        <f>INDEX(NoSettings!$C$2:$AG$6843,MATCH($E122,NoSettings!$A$2:$A$6843,0),MATCH(S$104,NoSettings!$C$1:$AG$1,0))</f>
        <v>10455600000000</v>
      </c>
      <c r="T122" s="36">
        <f>INDEX(NoSettings!$C$2:$AG$6843,MATCH($E122,NoSettings!$A$2:$A$6843,0),MATCH(T$104,NoSettings!$C$1:$AG$1,0))</f>
        <v>10493100000000</v>
      </c>
      <c r="U122" s="36">
        <f>INDEX(NoSettings!$C$2:$AG$6843,MATCH($E122,NoSettings!$A$2:$A$6843,0),MATCH(U$104,NoSettings!$C$1:$AG$1,0))</f>
        <v>10419600000000</v>
      </c>
      <c r="V122" s="36">
        <f>INDEX(NoSettings!$C$2:$AG$6843,MATCH($E122,NoSettings!$A$2:$A$6843,0),MATCH(V$104,NoSettings!$C$1:$AG$1,0))</f>
        <v>10336800000000</v>
      </c>
      <c r="W122" s="36">
        <f>INDEX(NoSettings!$C$2:$AG$6843,MATCH($E122,NoSettings!$A$2:$A$6843,0),MATCH(W$104,NoSettings!$C$1:$AG$1,0))</f>
        <v>10344500000000</v>
      </c>
      <c r="X122" s="36">
        <f>INDEX(NoSettings!$C$2:$AG$6843,MATCH($E122,NoSettings!$A$2:$A$6843,0),MATCH(X$104,NoSettings!$C$1:$AG$1,0))</f>
        <v>10242300000000</v>
      </c>
      <c r="Y122" s="36">
        <f>INDEX(NoSettings!$C$2:$AG$6843,MATCH($E122,NoSettings!$A$2:$A$6843,0),MATCH(Y$104,NoSettings!$C$1:$AG$1,0))</f>
        <v>10225000000000</v>
      </c>
      <c r="Z122" s="36">
        <f>INDEX(NoSettings!$C$2:$AG$6843,MATCH($E122,NoSettings!$A$2:$A$6843,0),MATCH(Z$104,NoSettings!$C$1:$AG$1,0))</f>
        <v>10111500000000</v>
      </c>
      <c r="AA122" s="36">
        <f>INDEX(NoSettings!$C$2:$AG$6843,MATCH($E122,NoSettings!$A$2:$A$6843,0),MATCH(AA$104,NoSettings!$C$1:$AG$1,0))</f>
        <v>10082100000000</v>
      </c>
      <c r="AB122" s="36">
        <f>INDEX(NoSettings!$C$2:$AG$6843,MATCH($E122,NoSettings!$A$2:$A$6843,0),MATCH(AB$104,NoSettings!$C$1:$AG$1,0))</f>
        <v>9968010000000</v>
      </c>
      <c r="AC122" s="36">
        <f>INDEX(NoSettings!$C$2:$AG$6843,MATCH($E122,NoSettings!$A$2:$A$6843,0),MATCH(AC$104,NoSettings!$C$1:$AG$1,0))</f>
        <v>9952740000000</v>
      </c>
      <c r="AD122" s="36">
        <f>INDEX(NoSettings!$C$2:$AG$6843,MATCH($E122,NoSettings!$A$2:$A$6843,0),MATCH(AD$104,NoSettings!$C$1:$AG$1,0))</f>
        <v>9853610000000</v>
      </c>
      <c r="AE122" s="36">
        <f>INDEX(NoSettings!$C$2:$AG$6843,MATCH($E122,NoSettings!$A$2:$A$6843,0),MATCH(AE$104,NoSettings!$C$1:$AG$1,0))</f>
        <v>9853530000000</v>
      </c>
      <c r="AF122" s="36">
        <f>INDEX(NoSettings!$C$2:$AG$6843,MATCH($E122,NoSettings!$A$2:$A$6843,0),MATCH(AF$104,NoSettings!$C$1:$AG$1,0))</f>
        <v>9778200000000</v>
      </c>
      <c r="AG122" s="36">
        <f>INDEX(NoSettings!$C$2:$AG$6843,MATCH($E122,NoSettings!$A$2:$A$6843,0),MATCH(AG$104,NoSettings!$C$1:$AG$1,0))</f>
        <v>9798910000000</v>
      </c>
      <c r="AH122" s="36">
        <f>INDEX(NoSettings!$C$2:$AG$6843,MATCH($E122,NoSettings!$A$2:$A$6843,0),MATCH(AH$104,NoSettings!$C$1:$AG$1,0))</f>
        <v>9742890000000</v>
      </c>
      <c r="AI122" s="36">
        <f>INDEX(NoSettings!$C$2:$AG$6843,MATCH($E122,NoSettings!$A$2:$A$6843,0),MATCH(AI$104,NoSettings!$C$1:$AG$1,0))</f>
        <v>9786030000000</v>
      </c>
      <c r="AJ122" s="36">
        <f>INDEX(NoSettings!$C$2:$AG$6843,MATCH($E122,NoSettings!$A$2:$A$6843,0),MATCH(AJ$104,NoSettings!$C$1:$AG$1,0))</f>
        <v>9751730000000</v>
      </c>
    </row>
    <row r="123" spans="3:36">
      <c r="C123" s="23" t="s">
        <v>6987</v>
      </c>
      <c r="D123" s="23" t="s">
        <v>6985</v>
      </c>
      <c r="E123" s="21" t="s">
        <v>6584</v>
      </c>
      <c r="F123" s="36">
        <f>INDEX(NoSettings!$C$2:$AG$6843,MATCH($E123,NoSettings!$A$2:$A$6843,0),MATCH(F$104,NoSettings!$C$1:$AG$1,0))</f>
        <v>1134190000000</v>
      </c>
      <c r="G123" s="36">
        <f>INDEX(NoSettings!$C$2:$AG$6843,MATCH($E123,NoSettings!$A$2:$A$6843,0),MATCH(G$104,NoSettings!$C$1:$AG$1,0))</f>
        <v>1141540000000</v>
      </c>
      <c r="H123" s="36">
        <f>INDEX(NoSettings!$C$2:$AG$6843,MATCH($E123,NoSettings!$A$2:$A$6843,0),MATCH(H$104,NoSettings!$C$1:$AG$1,0))</f>
        <v>1181690000000</v>
      </c>
      <c r="I123" s="36">
        <f>INDEX(NoSettings!$C$2:$AG$6843,MATCH($E123,NoSettings!$A$2:$A$6843,0),MATCH(I$104,NoSettings!$C$1:$AG$1,0))</f>
        <v>1264440000000</v>
      </c>
      <c r="J123" s="36">
        <f>INDEX(NoSettings!$C$2:$AG$6843,MATCH($E123,NoSettings!$A$2:$A$6843,0),MATCH(J$104,NoSettings!$C$1:$AG$1,0))</f>
        <v>1393910000000</v>
      </c>
      <c r="K123" s="36">
        <f>INDEX(NoSettings!$C$2:$AG$6843,MATCH($E123,NoSettings!$A$2:$A$6843,0),MATCH(K$104,NoSettings!$C$1:$AG$1,0))</f>
        <v>1601200000000</v>
      </c>
      <c r="L123" s="36">
        <f>INDEX(NoSettings!$C$2:$AG$6843,MATCH($E123,NoSettings!$A$2:$A$6843,0),MATCH(L$104,NoSettings!$C$1:$AG$1,0))</f>
        <v>1857510000000</v>
      </c>
      <c r="M123" s="36">
        <f>INDEX(NoSettings!$C$2:$AG$6843,MATCH($E123,NoSettings!$A$2:$A$6843,0),MATCH(M$104,NoSettings!$C$1:$AG$1,0))</f>
        <v>2227360000000</v>
      </c>
      <c r="N123" s="36">
        <f>INDEX(NoSettings!$C$2:$AG$6843,MATCH($E123,NoSettings!$A$2:$A$6843,0),MATCH(N$104,NoSettings!$C$1:$AG$1,0))</f>
        <v>2708640000000</v>
      </c>
      <c r="O123" s="36">
        <f>INDEX(NoSettings!$C$2:$AG$6843,MATCH($E123,NoSettings!$A$2:$A$6843,0),MATCH(O$104,NoSettings!$C$1:$AG$1,0))</f>
        <v>3321890000000</v>
      </c>
      <c r="P123" s="36">
        <f>INDEX(NoSettings!$C$2:$AG$6843,MATCH($E123,NoSettings!$A$2:$A$6843,0),MATCH(P$104,NoSettings!$C$1:$AG$1,0))</f>
        <v>4084270000000</v>
      </c>
      <c r="Q123" s="36">
        <f>INDEX(NoSettings!$C$2:$AG$6843,MATCH($E123,NoSettings!$A$2:$A$6843,0),MATCH(Q$104,NoSettings!$C$1:$AG$1,0))</f>
        <v>5012590000000</v>
      </c>
      <c r="R123" s="36">
        <f>INDEX(NoSettings!$C$2:$AG$6843,MATCH($E123,NoSettings!$A$2:$A$6843,0),MATCH(R$104,NoSettings!$C$1:$AG$1,0))</f>
        <v>6245300000000</v>
      </c>
      <c r="S123" s="36">
        <f>INDEX(NoSettings!$C$2:$AG$6843,MATCH($E123,NoSettings!$A$2:$A$6843,0),MATCH(S$104,NoSettings!$C$1:$AG$1,0))</f>
        <v>7568140000000</v>
      </c>
      <c r="T123" s="36">
        <f>INDEX(NoSettings!$C$2:$AG$6843,MATCH($E123,NoSettings!$A$2:$A$6843,0),MATCH(T$104,NoSettings!$C$1:$AG$1,0))</f>
        <v>9132930000000</v>
      </c>
      <c r="U123" s="36">
        <f>INDEX(NoSettings!$C$2:$AG$6843,MATCH($E123,NoSettings!$A$2:$A$6843,0),MATCH(U$104,NoSettings!$C$1:$AG$1,0))</f>
        <v>10808700000000</v>
      </c>
      <c r="V123" s="36">
        <f>INDEX(NoSettings!$C$2:$AG$6843,MATCH($E123,NoSettings!$A$2:$A$6843,0),MATCH(V$104,NoSettings!$C$1:$AG$1,0))</f>
        <v>12504900000000</v>
      </c>
      <c r="W123" s="36">
        <f>INDEX(NoSettings!$C$2:$AG$6843,MATCH($E123,NoSettings!$A$2:$A$6843,0),MATCH(W$104,NoSettings!$C$1:$AG$1,0))</f>
        <v>13809500000000</v>
      </c>
      <c r="X123" s="36">
        <f>INDEX(NoSettings!$C$2:$AG$6843,MATCH($E123,NoSettings!$A$2:$A$6843,0),MATCH(X$104,NoSettings!$C$1:$AG$1,0))</f>
        <v>15804300000000</v>
      </c>
      <c r="Y123" s="36">
        <f>INDEX(NoSettings!$C$2:$AG$6843,MATCH($E123,NoSettings!$A$2:$A$6843,0),MATCH(Y$104,NoSettings!$C$1:$AG$1,0))</f>
        <v>17226500000000</v>
      </c>
      <c r="Z123" s="36">
        <f>INDEX(NoSettings!$C$2:$AG$6843,MATCH($E123,NoSettings!$A$2:$A$6843,0),MATCH(Z$104,NoSettings!$C$1:$AG$1,0))</f>
        <v>18326200000000</v>
      </c>
      <c r="AA123" s="36">
        <f>INDEX(NoSettings!$C$2:$AG$6843,MATCH($E123,NoSettings!$A$2:$A$6843,0),MATCH(AA$104,NoSettings!$C$1:$AG$1,0))</f>
        <v>19062300000000</v>
      </c>
      <c r="AB123" s="36">
        <f>INDEX(NoSettings!$C$2:$AG$6843,MATCH($E123,NoSettings!$A$2:$A$6843,0),MATCH(AB$104,NoSettings!$C$1:$AG$1,0))</f>
        <v>20014900000000</v>
      </c>
      <c r="AC123" s="36">
        <f>INDEX(NoSettings!$C$2:$AG$6843,MATCH($E123,NoSettings!$A$2:$A$6843,0),MATCH(AC$104,NoSettings!$C$1:$AG$1,0))</f>
        <v>20073300000000</v>
      </c>
      <c r="AD123" s="36">
        <f>INDEX(NoSettings!$C$2:$AG$6843,MATCH($E123,NoSettings!$A$2:$A$6843,0),MATCH(AD$104,NoSettings!$C$1:$AG$1,0))</f>
        <v>19798700000000</v>
      </c>
      <c r="AE123" s="36">
        <f>INDEX(NoSettings!$C$2:$AG$6843,MATCH($E123,NoSettings!$A$2:$A$6843,0),MATCH(AE$104,NoSettings!$C$1:$AG$1,0))</f>
        <v>19921100000000</v>
      </c>
      <c r="AF123" s="36">
        <f>INDEX(NoSettings!$C$2:$AG$6843,MATCH($E123,NoSettings!$A$2:$A$6843,0),MATCH(AF$104,NoSettings!$C$1:$AG$1,0))</f>
        <v>19848900000000</v>
      </c>
      <c r="AG123" s="36">
        <f>INDEX(NoSettings!$C$2:$AG$6843,MATCH($E123,NoSettings!$A$2:$A$6843,0),MATCH(AG$104,NoSettings!$C$1:$AG$1,0))</f>
        <v>18909900000000</v>
      </c>
      <c r="AH123" s="36">
        <f>INDEX(NoSettings!$C$2:$AG$6843,MATCH($E123,NoSettings!$A$2:$A$6843,0),MATCH(AH$104,NoSettings!$C$1:$AG$1,0))</f>
        <v>18530800000000</v>
      </c>
      <c r="AI123" s="36">
        <f>INDEX(NoSettings!$C$2:$AG$6843,MATCH($E123,NoSettings!$A$2:$A$6843,0),MATCH(AI$104,NoSettings!$C$1:$AG$1,0))</f>
        <v>18046700000000</v>
      </c>
      <c r="AJ123" s="36">
        <f>INDEX(NoSettings!$C$2:$AG$6843,MATCH($E123,NoSettings!$A$2:$A$6843,0),MATCH(AJ$104,NoSettings!$C$1:$AG$1,0))</f>
        <v>17457400000000</v>
      </c>
    </row>
    <row r="124" spans="3:36">
      <c r="C124" s="23" t="s">
        <v>6987</v>
      </c>
      <c r="D124" s="23" t="s">
        <v>6985</v>
      </c>
      <c r="E124" s="21" t="s">
        <v>6573</v>
      </c>
      <c r="F124" s="36">
        <f>INDEX(NoSettings!$C$2:$AG$6843,MATCH($E124,NoSettings!$A$2:$A$6843,0),MATCH(F$104,NoSettings!$C$1:$AG$1,0))</f>
        <v>611872000000</v>
      </c>
      <c r="G124" s="36">
        <f>INDEX(NoSettings!$C$2:$AG$6843,MATCH($E124,NoSettings!$A$2:$A$6843,0),MATCH(G$104,NoSettings!$C$1:$AG$1,0))</f>
        <v>569300000000</v>
      </c>
      <c r="H124" s="36">
        <f>INDEX(NoSettings!$C$2:$AG$6843,MATCH($E124,NoSettings!$A$2:$A$6843,0),MATCH(H$104,NoSettings!$C$1:$AG$1,0))</f>
        <v>527872000000</v>
      </c>
      <c r="I124" s="36">
        <f>INDEX(NoSettings!$C$2:$AG$6843,MATCH($E124,NoSettings!$A$2:$A$6843,0),MATCH(I$104,NoSettings!$C$1:$AG$1,0))</f>
        <v>487615000000</v>
      </c>
      <c r="J124" s="36">
        <f>INDEX(NoSettings!$C$2:$AG$6843,MATCH($E124,NoSettings!$A$2:$A$6843,0),MATCH(J$104,NoSettings!$C$1:$AG$1,0))</f>
        <v>448484000000</v>
      </c>
      <c r="K124" s="36">
        <f>INDEX(NoSettings!$C$2:$AG$6843,MATCH($E124,NoSettings!$A$2:$A$6843,0),MATCH(K$104,NoSettings!$C$1:$AG$1,0))</f>
        <v>415719000000</v>
      </c>
      <c r="L124" s="36">
        <f>INDEX(NoSettings!$C$2:$AG$6843,MATCH($E124,NoSettings!$A$2:$A$6843,0),MATCH(L$104,NoSettings!$C$1:$AG$1,0))</f>
        <v>378304000000</v>
      </c>
      <c r="M124" s="36">
        <f>INDEX(NoSettings!$C$2:$AG$6843,MATCH($E124,NoSettings!$A$2:$A$6843,0),MATCH(M$104,NoSettings!$C$1:$AG$1,0))</f>
        <v>346847000000</v>
      </c>
      <c r="N124" s="36">
        <f>INDEX(NoSettings!$C$2:$AG$6843,MATCH($E124,NoSettings!$A$2:$A$6843,0),MATCH(N$104,NoSettings!$C$1:$AG$1,0))</f>
        <v>315761000000</v>
      </c>
      <c r="O124" s="36">
        <f>INDEX(NoSettings!$C$2:$AG$6843,MATCH($E124,NoSettings!$A$2:$A$6843,0),MATCH(O$104,NoSettings!$C$1:$AG$1,0))</f>
        <v>285077000000</v>
      </c>
      <c r="P124" s="36">
        <f>INDEX(NoSettings!$C$2:$AG$6843,MATCH($E124,NoSettings!$A$2:$A$6843,0),MATCH(P$104,NoSettings!$C$1:$AG$1,0))</f>
        <v>254769000000</v>
      </c>
      <c r="Q124" s="36">
        <f>INDEX(NoSettings!$C$2:$AG$6843,MATCH($E124,NoSettings!$A$2:$A$6843,0),MATCH(Q$104,NoSettings!$C$1:$AG$1,0))</f>
        <v>224720000000</v>
      </c>
      <c r="R124" s="36">
        <f>INDEX(NoSettings!$C$2:$AG$6843,MATCH($E124,NoSettings!$A$2:$A$6843,0),MATCH(R$104,NoSettings!$C$1:$AG$1,0))</f>
        <v>198773000000</v>
      </c>
      <c r="S124" s="36">
        <f>INDEX(NoSettings!$C$2:$AG$6843,MATCH($E124,NoSettings!$A$2:$A$6843,0),MATCH(S$104,NoSettings!$C$1:$AG$1,0))</f>
        <v>183249000000</v>
      </c>
      <c r="T124" s="36">
        <f>INDEX(NoSettings!$C$2:$AG$6843,MATCH($E124,NoSettings!$A$2:$A$6843,0),MATCH(T$104,NoSettings!$C$1:$AG$1,0))</f>
        <v>170275000000</v>
      </c>
      <c r="U124" s="36">
        <f>INDEX(NoSettings!$C$2:$AG$6843,MATCH($E124,NoSettings!$A$2:$A$6843,0),MATCH(U$104,NoSettings!$C$1:$AG$1,0))</f>
        <v>157577000000</v>
      </c>
      <c r="V124" s="36">
        <f>INDEX(NoSettings!$C$2:$AG$6843,MATCH($E124,NoSettings!$A$2:$A$6843,0),MATCH(V$104,NoSettings!$C$1:$AG$1,0))</f>
        <v>145223000000</v>
      </c>
      <c r="W124" s="36">
        <f>INDEX(NoSettings!$C$2:$AG$6843,MATCH($E124,NoSettings!$A$2:$A$6843,0),MATCH(W$104,NoSettings!$C$1:$AG$1,0))</f>
        <v>130308000000</v>
      </c>
      <c r="X124" s="36">
        <f>INDEX(NoSettings!$C$2:$AG$6843,MATCH($E124,NoSettings!$A$2:$A$6843,0),MATCH(X$104,NoSettings!$C$1:$AG$1,0))</f>
        <v>121745000000</v>
      </c>
      <c r="Y124" s="36">
        <f>INDEX(NoSettings!$C$2:$AG$6843,MATCH($E124,NoSettings!$A$2:$A$6843,0),MATCH(Y$104,NoSettings!$C$1:$AG$1,0))</f>
        <v>110752000000</v>
      </c>
      <c r="Z124" s="36">
        <f>INDEX(NoSettings!$C$2:$AG$6843,MATCH($E124,NoSettings!$A$2:$A$6843,0),MATCH(Z$104,NoSettings!$C$1:$AG$1,0))</f>
        <v>100484000000</v>
      </c>
      <c r="AA124" s="36">
        <f>INDEX(NoSettings!$C$2:$AG$6843,MATCH($E124,NoSettings!$A$2:$A$6843,0),MATCH(AA$104,NoSettings!$C$1:$AG$1,0))</f>
        <v>91046400000</v>
      </c>
      <c r="AB124" s="36">
        <f>INDEX(NoSettings!$C$2:$AG$6843,MATCH($E124,NoSettings!$A$2:$A$6843,0),MATCH(AB$104,NoSettings!$C$1:$AG$1,0))</f>
        <v>84765700000</v>
      </c>
      <c r="AC124" s="36">
        <f>INDEX(NoSettings!$C$2:$AG$6843,MATCH($E124,NoSettings!$A$2:$A$6843,0),MATCH(AC$104,NoSettings!$C$1:$AG$1,0))</f>
        <v>76729300000</v>
      </c>
      <c r="AD124" s="36">
        <f>INDEX(NoSettings!$C$2:$AG$6843,MATCH($E124,NoSettings!$A$2:$A$6843,0),MATCH(AD$104,NoSettings!$C$1:$AG$1,0))</f>
        <v>69498800000</v>
      </c>
      <c r="AE124" s="36">
        <f>INDEX(NoSettings!$C$2:$AG$6843,MATCH($E124,NoSettings!$A$2:$A$6843,0),MATCH(AE$104,NoSettings!$C$1:$AG$1,0))</f>
        <v>64999800000</v>
      </c>
      <c r="AF124" s="36">
        <f>INDEX(NoSettings!$C$2:$AG$6843,MATCH($E124,NoSettings!$A$2:$A$6843,0),MATCH(AF$104,NoSettings!$C$1:$AG$1,0))</f>
        <v>60915400000</v>
      </c>
      <c r="AG124" s="36">
        <f>INDEX(NoSettings!$C$2:$AG$6843,MATCH($E124,NoSettings!$A$2:$A$6843,0),MATCH(AG$104,NoSettings!$C$1:$AG$1,0))</f>
        <v>55130400000</v>
      </c>
      <c r="AH124" s="36">
        <f>INDEX(NoSettings!$C$2:$AG$6843,MATCH($E124,NoSettings!$A$2:$A$6843,0),MATCH(AH$104,NoSettings!$C$1:$AG$1,0))</f>
        <v>51714700000</v>
      </c>
      <c r="AI124" s="36">
        <f>INDEX(NoSettings!$C$2:$AG$6843,MATCH($E124,NoSettings!$A$2:$A$6843,0),MATCH(AI$104,NoSettings!$C$1:$AG$1,0))</f>
        <v>48534800000</v>
      </c>
      <c r="AJ124" s="36">
        <f>INDEX(NoSettings!$C$2:$AG$6843,MATCH($E124,NoSettings!$A$2:$A$6843,0),MATCH(AJ$104,NoSettings!$C$1:$AG$1,0))</f>
        <v>45607500000</v>
      </c>
    </row>
    <row r="125" spans="3:36">
      <c r="C125" s="23" t="s">
        <v>6987</v>
      </c>
      <c r="D125" s="23" t="s">
        <v>6985</v>
      </c>
      <c r="E125" s="21" t="s">
        <v>6562</v>
      </c>
      <c r="F125" s="36">
        <f>INDEX(NoSettings!$C$2:$AG$6843,MATCH($E125,NoSettings!$A$2:$A$6843,0),MATCH(F$104,NoSettings!$C$1:$AG$1,0))</f>
        <v>160208000000000</v>
      </c>
      <c r="G125" s="36">
        <f>INDEX(NoSettings!$C$2:$AG$6843,MATCH($E125,NoSettings!$A$2:$A$6843,0),MATCH(G$104,NoSettings!$C$1:$AG$1,0))</f>
        <v>153760000000000</v>
      </c>
      <c r="H125" s="36">
        <f>INDEX(NoSettings!$C$2:$AG$6843,MATCH($E125,NoSettings!$A$2:$A$6843,0),MATCH(H$104,NoSettings!$C$1:$AG$1,0))</f>
        <v>147165000000000</v>
      </c>
      <c r="I125" s="36">
        <f>INDEX(NoSettings!$C$2:$AG$6843,MATCH($E125,NoSettings!$A$2:$A$6843,0),MATCH(I$104,NoSettings!$C$1:$AG$1,0))</f>
        <v>140440000000000</v>
      </c>
      <c r="J125" s="36">
        <f>INDEX(NoSettings!$C$2:$AG$6843,MATCH($E125,NoSettings!$A$2:$A$6843,0),MATCH(J$104,NoSettings!$C$1:$AG$1,0))</f>
        <v>133600000000000</v>
      </c>
      <c r="K125" s="36">
        <f>INDEX(NoSettings!$C$2:$AG$6843,MATCH($E125,NoSettings!$A$2:$A$6843,0),MATCH(K$104,NoSettings!$C$1:$AG$1,0))</f>
        <v>128377000000000</v>
      </c>
      <c r="L125" s="36">
        <f>INDEX(NoSettings!$C$2:$AG$6843,MATCH($E125,NoSettings!$A$2:$A$6843,0),MATCH(L$104,NoSettings!$C$1:$AG$1,0))</f>
        <v>121357000000000</v>
      </c>
      <c r="M125" s="36">
        <f>INDEX(NoSettings!$C$2:$AG$6843,MATCH($E125,NoSettings!$A$2:$A$6843,0),MATCH(M$104,NoSettings!$C$1:$AG$1,0))</f>
        <v>115906000000000</v>
      </c>
      <c r="N125" s="36">
        <f>INDEX(NoSettings!$C$2:$AG$6843,MATCH($E125,NoSettings!$A$2:$A$6843,0),MATCH(N$104,NoSettings!$C$1:$AG$1,0))</f>
        <v>110327000000000</v>
      </c>
      <c r="O125" s="36">
        <f>INDEX(NoSettings!$C$2:$AG$6843,MATCH($E125,NoSettings!$A$2:$A$6843,0),MATCH(O$104,NoSettings!$C$1:$AG$1,0))</f>
        <v>104636000000000</v>
      </c>
      <c r="P125" s="36">
        <f>INDEX(NoSettings!$C$2:$AG$6843,MATCH($E125,NoSettings!$A$2:$A$6843,0),MATCH(P$104,NoSettings!$C$1:$AG$1,0))</f>
        <v>98792600000000</v>
      </c>
      <c r="Q125" s="36">
        <f>INDEX(NoSettings!$C$2:$AG$6843,MATCH($E125,NoSettings!$A$2:$A$6843,0),MATCH(Q$104,NoSettings!$C$1:$AG$1,0))</f>
        <v>92789900000000</v>
      </c>
      <c r="R125" s="36">
        <f>INDEX(NoSettings!$C$2:$AG$6843,MATCH($E125,NoSettings!$A$2:$A$6843,0),MATCH(R$104,NoSettings!$C$1:$AG$1,0))</f>
        <v>88209900000000</v>
      </c>
      <c r="S125" s="36">
        <f>INDEX(NoSettings!$C$2:$AG$6843,MATCH($E125,NoSettings!$A$2:$A$6843,0),MATCH(S$104,NoSettings!$C$1:$AG$1,0))</f>
        <v>81534900000000</v>
      </c>
      <c r="T125" s="36">
        <f>INDEX(NoSettings!$C$2:$AG$6843,MATCH($E125,NoSettings!$A$2:$A$6843,0),MATCH(T$104,NoSettings!$C$1:$AG$1,0))</f>
        <v>76404200000000</v>
      </c>
      <c r="U125" s="36">
        <f>INDEX(NoSettings!$C$2:$AG$6843,MATCH($E125,NoSettings!$A$2:$A$6843,0),MATCH(U$104,NoSettings!$C$1:$AG$1,0))</f>
        <v>71224600000000</v>
      </c>
      <c r="V125" s="36">
        <f>INDEX(NoSettings!$C$2:$AG$6843,MATCH($E125,NoSettings!$A$2:$A$6843,0),MATCH(V$104,NoSettings!$C$1:$AG$1,0))</f>
        <v>66061800000000</v>
      </c>
      <c r="W125" s="36">
        <f>INDEX(NoSettings!$C$2:$AG$6843,MATCH($E125,NoSettings!$A$2:$A$6843,0),MATCH(W$104,NoSettings!$C$1:$AG$1,0))</f>
        <v>59612800000000</v>
      </c>
      <c r="X125" s="36">
        <f>INDEX(NoSettings!$C$2:$AG$6843,MATCH($E125,NoSettings!$A$2:$A$6843,0),MATCH(X$104,NoSettings!$C$1:$AG$1,0))</f>
        <v>55907900000000</v>
      </c>
      <c r="Y125" s="36">
        <f>INDEX(NoSettings!$C$2:$AG$6843,MATCH($E125,NoSettings!$A$2:$A$6843,0),MATCH(Y$104,NoSettings!$C$1:$AG$1,0))</f>
        <v>51050100000000</v>
      </c>
      <c r="Z125" s="36">
        <f>INDEX(NoSettings!$C$2:$AG$6843,MATCH($E125,NoSettings!$A$2:$A$6843,0),MATCH(Z$104,NoSettings!$C$1:$AG$1,0))</f>
        <v>46485800000000</v>
      </c>
      <c r="AA125" s="36">
        <f>INDEX(NoSettings!$C$2:$AG$6843,MATCH($E125,NoSettings!$A$2:$A$6843,0),MATCH(AA$104,NoSettings!$C$1:$AG$1,0))</f>
        <v>42252600000000</v>
      </c>
      <c r="AB125" s="36">
        <f>INDEX(NoSettings!$C$2:$AG$6843,MATCH($E125,NoSettings!$A$2:$A$6843,0),MATCH(AB$104,NoSettings!$C$1:$AG$1,0))</f>
        <v>39451400000000</v>
      </c>
      <c r="AC125" s="36">
        <f>INDEX(NoSettings!$C$2:$AG$6843,MATCH($E125,NoSettings!$A$2:$A$6843,0),MATCH(AC$104,NoSettings!$C$1:$AG$1,0))</f>
        <v>35822100000000</v>
      </c>
      <c r="AD125" s="36">
        <f>INDEX(NoSettings!$C$2:$AG$6843,MATCH($E125,NoSettings!$A$2:$A$6843,0),MATCH(AD$104,NoSettings!$C$1:$AG$1,0))</f>
        <v>32508100000000</v>
      </c>
      <c r="AE125" s="36">
        <f>INDEX(NoSettings!$C$2:$AG$6843,MATCH($E125,NoSettings!$A$2:$A$6843,0),MATCH(AE$104,NoSettings!$C$1:$AG$1,0))</f>
        <v>30469300000000</v>
      </c>
      <c r="AF125" s="36">
        <f>INDEX(NoSettings!$C$2:$AG$6843,MATCH($E125,NoSettings!$A$2:$A$6843,0),MATCH(AF$104,NoSettings!$C$1:$AG$1,0))</f>
        <v>28606900000000</v>
      </c>
      <c r="AG125" s="36">
        <f>INDEX(NoSettings!$C$2:$AG$6843,MATCH($E125,NoSettings!$A$2:$A$6843,0),MATCH(AG$104,NoSettings!$C$1:$AG$1,0))</f>
        <v>25937500000000</v>
      </c>
      <c r="AH125" s="36">
        <f>INDEX(NoSettings!$C$2:$AG$6843,MATCH($E125,NoSettings!$A$2:$A$6843,0),MATCH(AH$104,NoSettings!$C$1:$AG$1,0))</f>
        <v>24379000000000</v>
      </c>
      <c r="AI125" s="36">
        <f>INDEX(NoSettings!$C$2:$AG$6843,MATCH($E125,NoSettings!$A$2:$A$6843,0),MATCH(AI$104,NoSettings!$C$1:$AG$1,0))</f>
        <v>22926800000000</v>
      </c>
      <c r="AJ125" s="36">
        <f>INDEX(NoSettings!$C$2:$AG$6843,MATCH($E125,NoSettings!$A$2:$A$6843,0),MATCH(AJ$104,NoSettings!$C$1:$AG$1,0))</f>
        <v>21580900000000</v>
      </c>
    </row>
    <row r="126" spans="3:36">
      <c r="C126" s="23" t="s">
        <v>6987</v>
      </c>
      <c r="D126" s="23" t="s">
        <v>6985</v>
      </c>
      <c r="E126" s="21" t="s">
        <v>6560</v>
      </c>
      <c r="F126" s="36">
        <f>INDEX(NoSettings!$C$2:$AG$6843,MATCH($E126,NoSettings!$A$2:$A$6843,0),MATCH(F$104,NoSettings!$C$1:$AG$1,0))</f>
        <v>18237100000000</v>
      </c>
      <c r="G126" s="36">
        <f>INDEX(NoSettings!$C$2:$AG$6843,MATCH($E126,NoSettings!$A$2:$A$6843,0),MATCH(G$104,NoSettings!$C$1:$AG$1,0))</f>
        <v>17503000000000</v>
      </c>
      <c r="H126" s="36">
        <f>INDEX(NoSettings!$C$2:$AG$6843,MATCH($E126,NoSettings!$A$2:$A$6843,0),MATCH(H$104,NoSettings!$C$1:$AG$1,0))</f>
        <v>16752400000000</v>
      </c>
      <c r="I126" s="36">
        <f>INDEX(NoSettings!$C$2:$AG$6843,MATCH($E126,NoSettings!$A$2:$A$6843,0),MATCH(I$104,NoSettings!$C$1:$AG$1,0))</f>
        <v>15986800000000</v>
      </c>
      <c r="J126" s="36">
        <f>INDEX(NoSettings!$C$2:$AG$6843,MATCH($E126,NoSettings!$A$2:$A$6843,0),MATCH(J$104,NoSettings!$C$1:$AG$1,0))</f>
        <v>15208200000000</v>
      </c>
      <c r="K126" s="36">
        <f>INDEX(NoSettings!$C$2:$AG$6843,MATCH($E126,NoSettings!$A$2:$A$6843,0),MATCH(K$104,NoSettings!$C$1:$AG$1,0))</f>
        <v>14613700000000</v>
      </c>
      <c r="L126" s="36">
        <f>INDEX(NoSettings!$C$2:$AG$6843,MATCH($E126,NoSettings!$A$2:$A$6843,0),MATCH(L$104,NoSettings!$C$1:$AG$1,0))</f>
        <v>13814600000000</v>
      </c>
      <c r="M126" s="36">
        <f>INDEX(NoSettings!$C$2:$AG$6843,MATCH($E126,NoSettings!$A$2:$A$6843,0),MATCH(M$104,NoSettings!$C$1:$AG$1,0))</f>
        <v>13194100000000</v>
      </c>
      <c r="N126" s="36">
        <f>INDEX(NoSettings!$C$2:$AG$6843,MATCH($E126,NoSettings!$A$2:$A$6843,0),MATCH(N$104,NoSettings!$C$1:$AG$1,0))</f>
        <v>12558900000000</v>
      </c>
      <c r="O126" s="36">
        <f>INDEX(NoSettings!$C$2:$AG$6843,MATCH($E126,NoSettings!$A$2:$A$6843,0),MATCH(O$104,NoSettings!$C$1:$AG$1,0))</f>
        <v>11911100000000</v>
      </c>
      <c r="P126" s="36">
        <f>INDEX(NoSettings!$C$2:$AG$6843,MATCH($E126,NoSettings!$A$2:$A$6843,0),MATCH(P$104,NoSettings!$C$1:$AG$1,0))</f>
        <v>11245900000000</v>
      </c>
      <c r="Q126" s="36">
        <f>INDEX(NoSettings!$C$2:$AG$6843,MATCH($E126,NoSettings!$A$2:$A$6843,0),MATCH(Q$104,NoSettings!$C$1:$AG$1,0))</f>
        <v>10562600000000</v>
      </c>
      <c r="R126" s="36">
        <f>INDEX(NoSettings!$C$2:$AG$6843,MATCH($E126,NoSettings!$A$2:$A$6843,0),MATCH(R$104,NoSettings!$C$1:$AG$1,0))</f>
        <v>10041300000000</v>
      </c>
      <c r="S126" s="36">
        <f>INDEX(NoSettings!$C$2:$AG$6843,MATCH($E126,NoSettings!$A$2:$A$6843,0),MATCH(S$104,NoSettings!$C$1:$AG$1,0))</f>
        <v>9281430000000</v>
      </c>
      <c r="T126" s="36">
        <f>INDEX(NoSettings!$C$2:$AG$6843,MATCH($E126,NoSettings!$A$2:$A$6843,0),MATCH(T$104,NoSettings!$C$1:$AG$1,0))</f>
        <v>8697380000000</v>
      </c>
      <c r="U126" s="36">
        <f>INDEX(NoSettings!$C$2:$AG$6843,MATCH($E126,NoSettings!$A$2:$A$6843,0),MATCH(U$104,NoSettings!$C$1:$AG$1,0))</f>
        <v>8107770000000</v>
      </c>
      <c r="V126" s="36">
        <f>INDEX(NoSettings!$C$2:$AG$6843,MATCH($E126,NoSettings!$A$2:$A$6843,0),MATCH(V$104,NoSettings!$C$1:$AG$1,0))</f>
        <v>7520060000000</v>
      </c>
      <c r="W126" s="36">
        <f>INDEX(NoSettings!$C$2:$AG$6843,MATCH($E126,NoSettings!$A$2:$A$6843,0),MATCH(W$104,NoSettings!$C$1:$AG$1,0))</f>
        <v>6785950000000</v>
      </c>
      <c r="X126" s="36">
        <f>INDEX(NoSettings!$C$2:$AG$6843,MATCH($E126,NoSettings!$A$2:$A$6843,0),MATCH(X$104,NoSettings!$C$1:$AG$1,0))</f>
        <v>6364210000000</v>
      </c>
      <c r="Y126" s="36">
        <f>INDEX(NoSettings!$C$2:$AG$6843,MATCH($E126,NoSettings!$A$2:$A$6843,0),MATCH(Y$104,NoSettings!$C$1:$AG$1,0))</f>
        <v>5811230000000</v>
      </c>
      <c r="Z126" s="36">
        <f>INDEX(NoSettings!$C$2:$AG$6843,MATCH($E126,NoSettings!$A$2:$A$6843,0),MATCH(Z$104,NoSettings!$C$1:$AG$1,0))</f>
        <v>5291660000000</v>
      </c>
      <c r="AA126" s="36">
        <f>INDEX(NoSettings!$C$2:$AG$6843,MATCH($E126,NoSettings!$A$2:$A$6843,0),MATCH(AA$104,NoSettings!$C$1:$AG$1,0))</f>
        <v>4809780000000</v>
      </c>
      <c r="AB126" s="36">
        <f>INDEX(NoSettings!$C$2:$AG$6843,MATCH($E126,NoSettings!$A$2:$A$6843,0),MATCH(AB$104,NoSettings!$C$1:$AG$1,0))</f>
        <v>4490910000000</v>
      </c>
      <c r="AC126" s="36">
        <f>INDEX(NoSettings!$C$2:$AG$6843,MATCH($E126,NoSettings!$A$2:$A$6843,0),MATCH(AC$104,NoSettings!$C$1:$AG$1,0))</f>
        <v>4077770000000</v>
      </c>
      <c r="AD126" s="36">
        <f>INDEX(NoSettings!$C$2:$AG$6843,MATCH($E126,NoSettings!$A$2:$A$6843,0),MATCH(AD$104,NoSettings!$C$1:$AG$1,0))</f>
        <v>3700530000000</v>
      </c>
      <c r="AE126" s="36">
        <f>INDEX(NoSettings!$C$2:$AG$6843,MATCH($E126,NoSettings!$A$2:$A$6843,0),MATCH(AE$104,NoSettings!$C$1:$AG$1,0))</f>
        <v>3468440000000</v>
      </c>
      <c r="AF126" s="36">
        <f>INDEX(NoSettings!$C$2:$AG$6843,MATCH($E126,NoSettings!$A$2:$A$6843,0),MATCH(AF$104,NoSettings!$C$1:$AG$1,0))</f>
        <v>3256430000000</v>
      </c>
      <c r="AG126" s="36">
        <f>INDEX(NoSettings!$C$2:$AG$6843,MATCH($E126,NoSettings!$A$2:$A$6843,0),MATCH(AG$104,NoSettings!$C$1:$AG$1,0))</f>
        <v>2952560000000</v>
      </c>
      <c r="AH126" s="36">
        <f>INDEX(NoSettings!$C$2:$AG$6843,MATCH($E126,NoSettings!$A$2:$A$6843,0),MATCH(AH$104,NoSettings!$C$1:$AG$1,0))</f>
        <v>2775160000000</v>
      </c>
      <c r="AI126" s="36">
        <f>INDEX(NoSettings!$C$2:$AG$6843,MATCH($E126,NoSettings!$A$2:$A$6843,0),MATCH(AI$104,NoSettings!$C$1:$AG$1,0))</f>
        <v>2609840000000</v>
      </c>
      <c r="AJ126" s="36">
        <f>INDEX(NoSettings!$C$2:$AG$6843,MATCH($E126,NoSettings!$A$2:$A$6843,0),MATCH(AJ$104,NoSettings!$C$1:$AG$1,0))</f>
        <v>2456640000000</v>
      </c>
    </row>
    <row r="127" spans="3:36">
      <c r="C127" s="23" t="s">
        <v>6987</v>
      </c>
      <c r="D127" s="23" t="s">
        <v>6985</v>
      </c>
      <c r="E127" s="21" t="s">
        <v>6551</v>
      </c>
      <c r="F127" s="36">
        <f>INDEX(NoSettings!$C$2:$AG$6843,MATCH($E127,NoSettings!$A$2:$A$6843,0),MATCH(F$104,NoSettings!$C$1:$AG$1,0))</f>
        <v>98207000000000</v>
      </c>
      <c r="G127" s="36">
        <f>INDEX(NoSettings!$C$2:$AG$6843,MATCH($E127,NoSettings!$A$2:$A$6843,0),MATCH(G$104,NoSettings!$C$1:$AG$1,0))</f>
        <v>93817400000000</v>
      </c>
      <c r="H127" s="36">
        <f>INDEX(NoSettings!$C$2:$AG$6843,MATCH($E127,NoSettings!$A$2:$A$6843,0),MATCH(H$104,NoSettings!$C$1:$AG$1,0))</f>
        <v>89974500000000</v>
      </c>
      <c r="I127" s="36">
        <f>INDEX(NoSettings!$C$2:$AG$6843,MATCH($E127,NoSettings!$A$2:$A$6843,0),MATCH(I$104,NoSettings!$C$1:$AG$1,0))</f>
        <v>86394700000000</v>
      </c>
      <c r="J127" s="36">
        <f>INDEX(NoSettings!$C$2:$AG$6843,MATCH($E127,NoSettings!$A$2:$A$6843,0),MATCH(J$104,NoSettings!$C$1:$AG$1,0))</f>
        <v>82364600000000</v>
      </c>
      <c r="K127" s="36">
        <f>INDEX(NoSettings!$C$2:$AG$6843,MATCH($E127,NoSettings!$A$2:$A$6843,0),MATCH(K$104,NoSettings!$C$1:$AG$1,0))</f>
        <v>79352800000000</v>
      </c>
      <c r="L127" s="36">
        <f>INDEX(NoSettings!$C$2:$AG$6843,MATCH($E127,NoSettings!$A$2:$A$6843,0),MATCH(L$104,NoSettings!$C$1:$AG$1,0))</f>
        <v>75125200000000</v>
      </c>
      <c r="M127" s="36">
        <f>INDEX(NoSettings!$C$2:$AG$6843,MATCH($E127,NoSettings!$A$2:$A$6843,0),MATCH(M$104,NoSettings!$C$1:$AG$1,0))</f>
        <v>71831800000000</v>
      </c>
      <c r="N127" s="36">
        <f>INDEX(NoSettings!$C$2:$AG$6843,MATCH($E127,NoSettings!$A$2:$A$6843,0),MATCH(N$104,NoSettings!$C$1:$AG$1,0))</f>
        <v>68489900000000</v>
      </c>
      <c r="O127" s="36">
        <f>INDEX(NoSettings!$C$2:$AG$6843,MATCH($E127,NoSettings!$A$2:$A$6843,0),MATCH(O$104,NoSettings!$C$1:$AG$1,0))</f>
        <v>65049700000000</v>
      </c>
      <c r="P127" s="36">
        <f>INDEX(NoSettings!$C$2:$AG$6843,MATCH($E127,NoSettings!$A$2:$A$6843,0),MATCH(P$104,NoSettings!$C$1:$AG$1,0))</f>
        <v>61509300000000</v>
      </c>
      <c r="Q127" s="36">
        <f>INDEX(NoSettings!$C$2:$AG$6843,MATCH($E127,NoSettings!$A$2:$A$6843,0),MATCH(Q$104,NoSettings!$C$1:$AG$1,0))</f>
        <v>57869900000000</v>
      </c>
      <c r="R127" s="36">
        <f>INDEX(NoSettings!$C$2:$AG$6843,MATCH($E127,NoSettings!$A$2:$A$6843,0),MATCH(R$104,NoSettings!$C$1:$AG$1,0))</f>
        <v>55120000000000</v>
      </c>
      <c r="S127" s="36">
        <f>INDEX(NoSettings!$C$2:$AG$6843,MATCH($E127,NoSettings!$A$2:$A$6843,0),MATCH(S$104,NoSettings!$C$1:$AG$1,0))</f>
        <v>50917200000000</v>
      </c>
      <c r="T127" s="36">
        <f>INDEX(NoSettings!$C$2:$AG$6843,MATCH($E127,NoSettings!$A$2:$A$6843,0),MATCH(T$104,NoSettings!$C$1:$AG$1,0))</f>
        <v>47694300000000</v>
      </c>
      <c r="U127" s="36">
        <f>INDEX(NoSettings!$C$2:$AG$6843,MATCH($E127,NoSettings!$A$2:$A$6843,0),MATCH(U$104,NoSettings!$C$1:$AG$1,0))</f>
        <v>44477300000000</v>
      </c>
      <c r="V127" s="36">
        <f>INDEX(NoSettings!$C$2:$AG$6843,MATCH($E127,NoSettings!$A$2:$A$6843,0),MATCH(V$104,NoSettings!$C$1:$AG$1,0))</f>
        <v>41250400000000</v>
      </c>
      <c r="W127" s="36">
        <f>INDEX(NoSettings!$C$2:$AG$6843,MATCH($E127,NoSettings!$A$2:$A$6843,0),MATCH(W$104,NoSettings!$C$1:$AG$1,0))</f>
        <v>37201900000000</v>
      </c>
      <c r="X127" s="36">
        <f>INDEX(NoSettings!$C$2:$AG$6843,MATCH($E127,NoSettings!$A$2:$A$6843,0),MATCH(X$104,NoSettings!$C$1:$AG$1,0))</f>
        <v>34885200000000</v>
      </c>
      <c r="Y127" s="36">
        <f>INDEX(NoSettings!$C$2:$AG$6843,MATCH($E127,NoSettings!$A$2:$A$6843,0),MATCH(Y$104,NoSettings!$C$1:$AG$1,0))</f>
        <v>31851600000000</v>
      </c>
      <c r="Z127" s="36">
        <f>INDEX(NoSettings!$C$2:$AG$6843,MATCH($E127,NoSettings!$A$2:$A$6843,0),MATCH(Z$104,NoSettings!$C$1:$AG$1,0))</f>
        <v>29025000000000</v>
      </c>
      <c r="AA127" s="36">
        <f>INDEX(NoSettings!$C$2:$AG$6843,MATCH($E127,NoSettings!$A$2:$A$6843,0),MATCH(AA$104,NoSettings!$C$1:$AG$1,0))</f>
        <v>26393700000000</v>
      </c>
      <c r="AB127" s="36">
        <f>INDEX(NoSettings!$C$2:$AG$6843,MATCH($E127,NoSettings!$A$2:$A$6843,0),MATCH(AB$104,NoSettings!$C$1:$AG$1,0))</f>
        <v>24636300000000</v>
      </c>
      <c r="AC127" s="36">
        <f>INDEX(NoSettings!$C$2:$AG$6843,MATCH($E127,NoSettings!$A$2:$A$6843,0),MATCH(AC$104,NoSettings!$C$1:$AG$1,0))</f>
        <v>22377200000000</v>
      </c>
      <c r="AD127" s="36">
        <f>INDEX(NoSettings!$C$2:$AG$6843,MATCH($E127,NoSettings!$A$2:$A$6843,0),MATCH(AD$104,NoSettings!$C$1:$AG$1,0))</f>
        <v>20326800000000</v>
      </c>
      <c r="AE127" s="36">
        <f>INDEX(NoSettings!$C$2:$AG$6843,MATCH($E127,NoSettings!$A$2:$A$6843,0),MATCH(AE$104,NoSettings!$C$1:$AG$1,0))</f>
        <v>19081400000000</v>
      </c>
      <c r="AF127" s="36">
        <f>INDEX(NoSettings!$C$2:$AG$6843,MATCH($E127,NoSettings!$A$2:$A$6843,0),MATCH(AF$104,NoSettings!$C$1:$AG$1,0))</f>
        <v>17922000000000</v>
      </c>
      <c r="AG127" s="36">
        <f>INDEX(NoSettings!$C$2:$AG$6843,MATCH($E127,NoSettings!$A$2:$A$6843,0),MATCH(AG$104,NoSettings!$C$1:$AG$1,0))</f>
        <v>16194700000000</v>
      </c>
      <c r="AH127" s="36">
        <f>INDEX(NoSettings!$C$2:$AG$6843,MATCH($E127,NoSettings!$A$2:$A$6843,0),MATCH(AH$104,NoSettings!$C$1:$AG$1,0))</f>
        <v>15209000000000</v>
      </c>
      <c r="AI127" s="36">
        <f>INDEX(NoSettings!$C$2:$AG$6843,MATCH($E127,NoSettings!$A$2:$A$6843,0),MATCH(AI$104,NoSettings!$C$1:$AG$1,0))</f>
        <v>14289500000000</v>
      </c>
      <c r="AJ127" s="36">
        <f>INDEX(NoSettings!$C$2:$AG$6843,MATCH($E127,NoSettings!$A$2:$A$6843,0),MATCH(AJ$104,NoSettings!$C$1:$AG$1,0))</f>
        <v>13439000000000</v>
      </c>
    </row>
    <row r="128" spans="3:36">
      <c r="C128" s="23" t="s">
        <v>6987</v>
      </c>
      <c r="D128" s="23" t="s">
        <v>6985</v>
      </c>
      <c r="E128" s="21" t="s">
        <v>6549</v>
      </c>
      <c r="F128" s="36">
        <f>INDEX(NoSettings!$C$2:$AG$6843,MATCH($E128,NoSettings!$A$2:$A$6843,0),MATCH(F$104,NoSettings!$C$1:$AG$1,0))</f>
        <v>4419510000000</v>
      </c>
      <c r="G128" s="36">
        <f>INDEX(NoSettings!$C$2:$AG$6843,MATCH($E128,NoSettings!$A$2:$A$6843,0),MATCH(G$104,NoSettings!$C$1:$AG$1,0))</f>
        <v>4854400000000</v>
      </c>
      <c r="H128" s="36">
        <f>INDEX(NoSettings!$C$2:$AG$6843,MATCH($E128,NoSettings!$A$2:$A$6843,0),MATCH(H$104,NoSettings!$C$1:$AG$1,0))</f>
        <v>4655560000000</v>
      </c>
      <c r="I128" s="36">
        <f>INDEX(NoSettings!$C$2:$AG$6843,MATCH($E128,NoSettings!$A$2:$A$6843,0),MATCH(I$104,NoSettings!$C$1:$AG$1,0))</f>
        <v>4087500000000</v>
      </c>
      <c r="J128" s="36">
        <f>INDEX(NoSettings!$C$2:$AG$6843,MATCH($E128,NoSettings!$A$2:$A$6843,0),MATCH(J$104,NoSettings!$C$1:$AG$1,0))</f>
        <v>3875480000000</v>
      </c>
      <c r="K128" s="36">
        <f>INDEX(NoSettings!$C$2:$AG$6843,MATCH($E128,NoSettings!$A$2:$A$6843,0),MATCH(K$104,NoSettings!$C$1:$AG$1,0))</f>
        <v>3652650000000</v>
      </c>
      <c r="L128" s="36">
        <f>INDEX(NoSettings!$C$2:$AG$6843,MATCH($E128,NoSettings!$A$2:$A$6843,0),MATCH(L$104,NoSettings!$C$1:$AG$1,0))</f>
        <v>3471780000000</v>
      </c>
      <c r="M128" s="36">
        <f>INDEX(NoSettings!$C$2:$AG$6843,MATCH($E128,NoSettings!$A$2:$A$6843,0),MATCH(M$104,NoSettings!$C$1:$AG$1,0))</f>
        <v>3381540000000</v>
      </c>
      <c r="N128" s="36">
        <f>INDEX(NoSettings!$C$2:$AG$6843,MATCH($E128,NoSettings!$A$2:$A$6843,0),MATCH(N$104,NoSettings!$C$1:$AG$1,0))</f>
        <v>3247110000000</v>
      </c>
      <c r="O128" s="36">
        <f>INDEX(NoSettings!$C$2:$AG$6843,MATCH($E128,NoSettings!$A$2:$A$6843,0),MATCH(O$104,NoSettings!$C$1:$AG$1,0))</f>
        <v>3113040000000</v>
      </c>
      <c r="P128" s="36">
        <f>INDEX(NoSettings!$C$2:$AG$6843,MATCH($E128,NoSettings!$A$2:$A$6843,0),MATCH(P$104,NoSettings!$C$1:$AG$1,0))</f>
        <v>2972790000000</v>
      </c>
      <c r="Q128" s="36">
        <f>INDEX(NoSettings!$C$2:$AG$6843,MATCH($E128,NoSettings!$A$2:$A$6843,0),MATCH(Q$104,NoSettings!$C$1:$AG$1,0))</f>
        <v>2820150000000</v>
      </c>
      <c r="R128" s="36">
        <f>INDEX(NoSettings!$C$2:$AG$6843,MATCH($E128,NoSettings!$A$2:$A$6843,0),MATCH(R$104,NoSettings!$C$1:$AG$1,0))</f>
        <v>2702590000000</v>
      </c>
      <c r="S128" s="36">
        <f>INDEX(NoSettings!$C$2:$AG$6843,MATCH($E128,NoSettings!$A$2:$A$6843,0),MATCH(S$104,NoSettings!$C$1:$AG$1,0))</f>
        <v>2516080000000</v>
      </c>
      <c r="T128" s="36">
        <f>INDEX(NoSettings!$C$2:$AG$6843,MATCH($E128,NoSettings!$A$2:$A$6843,0),MATCH(T$104,NoSettings!$C$1:$AG$1,0))</f>
        <v>2367970000000</v>
      </c>
      <c r="U128" s="36">
        <f>INDEX(NoSettings!$C$2:$AG$6843,MATCH($E128,NoSettings!$A$2:$A$6843,0),MATCH(U$104,NoSettings!$C$1:$AG$1,0))</f>
        <v>2165220000000</v>
      </c>
      <c r="V128" s="36">
        <f>INDEX(NoSettings!$C$2:$AG$6843,MATCH($E128,NoSettings!$A$2:$A$6843,0),MATCH(V$104,NoSettings!$C$1:$AG$1,0))</f>
        <v>1986780000000</v>
      </c>
      <c r="W128" s="36">
        <f>INDEX(NoSettings!$C$2:$AG$6843,MATCH($E128,NoSettings!$A$2:$A$6843,0),MATCH(W$104,NoSettings!$C$1:$AG$1,0))</f>
        <v>1792800000000</v>
      </c>
      <c r="X128" s="36">
        <f>INDEX(NoSettings!$C$2:$AG$6843,MATCH($E128,NoSettings!$A$2:$A$6843,0),MATCH(X$104,NoSettings!$C$1:$AG$1,0))</f>
        <v>1677240000000</v>
      </c>
      <c r="Y128" s="36">
        <f>INDEX(NoSettings!$C$2:$AG$6843,MATCH($E128,NoSettings!$A$2:$A$6843,0),MATCH(Y$104,NoSettings!$C$1:$AG$1,0))</f>
        <v>1525880000000</v>
      </c>
      <c r="Z128" s="36">
        <f>INDEX(NoSettings!$C$2:$AG$6843,MATCH($E128,NoSettings!$A$2:$A$6843,0),MATCH(Z$104,NoSettings!$C$1:$AG$1,0))</f>
        <v>1352180000000</v>
      </c>
      <c r="AA128" s="36">
        <f>INDEX(NoSettings!$C$2:$AG$6843,MATCH($E128,NoSettings!$A$2:$A$6843,0),MATCH(AA$104,NoSettings!$C$1:$AG$1,0))</f>
        <v>1202910000000</v>
      </c>
      <c r="AB128" s="36">
        <f>INDEX(NoSettings!$C$2:$AG$6843,MATCH($E128,NoSettings!$A$2:$A$6843,0),MATCH(AB$104,NoSettings!$C$1:$AG$1,0))</f>
        <v>1124390000000</v>
      </c>
      <c r="AC128" s="36">
        <f>INDEX(NoSettings!$C$2:$AG$6843,MATCH($E128,NoSettings!$A$2:$A$6843,0),MATCH(AC$104,NoSettings!$C$1:$AG$1,0))</f>
        <v>1007840000000</v>
      </c>
      <c r="AD128" s="36">
        <f>INDEX(NoSettings!$C$2:$AG$6843,MATCH($E128,NoSettings!$A$2:$A$6843,0),MATCH(AD$104,NoSettings!$C$1:$AG$1,0))</f>
        <v>889761000000</v>
      </c>
      <c r="AE128" s="36">
        <f>INDEX(NoSettings!$C$2:$AG$6843,MATCH($E128,NoSettings!$A$2:$A$6843,0),MATCH(AE$104,NoSettings!$C$1:$AG$1,0))</f>
        <v>799686000000</v>
      </c>
      <c r="AF128" s="36">
        <f>INDEX(NoSettings!$C$2:$AG$6843,MATCH($E128,NoSettings!$A$2:$A$6843,0),MATCH(AF$104,NoSettings!$C$1:$AG$1,0))</f>
        <v>735268000000</v>
      </c>
      <c r="AG128" s="36">
        <f>INDEX(NoSettings!$C$2:$AG$6843,MATCH($E128,NoSettings!$A$2:$A$6843,0),MATCH(AG$104,NoSettings!$C$1:$AG$1,0))</f>
        <v>713105000000</v>
      </c>
      <c r="AH128" s="36">
        <f>INDEX(NoSettings!$C$2:$AG$6843,MATCH($E128,NoSettings!$A$2:$A$6843,0),MATCH(AH$104,NoSettings!$C$1:$AG$1,0))</f>
        <v>675084000000</v>
      </c>
      <c r="AI128" s="36">
        <f>INDEX(NoSettings!$C$2:$AG$6843,MATCH($E128,NoSettings!$A$2:$A$6843,0),MATCH(AI$104,NoSettings!$C$1:$AG$1,0))</f>
        <v>641126000000</v>
      </c>
      <c r="AJ128" s="36">
        <f>INDEX(NoSettings!$C$2:$AG$6843,MATCH($E128,NoSettings!$A$2:$A$6843,0),MATCH(AJ$104,NoSettings!$C$1:$AG$1,0))</f>
        <v>608371000000</v>
      </c>
    </row>
    <row r="129" spans="3:36">
      <c r="C129" s="23" t="s">
        <v>6987</v>
      </c>
      <c r="D129" s="23" t="s">
        <v>6985</v>
      </c>
      <c r="E129" s="21" t="s">
        <v>6544</v>
      </c>
      <c r="F129" s="36">
        <f>INDEX(NoSettings!$C$2:$AG$6843,MATCH($E129,NoSettings!$A$2:$A$6843,0),MATCH(F$104,NoSettings!$C$1:$AG$1,0))</f>
        <v>5828600000000</v>
      </c>
      <c r="G129" s="36">
        <f>INDEX(NoSettings!$C$2:$AG$6843,MATCH($E129,NoSettings!$A$2:$A$6843,0),MATCH(G$104,NoSettings!$C$1:$AG$1,0))</f>
        <v>5346170000000</v>
      </c>
      <c r="H129" s="36">
        <f>INDEX(NoSettings!$C$2:$AG$6843,MATCH($E129,NoSettings!$A$2:$A$6843,0),MATCH(H$104,NoSettings!$C$1:$AG$1,0))</f>
        <v>4886940000000</v>
      </c>
      <c r="I129" s="36">
        <f>INDEX(NoSettings!$C$2:$AG$6843,MATCH($E129,NoSettings!$A$2:$A$6843,0),MATCH(I$104,NoSettings!$C$1:$AG$1,0))</f>
        <v>4449880000000</v>
      </c>
      <c r="J129" s="36">
        <f>INDEX(NoSettings!$C$2:$AG$6843,MATCH($E129,NoSettings!$A$2:$A$6843,0),MATCH(J$104,NoSettings!$C$1:$AG$1,0))</f>
        <v>4033370000000</v>
      </c>
      <c r="K129" s="36">
        <f>INDEX(NoSettings!$C$2:$AG$6843,MATCH($E129,NoSettings!$A$2:$A$6843,0),MATCH(K$104,NoSettings!$C$1:$AG$1,0))</f>
        <v>3679100000000</v>
      </c>
      <c r="L129" s="36">
        <f>INDEX(NoSettings!$C$2:$AG$6843,MATCH($E129,NoSettings!$A$2:$A$6843,0),MATCH(L$104,NoSettings!$C$1:$AG$1,0))</f>
        <v>3287920000000</v>
      </c>
      <c r="M129" s="36">
        <f>INDEX(NoSettings!$C$2:$AG$6843,MATCH($E129,NoSettings!$A$2:$A$6843,0),MATCH(M$104,NoSettings!$C$1:$AG$1,0))</f>
        <v>2953030000000</v>
      </c>
      <c r="N129" s="36">
        <f>INDEX(NoSettings!$C$2:$AG$6843,MATCH($E129,NoSettings!$A$2:$A$6843,0),MATCH(N$104,NoSettings!$C$1:$AG$1,0))</f>
        <v>2625270000000</v>
      </c>
      <c r="O129" s="36">
        <f>INDEX(NoSettings!$C$2:$AG$6843,MATCH($E129,NoSettings!$A$2:$A$6843,0),MATCH(O$104,NoSettings!$C$1:$AG$1,0))</f>
        <v>2303630000000</v>
      </c>
      <c r="P129" s="36">
        <f>INDEX(NoSettings!$C$2:$AG$6843,MATCH($E129,NoSettings!$A$2:$A$6843,0),MATCH(P$104,NoSettings!$C$1:$AG$1,0))</f>
        <v>1988800000000</v>
      </c>
      <c r="Q129" s="36">
        <f>INDEX(NoSettings!$C$2:$AG$6843,MATCH($E129,NoSettings!$A$2:$A$6843,0),MATCH(Q$104,NoSettings!$C$1:$AG$1,0))</f>
        <v>1680730000000</v>
      </c>
      <c r="R129" s="36">
        <f>INDEX(NoSettings!$C$2:$AG$6843,MATCH($E129,NoSettings!$A$2:$A$6843,0),MATCH(R$104,NoSettings!$C$1:$AG$1,0))</f>
        <v>1405670000000</v>
      </c>
      <c r="S129" s="36">
        <f>INDEX(NoSettings!$C$2:$AG$6843,MATCH($E129,NoSettings!$A$2:$A$6843,0),MATCH(S$104,NoSettings!$C$1:$AG$1,0))</f>
        <v>1301510000000</v>
      </c>
      <c r="T129" s="36">
        <f>INDEX(NoSettings!$C$2:$AG$6843,MATCH($E129,NoSettings!$A$2:$A$6843,0),MATCH(T$104,NoSettings!$C$1:$AG$1,0))</f>
        <v>1213010000000</v>
      </c>
      <c r="U129" s="36">
        <f>INDEX(NoSettings!$C$2:$AG$6843,MATCH($E129,NoSettings!$A$2:$A$6843,0),MATCH(U$104,NoSettings!$C$1:$AG$1,0))</f>
        <v>1124050000000</v>
      </c>
      <c r="V129" s="36">
        <f>INDEX(NoSettings!$C$2:$AG$6843,MATCH($E129,NoSettings!$A$2:$A$6843,0),MATCH(V$104,NoSettings!$C$1:$AG$1,0))</f>
        <v>1035410000000</v>
      </c>
      <c r="W129" s="36">
        <f>INDEX(NoSettings!$C$2:$AG$6843,MATCH($E129,NoSettings!$A$2:$A$6843,0),MATCH(W$104,NoSettings!$C$1:$AG$1,0))</f>
        <v>926837000000</v>
      </c>
      <c r="X129" s="36">
        <f>INDEX(NoSettings!$C$2:$AG$6843,MATCH($E129,NoSettings!$A$2:$A$6843,0),MATCH(X$104,NoSettings!$C$1:$AG$1,0))</f>
        <v>863373000000</v>
      </c>
      <c r="Y129" s="36">
        <f>INDEX(NoSettings!$C$2:$AG$6843,MATCH($E129,NoSettings!$A$2:$A$6843,0),MATCH(Y$104,NoSettings!$C$1:$AG$1,0))</f>
        <v>784134000000</v>
      </c>
      <c r="Z129" s="36">
        <f>INDEX(NoSettings!$C$2:$AG$6843,MATCH($E129,NoSettings!$A$2:$A$6843,0),MATCH(Z$104,NoSettings!$C$1:$AG$1,0))</f>
        <v>710197000000</v>
      </c>
      <c r="AA129" s="36">
        <f>INDEX(NoSettings!$C$2:$AG$6843,MATCH($E129,NoSettings!$A$2:$A$6843,0),MATCH(AA$104,NoSettings!$C$1:$AG$1,0))</f>
        <v>642310000000</v>
      </c>
      <c r="AB129" s="36">
        <f>INDEX(NoSettings!$C$2:$AG$6843,MATCH($E129,NoSettings!$A$2:$A$6843,0),MATCH(AB$104,NoSettings!$C$1:$AG$1,0))</f>
        <v>597053000000</v>
      </c>
      <c r="AC129" s="36">
        <f>INDEX(NoSettings!$C$2:$AG$6843,MATCH($E129,NoSettings!$A$2:$A$6843,0),MATCH(AC$104,NoSettings!$C$1:$AG$1,0))</f>
        <v>539786000000</v>
      </c>
      <c r="AD129" s="36">
        <f>INDEX(NoSettings!$C$2:$AG$6843,MATCH($E129,NoSettings!$A$2:$A$6843,0),MATCH(AD$104,NoSettings!$C$1:$AG$1,0))</f>
        <v>487873000000</v>
      </c>
      <c r="AE129" s="36">
        <f>INDEX(NoSettings!$C$2:$AG$6843,MATCH($E129,NoSettings!$A$2:$A$6843,0),MATCH(AE$104,NoSettings!$C$1:$AG$1,0))</f>
        <v>455692000000</v>
      </c>
      <c r="AF129" s="36">
        <f>INDEX(NoSettings!$C$2:$AG$6843,MATCH($E129,NoSettings!$A$2:$A$6843,0),MATCH(AF$104,NoSettings!$C$1:$AG$1,0))</f>
        <v>426351000000</v>
      </c>
      <c r="AG129" s="36">
        <f>INDEX(NoSettings!$C$2:$AG$6843,MATCH($E129,NoSettings!$A$2:$A$6843,0),MATCH(AG$104,NoSettings!$C$1:$AG$1,0))</f>
        <v>385401000000</v>
      </c>
      <c r="AH129" s="36">
        <f>INDEX(NoSettings!$C$2:$AG$6843,MATCH($E129,NoSettings!$A$2:$A$6843,0),MATCH(AH$104,NoSettings!$C$1:$AG$1,0))</f>
        <v>361172000000</v>
      </c>
      <c r="AI129" s="36">
        <f>INDEX(NoSettings!$C$2:$AG$6843,MATCH($E129,NoSettings!$A$2:$A$6843,0),MATCH(AI$104,NoSettings!$C$1:$AG$1,0))</f>
        <v>338678000000</v>
      </c>
      <c r="AJ129" s="36">
        <f>INDEX(NoSettings!$C$2:$AG$6843,MATCH($E129,NoSettings!$A$2:$A$6843,0),MATCH(AJ$104,NoSettings!$C$1:$AG$1,0))</f>
        <v>317804000000</v>
      </c>
    </row>
    <row r="130" spans="3:36">
      <c r="C130" s="23" t="s">
        <v>6987</v>
      </c>
      <c r="D130" s="23" t="s">
        <v>6985</v>
      </c>
      <c r="E130" s="21" t="s">
        <v>6541</v>
      </c>
      <c r="F130" s="36">
        <f>INDEX(NoSettings!$C$2:$AG$6843,MATCH($E130,NoSettings!$A$2:$A$6843,0),MATCH(F$104,NoSettings!$C$1:$AG$1,0))</f>
        <v>4563490000000</v>
      </c>
      <c r="G130" s="36">
        <f>INDEX(NoSettings!$C$2:$AG$6843,MATCH($E130,NoSettings!$A$2:$A$6843,0),MATCH(G$104,NoSettings!$C$1:$AG$1,0))</f>
        <v>4158940000000</v>
      </c>
      <c r="H130" s="36">
        <f>INDEX(NoSettings!$C$2:$AG$6843,MATCH($E130,NoSettings!$A$2:$A$6843,0),MATCH(H$104,NoSettings!$C$1:$AG$1,0))</f>
        <v>3801690000000</v>
      </c>
      <c r="I130" s="36">
        <f>INDEX(NoSettings!$C$2:$AG$6843,MATCH($E130,NoSettings!$A$2:$A$6843,0),MATCH(I$104,NoSettings!$C$1:$AG$1,0))</f>
        <v>3476340000000</v>
      </c>
      <c r="J130" s="36">
        <f>INDEX(NoSettings!$C$2:$AG$6843,MATCH($E130,NoSettings!$A$2:$A$6843,0),MATCH(J$104,NoSettings!$C$1:$AG$1,0))</f>
        <v>3151730000000</v>
      </c>
      <c r="K130" s="36">
        <f>INDEX(NoSettings!$C$2:$AG$6843,MATCH($E130,NoSettings!$A$2:$A$6843,0),MATCH(K$104,NoSettings!$C$1:$AG$1,0))</f>
        <v>2877710000000</v>
      </c>
      <c r="L130" s="36">
        <f>INDEX(NoSettings!$C$2:$AG$6843,MATCH($E130,NoSettings!$A$2:$A$6843,0),MATCH(L$104,NoSettings!$C$1:$AG$1,0))</f>
        <v>2571290000000</v>
      </c>
      <c r="M130" s="36">
        <f>INDEX(NoSettings!$C$2:$AG$6843,MATCH($E130,NoSettings!$A$2:$A$6843,0),MATCH(M$104,NoSettings!$C$1:$AG$1,0))</f>
        <v>2307490000000</v>
      </c>
      <c r="N130" s="36">
        <f>INDEX(NoSettings!$C$2:$AG$6843,MATCH($E130,NoSettings!$A$2:$A$6843,0),MATCH(N$104,NoSettings!$C$1:$AG$1,0))</f>
        <v>2050720000000</v>
      </c>
      <c r="O130" s="36">
        <f>INDEX(NoSettings!$C$2:$AG$6843,MATCH($E130,NoSettings!$A$2:$A$6843,0),MATCH(O$104,NoSettings!$C$1:$AG$1,0))</f>
        <v>1798710000000</v>
      </c>
      <c r="P130" s="36">
        <f>INDEX(NoSettings!$C$2:$AG$6843,MATCH($E130,NoSettings!$A$2:$A$6843,0),MATCH(P$104,NoSettings!$C$1:$AG$1,0))</f>
        <v>1552190000000</v>
      </c>
      <c r="Q130" s="36">
        <f>INDEX(NoSettings!$C$2:$AG$6843,MATCH($E130,NoSettings!$A$2:$A$6843,0),MATCH(Q$104,NoSettings!$C$1:$AG$1,0))</f>
        <v>1311250000000</v>
      </c>
      <c r="R130" s="36">
        <f>INDEX(NoSettings!$C$2:$AG$6843,MATCH($E130,NoSettings!$A$2:$A$6843,0),MATCH(R$104,NoSettings!$C$1:$AG$1,0))</f>
        <v>1096340000000</v>
      </c>
      <c r="S130" s="36">
        <f>INDEX(NoSettings!$C$2:$AG$6843,MATCH($E130,NoSettings!$A$2:$A$6843,0),MATCH(S$104,NoSettings!$C$1:$AG$1,0))</f>
        <v>1014730000000</v>
      </c>
      <c r="T130" s="36">
        <f>INDEX(NoSettings!$C$2:$AG$6843,MATCH($E130,NoSettings!$A$2:$A$6843,0),MATCH(T$104,NoSettings!$C$1:$AG$1,0))</f>
        <v>945517000000</v>
      </c>
      <c r="U130" s="36">
        <f>INDEX(NoSettings!$C$2:$AG$6843,MATCH($E130,NoSettings!$A$2:$A$6843,0),MATCH(U$104,NoSettings!$C$1:$AG$1,0))</f>
        <v>876982000000</v>
      </c>
      <c r="V130" s="36">
        <f>INDEX(NoSettings!$C$2:$AG$6843,MATCH($E130,NoSettings!$A$2:$A$6843,0),MATCH(V$104,NoSettings!$C$1:$AG$1,0))</f>
        <v>808223000000</v>
      </c>
      <c r="W130" s="36">
        <f>INDEX(NoSettings!$C$2:$AG$6843,MATCH($E130,NoSettings!$A$2:$A$6843,0),MATCH(W$104,NoSettings!$C$1:$AG$1,0))</f>
        <v>723457000000</v>
      </c>
      <c r="X130" s="36">
        <f>INDEX(NoSettings!$C$2:$AG$6843,MATCH($E130,NoSettings!$A$2:$A$6843,0),MATCH(X$104,NoSettings!$C$1:$AG$1,0))</f>
        <v>673991000000</v>
      </c>
      <c r="Y130" s="36">
        <f>INDEX(NoSettings!$C$2:$AG$6843,MATCH($E130,NoSettings!$A$2:$A$6843,0),MATCH(Y$104,NoSettings!$C$1:$AG$1,0))</f>
        <v>612235000000</v>
      </c>
      <c r="Z130" s="36">
        <f>INDEX(NoSettings!$C$2:$AG$6843,MATCH($E130,NoSettings!$A$2:$A$6843,0),MATCH(Z$104,NoSettings!$C$1:$AG$1,0))</f>
        <v>555205000000</v>
      </c>
      <c r="AA130" s="36">
        <f>INDEX(NoSettings!$C$2:$AG$6843,MATCH($E130,NoSettings!$A$2:$A$6843,0),MATCH(AA$104,NoSettings!$C$1:$AG$1,0))</f>
        <v>502619000000</v>
      </c>
      <c r="AB130" s="36">
        <f>INDEX(NoSettings!$C$2:$AG$6843,MATCH($E130,NoSettings!$A$2:$A$6843,0),MATCH(AB$104,NoSettings!$C$1:$AG$1,0))</f>
        <v>467177000000</v>
      </c>
      <c r="AC130" s="36">
        <f>INDEX(NoSettings!$C$2:$AG$6843,MATCH($E130,NoSettings!$A$2:$A$6843,0),MATCH(AC$104,NoSettings!$C$1:$AG$1,0))</f>
        <v>422610000000</v>
      </c>
      <c r="AD130" s="36">
        <f>INDEX(NoSettings!$C$2:$AG$6843,MATCH($E130,NoSettings!$A$2:$A$6843,0),MATCH(AD$104,NoSettings!$C$1:$AG$1,0))</f>
        <v>382429000000</v>
      </c>
      <c r="AE130" s="36">
        <f>INDEX(NoSettings!$C$2:$AG$6843,MATCH($E130,NoSettings!$A$2:$A$6843,0),MATCH(AE$104,NoSettings!$C$1:$AG$1,0))</f>
        <v>357842000000</v>
      </c>
      <c r="AF130" s="36">
        <f>INDEX(NoSettings!$C$2:$AG$6843,MATCH($E130,NoSettings!$A$2:$A$6843,0),MATCH(AF$104,NoSettings!$C$1:$AG$1,0))</f>
        <v>335086000000</v>
      </c>
      <c r="AG130" s="36">
        <f>INDEX(NoSettings!$C$2:$AG$6843,MATCH($E130,NoSettings!$A$2:$A$6843,0),MATCH(AG$104,NoSettings!$C$1:$AG$1,0))</f>
        <v>302029000000</v>
      </c>
      <c r="AH130" s="36">
        <f>INDEX(NoSettings!$C$2:$AG$6843,MATCH($E130,NoSettings!$A$2:$A$6843,0),MATCH(AH$104,NoSettings!$C$1:$AG$1,0))</f>
        <v>282945000000</v>
      </c>
      <c r="AI130" s="36">
        <f>INDEX(NoSettings!$C$2:$AG$6843,MATCH($E130,NoSettings!$A$2:$A$6843,0),MATCH(AI$104,NoSettings!$C$1:$AG$1,0))</f>
        <v>265201000000</v>
      </c>
      <c r="AJ130" s="36">
        <f>INDEX(NoSettings!$C$2:$AG$6843,MATCH($E130,NoSettings!$A$2:$A$6843,0),MATCH(AJ$104,NoSettings!$C$1:$AG$1,0))</f>
        <v>248760000000</v>
      </c>
    </row>
    <row r="131" spans="3:36">
      <c r="C131" s="23" t="s">
        <v>6987</v>
      </c>
      <c r="D131" s="23" t="s">
        <v>6985</v>
      </c>
      <c r="E131" s="21" t="s">
        <v>6539</v>
      </c>
      <c r="F131" s="36">
        <f>INDEX(NoSettings!$C$2:$AG$6843,MATCH($E131,NoSettings!$A$2:$A$6843,0),MATCH(F$104,NoSettings!$C$1:$AG$1,0))</f>
        <v>205366000000</v>
      </c>
      <c r="G131" s="36">
        <f>INDEX(NoSettings!$C$2:$AG$6843,MATCH($E131,NoSettings!$A$2:$A$6843,0),MATCH(G$104,NoSettings!$C$1:$AG$1,0))</f>
        <v>215196000000</v>
      </c>
      <c r="H131" s="36">
        <f>INDEX(NoSettings!$C$2:$AG$6843,MATCH($E131,NoSettings!$A$2:$A$6843,0),MATCH(H$104,NoSettings!$C$1:$AG$1,0))</f>
        <v>196711000000</v>
      </c>
      <c r="I131" s="36">
        <f>INDEX(NoSettings!$C$2:$AG$6843,MATCH($E131,NoSettings!$A$2:$A$6843,0),MATCH(I$104,NoSettings!$C$1:$AG$1,0))</f>
        <v>164472000000</v>
      </c>
      <c r="J131" s="36">
        <f>INDEX(NoSettings!$C$2:$AG$6843,MATCH($E131,NoSettings!$A$2:$A$6843,0),MATCH(J$104,NoSettings!$C$1:$AG$1,0))</f>
        <v>148298000000</v>
      </c>
      <c r="K131" s="36">
        <f>INDEX(NoSettings!$C$2:$AG$6843,MATCH($E131,NoSettings!$A$2:$A$6843,0),MATCH(K$104,NoSettings!$C$1:$AG$1,0))</f>
        <v>132463000000</v>
      </c>
      <c r="L131" s="36">
        <f>INDEX(NoSettings!$C$2:$AG$6843,MATCH($E131,NoSettings!$A$2:$A$6843,0),MATCH(L$104,NoSettings!$C$1:$AG$1,0))</f>
        <v>118827000000</v>
      </c>
      <c r="M131" s="36">
        <f>INDEX(NoSettings!$C$2:$AG$6843,MATCH($E131,NoSettings!$A$2:$A$6843,0),MATCH(M$104,NoSettings!$C$1:$AG$1,0))</f>
        <v>108627000000</v>
      </c>
      <c r="N131" s="36">
        <f>INDEX(NoSettings!$C$2:$AG$6843,MATCH($E131,NoSettings!$A$2:$A$6843,0),MATCH(N$104,NoSettings!$C$1:$AG$1,0))</f>
        <v>97224700000</v>
      </c>
      <c r="O131" s="36">
        <f>INDEX(NoSettings!$C$2:$AG$6843,MATCH($E131,NoSettings!$A$2:$A$6843,0),MATCH(O$104,NoSettings!$C$1:$AG$1,0))</f>
        <v>86079700000</v>
      </c>
      <c r="P131" s="36">
        <f>INDEX(NoSettings!$C$2:$AG$6843,MATCH($E131,NoSettings!$A$2:$A$6843,0),MATCH(P$104,NoSettings!$C$1:$AG$1,0))</f>
        <v>75018100000</v>
      </c>
      <c r="Q131" s="36">
        <f>INDEX(NoSettings!$C$2:$AG$6843,MATCH($E131,NoSettings!$A$2:$A$6843,0),MATCH(Q$104,NoSettings!$C$1:$AG$1,0))</f>
        <v>63900300000</v>
      </c>
      <c r="R131" s="36">
        <f>INDEX(NoSettings!$C$2:$AG$6843,MATCH($E131,NoSettings!$A$2:$A$6843,0),MATCH(R$104,NoSettings!$C$1:$AG$1,0))</f>
        <v>53754700000</v>
      </c>
      <c r="S131" s="36">
        <f>INDEX(NoSettings!$C$2:$AG$6843,MATCH($E131,NoSettings!$A$2:$A$6843,0),MATCH(S$104,NoSettings!$C$1:$AG$1,0))</f>
        <v>50142700000</v>
      </c>
      <c r="T131" s="36">
        <f>INDEX(NoSettings!$C$2:$AG$6843,MATCH($E131,NoSettings!$A$2:$A$6843,0),MATCH(T$104,NoSettings!$C$1:$AG$1,0))</f>
        <v>46943900000</v>
      </c>
      <c r="U131" s="36">
        <f>INDEX(NoSettings!$C$2:$AG$6843,MATCH($E131,NoSettings!$A$2:$A$6843,0),MATCH(U$104,NoSettings!$C$1:$AG$1,0))</f>
        <v>42692800000</v>
      </c>
      <c r="V131" s="36">
        <f>INDEX(NoSettings!$C$2:$AG$6843,MATCH($E131,NoSettings!$A$2:$A$6843,0),MATCH(V$104,NoSettings!$C$1:$AG$1,0))</f>
        <v>38927100000</v>
      </c>
      <c r="W131" s="36">
        <f>INDEX(NoSettings!$C$2:$AG$6843,MATCH($E131,NoSettings!$A$2:$A$6843,0),MATCH(W$104,NoSettings!$C$1:$AG$1,0))</f>
        <v>34864200000</v>
      </c>
      <c r="X131" s="36">
        <f>INDEX(NoSettings!$C$2:$AG$6843,MATCH($E131,NoSettings!$A$2:$A$6843,0),MATCH(X$104,NoSettings!$C$1:$AG$1,0))</f>
        <v>32404600000</v>
      </c>
      <c r="Y131" s="36">
        <f>INDEX(NoSettings!$C$2:$AG$6843,MATCH($E131,NoSettings!$A$2:$A$6843,0),MATCH(Y$104,NoSettings!$C$1:$AG$1,0))</f>
        <v>29329800000</v>
      </c>
      <c r="Z131" s="36">
        <f>INDEX(NoSettings!$C$2:$AG$6843,MATCH($E131,NoSettings!$A$2:$A$6843,0),MATCH(Z$104,NoSettings!$C$1:$AG$1,0))</f>
        <v>25865200000</v>
      </c>
      <c r="AA131" s="36">
        <f>INDEX(NoSettings!$C$2:$AG$6843,MATCH($E131,NoSettings!$A$2:$A$6843,0),MATCH(AA$104,NoSettings!$C$1:$AG$1,0))</f>
        <v>22907300000</v>
      </c>
      <c r="AB131" s="36">
        <f>INDEX(NoSettings!$C$2:$AG$6843,MATCH($E131,NoSettings!$A$2:$A$6843,0),MATCH(AB$104,NoSettings!$C$1:$AG$1,0))</f>
        <v>21321700000</v>
      </c>
      <c r="AC131" s="36">
        <f>INDEX(NoSettings!$C$2:$AG$6843,MATCH($E131,NoSettings!$A$2:$A$6843,0),MATCH(AC$104,NoSettings!$C$1:$AG$1,0))</f>
        <v>19033700000</v>
      </c>
      <c r="AD131" s="36">
        <f>INDEX(NoSettings!$C$2:$AG$6843,MATCH($E131,NoSettings!$A$2:$A$6843,0),MATCH(AD$104,NoSettings!$C$1:$AG$1,0))</f>
        <v>16740000000</v>
      </c>
      <c r="AE131" s="36">
        <f>INDEX(NoSettings!$C$2:$AG$6843,MATCH($E131,NoSettings!$A$2:$A$6843,0),MATCH(AE$104,NoSettings!$C$1:$AG$1,0))</f>
        <v>14996900000</v>
      </c>
      <c r="AF131" s="36">
        <f>INDEX(NoSettings!$C$2:$AG$6843,MATCH($E131,NoSettings!$A$2:$A$6843,0),MATCH(AF$104,NoSettings!$C$1:$AG$1,0))</f>
        <v>13747300000</v>
      </c>
      <c r="AG131" s="36">
        <f>INDEX(NoSettings!$C$2:$AG$6843,MATCH($E131,NoSettings!$A$2:$A$6843,0),MATCH(AG$104,NoSettings!$C$1:$AG$1,0))</f>
        <v>13299300000</v>
      </c>
      <c r="AH131" s="36">
        <f>INDEX(NoSettings!$C$2:$AG$6843,MATCH($E131,NoSettings!$A$2:$A$6843,0),MATCH(AH$104,NoSettings!$C$1:$AG$1,0))</f>
        <v>12559100000</v>
      </c>
      <c r="AI131" s="36">
        <f>INDEX(NoSettings!$C$2:$AG$6843,MATCH($E131,NoSettings!$A$2:$A$6843,0),MATCH(AI$104,NoSettings!$C$1:$AG$1,0))</f>
        <v>11898800000</v>
      </c>
      <c r="AJ131" s="36">
        <f>INDEX(NoSettings!$C$2:$AG$6843,MATCH($E131,NoSettings!$A$2:$A$6843,0),MATCH(AJ$104,NoSettings!$C$1:$AG$1,0))</f>
        <v>11261100000</v>
      </c>
    </row>
    <row r="132" spans="3:36">
      <c r="C132" s="23" t="s">
        <v>6987</v>
      </c>
      <c r="D132" s="23" t="s">
        <v>6985</v>
      </c>
      <c r="E132" s="21" t="s">
        <v>6526</v>
      </c>
      <c r="F132" s="36">
        <f>INDEX(NoSettings!$C$2:$AG$6843,MATCH($E132,NoSettings!$A$2:$A$6843,0),MATCH(F$104,NoSettings!$C$1:$AG$1,0))</f>
        <v>27810500000000</v>
      </c>
      <c r="G132" s="36">
        <f>INDEX(NoSettings!$C$2:$AG$6843,MATCH($E132,NoSettings!$A$2:$A$6843,0),MATCH(G$104,NoSettings!$C$1:$AG$1,0))</f>
        <v>25917700000000</v>
      </c>
      <c r="H132" s="36">
        <f>INDEX(NoSettings!$C$2:$AG$6843,MATCH($E132,NoSettings!$A$2:$A$6843,0),MATCH(H$104,NoSettings!$C$1:$AG$1,0))</f>
        <v>24090300000000</v>
      </c>
      <c r="I132" s="36">
        <f>INDEX(NoSettings!$C$2:$AG$6843,MATCH($E132,NoSettings!$A$2:$A$6843,0),MATCH(I$104,NoSettings!$C$1:$AG$1,0))</f>
        <v>22311700000000</v>
      </c>
      <c r="J132" s="36">
        <f>INDEX(NoSettings!$C$2:$AG$6843,MATCH($E132,NoSettings!$A$2:$A$6843,0),MATCH(J$104,NoSettings!$C$1:$AG$1,0))</f>
        <v>20576200000000</v>
      </c>
      <c r="K132" s="36">
        <f>INDEX(NoSettings!$C$2:$AG$6843,MATCH($E132,NoSettings!$A$2:$A$6843,0),MATCH(K$104,NoSettings!$C$1:$AG$1,0))</f>
        <v>19129300000000</v>
      </c>
      <c r="L132" s="36">
        <f>INDEX(NoSettings!$C$2:$AG$6843,MATCH($E132,NoSettings!$A$2:$A$6843,0),MATCH(L$104,NoSettings!$C$1:$AG$1,0))</f>
        <v>17461200000000</v>
      </c>
      <c r="M132" s="36">
        <f>INDEX(NoSettings!$C$2:$AG$6843,MATCH($E132,NoSettings!$A$2:$A$6843,0),MATCH(M$104,NoSettings!$C$1:$AG$1,0))</f>
        <v>16062800000000</v>
      </c>
      <c r="N132" s="36">
        <f>INDEX(NoSettings!$C$2:$AG$6843,MATCH($E132,NoSettings!$A$2:$A$6843,0),MATCH(N$104,NoSettings!$C$1:$AG$1,0))</f>
        <v>14680400000000</v>
      </c>
      <c r="O132" s="36">
        <f>INDEX(NoSettings!$C$2:$AG$6843,MATCH($E132,NoSettings!$A$2:$A$6843,0),MATCH(O$104,NoSettings!$C$1:$AG$1,0))</f>
        <v>13314300000000</v>
      </c>
      <c r="P132" s="36">
        <f>INDEX(NoSettings!$C$2:$AG$6843,MATCH($E132,NoSettings!$A$2:$A$6843,0),MATCH(P$104,NoSettings!$C$1:$AG$1,0))</f>
        <v>11961100000000</v>
      </c>
      <c r="Q132" s="36">
        <f>INDEX(NoSettings!$C$2:$AG$6843,MATCH($E132,NoSettings!$A$2:$A$6843,0),MATCH(Q$104,NoSettings!$C$1:$AG$1,0))</f>
        <v>10621500000000</v>
      </c>
      <c r="R132" s="36">
        <f>INDEX(NoSettings!$C$2:$AG$6843,MATCH($E132,NoSettings!$A$2:$A$6843,0),MATCH(R$104,NoSettings!$C$1:$AG$1,0))</f>
        <v>9469220000000</v>
      </c>
      <c r="S132" s="36">
        <f>INDEX(NoSettings!$C$2:$AG$6843,MATCH($E132,NoSettings!$A$2:$A$6843,0),MATCH(S$104,NoSettings!$C$1:$AG$1,0))</f>
        <v>8700600000000</v>
      </c>
      <c r="T132" s="36">
        <f>INDEX(NoSettings!$C$2:$AG$6843,MATCH($E132,NoSettings!$A$2:$A$6843,0),MATCH(T$104,NoSettings!$C$1:$AG$1,0))</f>
        <v>8101220000000</v>
      </c>
      <c r="U132" s="36">
        <f>INDEX(NoSettings!$C$2:$AG$6843,MATCH($E132,NoSettings!$A$2:$A$6843,0),MATCH(U$104,NoSettings!$C$1:$AG$1,0))</f>
        <v>7501270000000</v>
      </c>
      <c r="V132" s="36">
        <f>INDEX(NoSettings!$C$2:$AG$6843,MATCH($E132,NoSettings!$A$2:$A$6843,0),MATCH(V$104,NoSettings!$C$1:$AG$1,0))</f>
        <v>6915310000000</v>
      </c>
      <c r="W132" s="36">
        <f>INDEX(NoSettings!$C$2:$AG$6843,MATCH($E132,NoSettings!$A$2:$A$6843,0),MATCH(W$104,NoSettings!$C$1:$AG$1,0))</f>
        <v>6208470000000</v>
      </c>
      <c r="X132" s="36">
        <f>INDEX(NoSettings!$C$2:$AG$6843,MATCH($E132,NoSettings!$A$2:$A$6843,0),MATCH(X$104,NoSettings!$C$1:$AG$1,0))</f>
        <v>5799350000000</v>
      </c>
      <c r="Y132" s="36">
        <f>INDEX(NoSettings!$C$2:$AG$6843,MATCH($E132,NoSettings!$A$2:$A$6843,0),MATCH(Y$104,NoSettings!$C$1:$AG$1,0))</f>
        <v>5278650000000</v>
      </c>
      <c r="Z132" s="36">
        <f>INDEX(NoSettings!$C$2:$AG$6843,MATCH($E132,NoSettings!$A$2:$A$6843,0),MATCH(Z$104,NoSettings!$C$1:$AG$1,0))</f>
        <v>4792600000000</v>
      </c>
      <c r="AA132" s="36">
        <f>INDEX(NoSettings!$C$2:$AG$6843,MATCH($E132,NoSettings!$A$2:$A$6843,0),MATCH(AA$104,NoSettings!$C$1:$AG$1,0))</f>
        <v>4344200000000</v>
      </c>
      <c r="AB132" s="36">
        <f>INDEX(NoSettings!$C$2:$AG$6843,MATCH($E132,NoSettings!$A$2:$A$6843,0),MATCH(AB$104,NoSettings!$C$1:$AG$1,0))</f>
        <v>4044530000000</v>
      </c>
      <c r="AC132" s="36">
        <f>INDEX(NoSettings!$C$2:$AG$6843,MATCH($E132,NoSettings!$A$2:$A$6843,0),MATCH(AC$104,NoSettings!$C$1:$AG$1,0))</f>
        <v>3662550000000</v>
      </c>
      <c r="AD132" s="36">
        <f>INDEX(NoSettings!$C$2:$AG$6843,MATCH($E132,NoSettings!$A$2:$A$6843,0),MATCH(AD$104,NoSettings!$C$1:$AG$1,0))</f>
        <v>3315540000000</v>
      </c>
      <c r="AE132" s="36">
        <f>INDEX(NoSettings!$C$2:$AG$6843,MATCH($E132,NoSettings!$A$2:$A$6843,0),MATCH(AE$104,NoSettings!$C$1:$AG$1,0))</f>
        <v>3100480000000</v>
      </c>
      <c r="AF132" s="36">
        <f>INDEX(NoSettings!$C$2:$AG$6843,MATCH($E132,NoSettings!$A$2:$A$6843,0),MATCH(AF$104,NoSettings!$C$1:$AG$1,0))</f>
        <v>2904750000000</v>
      </c>
      <c r="AG132" s="36">
        <f>INDEX(NoSettings!$C$2:$AG$6843,MATCH($E132,NoSettings!$A$2:$A$6843,0),MATCH(AG$104,NoSettings!$C$1:$AG$1,0))</f>
        <v>2628880000000</v>
      </c>
      <c r="AH132" s="36">
        <f>INDEX(NoSettings!$C$2:$AG$6843,MATCH($E132,NoSettings!$A$2:$A$6843,0),MATCH(AH$104,NoSettings!$C$1:$AG$1,0))</f>
        <v>2466500000000</v>
      </c>
      <c r="AI132" s="36">
        <f>INDEX(NoSettings!$C$2:$AG$6843,MATCH($E132,NoSettings!$A$2:$A$6843,0),MATCH(AI$104,NoSettings!$C$1:$AG$1,0))</f>
        <v>2314880000000</v>
      </c>
      <c r="AJ132" s="36">
        <f>INDEX(NoSettings!$C$2:$AG$6843,MATCH($E132,NoSettings!$A$2:$A$6843,0),MATCH(AJ$104,NoSettings!$C$1:$AG$1,0))</f>
        <v>2174890000000</v>
      </c>
    </row>
    <row r="133" spans="3:36">
      <c r="C133" s="23" t="s">
        <v>6987</v>
      </c>
      <c r="D133" s="23" t="s">
        <v>6985</v>
      </c>
      <c r="E133" s="21" t="s">
        <v>6515</v>
      </c>
      <c r="F133" s="36">
        <f>INDEX(NoSettings!$C$2:$AG$6843,MATCH($E133,NoSettings!$A$2:$A$6843,0),MATCH(F$104,NoSettings!$C$1:$AG$1,0))</f>
        <v>87834900000</v>
      </c>
      <c r="G133" s="36">
        <f>INDEX(NoSettings!$C$2:$AG$6843,MATCH($E133,NoSettings!$A$2:$A$6843,0),MATCH(G$104,NoSettings!$C$1:$AG$1,0))</f>
        <v>78555700000</v>
      </c>
      <c r="H133" s="36">
        <f>INDEX(NoSettings!$C$2:$AG$6843,MATCH($E133,NoSettings!$A$2:$A$6843,0),MATCH(H$104,NoSettings!$C$1:$AG$1,0))</f>
        <v>69907100000</v>
      </c>
      <c r="I133" s="36">
        <f>INDEX(NoSettings!$C$2:$AG$6843,MATCH($E133,NoSettings!$A$2:$A$6843,0),MATCH(I$104,NoSettings!$C$1:$AG$1,0))</f>
        <v>61993600000</v>
      </c>
      <c r="J133" s="36">
        <f>INDEX(NoSettings!$C$2:$AG$6843,MATCH($E133,NoSettings!$A$2:$A$6843,0),MATCH(J$104,NoSettings!$C$1:$AG$1,0))</f>
        <v>54570500000</v>
      </c>
      <c r="K133" s="36">
        <f>INDEX(NoSettings!$C$2:$AG$6843,MATCH($E133,NoSettings!$A$2:$A$6843,0),MATCH(K$104,NoSettings!$C$1:$AG$1,0))</f>
        <v>48342200000</v>
      </c>
      <c r="L133" s="36">
        <f>INDEX(NoSettings!$C$2:$AG$6843,MATCH($E133,NoSettings!$A$2:$A$6843,0),MATCH(L$104,NoSettings!$C$1:$AG$1,0))</f>
        <v>41814900000</v>
      </c>
      <c r="M133" s="36">
        <f>INDEX(NoSettings!$C$2:$AG$6843,MATCH($E133,NoSettings!$A$2:$A$6843,0),MATCH(M$104,NoSettings!$C$1:$AG$1,0))</f>
        <v>36289800000</v>
      </c>
      <c r="N133" s="36">
        <f>INDEX(NoSettings!$C$2:$AG$6843,MATCH($E133,NoSettings!$A$2:$A$6843,0),MATCH(N$104,NoSettings!$C$1:$AG$1,0))</f>
        <v>31150700000</v>
      </c>
      <c r="O133" s="36">
        <f>INDEX(NoSettings!$C$2:$AG$6843,MATCH($E133,NoSettings!$A$2:$A$6843,0),MATCH(O$104,NoSettings!$C$1:$AG$1,0))</f>
        <v>26455400000</v>
      </c>
      <c r="P133" s="36">
        <f>INDEX(NoSettings!$C$2:$AG$6843,MATCH($E133,NoSettings!$A$2:$A$6843,0),MATCH(P$104,NoSettings!$C$1:$AG$1,0))</f>
        <v>22032200000</v>
      </c>
      <c r="Q133" s="36">
        <f>INDEX(NoSettings!$C$2:$AG$6843,MATCH($E133,NoSettings!$A$2:$A$6843,0),MATCH(Q$104,NoSettings!$C$1:$AG$1,0))</f>
        <v>18137300000</v>
      </c>
      <c r="R133" s="36">
        <f>INDEX(NoSettings!$C$2:$AG$6843,MATCH($E133,NoSettings!$A$2:$A$6843,0),MATCH(R$104,NoSettings!$C$1:$AG$1,0))</f>
        <v>15002200000</v>
      </c>
      <c r="S133" s="36">
        <f>INDEX(NoSettings!$C$2:$AG$6843,MATCH($E133,NoSettings!$A$2:$A$6843,0),MATCH(S$104,NoSettings!$C$1:$AG$1,0))</f>
        <v>16256400000</v>
      </c>
      <c r="T133" s="36">
        <f>INDEX(NoSettings!$C$2:$AG$6843,MATCH($E133,NoSettings!$A$2:$A$6843,0),MATCH(T$104,NoSettings!$C$1:$AG$1,0))</f>
        <v>18091300000</v>
      </c>
      <c r="U133" s="36">
        <f>INDEX(NoSettings!$C$2:$AG$6843,MATCH($E133,NoSettings!$A$2:$A$6843,0),MATCH(U$104,NoSettings!$C$1:$AG$1,0))</f>
        <v>20090900000</v>
      </c>
      <c r="V133" s="36">
        <f>INDEX(NoSettings!$C$2:$AG$6843,MATCH($E133,NoSettings!$A$2:$A$6843,0),MATCH(V$104,NoSettings!$C$1:$AG$1,0))</f>
        <v>22213900000</v>
      </c>
      <c r="W133" s="36">
        <f>INDEX(NoSettings!$C$2:$AG$6843,MATCH($E133,NoSettings!$A$2:$A$6843,0),MATCH(W$104,NoSettings!$C$1:$AG$1,0))</f>
        <v>23710600000</v>
      </c>
      <c r="X133" s="36">
        <f>INDEX(NoSettings!$C$2:$AG$6843,MATCH($E133,NoSettings!$A$2:$A$6843,0),MATCH(X$104,NoSettings!$C$1:$AG$1,0))</f>
        <v>26139600000</v>
      </c>
      <c r="Y133" s="36">
        <f>INDEX(NoSettings!$C$2:$AG$6843,MATCH($E133,NoSettings!$A$2:$A$6843,0),MATCH(Y$104,NoSettings!$C$1:$AG$1,0))</f>
        <v>27829500000</v>
      </c>
      <c r="Z133" s="36">
        <f>INDEX(NoSettings!$C$2:$AG$6843,MATCH($E133,NoSettings!$A$2:$A$6843,0),MATCH(Z$104,NoSettings!$C$1:$AG$1,0))</f>
        <v>29221600000</v>
      </c>
      <c r="AA133" s="36">
        <f>INDEX(NoSettings!$C$2:$AG$6843,MATCH($E133,NoSettings!$A$2:$A$6843,0),MATCH(AA$104,NoSettings!$C$1:$AG$1,0))</f>
        <v>30226400000</v>
      </c>
      <c r="AB133" s="36">
        <f>INDEX(NoSettings!$C$2:$AG$6843,MATCH($E133,NoSettings!$A$2:$A$6843,0),MATCH(AB$104,NoSettings!$C$1:$AG$1,0))</f>
        <v>31654500000</v>
      </c>
      <c r="AC133" s="36">
        <f>INDEX(NoSettings!$C$2:$AG$6843,MATCH($E133,NoSettings!$A$2:$A$6843,0),MATCH(AC$104,NoSettings!$C$1:$AG$1,0))</f>
        <v>31861500000</v>
      </c>
      <c r="AD133" s="36">
        <f>INDEX(NoSettings!$C$2:$AG$6843,MATCH($E133,NoSettings!$A$2:$A$6843,0),MATCH(AD$104,NoSettings!$C$1:$AG$1,0))</f>
        <v>31624700000</v>
      </c>
      <c r="AE133" s="36">
        <f>INDEX(NoSettings!$C$2:$AG$6843,MATCH($E133,NoSettings!$A$2:$A$6843,0),MATCH(AE$104,NoSettings!$C$1:$AG$1,0))</f>
        <v>32125800000</v>
      </c>
      <c r="AF133" s="36">
        <f>INDEX(NoSettings!$C$2:$AG$6843,MATCH($E133,NoSettings!$A$2:$A$6843,0),MATCH(AF$104,NoSettings!$C$1:$AG$1,0))</f>
        <v>32394900000</v>
      </c>
      <c r="AG133" s="36">
        <f>INDEX(NoSettings!$C$2:$AG$6843,MATCH($E133,NoSettings!$A$2:$A$6843,0),MATCH(AG$104,NoSettings!$C$1:$AG$1,0))</f>
        <v>31254900000</v>
      </c>
      <c r="AH133" s="36">
        <f>INDEX(NoSettings!$C$2:$AG$6843,MATCH($E133,NoSettings!$A$2:$A$6843,0),MATCH(AH$104,NoSettings!$C$1:$AG$1,0))</f>
        <v>31083500000</v>
      </c>
      <c r="AI133" s="36">
        <f>INDEX(NoSettings!$C$2:$AG$6843,MATCH($E133,NoSettings!$A$2:$A$6843,0),MATCH(AI$104,NoSettings!$C$1:$AG$1,0))</f>
        <v>30728400000</v>
      </c>
      <c r="AJ133" s="36">
        <f>INDEX(NoSettings!$C$2:$AG$6843,MATCH($E133,NoSettings!$A$2:$A$6843,0),MATCH(AJ$104,NoSettings!$C$1:$AG$1,0))</f>
        <v>30229900000</v>
      </c>
    </row>
    <row r="134" spans="3:36">
      <c r="C134" s="23" t="s">
        <v>6987</v>
      </c>
      <c r="D134" s="23" t="s">
        <v>6986</v>
      </c>
      <c r="E134" s="21" t="s">
        <v>6514</v>
      </c>
      <c r="F134" s="36">
        <f>INDEX(NoSettings!$C$2:$AG$6843,MATCH($E134,NoSettings!$A$2:$A$6843,0),MATCH(F$104,NoSettings!$C$1:$AG$1,0))</f>
        <v>86219200000</v>
      </c>
      <c r="G134" s="36">
        <f>INDEX(NoSettings!$C$2:$AG$6843,MATCH($E134,NoSettings!$A$2:$A$6843,0),MATCH(G$104,NoSettings!$C$1:$AG$1,0))</f>
        <v>159919000000</v>
      </c>
      <c r="H134" s="36">
        <f>INDEX(NoSettings!$C$2:$AG$6843,MATCH($E134,NoSettings!$A$2:$A$6843,0),MATCH(H$104,NoSettings!$C$1:$AG$1,0))</f>
        <v>265784000000</v>
      </c>
      <c r="I134" s="36">
        <f>INDEX(NoSettings!$C$2:$AG$6843,MATCH($E134,NoSettings!$A$2:$A$6843,0),MATCH(I$104,NoSettings!$C$1:$AG$1,0))</f>
        <v>424221000000</v>
      </c>
      <c r="J134" s="36">
        <f>INDEX(NoSettings!$C$2:$AG$6843,MATCH($E134,NoSettings!$A$2:$A$6843,0),MATCH(J$104,NoSettings!$C$1:$AG$1,0))</f>
        <v>653117000000</v>
      </c>
      <c r="K134" s="36">
        <f>INDEX(NoSettings!$C$2:$AG$6843,MATCH($E134,NoSettings!$A$2:$A$6843,0),MATCH(K$104,NoSettings!$C$1:$AG$1,0))</f>
        <v>968191000000</v>
      </c>
      <c r="L134" s="36">
        <f>INDEX(NoSettings!$C$2:$AG$6843,MATCH($E134,NoSettings!$A$2:$A$6843,0),MATCH(L$104,NoSettings!$C$1:$AG$1,0))</f>
        <v>1418960000000</v>
      </c>
      <c r="M134" s="36">
        <f>INDEX(NoSettings!$C$2:$AG$6843,MATCH($E134,NoSettings!$A$2:$A$6843,0),MATCH(M$104,NoSettings!$C$1:$AG$1,0))</f>
        <v>2045860000000</v>
      </c>
      <c r="N134" s="36">
        <f>INDEX(NoSettings!$C$2:$AG$6843,MATCH($E134,NoSettings!$A$2:$A$6843,0),MATCH(N$104,NoSettings!$C$1:$AG$1,0))</f>
        <v>2902460000000</v>
      </c>
      <c r="O134" s="36">
        <f>INDEX(NoSettings!$C$2:$AG$6843,MATCH($E134,NoSettings!$A$2:$A$6843,0),MATCH(O$104,NoSettings!$C$1:$AG$1,0))</f>
        <v>4057010000000</v>
      </c>
      <c r="P134" s="36">
        <f>INDEX(NoSettings!$C$2:$AG$6843,MATCH($E134,NoSettings!$A$2:$A$6843,0),MATCH(P$104,NoSettings!$C$1:$AG$1,0))</f>
        <v>5588760000000</v>
      </c>
      <c r="Q134" s="36">
        <f>INDEX(NoSettings!$C$2:$AG$6843,MATCH($E134,NoSettings!$A$2:$A$6843,0),MATCH(Q$104,NoSettings!$C$1:$AG$1,0))</f>
        <v>7590900000000</v>
      </c>
      <c r="R134" s="36">
        <f>INDEX(NoSettings!$C$2:$AG$6843,MATCH($E134,NoSettings!$A$2:$A$6843,0),MATCH(R$104,NoSettings!$C$1:$AG$1,0))</f>
        <v>10141000000000</v>
      </c>
      <c r="S134" s="36">
        <f>INDEX(NoSettings!$C$2:$AG$6843,MATCH($E134,NoSettings!$A$2:$A$6843,0),MATCH(S$104,NoSettings!$C$1:$AG$1,0))</f>
        <v>13309000000000</v>
      </c>
      <c r="T134" s="36">
        <f>INDEX(NoSettings!$C$2:$AG$6843,MATCH($E134,NoSettings!$A$2:$A$6843,0),MATCH(T$104,NoSettings!$C$1:$AG$1,0))</f>
        <v>17082500000000</v>
      </c>
      <c r="U134" s="36">
        <f>INDEX(NoSettings!$C$2:$AG$6843,MATCH($E134,NoSettings!$A$2:$A$6843,0),MATCH(U$104,NoSettings!$C$1:$AG$1,0))</f>
        <v>21674700000000</v>
      </c>
      <c r="V134" s="36">
        <f>INDEX(NoSettings!$C$2:$AG$6843,MATCH($E134,NoSettings!$A$2:$A$6843,0),MATCH(V$104,NoSettings!$C$1:$AG$1,0))</f>
        <v>26747200000000</v>
      </c>
      <c r="W134" s="36">
        <f>INDEX(NoSettings!$C$2:$AG$6843,MATCH($E134,NoSettings!$A$2:$A$6843,0),MATCH(W$104,NoSettings!$C$1:$AG$1,0))</f>
        <v>32513100000000</v>
      </c>
      <c r="X134" s="36">
        <f>INDEX(NoSettings!$C$2:$AG$6843,MATCH($E134,NoSettings!$A$2:$A$6843,0),MATCH(X$104,NoSettings!$C$1:$AG$1,0))</f>
        <v>38666700000000</v>
      </c>
      <c r="Y134" s="36">
        <f>INDEX(NoSettings!$C$2:$AG$6843,MATCH($E134,NoSettings!$A$2:$A$6843,0),MATCH(Y$104,NoSettings!$C$1:$AG$1,0))</f>
        <v>44723000000000</v>
      </c>
      <c r="Z134" s="36">
        <f>INDEX(NoSettings!$C$2:$AG$6843,MATCH($E134,NoSettings!$A$2:$A$6843,0),MATCH(Z$104,NoSettings!$C$1:$AG$1,0))</f>
        <v>51040300000000</v>
      </c>
      <c r="AA134" s="36">
        <f>INDEX(NoSettings!$C$2:$AG$6843,MATCH($E134,NoSettings!$A$2:$A$6843,0),MATCH(AA$104,NoSettings!$C$1:$AG$1,0))</f>
        <v>57171700000000</v>
      </c>
      <c r="AB134" s="36">
        <f>INDEX(NoSettings!$C$2:$AG$6843,MATCH($E134,NoSettings!$A$2:$A$6843,0),MATCH(AB$104,NoSettings!$C$1:$AG$1,0))</f>
        <v>63027000000000</v>
      </c>
      <c r="AC134" s="36">
        <f>INDEX(NoSettings!$C$2:$AG$6843,MATCH($E134,NoSettings!$A$2:$A$6843,0),MATCH(AC$104,NoSettings!$C$1:$AG$1,0))</f>
        <v>68521900000000</v>
      </c>
      <c r="AD134" s="36">
        <f>INDEX(NoSettings!$C$2:$AG$6843,MATCH($E134,NoSettings!$A$2:$A$6843,0),MATCH(AD$104,NoSettings!$C$1:$AG$1,0))</f>
        <v>73565700000000</v>
      </c>
      <c r="AE134" s="36">
        <f>INDEX(NoSettings!$C$2:$AG$6843,MATCH($E134,NoSettings!$A$2:$A$6843,0),MATCH(AE$104,NoSettings!$C$1:$AG$1,0))</f>
        <v>78582000000000</v>
      </c>
      <c r="AF134" s="36">
        <f>INDEX(NoSettings!$C$2:$AG$6843,MATCH($E134,NoSettings!$A$2:$A$6843,0),MATCH(AF$104,NoSettings!$C$1:$AG$1,0))</f>
        <v>82783500000000</v>
      </c>
      <c r="AG134" s="36">
        <f>INDEX(NoSettings!$C$2:$AG$6843,MATCH($E134,NoSettings!$A$2:$A$6843,0),MATCH(AG$104,NoSettings!$C$1:$AG$1,0))</f>
        <v>86997100000000</v>
      </c>
      <c r="AH134" s="36">
        <f>INDEX(NoSettings!$C$2:$AG$6843,MATCH($E134,NoSettings!$A$2:$A$6843,0),MATCH(AH$104,NoSettings!$C$1:$AG$1,0))</f>
        <v>90361900000000</v>
      </c>
      <c r="AI134" s="36">
        <f>INDEX(NoSettings!$C$2:$AG$6843,MATCH($E134,NoSettings!$A$2:$A$6843,0),MATCH(AI$104,NoSettings!$C$1:$AG$1,0))</f>
        <v>93846200000000</v>
      </c>
      <c r="AJ134" s="36">
        <f>INDEX(NoSettings!$C$2:$AG$6843,MATCH($E134,NoSettings!$A$2:$A$6843,0),MATCH(AJ$104,NoSettings!$C$1:$AG$1,0))</f>
        <v>96992100000000</v>
      </c>
    </row>
    <row r="135" spans="3:36">
      <c r="C135" s="23" t="s">
        <v>6987</v>
      </c>
      <c r="D135" s="23" t="s">
        <v>6986</v>
      </c>
      <c r="E135" s="21" t="s">
        <v>6503</v>
      </c>
      <c r="F135" s="36">
        <f>INDEX(NoSettings!$C$2:$AG$6843,MATCH($E135,NoSettings!$A$2:$A$6843,0),MATCH(F$104,NoSettings!$C$1:$AG$1,0))</f>
        <v>0</v>
      </c>
      <c r="G135" s="36">
        <f>INDEX(NoSettings!$C$2:$AG$6843,MATCH($E135,NoSettings!$A$2:$A$6843,0),MATCH(G$104,NoSettings!$C$1:$AG$1,0))</f>
        <v>0</v>
      </c>
      <c r="H135" s="36">
        <f>INDEX(NoSettings!$C$2:$AG$6843,MATCH($E135,NoSettings!$A$2:$A$6843,0),MATCH(H$104,NoSettings!$C$1:$AG$1,0))</f>
        <v>0</v>
      </c>
      <c r="I135" s="36">
        <f>INDEX(NoSettings!$C$2:$AG$6843,MATCH($E135,NoSettings!$A$2:$A$6843,0),MATCH(I$104,NoSettings!$C$1:$AG$1,0))</f>
        <v>0</v>
      </c>
      <c r="J135" s="36">
        <f>INDEX(NoSettings!$C$2:$AG$6843,MATCH($E135,NoSettings!$A$2:$A$6843,0),MATCH(J$104,NoSettings!$C$1:$AG$1,0))</f>
        <v>0</v>
      </c>
      <c r="K135" s="36">
        <f>INDEX(NoSettings!$C$2:$AG$6843,MATCH($E135,NoSettings!$A$2:$A$6843,0),MATCH(K$104,NoSettings!$C$1:$AG$1,0))</f>
        <v>0</v>
      </c>
      <c r="L135" s="36">
        <f>INDEX(NoSettings!$C$2:$AG$6843,MATCH($E135,NoSettings!$A$2:$A$6843,0),MATCH(L$104,NoSettings!$C$1:$AG$1,0))</f>
        <v>0</v>
      </c>
      <c r="M135" s="36">
        <f>INDEX(NoSettings!$C$2:$AG$6843,MATCH($E135,NoSettings!$A$2:$A$6843,0),MATCH(M$104,NoSettings!$C$1:$AG$1,0))</f>
        <v>0</v>
      </c>
      <c r="N135" s="36">
        <f>INDEX(NoSettings!$C$2:$AG$6843,MATCH($E135,NoSettings!$A$2:$A$6843,0),MATCH(N$104,NoSettings!$C$1:$AG$1,0))</f>
        <v>0</v>
      </c>
      <c r="O135" s="36">
        <f>INDEX(NoSettings!$C$2:$AG$6843,MATCH($E135,NoSettings!$A$2:$A$6843,0),MATCH(O$104,NoSettings!$C$1:$AG$1,0))</f>
        <v>0</v>
      </c>
      <c r="P135" s="36">
        <f>INDEX(NoSettings!$C$2:$AG$6843,MATCH($E135,NoSettings!$A$2:$A$6843,0),MATCH(P$104,NoSettings!$C$1:$AG$1,0))</f>
        <v>0</v>
      </c>
      <c r="Q135" s="36">
        <f>INDEX(NoSettings!$C$2:$AG$6843,MATCH($E135,NoSettings!$A$2:$A$6843,0),MATCH(Q$104,NoSettings!$C$1:$AG$1,0))</f>
        <v>0</v>
      </c>
      <c r="R135" s="36">
        <f>INDEX(NoSettings!$C$2:$AG$6843,MATCH($E135,NoSettings!$A$2:$A$6843,0),MATCH(R$104,NoSettings!$C$1:$AG$1,0))</f>
        <v>0</v>
      </c>
      <c r="S135" s="36">
        <f>INDEX(NoSettings!$C$2:$AG$6843,MATCH($E135,NoSettings!$A$2:$A$6843,0),MATCH(S$104,NoSettings!$C$1:$AG$1,0))</f>
        <v>0</v>
      </c>
      <c r="T135" s="36">
        <f>INDEX(NoSettings!$C$2:$AG$6843,MATCH($E135,NoSettings!$A$2:$A$6843,0),MATCH(T$104,NoSettings!$C$1:$AG$1,0))</f>
        <v>0</v>
      </c>
      <c r="U135" s="36">
        <f>INDEX(NoSettings!$C$2:$AG$6843,MATCH($E135,NoSettings!$A$2:$A$6843,0),MATCH(U$104,NoSettings!$C$1:$AG$1,0))</f>
        <v>0</v>
      </c>
      <c r="V135" s="36">
        <f>INDEX(NoSettings!$C$2:$AG$6843,MATCH($E135,NoSettings!$A$2:$A$6843,0),MATCH(V$104,NoSettings!$C$1:$AG$1,0))</f>
        <v>0</v>
      </c>
      <c r="W135" s="36">
        <f>INDEX(NoSettings!$C$2:$AG$6843,MATCH($E135,NoSettings!$A$2:$A$6843,0),MATCH(W$104,NoSettings!$C$1:$AG$1,0))</f>
        <v>0</v>
      </c>
      <c r="X135" s="36">
        <f>INDEX(NoSettings!$C$2:$AG$6843,MATCH($E135,NoSettings!$A$2:$A$6843,0),MATCH(X$104,NoSettings!$C$1:$AG$1,0))</f>
        <v>0</v>
      </c>
      <c r="Y135" s="36">
        <f>INDEX(NoSettings!$C$2:$AG$6843,MATCH($E135,NoSettings!$A$2:$A$6843,0),MATCH(Y$104,NoSettings!$C$1:$AG$1,0))</f>
        <v>0</v>
      </c>
      <c r="Z135" s="36">
        <f>INDEX(NoSettings!$C$2:$AG$6843,MATCH($E135,NoSettings!$A$2:$A$6843,0),MATCH(Z$104,NoSettings!$C$1:$AG$1,0))</f>
        <v>0</v>
      </c>
      <c r="AA135" s="36">
        <f>INDEX(NoSettings!$C$2:$AG$6843,MATCH($E135,NoSettings!$A$2:$A$6843,0),MATCH(AA$104,NoSettings!$C$1:$AG$1,0))</f>
        <v>0</v>
      </c>
      <c r="AB135" s="36">
        <f>INDEX(NoSettings!$C$2:$AG$6843,MATCH($E135,NoSettings!$A$2:$A$6843,0),MATCH(AB$104,NoSettings!$C$1:$AG$1,0))</f>
        <v>0</v>
      </c>
      <c r="AC135" s="36">
        <f>INDEX(NoSettings!$C$2:$AG$6843,MATCH($E135,NoSettings!$A$2:$A$6843,0),MATCH(AC$104,NoSettings!$C$1:$AG$1,0))</f>
        <v>0</v>
      </c>
      <c r="AD135" s="36">
        <f>INDEX(NoSettings!$C$2:$AG$6843,MATCH($E135,NoSettings!$A$2:$A$6843,0),MATCH(AD$104,NoSettings!$C$1:$AG$1,0))</f>
        <v>0</v>
      </c>
      <c r="AE135" s="36">
        <f>INDEX(NoSettings!$C$2:$AG$6843,MATCH($E135,NoSettings!$A$2:$A$6843,0),MATCH(AE$104,NoSettings!$C$1:$AG$1,0))</f>
        <v>0</v>
      </c>
      <c r="AF135" s="36">
        <f>INDEX(NoSettings!$C$2:$AG$6843,MATCH($E135,NoSettings!$A$2:$A$6843,0),MATCH(AF$104,NoSettings!$C$1:$AG$1,0))</f>
        <v>0</v>
      </c>
      <c r="AG135" s="36">
        <f>INDEX(NoSettings!$C$2:$AG$6843,MATCH($E135,NoSettings!$A$2:$A$6843,0),MATCH(AG$104,NoSettings!$C$1:$AG$1,0))</f>
        <v>0</v>
      </c>
      <c r="AH135" s="36">
        <f>INDEX(NoSettings!$C$2:$AG$6843,MATCH($E135,NoSettings!$A$2:$A$6843,0),MATCH(AH$104,NoSettings!$C$1:$AG$1,0))</f>
        <v>0</v>
      </c>
      <c r="AI135" s="36">
        <f>INDEX(NoSettings!$C$2:$AG$6843,MATCH($E135,NoSettings!$A$2:$A$6843,0),MATCH(AI$104,NoSettings!$C$1:$AG$1,0))</f>
        <v>0</v>
      </c>
      <c r="AJ135" s="36">
        <f>INDEX(NoSettings!$C$2:$AG$6843,MATCH($E135,NoSettings!$A$2:$A$6843,0),MATCH(AJ$104,NoSettings!$C$1:$AG$1,0))</f>
        <v>0</v>
      </c>
    </row>
    <row r="136" spans="3:36">
      <c r="C136" s="23" t="s">
        <v>6987</v>
      </c>
      <c r="D136" s="23" t="s">
        <v>6986</v>
      </c>
      <c r="E136" s="21" t="s">
        <v>6492</v>
      </c>
      <c r="F136" s="36">
        <f>INDEX(NoSettings!$C$2:$AG$6843,MATCH($E136,NoSettings!$A$2:$A$6843,0),MATCH(F$104,NoSettings!$C$1:$AG$1,0))</f>
        <v>230695000000</v>
      </c>
      <c r="G136" s="36">
        <f>INDEX(NoSettings!$C$2:$AG$6843,MATCH($E136,NoSettings!$A$2:$A$6843,0),MATCH(G$104,NoSettings!$C$1:$AG$1,0))</f>
        <v>238551000000</v>
      </c>
      <c r="H136" s="36">
        <f>INDEX(NoSettings!$C$2:$AG$6843,MATCH($E136,NoSettings!$A$2:$A$6843,0),MATCH(H$104,NoSettings!$C$1:$AG$1,0))</f>
        <v>244128000000</v>
      </c>
      <c r="I136" s="36">
        <f>INDEX(NoSettings!$C$2:$AG$6843,MATCH($E136,NoSettings!$A$2:$A$6843,0),MATCH(I$104,NoSettings!$C$1:$AG$1,0))</f>
        <v>251713000000</v>
      </c>
      <c r="J136" s="36">
        <f>INDEX(NoSettings!$C$2:$AG$6843,MATCH($E136,NoSettings!$A$2:$A$6843,0),MATCH(J$104,NoSettings!$C$1:$AG$1,0))</f>
        <v>259254000000</v>
      </c>
      <c r="K136" s="36">
        <f>INDEX(NoSettings!$C$2:$AG$6843,MATCH($E136,NoSettings!$A$2:$A$6843,0),MATCH(K$104,NoSettings!$C$1:$AG$1,0))</f>
        <v>264302000000</v>
      </c>
      <c r="L136" s="36">
        <f>INDEX(NoSettings!$C$2:$AG$6843,MATCH($E136,NoSettings!$A$2:$A$6843,0),MATCH(L$104,NoSettings!$C$1:$AG$1,0))</f>
        <v>271367000000</v>
      </c>
      <c r="M136" s="36">
        <f>INDEX(NoSettings!$C$2:$AG$6843,MATCH($E136,NoSettings!$A$2:$A$6843,0),MATCH(M$104,NoSettings!$C$1:$AG$1,0))</f>
        <v>278048000000</v>
      </c>
      <c r="N136" s="36">
        <f>INDEX(NoSettings!$C$2:$AG$6843,MATCH($E136,NoSettings!$A$2:$A$6843,0),MATCH(N$104,NoSettings!$C$1:$AG$1,0))</f>
        <v>284373000000</v>
      </c>
      <c r="O136" s="36">
        <f>INDEX(NoSettings!$C$2:$AG$6843,MATCH($E136,NoSettings!$A$2:$A$6843,0),MATCH(O$104,NoSettings!$C$1:$AG$1,0))</f>
        <v>290104000000</v>
      </c>
      <c r="P136" s="36">
        <f>INDEX(NoSettings!$C$2:$AG$6843,MATCH($E136,NoSettings!$A$2:$A$6843,0),MATCH(P$104,NoSettings!$C$1:$AG$1,0))</f>
        <v>295239000000</v>
      </c>
      <c r="Q136" s="36">
        <f>INDEX(NoSettings!$C$2:$AG$6843,MATCH($E136,NoSettings!$A$2:$A$6843,0),MATCH(Q$104,NoSettings!$C$1:$AG$1,0))</f>
        <v>299713000000</v>
      </c>
      <c r="R136" s="36">
        <f>INDEX(NoSettings!$C$2:$AG$6843,MATCH($E136,NoSettings!$A$2:$A$6843,0),MATCH(R$104,NoSettings!$C$1:$AG$1,0))</f>
        <v>303557000000</v>
      </c>
      <c r="S136" s="36">
        <f>INDEX(NoSettings!$C$2:$AG$6843,MATCH($E136,NoSettings!$A$2:$A$6843,0),MATCH(S$104,NoSettings!$C$1:$AG$1,0))</f>
        <v>304899000000</v>
      </c>
      <c r="T136" s="36">
        <f>INDEX(NoSettings!$C$2:$AG$6843,MATCH($E136,NoSettings!$A$2:$A$6843,0),MATCH(T$104,NoSettings!$C$1:$AG$1,0))</f>
        <v>305580000000</v>
      </c>
      <c r="U136" s="36">
        <f>INDEX(NoSettings!$C$2:$AG$6843,MATCH($E136,NoSettings!$A$2:$A$6843,0),MATCH(U$104,NoSettings!$C$1:$AG$1,0))</f>
        <v>307359000000</v>
      </c>
      <c r="V136" s="36">
        <f>INDEX(NoSettings!$C$2:$AG$6843,MATCH($E136,NoSettings!$A$2:$A$6843,0),MATCH(V$104,NoSettings!$C$1:$AG$1,0))</f>
        <v>306463000000</v>
      </c>
      <c r="W136" s="36">
        <f>INDEX(NoSettings!$C$2:$AG$6843,MATCH($E136,NoSettings!$A$2:$A$6843,0),MATCH(W$104,NoSettings!$C$1:$AG$1,0))</f>
        <v>306745000000</v>
      </c>
      <c r="X136" s="36">
        <f>INDEX(NoSettings!$C$2:$AG$6843,MATCH($E136,NoSettings!$A$2:$A$6843,0),MATCH(X$104,NoSettings!$C$1:$AG$1,0))</f>
        <v>306362000000</v>
      </c>
      <c r="Y136" s="36">
        <f>INDEX(NoSettings!$C$2:$AG$6843,MATCH($E136,NoSettings!$A$2:$A$6843,0),MATCH(Y$104,NoSettings!$C$1:$AG$1,0))</f>
        <v>303837000000</v>
      </c>
      <c r="Z136" s="36">
        <f>INDEX(NoSettings!$C$2:$AG$6843,MATCH($E136,NoSettings!$A$2:$A$6843,0),MATCH(Z$104,NoSettings!$C$1:$AG$1,0))</f>
        <v>303034000000</v>
      </c>
      <c r="AA136" s="36">
        <f>INDEX(NoSettings!$C$2:$AG$6843,MATCH($E136,NoSettings!$A$2:$A$6843,0),MATCH(AA$104,NoSettings!$C$1:$AG$1,0))</f>
        <v>302217000000</v>
      </c>
      <c r="AB136" s="36">
        <f>INDEX(NoSettings!$C$2:$AG$6843,MATCH($E136,NoSettings!$A$2:$A$6843,0),MATCH(AB$104,NoSettings!$C$1:$AG$1,0))</f>
        <v>301620000000</v>
      </c>
      <c r="AC136" s="36">
        <f>INDEX(NoSettings!$C$2:$AG$6843,MATCH($E136,NoSettings!$A$2:$A$6843,0),MATCH(AC$104,NoSettings!$C$1:$AG$1,0))</f>
        <v>301336000000</v>
      </c>
      <c r="AD136" s="36">
        <f>INDEX(NoSettings!$C$2:$AG$6843,MATCH($E136,NoSettings!$A$2:$A$6843,0),MATCH(AD$104,NoSettings!$C$1:$AG$1,0))</f>
        <v>301396000000</v>
      </c>
      <c r="AE136" s="36">
        <f>INDEX(NoSettings!$C$2:$AG$6843,MATCH($E136,NoSettings!$A$2:$A$6843,0),MATCH(AE$104,NoSettings!$C$1:$AG$1,0))</f>
        <v>303280000000</v>
      </c>
      <c r="AF136" s="36">
        <f>INDEX(NoSettings!$C$2:$AG$6843,MATCH($E136,NoSettings!$A$2:$A$6843,0),MATCH(AF$104,NoSettings!$C$1:$AG$1,0))</f>
        <v>303905000000</v>
      </c>
      <c r="AG136" s="36">
        <f>INDEX(NoSettings!$C$2:$AG$6843,MATCH($E136,NoSettings!$A$2:$A$6843,0),MATCH(AG$104,NoSettings!$C$1:$AG$1,0))</f>
        <v>306458000000</v>
      </c>
      <c r="AH136" s="36">
        <f>INDEX(NoSettings!$C$2:$AG$6843,MATCH($E136,NoSettings!$A$2:$A$6843,0),MATCH(AH$104,NoSettings!$C$1:$AG$1,0))</f>
        <v>307778000000</v>
      </c>
      <c r="AI136" s="36">
        <f>INDEX(NoSettings!$C$2:$AG$6843,MATCH($E136,NoSettings!$A$2:$A$6843,0),MATCH(AI$104,NoSettings!$C$1:$AG$1,0))</f>
        <v>310818000000</v>
      </c>
      <c r="AJ136" s="36">
        <f>INDEX(NoSettings!$C$2:$AG$6843,MATCH($E136,NoSettings!$A$2:$A$6843,0),MATCH(AJ$104,NoSettings!$C$1:$AG$1,0))</f>
        <v>314068000000</v>
      </c>
    </row>
    <row r="137" spans="3:36">
      <c r="C137" s="23" t="s">
        <v>6987</v>
      </c>
      <c r="D137" s="23" t="s">
        <v>6986</v>
      </c>
      <c r="E137" s="21" t="s">
        <v>6490</v>
      </c>
      <c r="F137" s="36">
        <f>INDEX(NoSettings!$C$2:$AG$6843,MATCH($E137,NoSettings!$A$2:$A$6843,0),MATCH(F$104,NoSettings!$C$1:$AG$1,0))</f>
        <v>26260900000</v>
      </c>
      <c r="G137" s="36">
        <f>INDEX(NoSettings!$C$2:$AG$6843,MATCH($E137,NoSettings!$A$2:$A$6843,0),MATCH(G$104,NoSettings!$C$1:$AG$1,0))</f>
        <v>27155200000</v>
      </c>
      <c r="H137" s="36">
        <f>INDEX(NoSettings!$C$2:$AG$6843,MATCH($E137,NoSettings!$A$2:$A$6843,0),MATCH(H$104,NoSettings!$C$1:$AG$1,0))</f>
        <v>27790100000</v>
      </c>
      <c r="I137" s="36">
        <f>INDEX(NoSettings!$C$2:$AG$6843,MATCH($E137,NoSettings!$A$2:$A$6843,0),MATCH(I$104,NoSettings!$C$1:$AG$1,0))</f>
        <v>28653500000</v>
      </c>
      <c r="J137" s="36">
        <f>INDEX(NoSettings!$C$2:$AG$6843,MATCH($E137,NoSettings!$A$2:$A$6843,0),MATCH(J$104,NoSettings!$C$1:$AG$1,0))</f>
        <v>29511900000</v>
      </c>
      <c r="K137" s="36">
        <f>INDEX(NoSettings!$C$2:$AG$6843,MATCH($E137,NoSettings!$A$2:$A$6843,0),MATCH(K$104,NoSettings!$C$1:$AG$1,0))</f>
        <v>30086600000</v>
      </c>
      <c r="L137" s="36">
        <f>INDEX(NoSettings!$C$2:$AG$6843,MATCH($E137,NoSettings!$A$2:$A$6843,0),MATCH(L$104,NoSettings!$C$1:$AG$1,0))</f>
        <v>30890800000</v>
      </c>
      <c r="M137" s="36">
        <f>INDEX(NoSettings!$C$2:$AG$6843,MATCH($E137,NoSettings!$A$2:$A$6843,0),MATCH(M$104,NoSettings!$C$1:$AG$1,0))</f>
        <v>31651200000</v>
      </c>
      <c r="N137" s="36">
        <f>INDEX(NoSettings!$C$2:$AG$6843,MATCH($E137,NoSettings!$A$2:$A$6843,0),MATCH(N$104,NoSettings!$C$1:$AG$1,0))</f>
        <v>32371300000</v>
      </c>
      <c r="O137" s="36">
        <f>INDEX(NoSettings!$C$2:$AG$6843,MATCH($E137,NoSettings!$A$2:$A$6843,0),MATCH(O$104,NoSettings!$C$1:$AG$1,0))</f>
        <v>33023600000</v>
      </c>
      <c r="P137" s="36">
        <f>INDEX(NoSettings!$C$2:$AG$6843,MATCH($E137,NoSettings!$A$2:$A$6843,0),MATCH(P$104,NoSettings!$C$1:$AG$1,0))</f>
        <v>33608100000</v>
      </c>
      <c r="Q137" s="36">
        <f>INDEX(NoSettings!$C$2:$AG$6843,MATCH($E137,NoSettings!$A$2:$A$6843,0),MATCH(Q$104,NoSettings!$C$1:$AG$1,0))</f>
        <v>34117500000</v>
      </c>
      <c r="R137" s="36">
        <f>INDEX(NoSettings!$C$2:$AG$6843,MATCH($E137,NoSettings!$A$2:$A$6843,0),MATCH(R$104,NoSettings!$C$1:$AG$1,0))</f>
        <v>34555000000</v>
      </c>
      <c r="S137" s="36">
        <f>INDEX(NoSettings!$C$2:$AG$6843,MATCH($E137,NoSettings!$A$2:$A$6843,0),MATCH(S$104,NoSettings!$C$1:$AG$1,0))</f>
        <v>34707800000</v>
      </c>
      <c r="T137" s="36">
        <f>INDEX(NoSettings!$C$2:$AG$6843,MATCH($E137,NoSettings!$A$2:$A$6843,0),MATCH(T$104,NoSettings!$C$1:$AG$1,0))</f>
        <v>34785400000</v>
      </c>
      <c r="U137" s="36">
        <f>INDEX(NoSettings!$C$2:$AG$6843,MATCH($E137,NoSettings!$A$2:$A$6843,0),MATCH(U$104,NoSettings!$C$1:$AG$1,0))</f>
        <v>34987800000</v>
      </c>
      <c r="V137" s="36">
        <f>INDEX(NoSettings!$C$2:$AG$6843,MATCH($E137,NoSettings!$A$2:$A$6843,0),MATCH(V$104,NoSettings!$C$1:$AG$1,0))</f>
        <v>34885900000</v>
      </c>
      <c r="W137" s="36">
        <f>INDEX(NoSettings!$C$2:$AG$6843,MATCH($E137,NoSettings!$A$2:$A$6843,0),MATCH(W$104,NoSettings!$C$1:$AG$1,0))</f>
        <v>34918000000</v>
      </c>
      <c r="X137" s="36">
        <f>INDEX(NoSettings!$C$2:$AG$6843,MATCH($E137,NoSettings!$A$2:$A$6843,0),MATCH(X$104,NoSettings!$C$1:$AG$1,0))</f>
        <v>34874300000</v>
      </c>
      <c r="Y137" s="36">
        <f>INDEX(NoSettings!$C$2:$AG$6843,MATCH($E137,NoSettings!$A$2:$A$6843,0),MATCH(Y$104,NoSettings!$C$1:$AG$1,0))</f>
        <v>34586900000</v>
      </c>
      <c r="Z137" s="36">
        <f>INDEX(NoSettings!$C$2:$AG$6843,MATCH($E137,NoSettings!$A$2:$A$6843,0),MATCH(Z$104,NoSettings!$C$1:$AG$1,0))</f>
        <v>34495500000</v>
      </c>
      <c r="AA137" s="36">
        <f>INDEX(NoSettings!$C$2:$AG$6843,MATCH($E137,NoSettings!$A$2:$A$6843,0),MATCH(AA$104,NoSettings!$C$1:$AG$1,0))</f>
        <v>34402500000</v>
      </c>
      <c r="AB137" s="36">
        <f>INDEX(NoSettings!$C$2:$AG$6843,MATCH($E137,NoSettings!$A$2:$A$6843,0),MATCH(AB$104,NoSettings!$C$1:$AG$1,0))</f>
        <v>34334500000</v>
      </c>
      <c r="AC137" s="36">
        <f>INDEX(NoSettings!$C$2:$AG$6843,MATCH($E137,NoSettings!$A$2:$A$6843,0),MATCH(AC$104,NoSettings!$C$1:$AG$1,0))</f>
        <v>34302200000</v>
      </c>
      <c r="AD137" s="36">
        <f>INDEX(NoSettings!$C$2:$AG$6843,MATCH($E137,NoSettings!$A$2:$A$6843,0),MATCH(AD$104,NoSettings!$C$1:$AG$1,0))</f>
        <v>34309100000</v>
      </c>
      <c r="AE137" s="36">
        <f>INDEX(NoSettings!$C$2:$AG$6843,MATCH($E137,NoSettings!$A$2:$A$6843,0),MATCH(AE$104,NoSettings!$C$1:$AG$1,0))</f>
        <v>34523500000</v>
      </c>
      <c r="AF137" s="36">
        <f>INDEX(NoSettings!$C$2:$AG$6843,MATCH($E137,NoSettings!$A$2:$A$6843,0),MATCH(AF$104,NoSettings!$C$1:$AG$1,0))</f>
        <v>34594600000</v>
      </c>
      <c r="AG137" s="36">
        <f>INDEX(NoSettings!$C$2:$AG$6843,MATCH($E137,NoSettings!$A$2:$A$6843,0),MATCH(AG$104,NoSettings!$C$1:$AG$1,0))</f>
        <v>34885200000</v>
      </c>
      <c r="AH137" s="36">
        <f>INDEX(NoSettings!$C$2:$AG$6843,MATCH($E137,NoSettings!$A$2:$A$6843,0),MATCH(AH$104,NoSettings!$C$1:$AG$1,0))</f>
        <v>35035500000</v>
      </c>
      <c r="AI137" s="36">
        <f>INDEX(NoSettings!$C$2:$AG$6843,MATCH($E137,NoSettings!$A$2:$A$6843,0),MATCH(AI$104,NoSettings!$C$1:$AG$1,0))</f>
        <v>35381600000</v>
      </c>
      <c r="AJ137" s="36">
        <f>INDEX(NoSettings!$C$2:$AG$6843,MATCH($E137,NoSettings!$A$2:$A$6843,0),MATCH(AJ$104,NoSettings!$C$1:$AG$1,0))</f>
        <v>35751500000</v>
      </c>
    </row>
    <row r="138" spans="3:36">
      <c r="C138" s="23" t="s">
        <v>6987</v>
      </c>
      <c r="D138" s="23" t="s">
        <v>6986</v>
      </c>
      <c r="E138" s="21" t="s">
        <v>6481</v>
      </c>
      <c r="F138" s="36">
        <f>INDEX(NoSettings!$C$2:$AG$6843,MATCH($E138,NoSettings!$A$2:$A$6843,0),MATCH(F$104,NoSettings!$C$1:$AG$1,0))</f>
        <v>42956700000000</v>
      </c>
      <c r="G138" s="36">
        <f>INDEX(NoSettings!$C$2:$AG$6843,MATCH($E138,NoSettings!$A$2:$A$6843,0),MATCH(G$104,NoSettings!$C$1:$AG$1,0))</f>
        <v>43925000000000</v>
      </c>
      <c r="H138" s="36">
        <f>INDEX(NoSettings!$C$2:$AG$6843,MATCH($E138,NoSettings!$A$2:$A$6843,0),MATCH(H$104,NoSettings!$C$1:$AG$1,0))</f>
        <v>44717000000000</v>
      </c>
      <c r="I138" s="36">
        <f>INDEX(NoSettings!$C$2:$AG$6843,MATCH($E138,NoSettings!$A$2:$A$6843,0),MATCH(I$104,NoSettings!$C$1:$AG$1,0))</f>
        <v>46086100000000</v>
      </c>
      <c r="J138" s="36">
        <f>INDEX(NoSettings!$C$2:$AG$6843,MATCH($E138,NoSettings!$A$2:$A$6843,0),MATCH(J$104,NoSettings!$C$1:$AG$1,0))</f>
        <v>47232400000000</v>
      </c>
      <c r="K138" s="36">
        <f>INDEX(NoSettings!$C$2:$AG$6843,MATCH($E138,NoSettings!$A$2:$A$6843,0),MATCH(K$104,NoSettings!$C$1:$AG$1,0))</f>
        <v>47945800000000</v>
      </c>
      <c r="L138" s="36">
        <f>INDEX(NoSettings!$C$2:$AG$6843,MATCH($E138,NoSettings!$A$2:$A$6843,0),MATCH(L$104,NoSettings!$C$1:$AG$1,0))</f>
        <v>48962100000000</v>
      </c>
      <c r="M138" s="36">
        <f>INDEX(NoSettings!$C$2:$AG$6843,MATCH($E138,NoSettings!$A$2:$A$6843,0),MATCH(M$104,NoSettings!$C$1:$AG$1,0))</f>
        <v>49874700000000</v>
      </c>
      <c r="N138" s="36">
        <f>INDEX(NoSettings!$C$2:$AG$6843,MATCH($E138,NoSettings!$A$2:$A$6843,0),MATCH(N$104,NoSettings!$C$1:$AG$1,0))</f>
        <v>50729100000000</v>
      </c>
      <c r="O138" s="36">
        <f>INDEX(NoSettings!$C$2:$AG$6843,MATCH($E138,NoSettings!$A$2:$A$6843,0),MATCH(O$104,NoSettings!$C$1:$AG$1,0))</f>
        <v>51476600000000</v>
      </c>
      <c r="P138" s="36">
        <f>INDEX(NoSettings!$C$2:$AG$6843,MATCH($E138,NoSettings!$A$2:$A$6843,0),MATCH(P$104,NoSettings!$C$1:$AG$1,0))</f>
        <v>52110100000000</v>
      </c>
      <c r="Q138" s="36">
        <f>INDEX(NoSettings!$C$2:$AG$6843,MATCH($E138,NoSettings!$A$2:$A$6843,0),MATCH(Q$104,NoSettings!$C$1:$AG$1,0))</f>
        <v>52619400000000</v>
      </c>
      <c r="R138" s="36">
        <f>INDEX(NoSettings!$C$2:$AG$6843,MATCH($E138,NoSettings!$A$2:$A$6843,0),MATCH(R$104,NoSettings!$C$1:$AG$1,0))</f>
        <v>52989900000000</v>
      </c>
      <c r="S138" s="36">
        <f>INDEX(NoSettings!$C$2:$AG$6843,MATCH($E138,NoSettings!$A$2:$A$6843,0),MATCH(S$104,NoSettings!$C$1:$AG$1,0))</f>
        <v>53187900000000</v>
      </c>
      <c r="T138" s="36">
        <f>INDEX(NoSettings!$C$2:$AG$6843,MATCH($E138,NoSettings!$A$2:$A$6843,0),MATCH(T$104,NoSettings!$C$1:$AG$1,0))</f>
        <v>53241000000000</v>
      </c>
      <c r="U138" s="36">
        <f>INDEX(NoSettings!$C$2:$AG$6843,MATCH($E138,NoSettings!$A$2:$A$6843,0),MATCH(U$104,NoSettings!$C$1:$AG$1,0))</f>
        <v>53556200000000</v>
      </c>
      <c r="V138" s="36">
        <f>INDEX(NoSettings!$C$2:$AG$6843,MATCH($E138,NoSettings!$A$2:$A$6843,0),MATCH(V$104,NoSettings!$C$1:$AG$1,0))</f>
        <v>53317200000000</v>
      </c>
      <c r="W138" s="36">
        <f>INDEX(NoSettings!$C$2:$AG$6843,MATCH($E138,NoSettings!$A$2:$A$6843,0),MATCH(W$104,NoSettings!$C$1:$AG$1,0))</f>
        <v>53321400000000</v>
      </c>
      <c r="X138" s="36">
        <f>INDEX(NoSettings!$C$2:$AG$6843,MATCH($E138,NoSettings!$A$2:$A$6843,0),MATCH(X$104,NoSettings!$C$1:$AG$1,0))</f>
        <v>53212400000000</v>
      </c>
      <c r="Y138" s="36">
        <f>INDEX(NoSettings!$C$2:$AG$6843,MATCH($E138,NoSettings!$A$2:$A$6843,0),MATCH(Y$104,NoSettings!$C$1:$AG$1,0))</f>
        <v>52699700000000</v>
      </c>
      <c r="Z138" s="36">
        <f>INDEX(NoSettings!$C$2:$AG$6843,MATCH($E138,NoSettings!$A$2:$A$6843,0),MATCH(Z$104,NoSettings!$C$1:$AG$1,0))</f>
        <v>52540300000000</v>
      </c>
      <c r="AA138" s="36">
        <f>INDEX(NoSettings!$C$2:$AG$6843,MATCH($E138,NoSettings!$A$2:$A$6843,0),MATCH(AA$104,NoSettings!$C$1:$AG$1,0))</f>
        <v>52417700000000</v>
      </c>
      <c r="AB138" s="36">
        <f>INDEX(NoSettings!$C$2:$AG$6843,MATCH($E138,NoSettings!$A$2:$A$6843,0),MATCH(AB$104,NoSettings!$C$1:$AG$1,0))</f>
        <v>52259700000000</v>
      </c>
      <c r="AC138" s="36">
        <f>INDEX(NoSettings!$C$2:$AG$6843,MATCH($E138,NoSettings!$A$2:$A$6843,0),MATCH(AC$104,NoSettings!$C$1:$AG$1,0))</f>
        <v>52171700000000</v>
      </c>
      <c r="AD138" s="36">
        <f>INDEX(NoSettings!$C$2:$AG$6843,MATCH($E138,NoSettings!$A$2:$A$6843,0),MATCH(AD$104,NoSettings!$C$1:$AG$1,0))</f>
        <v>52163200000000</v>
      </c>
      <c r="AE138" s="36">
        <f>INDEX(NoSettings!$C$2:$AG$6843,MATCH($E138,NoSettings!$A$2:$A$6843,0),MATCH(AE$104,NoSettings!$C$1:$AG$1,0))</f>
        <v>52517400000000</v>
      </c>
      <c r="AF138" s="36">
        <f>INDEX(NoSettings!$C$2:$AG$6843,MATCH($E138,NoSettings!$A$2:$A$6843,0),MATCH(AF$104,NoSettings!$C$1:$AG$1,0))</f>
        <v>52638800000000</v>
      </c>
      <c r="AG138" s="36">
        <f>INDEX(NoSettings!$C$2:$AG$6843,MATCH($E138,NoSettings!$A$2:$A$6843,0),MATCH(AG$104,NoSettings!$C$1:$AG$1,0))</f>
        <v>52886400000000</v>
      </c>
      <c r="AH138" s="36">
        <f>INDEX(NoSettings!$C$2:$AG$6843,MATCH($E138,NoSettings!$A$2:$A$6843,0),MATCH(AH$104,NoSettings!$C$1:$AG$1,0))</f>
        <v>53037800000000</v>
      </c>
      <c r="AI138" s="36">
        <f>INDEX(NoSettings!$C$2:$AG$6843,MATCH($E138,NoSettings!$A$2:$A$6843,0),MATCH(AI$104,NoSettings!$C$1:$AG$1,0))</f>
        <v>53491300000000</v>
      </c>
      <c r="AJ138" s="36">
        <f>INDEX(NoSettings!$C$2:$AG$6843,MATCH($E138,NoSettings!$A$2:$A$6843,0),MATCH(AJ$104,NoSettings!$C$1:$AG$1,0))</f>
        <v>53956500000000</v>
      </c>
    </row>
    <row r="139" spans="3:36">
      <c r="C139" s="23" t="s">
        <v>6987</v>
      </c>
      <c r="D139" s="23" t="s">
        <v>6986</v>
      </c>
      <c r="E139" s="21" t="s">
        <v>6479</v>
      </c>
      <c r="F139" s="36">
        <f>INDEX(NoSettings!$C$2:$AG$6843,MATCH($E139,NoSettings!$A$2:$A$6843,0),MATCH(F$104,NoSettings!$C$1:$AG$1,0))</f>
        <v>1933140000000</v>
      </c>
      <c r="G139" s="36">
        <f>INDEX(NoSettings!$C$2:$AG$6843,MATCH($E139,NoSettings!$A$2:$A$6843,0),MATCH(G$104,NoSettings!$C$1:$AG$1,0))</f>
        <v>2272820000000</v>
      </c>
      <c r="H139" s="36">
        <f>INDEX(NoSettings!$C$2:$AG$6843,MATCH($E139,NoSettings!$A$2:$A$6843,0),MATCH(H$104,NoSettings!$C$1:$AG$1,0))</f>
        <v>2313790000000</v>
      </c>
      <c r="I139" s="36">
        <f>INDEX(NoSettings!$C$2:$AG$6843,MATCH($E139,NoSettings!$A$2:$A$6843,0),MATCH(I$104,NoSettings!$C$1:$AG$1,0))</f>
        <v>2180420000000</v>
      </c>
      <c r="J139" s="36">
        <f>INDEX(NoSettings!$C$2:$AG$6843,MATCH($E139,NoSettings!$A$2:$A$6843,0),MATCH(J$104,NoSettings!$C$1:$AG$1,0))</f>
        <v>2222410000000</v>
      </c>
      <c r="K139" s="36">
        <f>INDEX(NoSettings!$C$2:$AG$6843,MATCH($E139,NoSettings!$A$2:$A$6843,0),MATCH(K$104,NoSettings!$C$1:$AG$1,0))</f>
        <v>2206970000000</v>
      </c>
      <c r="L139" s="36">
        <f>INDEX(NoSettings!$C$2:$AG$6843,MATCH($E139,NoSettings!$A$2:$A$6843,0),MATCH(L$104,NoSettings!$C$1:$AG$1,0))</f>
        <v>2262700000000</v>
      </c>
      <c r="M139" s="36">
        <f>INDEX(NoSettings!$C$2:$AG$6843,MATCH($E139,NoSettings!$A$2:$A$6843,0),MATCH(M$104,NoSettings!$C$1:$AG$1,0))</f>
        <v>2347890000000</v>
      </c>
      <c r="N139" s="36">
        <f>INDEX(NoSettings!$C$2:$AG$6843,MATCH($E139,NoSettings!$A$2:$A$6843,0),MATCH(N$104,NoSettings!$C$1:$AG$1,0))</f>
        <v>2405070000000</v>
      </c>
      <c r="O139" s="36">
        <f>INDEX(NoSettings!$C$2:$AG$6843,MATCH($E139,NoSettings!$A$2:$A$6843,0),MATCH(O$104,NoSettings!$C$1:$AG$1,0))</f>
        <v>2463480000000</v>
      </c>
      <c r="P139" s="36">
        <f>INDEX(NoSettings!$C$2:$AG$6843,MATCH($E139,NoSettings!$A$2:$A$6843,0),MATCH(P$104,NoSettings!$C$1:$AG$1,0))</f>
        <v>2518520000000</v>
      </c>
      <c r="Q139" s="36">
        <f>INDEX(NoSettings!$C$2:$AG$6843,MATCH($E139,NoSettings!$A$2:$A$6843,0),MATCH(Q$104,NoSettings!$C$1:$AG$1,0))</f>
        <v>2564280000000</v>
      </c>
      <c r="R139" s="36">
        <f>INDEX(NoSettings!$C$2:$AG$6843,MATCH($E139,NoSettings!$A$2:$A$6843,0),MATCH(R$104,NoSettings!$C$1:$AG$1,0))</f>
        <v>2598150000000</v>
      </c>
      <c r="S139" s="36">
        <f>INDEX(NoSettings!$C$2:$AG$6843,MATCH($E139,NoSettings!$A$2:$A$6843,0),MATCH(S$104,NoSettings!$C$1:$AG$1,0))</f>
        <v>2628280000000</v>
      </c>
      <c r="T139" s="36">
        <f>INDEX(NoSettings!$C$2:$AG$6843,MATCH($E139,NoSettings!$A$2:$A$6843,0),MATCH(T$104,NoSettings!$C$1:$AG$1,0))</f>
        <v>2643360000000</v>
      </c>
      <c r="U139" s="36">
        <f>INDEX(NoSettings!$C$2:$AG$6843,MATCH($E139,NoSettings!$A$2:$A$6843,0),MATCH(U$104,NoSettings!$C$1:$AG$1,0))</f>
        <v>2607190000000</v>
      </c>
      <c r="V139" s="36">
        <f>INDEX(NoSettings!$C$2:$AG$6843,MATCH($E139,NoSettings!$A$2:$A$6843,0),MATCH(V$104,NoSettings!$C$1:$AG$1,0))</f>
        <v>2567960000000</v>
      </c>
      <c r="W139" s="36">
        <f>INDEX(NoSettings!$C$2:$AG$6843,MATCH($E139,NoSettings!$A$2:$A$6843,0),MATCH(W$104,NoSettings!$C$1:$AG$1,0))</f>
        <v>2569610000000</v>
      </c>
      <c r="X139" s="36">
        <f>INDEX(NoSettings!$C$2:$AG$6843,MATCH($E139,NoSettings!$A$2:$A$6843,0),MATCH(X$104,NoSettings!$C$1:$AG$1,0))</f>
        <v>2558390000000</v>
      </c>
      <c r="Y139" s="36">
        <f>INDEX(NoSettings!$C$2:$AG$6843,MATCH($E139,NoSettings!$A$2:$A$6843,0),MATCH(Y$104,NoSettings!$C$1:$AG$1,0))</f>
        <v>2524640000000</v>
      </c>
      <c r="Z139" s="36">
        <f>INDEX(NoSettings!$C$2:$AG$6843,MATCH($E139,NoSettings!$A$2:$A$6843,0),MATCH(Z$104,NoSettings!$C$1:$AG$1,0))</f>
        <v>2447680000000</v>
      </c>
      <c r="AA139" s="36">
        <f>INDEX(NoSettings!$C$2:$AG$6843,MATCH($E139,NoSettings!$A$2:$A$6843,0),MATCH(AA$104,NoSettings!$C$1:$AG$1,0))</f>
        <v>2388970000000</v>
      </c>
      <c r="AB139" s="36">
        <f>INDEX(NoSettings!$C$2:$AG$6843,MATCH($E139,NoSettings!$A$2:$A$6843,0),MATCH(AB$104,NoSettings!$C$1:$AG$1,0))</f>
        <v>2385100000000</v>
      </c>
      <c r="AC139" s="36">
        <f>INDEX(NoSettings!$C$2:$AG$6843,MATCH($E139,NoSettings!$A$2:$A$6843,0),MATCH(AC$104,NoSettings!$C$1:$AG$1,0))</f>
        <v>2349730000000</v>
      </c>
      <c r="AD139" s="36">
        <f>INDEX(NoSettings!$C$2:$AG$6843,MATCH($E139,NoSettings!$A$2:$A$6843,0),MATCH(AD$104,NoSettings!$C$1:$AG$1,0))</f>
        <v>2283330000000</v>
      </c>
      <c r="AE139" s="36">
        <f>INDEX(NoSettings!$C$2:$AG$6843,MATCH($E139,NoSettings!$A$2:$A$6843,0),MATCH(AE$104,NoSettings!$C$1:$AG$1,0))</f>
        <v>2200960000000</v>
      </c>
      <c r="AF139" s="36">
        <f>INDEX(NoSettings!$C$2:$AG$6843,MATCH($E139,NoSettings!$A$2:$A$6843,0),MATCH(AF$104,NoSettings!$C$1:$AG$1,0))</f>
        <v>2159560000000</v>
      </c>
      <c r="AG139" s="36">
        <f>INDEX(NoSettings!$C$2:$AG$6843,MATCH($E139,NoSettings!$A$2:$A$6843,0),MATCH(AG$104,NoSettings!$C$1:$AG$1,0))</f>
        <v>2328760000000</v>
      </c>
      <c r="AH139" s="36">
        <f>INDEX(NoSettings!$C$2:$AG$6843,MATCH($E139,NoSettings!$A$2:$A$6843,0),MATCH(AH$104,NoSettings!$C$1:$AG$1,0))</f>
        <v>2354190000000</v>
      </c>
      <c r="AI139" s="36">
        <f>INDEX(NoSettings!$C$2:$AG$6843,MATCH($E139,NoSettings!$A$2:$A$6843,0),MATCH(AI$104,NoSettings!$C$1:$AG$1,0))</f>
        <v>2399990000000</v>
      </c>
      <c r="AJ139" s="36">
        <f>INDEX(NoSettings!$C$2:$AG$6843,MATCH($E139,NoSettings!$A$2:$A$6843,0),MATCH(AJ$104,NoSettings!$C$1:$AG$1,0))</f>
        <v>2442550000000</v>
      </c>
    </row>
    <row r="140" spans="3:36">
      <c r="C140" s="23" t="s">
        <v>6987</v>
      </c>
      <c r="D140" s="23" t="s">
        <v>6986</v>
      </c>
      <c r="E140" s="21" t="s">
        <v>6474</v>
      </c>
      <c r="F140" s="36">
        <f>INDEX(NoSettings!$C$2:$AG$6843,MATCH($E140,NoSettings!$A$2:$A$6843,0),MATCH(F$104,NoSettings!$C$1:$AG$1,0))</f>
        <v>0</v>
      </c>
      <c r="G140" s="36">
        <f>INDEX(NoSettings!$C$2:$AG$6843,MATCH($E140,NoSettings!$A$2:$A$6843,0),MATCH(G$104,NoSettings!$C$1:$AG$1,0))</f>
        <v>0</v>
      </c>
      <c r="H140" s="36">
        <f>INDEX(NoSettings!$C$2:$AG$6843,MATCH($E140,NoSettings!$A$2:$A$6843,0),MATCH(H$104,NoSettings!$C$1:$AG$1,0))</f>
        <v>0</v>
      </c>
      <c r="I140" s="36">
        <f>INDEX(NoSettings!$C$2:$AG$6843,MATCH($E140,NoSettings!$A$2:$A$6843,0),MATCH(I$104,NoSettings!$C$1:$AG$1,0))</f>
        <v>0</v>
      </c>
      <c r="J140" s="36">
        <f>INDEX(NoSettings!$C$2:$AG$6843,MATCH($E140,NoSettings!$A$2:$A$6843,0),MATCH(J$104,NoSettings!$C$1:$AG$1,0))</f>
        <v>0</v>
      </c>
      <c r="K140" s="36">
        <f>INDEX(NoSettings!$C$2:$AG$6843,MATCH($E140,NoSettings!$A$2:$A$6843,0),MATCH(K$104,NoSettings!$C$1:$AG$1,0))</f>
        <v>0</v>
      </c>
      <c r="L140" s="36">
        <f>INDEX(NoSettings!$C$2:$AG$6843,MATCH($E140,NoSettings!$A$2:$A$6843,0),MATCH(L$104,NoSettings!$C$1:$AG$1,0))</f>
        <v>0</v>
      </c>
      <c r="M140" s="36">
        <f>INDEX(NoSettings!$C$2:$AG$6843,MATCH($E140,NoSettings!$A$2:$A$6843,0),MATCH(M$104,NoSettings!$C$1:$AG$1,0))</f>
        <v>0</v>
      </c>
      <c r="N140" s="36">
        <f>INDEX(NoSettings!$C$2:$AG$6843,MATCH($E140,NoSettings!$A$2:$A$6843,0),MATCH(N$104,NoSettings!$C$1:$AG$1,0))</f>
        <v>0</v>
      </c>
      <c r="O140" s="36">
        <f>INDEX(NoSettings!$C$2:$AG$6843,MATCH($E140,NoSettings!$A$2:$A$6843,0),MATCH(O$104,NoSettings!$C$1:$AG$1,0))</f>
        <v>0</v>
      </c>
      <c r="P140" s="36">
        <f>INDEX(NoSettings!$C$2:$AG$6843,MATCH($E140,NoSettings!$A$2:$A$6843,0),MATCH(P$104,NoSettings!$C$1:$AG$1,0))</f>
        <v>0</v>
      </c>
      <c r="Q140" s="36">
        <f>INDEX(NoSettings!$C$2:$AG$6843,MATCH($E140,NoSettings!$A$2:$A$6843,0),MATCH(Q$104,NoSettings!$C$1:$AG$1,0))</f>
        <v>0</v>
      </c>
      <c r="R140" s="36">
        <f>INDEX(NoSettings!$C$2:$AG$6843,MATCH($E140,NoSettings!$A$2:$A$6843,0),MATCH(R$104,NoSettings!$C$1:$AG$1,0))</f>
        <v>0</v>
      </c>
      <c r="S140" s="36">
        <f>INDEX(NoSettings!$C$2:$AG$6843,MATCH($E140,NoSettings!$A$2:$A$6843,0),MATCH(S$104,NoSettings!$C$1:$AG$1,0))</f>
        <v>0</v>
      </c>
      <c r="T140" s="36">
        <f>INDEX(NoSettings!$C$2:$AG$6843,MATCH($E140,NoSettings!$A$2:$A$6843,0),MATCH(T$104,NoSettings!$C$1:$AG$1,0))</f>
        <v>0</v>
      </c>
      <c r="U140" s="36">
        <f>INDEX(NoSettings!$C$2:$AG$6843,MATCH($E140,NoSettings!$A$2:$A$6843,0),MATCH(U$104,NoSettings!$C$1:$AG$1,0))</f>
        <v>0</v>
      </c>
      <c r="V140" s="36">
        <f>INDEX(NoSettings!$C$2:$AG$6843,MATCH($E140,NoSettings!$A$2:$A$6843,0),MATCH(V$104,NoSettings!$C$1:$AG$1,0))</f>
        <v>0</v>
      </c>
      <c r="W140" s="36">
        <f>INDEX(NoSettings!$C$2:$AG$6843,MATCH($E140,NoSettings!$A$2:$A$6843,0),MATCH(W$104,NoSettings!$C$1:$AG$1,0))</f>
        <v>0</v>
      </c>
      <c r="X140" s="36">
        <f>INDEX(NoSettings!$C$2:$AG$6843,MATCH($E140,NoSettings!$A$2:$A$6843,0),MATCH(X$104,NoSettings!$C$1:$AG$1,0))</f>
        <v>0</v>
      </c>
      <c r="Y140" s="36">
        <f>INDEX(NoSettings!$C$2:$AG$6843,MATCH($E140,NoSettings!$A$2:$A$6843,0),MATCH(Y$104,NoSettings!$C$1:$AG$1,0))</f>
        <v>0</v>
      </c>
      <c r="Z140" s="36">
        <f>INDEX(NoSettings!$C$2:$AG$6843,MATCH($E140,NoSettings!$A$2:$A$6843,0),MATCH(Z$104,NoSettings!$C$1:$AG$1,0))</f>
        <v>0</v>
      </c>
      <c r="AA140" s="36">
        <f>INDEX(NoSettings!$C$2:$AG$6843,MATCH($E140,NoSettings!$A$2:$A$6843,0),MATCH(AA$104,NoSettings!$C$1:$AG$1,0))</f>
        <v>0</v>
      </c>
      <c r="AB140" s="36">
        <f>INDEX(NoSettings!$C$2:$AG$6843,MATCH($E140,NoSettings!$A$2:$A$6843,0),MATCH(AB$104,NoSettings!$C$1:$AG$1,0))</f>
        <v>0</v>
      </c>
      <c r="AC140" s="36">
        <f>INDEX(NoSettings!$C$2:$AG$6843,MATCH($E140,NoSettings!$A$2:$A$6843,0),MATCH(AC$104,NoSettings!$C$1:$AG$1,0))</f>
        <v>0</v>
      </c>
      <c r="AD140" s="36">
        <f>INDEX(NoSettings!$C$2:$AG$6843,MATCH($E140,NoSettings!$A$2:$A$6843,0),MATCH(AD$104,NoSettings!$C$1:$AG$1,0))</f>
        <v>0</v>
      </c>
      <c r="AE140" s="36">
        <f>INDEX(NoSettings!$C$2:$AG$6843,MATCH($E140,NoSettings!$A$2:$A$6843,0),MATCH(AE$104,NoSettings!$C$1:$AG$1,0))</f>
        <v>0</v>
      </c>
      <c r="AF140" s="36">
        <f>INDEX(NoSettings!$C$2:$AG$6843,MATCH($E140,NoSettings!$A$2:$A$6843,0),MATCH(AF$104,NoSettings!$C$1:$AG$1,0))</f>
        <v>0</v>
      </c>
      <c r="AG140" s="36">
        <f>INDEX(NoSettings!$C$2:$AG$6843,MATCH($E140,NoSettings!$A$2:$A$6843,0),MATCH(AG$104,NoSettings!$C$1:$AG$1,0))</f>
        <v>0</v>
      </c>
      <c r="AH140" s="36">
        <f>INDEX(NoSettings!$C$2:$AG$6843,MATCH($E140,NoSettings!$A$2:$A$6843,0),MATCH(AH$104,NoSettings!$C$1:$AG$1,0))</f>
        <v>0</v>
      </c>
      <c r="AI140" s="36">
        <f>INDEX(NoSettings!$C$2:$AG$6843,MATCH($E140,NoSettings!$A$2:$A$6843,0),MATCH(AI$104,NoSettings!$C$1:$AG$1,0))</f>
        <v>0</v>
      </c>
      <c r="AJ140" s="36">
        <f>INDEX(NoSettings!$C$2:$AG$6843,MATCH($E140,NoSettings!$A$2:$A$6843,0),MATCH(AJ$104,NoSettings!$C$1:$AG$1,0))</f>
        <v>0</v>
      </c>
    </row>
    <row r="141" spans="3:36">
      <c r="C141" s="23" t="s">
        <v>6987</v>
      </c>
      <c r="D141" s="23" t="s">
        <v>6986</v>
      </c>
      <c r="E141" s="21" t="s">
        <v>6471</v>
      </c>
      <c r="F141" s="36">
        <f>INDEX(NoSettings!$C$2:$AG$6843,MATCH($E141,NoSettings!$A$2:$A$6843,0),MATCH(F$104,NoSettings!$C$1:$AG$1,0))</f>
        <v>0</v>
      </c>
      <c r="G141" s="36">
        <f>INDEX(NoSettings!$C$2:$AG$6843,MATCH($E141,NoSettings!$A$2:$A$6843,0),MATCH(G$104,NoSettings!$C$1:$AG$1,0))</f>
        <v>0</v>
      </c>
      <c r="H141" s="36">
        <f>INDEX(NoSettings!$C$2:$AG$6843,MATCH($E141,NoSettings!$A$2:$A$6843,0),MATCH(H$104,NoSettings!$C$1:$AG$1,0))</f>
        <v>0</v>
      </c>
      <c r="I141" s="36">
        <f>INDEX(NoSettings!$C$2:$AG$6843,MATCH($E141,NoSettings!$A$2:$A$6843,0),MATCH(I$104,NoSettings!$C$1:$AG$1,0))</f>
        <v>0</v>
      </c>
      <c r="J141" s="36">
        <f>INDEX(NoSettings!$C$2:$AG$6843,MATCH($E141,NoSettings!$A$2:$A$6843,0),MATCH(J$104,NoSettings!$C$1:$AG$1,0))</f>
        <v>0</v>
      </c>
      <c r="K141" s="36">
        <f>INDEX(NoSettings!$C$2:$AG$6843,MATCH($E141,NoSettings!$A$2:$A$6843,0),MATCH(K$104,NoSettings!$C$1:$AG$1,0))</f>
        <v>0</v>
      </c>
      <c r="L141" s="36">
        <f>INDEX(NoSettings!$C$2:$AG$6843,MATCH($E141,NoSettings!$A$2:$A$6843,0),MATCH(L$104,NoSettings!$C$1:$AG$1,0))</f>
        <v>0</v>
      </c>
      <c r="M141" s="36">
        <f>INDEX(NoSettings!$C$2:$AG$6843,MATCH($E141,NoSettings!$A$2:$A$6843,0),MATCH(M$104,NoSettings!$C$1:$AG$1,0))</f>
        <v>0</v>
      </c>
      <c r="N141" s="36">
        <f>INDEX(NoSettings!$C$2:$AG$6843,MATCH($E141,NoSettings!$A$2:$A$6843,0),MATCH(N$104,NoSettings!$C$1:$AG$1,0))</f>
        <v>0</v>
      </c>
      <c r="O141" s="36">
        <f>INDEX(NoSettings!$C$2:$AG$6843,MATCH($E141,NoSettings!$A$2:$A$6843,0),MATCH(O$104,NoSettings!$C$1:$AG$1,0))</f>
        <v>0</v>
      </c>
      <c r="P141" s="36">
        <f>INDEX(NoSettings!$C$2:$AG$6843,MATCH($E141,NoSettings!$A$2:$A$6843,0),MATCH(P$104,NoSettings!$C$1:$AG$1,0))</f>
        <v>0</v>
      </c>
      <c r="Q141" s="36">
        <f>INDEX(NoSettings!$C$2:$AG$6843,MATCH($E141,NoSettings!$A$2:$A$6843,0),MATCH(Q$104,NoSettings!$C$1:$AG$1,0))</f>
        <v>0</v>
      </c>
      <c r="R141" s="36">
        <f>INDEX(NoSettings!$C$2:$AG$6843,MATCH($E141,NoSettings!$A$2:$A$6843,0),MATCH(R$104,NoSettings!$C$1:$AG$1,0))</f>
        <v>0</v>
      </c>
      <c r="S141" s="36">
        <f>INDEX(NoSettings!$C$2:$AG$6843,MATCH($E141,NoSettings!$A$2:$A$6843,0),MATCH(S$104,NoSettings!$C$1:$AG$1,0))</f>
        <v>0</v>
      </c>
      <c r="T141" s="36">
        <f>INDEX(NoSettings!$C$2:$AG$6843,MATCH($E141,NoSettings!$A$2:$A$6843,0),MATCH(T$104,NoSettings!$C$1:$AG$1,0))</f>
        <v>0</v>
      </c>
      <c r="U141" s="36">
        <f>INDEX(NoSettings!$C$2:$AG$6843,MATCH($E141,NoSettings!$A$2:$A$6843,0),MATCH(U$104,NoSettings!$C$1:$AG$1,0))</f>
        <v>0</v>
      </c>
      <c r="V141" s="36">
        <f>INDEX(NoSettings!$C$2:$AG$6843,MATCH($E141,NoSettings!$A$2:$A$6843,0),MATCH(V$104,NoSettings!$C$1:$AG$1,0))</f>
        <v>0</v>
      </c>
      <c r="W141" s="36">
        <f>INDEX(NoSettings!$C$2:$AG$6843,MATCH($E141,NoSettings!$A$2:$A$6843,0),MATCH(W$104,NoSettings!$C$1:$AG$1,0))</f>
        <v>0</v>
      </c>
      <c r="X141" s="36">
        <f>INDEX(NoSettings!$C$2:$AG$6843,MATCH($E141,NoSettings!$A$2:$A$6843,0),MATCH(X$104,NoSettings!$C$1:$AG$1,0))</f>
        <v>0</v>
      </c>
      <c r="Y141" s="36">
        <f>INDEX(NoSettings!$C$2:$AG$6843,MATCH($E141,NoSettings!$A$2:$A$6843,0),MATCH(Y$104,NoSettings!$C$1:$AG$1,0))</f>
        <v>0</v>
      </c>
      <c r="Z141" s="36">
        <f>INDEX(NoSettings!$C$2:$AG$6843,MATCH($E141,NoSettings!$A$2:$A$6843,0),MATCH(Z$104,NoSettings!$C$1:$AG$1,0))</f>
        <v>0</v>
      </c>
      <c r="AA141" s="36">
        <f>INDEX(NoSettings!$C$2:$AG$6843,MATCH($E141,NoSettings!$A$2:$A$6843,0),MATCH(AA$104,NoSettings!$C$1:$AG$1,0))</f>
        <v>0</v>
      </c>
      <c r="AB141" s="36">
        <f>INDEX(NoSettings!$C$2:$AG$6843,MATCH($E141,NoSettings!$A$2:$A$6843,0),MATCH(AB$104,NoSettings!$C$1:$AG$1,0))</f>
        <v>0</v>
      </c>
      <c r="AC141" s="36">
        <f>INDEX(NoSettings!$C$2:$AG$6843,MATCH($E141,NoSettings!$A$2:$A$6843,0),MATCH(AC$104,NoSettings!$C$1:$AG$1,0))</f>
        <v>0</v>
      </c>
      <c r="AD141" s="36">
        <f>INDEX(NoSettings!$C$2:$AG$6843,MATCH($E141,NoSettings!$A$2:$A$6843,0),MATCH(AD$104,NoSettings!$C$1:$AG$1,0))</f>
        <v>0</v>
      </c>
      <c r="AE141" s="36">
        <f>INDEX(NoSettings!$C$2:$AG$6843,MATCH($E141,NoSettings!$A$2:$A$6843,0),MATCH(AE$104,NoSettings!$C$1:$AG$1,0))</f>
        <v>0</v>
      </c>
      <c r="AF141" s="36">
        <f>INDEX(NoSettings!$C$2:$AG$6843,MATCH($E141,NoSettings!$A$2:$A$6843,0),MATCH(AF$104,NoSettings!$C$1:$AG$1,0))</f>
        <v>0</v>
      </c>
      <c r="AG141" s="36">
        <f>INDEX(NoSettings!$C$2:$AG$6843,MATCH($E141,NoSettings!$A$2:$A$6843,0),MATCH(AG$104,NoSettings!$C$1:$AG$1,0))</f>
        <v>0</v>
      </c>
      <c r="AH141" s="36">
        <f>INDEX(NoSettings!$C$2:$AG$6843,MATCH($E141,NoSettings!$A$2:$A$6843,0),MATCH(AH$104,NoSettings!$C$1:$AG$1,0))</f>
        <v>0</v>
      </c>
      <c r="AI141" s="36">
        <f>INDEX(NoSettings!$C$2:$AG$6843,MATCH($E141,NoSettings!$A$2:$A$6843,0),MATCH(AI$104,NoSettings!$C$1:$AG$1,0))</f>
        <v>0</v>
      </c>
      <c r="AJ141" s="36">
        <f>INDEX(NoSettings!$C$2:$AG$6843,MATCH($E141,NoSettings!$A$2:$A$6843,0),MATCH(AJ$104,NoSettings!$C$1:$AG$1,0))</f>
        <v>0</v>
      </c>
    </row>
    <row r="142" spans="3:36">
      <c r="C142" s="23" t="s">
        <v>6987</v>
      </c>
      <c r="D142" s="23" t="s">
        <v>6986</v>
      </c>
      <c r="E142" s="21" t="s">
        <v>6469</v>
      </c>
      <c r="F142" s="36">
        <f>INDEX(NoSettings!$C$2:$AG$6843,MATCH($E142,NoSettings!$A$2:$A$6843,0),MATCH(F$104,NoSettings!$C$1:$AG$1,0))</f>
        <v>0</v>
      </c>
      <c r="G142" s="36">
        <f>INDEX(NoSettings!$C$2:$AG$6843,MATCH($E142,NoSettings!$A$2:$A$6843,0),MATCH(G$104,NoSettings!$C$1:$AG$1,0))</f>
        <v>0</v>
      </c>
      <c r="H142" s="36">
        <f>INDEX(NoSettings!$C$2:$AG$6843,MATCH($E142,NoSettings!$A$2:$A$6843,0),MATCH(H$104,NoSettings!$C$1:$AG$1,0))</f>
        <v>0</v>
      </c>
      <c r="I142" s="36">
        <f>INDEX(NoSettings!$C$2:$AG$6843,MATCH($E142,NoSettings!$A$2:$A$6843,0),MATCH(I$104,NoSettings!$C$1:$AG$1,0))</f>
        <v>0</v>
      </c>
      <c r="J142" s="36">
        <f>INDEX(NoSettings!$C$2:$AG$6843,MATCH($E142,NoSettings!$A$2:$A$6843,0),MATCH(J$104,NoSettings!$C$1:$AG$1,0))</f>
        <v>0</v>
      </c>
      <c r="K142" s="36">
        <f>INDEX(NoSettings!$C$2:$AG$6843,MATCH($E142,NoSettings!$A$2:$A$6843,0),MATCH(K$104,NoSettings!$C$1:$AG$1,0))</f>
        <v>0</v>
      </c>
      <c r="L142" s="36">
        <f>INDEX(NoSettings!$C$2:$AG$6843,MATCH($E142,NoSettings!$A$2:$A$6843,0),MATCH(L$104,NoSettings!$C$1:$AG$1,0))</f>
        <v>0</v>
      </c>
      <c r="M142" s="36">
        <f>INDEX(NoSettings!$C$2:$AG$6843,MATCH($E142,NoSettings!$A$2:$A$6843,0),MATCH(M$104,NoSettings!$C$1:$AG$1,0))</f>
        <v>0</v>
      </c>
      <c r="N142" s="36">
        <f>INDEX(NoSettings!$C$2:$AG$6843,MATCH($E142,NoSettings!$A$2:$A$6843,0),MATCH(N$104,NoSettings!$C$1:$AG$1,0))</f>
        <v>0</v>
      </c>
      <c r="O142" s="36">
        <f>INDEX(NoSettings!$C$2:$AG$6843,MATCH($E142,NoSettings!$A$2:$A$6843,0),MATCH(O$104,NoSettings!$C$1:$AG$1,0))</f>
        <v>0</v>
      </c>
      <c r="P142" s="36">
        <f>INDEX(NoSettings!$C$2:$AG$6843,MATCH($E142,NoSettings!$A$2:$A$6843,0),MATCH(P$104,NoSettings!$C$1:$AG$1,0))</f>
        <v>0</v>
      </c>
      <c r="Q142" s="36">
        <f>INDEX(NoSettings!$C$2:$AG$6843,MATCH($E142,NoSettings!$A$2:$A$6843,0),MATCH(Q$104,NoSettings!$C$1:$AG$1,0))</f>
        <v>0</v>
      </c>
      <c r="R142" s="36">
        <f>INDEX(NoSettings!$C$2:$AG$6843,MATCH($E142,NoSettings!$A$2:$A$6843,0),MATCH(R$104,NoSettings!$C$1:$AG$1,0))</f>
        <v>0</v>
      </c>
      <c r="S142" s="36">
        <f>INDEX(NoSettings!$C$2:$AG$6843,MATCH($E142,NoSettings!$A$2:$A$6843,0),MATCH(S$104,NoSettings!$C$1:$AG$1,0))</f>
        <v>0</v>
      </c>
      <c r="T142" s="36">
        <f>INDEX(NoSettings!$C$2:$AG$6843,MATCH($E142,NoSettings!$A$2:$A$6843,0),MATCH(T$104,NoSettings!$C$1:$AG$1,0))</f>
        <v>0</v>
      </c>
      <c r="U142" s="36">
        <f>INDEX(NoSettings!$C$2:$AG$6843,MATCH($E142,NoSettings!$A$2:$A$6843,0),MATCH(U$104,NoSettings!$C$1:$AG$1,0))</f>
        <v>0</v>
      </c>
      <c r="V142" s="36">
        <f>INDEX(NoSettings!$C$2:$AG$6843,MATCH($E142,NoSettings!$A$2:$A$6843,0),MATCH(V$104,NoSettings!$C$1:$AG$1,0))</f>
        <v>0</v>
      </c>
      <c r="W142" s="36">
        <f>INDEX(NoSettings!$C$2:$AG$6843,MATCH($E142,NoSettings!$A$2:$A$6843,0),MATCH(W$104,NoSettings!$C$1:$AG$1,0))</f>
        <v>0</v>
      </c>
      <c r="X142" s="36">
        <f>INDEX(NoSettings!$C$2:$AG$6843,MATCH($E142,NoSettings!$A$2:$A$6843,0),MATCH(X$104,NoSettings!$C$1:$AG$1,0))</f>
        <v>0</v>
      </c>
      <c r="Y142" s="36">
        <f>INDEX(NoSettings!$C$2:$AG$6843,MATCH($E142,NoSettings!$A$2:$A$6843,0),MATCH(Y$104,NoSettings!$C$1:$AG$1,0))</f>
        <v>0</v>
      </c>
      <c r="Z142" s="36">
        <f>INDEX(NoSettings!$C$2:$AG$6843,MATCH($E142,NoSettings!$A$2:$A$6843,0),MATCH(Z$104,NoSettings!$C$1:$AG$1,0))</f>
        <v>0</v>
      </c>
      <c r="AA142" s="36">
        <f>INDEX(NoSettings!$C$2:$AG$6843,MATCH($E142,NoSettings!$A$2:$A$6843,0),MATCH(AA$104,NoSettings!$C$1:$AG$1,0))</f>
        <v>0</v>
      </c>
      <c r="AB142" s="36">
        <f>INDEX(NoSettings!$C$2:$AG$6843,MATCH($E142,NoSettings!$A$2:$A$6843,0),MATCH(AB$104,NoSettings!$C$1:$AG$1,0))</f>
        <v>0</v>
      </c>
      <c r="AC142" s="36">
        <f>INDEX(NoSettings!$C$2:$AG$6843,MATCH($E142,NoSettings!$A$2:$A$6843,0),MATCH(AC$104,NoSettings!$C$1:$AG$1,0))</f>
        <v>0</v>
      </c>
      <c r="AD142" s="36">
        <f>INDEX(NoSettings!$C$2:$AG$6843,MATCH($E142,NoSettings!$A$2:$A$6843,0),MATCH(AD$104,NoSettings!$C$1:$AG$1,0))</f>
        <v>0</v>
      </c>
      <c r="AE142" s="36">
        <f>INDEX(NoSettings!$C$2:$AG$6843,MATCH($E142,NoSettings!$A$2:$A$6843,0),MATCH(AE$104,NoSettings!$C$1:$AG$1,0))</f>
        <v>0</v>
      </c>
      <c r="AF142" s="36">
        <f>INDEX(NoSettings!$C$2:$AG$6843,MATCH($E142,NoSettings!$A$2:$A$6843,0),MATCH(AF$104,NoSettings!$C$1:$AG$1,0))</f>
        <v>0</v>
      </c>
      <c r="AG142" s="36">
        <f>INDEX(NoSettings!$C$2:$AG$6843,MATCH($E142,NoSettings!$A$2:$A$6843,0),MATCH(AG$104,NoSettings!$C$1:$AG$1,0))</f>
        <v>0</v>
      </c>
      <c r="AH142" s="36">
        <f>INDEX(NoSettings!$C$2:$AG$6843,MATCH($E142,NoSettings!$A$2:$A$6843,0),MATCH(AH$104,NoSettings!$C$1:$AG$1,0))</f>
        <v>0</v>
      </c>
      <c r="AI142" s="36">
        <f>INDEX(NoSettings!$C$2:$AG$6843,MATCH($E142,NoSettings!$A$2:$A$6843,0),MATCH(AI$104,NoSettings!$C$1:$AG$1,0))</f>
        <v>0</v>
      </c>
      <c r="AJ142" s="36">
        <f>INDEX(NoSettings!$C$2:$AG$6843,MATCH($E142,NoSettings!$A$2:$A$6843,0),MATCH(AJ$104,NoSettings!$C$1:$AG$1,0))</f>
        <v>0</v>
      </c>
    </row>
    <row r="143" spans="3:36">
      <c r="C143" s="23" t="s">
        <v>6987</v>
      </c>
      <c r="D143" s="23" t="s">
        <v>6986</v>
      </c>
      <c r="E143" s="21" t="s">
        <v>6456</v>
      </c>
      <c r="F143" s="36">
        <f>INDEX(NoSettings!$C$2:$AG$6843,MATCH($E143,NoSettings!$A$2:$A$6843,0),MATCH(F$104,NoSettings!$C$1:$AG$1,0))</f>
        <v>1304380000000</v>
      </c>
      <c r="G143" s="36">
        <f>INDEX(NoSettings!$C$2:$AG$6843,MATCH($E143,NoSettings!$A$2:$A$6843,0),MATCH(G$104,NoSettings!$C$1:$AG$1,0))</f>
        <v>1292340000000</v>
      </c>
      <c r="H143" s="36">
        <f>INDEX(NoSettings!$C$2:$AG$6843,MATCH($E143,NoSettings!$A$2:$A$6843,0),MATCH(H$104,NoSettings!$C$1:$AG$1,0))</f>
        <v>1264670000000</v>
      </c>
      <c r="I143" s="36">
        <f>INDEX(NoSettings!$C$2:$AG$6843,MATCH($E143,NoSettings!$A$2:$A$6843,0),MATCH(I$104,NoSettings!$C$1:$AG$1,0))</f>
        <v>1244560000000</v>
      </c>
      <c r="J143" s="36">
        <f>INDEX(NoSettings!$C$2:$AG$6843,MATCH($E143,NoSettings!$A$2:$A$6843,0),MATCH(J$104,NoSettings!$C$1:$AG$1,0))</f>
        <v>1219570000000</v>
      </c>
      <c r="K143" s="36">
        <f>INDEX(NoSettings!$C$2:$AG$6843,MATCH($E143,NoSettings!$A$2:$A$6843,0),MATCH(K$104,NoSettings!$C$1:$AG$1,0))</f>
        <v>1180080000000</v>
      </c>
      <c r="L143" s="36">
        <f>INDEX(NoSettings!$C$2:$AG$6843,MATCH($E143,NoSettings!$A$2:$A$6843,0),MATCH(L$104,NoSettings!$C$1:$AG$1,0))</f>
        <v>1147080000000</v>
      </c>
      <c r="M143" s="36">
        <f>INDEX(NoSettings!$C$2:$AG$6843,MATCH($E143,NoSettings!$A$2:$A$6843,0),MATCH(M$104,NoSettings!$C$1:$AG$1,0))</f>
        <v>1110310000000</v>
      </c>
      <c r="N143" s="36">
        <f>INDEX(NoSettings!$C$2:$AG$6843,MATCH($E143,NoSettings!$A$2:$A$6843,0),MATCH(N$104,NoSettings!$C$1:$AG$1,0))</f>
        <v>1070670000000</v>
      </c>
      <c r="O143" s="36">
        <f>INDEX(NoSettings!$C$2:$AG$6843,MATCH($E143,NoSettings!$A$2:$A$6843,0),MATCH(O$104,NoSettings!$C$1:$AG$1,0))</f>
        <v>1027930000000</v>
      </c>
      <c r="P143" s="36">
        <f>INDEX(NoSettings!$C$2:$AG$6843,MATCH($E143,NoSettings!$A$2:$A$6843,0),MATCH(P$104,NoSettings!$C$1:$AG$1,0))</f>
        <v>982671000000</v>
      </c>
      <c r="Q143" s="36">
        <f>INDEX(NoSettings!$C$2:$AG$6843,MATCH($E143,NoSettings!$A$2:$A$6843,0),MATCH(Q$104,NoSettings!$C$1:$AG$1,0))</f>
        <v>935591000000</v>
      </c>
      <c r="R143" s="36">
        <f>INDEX(NoSettings!$C$2:$AG$6843,MATCH($E143,NoSettings!$A$2:$A$6843,0),MATCH(R$104,NoSettings!$C$1:$AG$1,0))</f>
        <v>887396000000</v>
      </c>
      <c r="S143" s="36">
        <f>INDEX(NoSettings!$C$2:$AG$6843,MATCH($E143,NoSettings!$A$2:$A$6843,0),MATCH(S$104,NoSettings!$C$1:$AG$1,0))</f>
        <v>888587000000</v>
      </c>
      <c r="T143" s="36">
        <f>INDEX(NoSettings!$C$2:$AG$6843,MATCH($E143,NoSettings!$A$2:$A$6843,0),MATCH(T$104,NoSettings!$C$1:$AG$1,0))</f>
        <v>887541000000</v>
      </c>
      <c r="U143" s="36">
        <f>INDEX(NoSettings!$C$2:$AG$6843,MATCH($E143,NoSettings!$A$2:$A$6843,0),MATCH(U$104,NoSettings!$C$1:$AG$1,0))</f>
        <v>889636000000</v>
      </c>
      <c r="V143" s="36">
        <f>INDEX(NoSettings!$C$2:$AG$6843,MATCH($E143,NoSettings!$A$2:$A$6843,0),MATCH(V$104,NoSettings!$C$1:$AG$1,0))</f>
        <v>883555000000</v>
      </c>
      <c r="W143" s="36">
        <f>INDEX(NoSettings!$C$2:$AG$6843,MATCH($E143,NoSettings!$A$2:$A$6843,0),MATCH(W$104,NoSettings!$C$1:$AG$1,0))</f>
        <v>881739000000</v>
      </c>
      <c r="X143" s="36">
        <f>INDEX(NoSettings!$C$2:$AG$6843,MATCH($E143,NoSettings!$A$2:$A$6843,0),MATCH(X$104,NoSettings!$C$1:$AG$1,0))</f>
        <v>878454000000</v>
      </c>
      <c r="Y143" s="36">
        <f>INDEX(NoSettings!$C$2:$AG$6843,MATCH($E143,NoSettings!$A$2:$A$6843,0),MATCH(Y$104,NoSettings!$C$1:$AG$1,0))</f>
        <v>868901000000</v>
      </c>
      <c r="Z143" s="36">
        <f>INDEX(NoSettings!$C$2:$AG$6843,MATCH($E143,NoSettings!$A$2:$A$6843,0),MATCH(Z$104,NoSettings!$C$1:$AG$1,0))</f>
        <v>864468000000</v>
      </c>
      <c r="AA143" s="36">
        <f>INDEX(NoSettings!$C$2:$AG$6843,MATCH($E143,NoSettings!$A$2:$A$6843,0),MATCH(AA$104,NoSettings!$C$1:$AG$1,0))</f>
        <v>859999000000</v>
      </c>
      <c r="AB143" s="36">
        <f>INDEX(NoSettings!$C$2:$AG$6843,MATCH($E143,NoSettings!$A$2:$A$6843,0),MATCH(AB$104,NoSettings!$C$1:$AG$1,0))</f>
        <v>856168000000</v>
      </c>
      <c r="AC143" s="36">
        <f>INDEX(NoSettings!$C$2:$AG$6843,MATCH($E143,NoSettings!$A$2:$A$6843,0),MATCH(AC$104,NoSettings!$C$1:$AG$1,0))</f>
        <v>853238000000</v>
      </c>
      <c r="AD143" s="36">
        <f>INDEX(NoSettings!$C$2:$AG$6843,MATCH($E143,NoSettings!$A$2:$A$6843,0),MATCH(AD$104,NoSettings!$C$1:$AG$1,0))</f>
        <v>851292000000</v>
      </c>
      <c r="AE143" s="36">
        <f>INDEX(NoSettings!$C$2:$AG$6843,MATCH($E143,NoSettings!$A$2:$A$6843,0),MATCH(AE$104,NoSettings!$C$1:$AG$1,0))</f>
        <v>855818000000</v>
      </c>
      <c r="AF143" s="36">
        <f>INDEX(NoSettings!$C$2:$AG$6843,MATCH($E143,NoSettings!$A$2:$A$6843,0),MATCH(AF$104,NoSettings!$C$1:$AG$1,0))</f>
        <v>856717000000</v>
      </c>
      <c r="AG143" s="36">
        <f>INDEX(NoSettings!$C$2:$AG$6843,MATCH($E143,NoSettings!$A$2:$A$6843,0),MATCH(AG$104,NoSettings!$C$1:$AG$1,0))</f>
        <v>862731000000</v>
      </c>
      <c r="AH143" s="36">
        <f>INDEX(NoSettings!$C$2:$AG$6843,MATCH($E143,NoSettings!$A$2:$A$6843,0),MATCH(AH$104,NoSettings!$C$1:$AG$1,0))</f>
        <v>865079000000</v>
      </c>
      <c r="AI143" s="36">
        <f>INDEX(NoSettings!$C$2:$AG$6843,MATCH($E143,NoSettings!$A$2:$A$6843,0),MATCH(AI$104,NoSettings!$C$1:$AG$1,0))</f>
        <v>872501000000</v>
      </c>
      <c r="AJ143" s="36">
        <f>INDEX(NoSettings!$C$2:$AG$6843,MATCH($E143,NoSettings!$A$2:$A$6843,0),MATCH(AJ$104,NoSettings!$C$1:$AG$1,0))</f>
        <v>880480000000</v>
      </c>
    </row>
    <row r="144" spans="3:36">
      <c r="C144" s="23" t="s">
        <v>6988</v>
      </c>
      <c r="E144" s="21" t="s">
        <v>6408</v>
      </c>
      <c r="F144" s="36">
        <f>INDEX(NoSettings!$C$2:$AG$6843,MATCH($E144,NoSettings!$A$2:$A$6843,0),MATCH(F$104,NoSettings!$C$1:$AG$1,0))</f>
        <v>8087910000000</v>
      </c>
      <c r="G144" s="36">
        <f>INDEX(NoSettings!$C$2:$AG$6843,MATCH($E144,NoSettings!$A$2:$A$6843,0),MATCH(G$104,NoSettings!$C$1:$AG$1,0))</f>
        <v>7255430000000</v>
      </c>
      <c r="H144" s="36">
        <f>INDEX(NoSettings!$C$2:$AG$6843,MATCH($E144,NoSettings!$A$2:$A$6843,0),MATCH(H$104,NoSettings!$C$1:$AG$1,0))</f>
        <v>11804100000000</v>
      </c>
      <c r="I144" s="36">
        <f>INDEX(NoSettings!$C$2:$AG$6843,MATCH($E144,NoSettings!$A$2:$A$6843,0),MATCH(I$104,NoSettings!$C$1:$AG$1,0))</f>
        <v>16125300000000</v>
      </c>
      <c r="J144" s="36">
        <f>INDEX(NoSettings!$C$2:$AG$6843,MATCH($E144,NoSettings!$A$2:$A$6843,0),MATCH(J$104,NoSettings!$C$1:$AG$1,0))</f>
        <v>20619300000000</v>
      </c>
      <c r="K144" s="36">
        <f>INDEX(NoSettings!$C$2:$AG$6843,MATCH($E144,NoSettings!$A$2:$A$6843,0),MATCH(K$104,NoSettings!$C$1:$AG$1,0))</f>
        <v>21377100000000</v>
      </c>
      <c r="L144" s="36">
        <f>INDEX(NoSettings!$C$2:$AG$6843,MATCH($E144,NoSettings!$A$2:$A$6843,0),MATCH(L$104,NoSettings!$C$1:$AG$1,0))</f>
        <v>22324800000000</v>
      </c>
      <c r="M144" s="36">
        <f>INDEX(NoSettings!$C$2:$AG$6843,MATCH($E144,NoSettings!$A$2:$A$6843,0),MATCH(M$104,NoSettings!$C$1:$AG$1,0))</f>
        <v>23054500000000</v>
      </c>
      <c r="N144" s="36">
        <f>INDEX(NoSettings!$C$2:$AG$6843,MATCH($E144,NoSettings!$A$2:$A$6843,0),MATCH(N$104,NoSettings!$C$1:$AG$1,0))</f>
        <v>23972500000000</v>
      </c>
      <c r="O144" s="36">
        <f>INDEX(NoSettings!$C$2:$AG$6843,MATCH($E144,NoSettings!$A$2:$A$6843,0),MATCH(O$104,NoSettings!$C$1:$AG$1,0))</f>
        <v>24874100000000</v>
      </c>
      <c r="P144" s="36">
        <f>INDEX(NoSettings!$C$2:$AG$6843,MATCH($E144,NoSettings!$A$2:$A$6843,0),MATCH(P$104,NoSettings!$C$1:$AG$1,0))</f>
        <v>25758500000000</v>
      </c>
      <c r="Q144" s="36">
        <f>INDEX(NoSettings!$C$2:$AG$6843,MATCH($E144,NoSettings!$A$2:$A$6843,0),MATCH(Q$104,NoSettings!$C$1:$AG$1,0))</f>
        <v>26627300000000</v>
      </c>
      <c r="R144" s="36">
        <f>INDEX(NoSettings!$C$2:$AG$6843,MATCH($E144,NoSettings!$A$2:$A$6843,0),MATCH(R$104,NoSettings!$C$1:$AG$1,0))</f>
        <v>27678900000000</v>
      </c>
      <c r="S144" s="36">
        <f>INDEX(NoSettings!$C$2:$AG$6843,MATCH($E144,NoSettings!$A$2:$A$6843,0),MATCH(S$104,NoSettings!$C$1:$AG$1,0))</f>
        <v>28712800000000</v>
      </c>
      <c r="T144" s="36">
        <f>INDEX(NoSettings!$C$2:$AG$6843,MATCH($E144,NoSettings!$A$2:$A$6843,0),MATCH(T$104,NoSettings!$C$1:$AG$1,0))</f>
        <v>29729600000000</v>
      </c>
      <c r="U144" s="36">
        <f>INDEX(NoSettings!$C$2:$AG$6843,MATCH($E144,NoSettings!$A$2:$A$6843,0),MATCH(U$104,NoSettings!$C$1:$AG$1,0))</f>
        <v>30730000000000</v>
      </c>
      <c r="V144" s="36">
        <f>INDEX(NoSettings!$C$2:$AG$6843,MATCH($E144,NoSettings!$A$2:$A$6843,0),MATCH(V$104,NoSettings!$C$1:$AG$1,0))</f>
        <v>31909300000000</v>
      </c>
      <c r="W144" s="36">
        <f>INDEX(NoSettings!$C$2:$AG$6843,MATCH($E144,NoSettings!$A$2:$A$6843,0),MATCH(W$104,NoSettings!$C$1:$AG$1,0))</f>
        <v>33070200000000</v>
      </c>
      <c r="X144" s="36">
        <f>INDEX(NoSettings!$C$2:$AG$6843,MATCH($E144,NoSettings!$A$2:$A$6843,0),MATCH(X$104,NoSettings!$C$1:$AG$1,0))</f>
        <v>34213500000000</v>
      </c>
      <c r="Y144" s="36">
        <f>INDEX(NoSettings!$C$2:$AG$6843,MATCH($E144,NoSettings!$A$2:$A$6843,0),MATCH(Y$104,NoSettings!$C$1:$AG$1,0))</f>
        <v>35341400000000</v>
      </c>
      <c r="Z144" s="36">
        <f>INDEX(NoSettings!$C$2:$AG$6843,MATCH($E144,NoSettings!$A$2:$A$6843,0),MATCH(Z$104,NoSettings!$C$1:$AG$1,0))</f>
        <v>36639500000000</v>
      </c>
      <c r="AA144" s="36">
        <f>INDEX(NoSettings!$C$2:$AG$6843,MATCH($E144,NoSettings!$A$2:$A$6843,0),MATCH(AA$104,NoSettings!$C$1:$AG$1,0))</f>
        <v>37918900000000</v>
      </c>
      <c r="AB144" s="36">
        <f>INDEX(NoSettings!$C$2:$AG$6843,MATCH($E144,NoSettings!$A$2:$A$6843,0),MATCH(AB$104,NoSettings!$C$1:$AG$1,0))</f>
        <v>39368000000000</v>
      </c>
      <c r="AC144" s="36">
        <f>INDEX(NoSettings!$C$2:$AG$6843,MATCH($E144,NoSettings!$A$2:$A$6843,0),MATCH(AC$104,NoSettings!$C$1:$AG$1,0))</f>
        <v>40794200000000</v>
      </c>
      <c r="AD144" s="36">
        <f>INDEX(NoSettings!$C$2:$AG$6843,MATCH($E144,NoSettings!$A$2:$A$6843,0),MATCH(AD$104,NoSettings!$C$1:$AG$1,0))</f>
        <v>42224900000000</v>
      </c>
      <c r="AE144" s="36">
        <f>INDEX(NoSettings!$C$2:$AG$6843,MATCH($E144,NoSettings!$A$2:$A$6843,0),MATCH(AE$104,NoSettings!$C$1:$AG$1,0))</f>
        <v>43645200000000</v>
      </c>
      <c r="AF144" s="36">
        <f>INDEX(NoSettings!$C$2:$AG$6843,MATCH($E144,NoSettings!$A$2:$A$6843,0),MATCH(AF$104,NoSettings!$C$1:$AG$1,0))</f>
        <v>45205700000000</v>
      </c>
      <c r="AG144" s="36">
        <f>INDEX(NoSettings!$C$2:$AG$6843,MATCH($E144,NoSettings!$A$2:$A$6843,0),MATCH(AG$104,NoSettings!$C$1:$AG$1,0))</f>
        <v>46907000000000</v>
      </c>
      <c r="AH144" s="36">
        <f>INDEX(NoSettings!$C$2:$AG$6843,MATCH($E144,NoSettings!$A$2:$A$6843,0),MATCH(AH$104,NoSettings!$C$1:$AG$1,0))</f>
        <v>48381600000000</v>
      </c>
      <c r="AI144" s="36">
        <f>INDEX(NoSettings!$C$2:$AG$6843,MATCH($E144,NoSettings!$A$2:$A$6843,0),MATCH(AI$104,NoSettings!$C$1:$AG$1,0))</f>
        <v>48047500000000</v>
      </c>
      <c r="AJ144" s="36">
        <f>INDEX(NoSettings!$C$2:$AG$6843,MATCH($E144,NoSettings!$A$2:$A$6843,0),MATCH(AJ$104,NoSettings!$C$1:$AG$1,0))</f>
        <v>47725500000000</v>
      </c>
    </row>
    <row r="145" spans="1:36">
      <c r="C145" s="23" t="s">
        <v>6988</v>
      </c>
      <c r="E145" s="21" t="s">
        <v>6338</v>
      </c>
      <c r="F145" s="36">
        <f>INDEX(NoSettings!$C$2:$AG$6843,MATCH($E145,NoSettings!$A$2:$A$6843,0),MATCH(F$104,NoSettings!$C$1:$AG$1,0))</f>
        <v>206781000000</v>
      </c>
      <c r="G145" s="36">
        <f>INDEX(NoSettings!$C$2:$AG$6843,MATCH($E145,NoSettings!$A$2:$A$6843,0),MATCH(G$104,NoSettings!$C$1:$AG$1,0))</f>
        <v>227248000000</v>
      </c>
      <c r="H145" s="36">
        <f>INDEX(NoSettings!$C$2:$AG$6843,MATCH($E145,NoSettings!$A$2:$A$6843,0),MATCH(H$104,NoSettings!$C$1:$AG$1,0))</f>
        <v>234690000000</v>
      </c>
      <c r="I145" s="36">
        <f>INDEX(NoSettings!$C$2:$AG$6843,MATCH($E145,NoSettings!$A$2:$A$6843,0),MATCH(I$104,NoSettings!$C$1:$AG$1,0))</f>
        <v>239449000000</v>
      </c>
      <c r="J145" s="36">
        <f>INDEX(NoSettings!$C$2:$AG$6843,MATCH($E145,NoSettings!$A$2:$A$6843,0),MATCH(J$104,NoSettings!$C$1:$AG$1,0))</f>
        <v>246671000000</v>
      </c>
      <c r="K145" s="36">
        <f>INDEX(NoSettings!$C$2:$AG$6843,MATCH($E145,NoSettings!$A$2:$A$6843,0),MATCH(K$104,NoSettings!$C$1:$AG$1,0))</f>
        <v>251207000000</v>
      </c>
      <c r="L145" s="36">
        <f>INDEX(NoSettings!$C$2:$AG$6843,MATCH($E145,NoSettings!$A$2:$A$6843,0),MATCH(L$104,NoSettings!$C$1:$AG$1,0))</f>
        <v>258183000000</v>
      </c>
      <c r="M145" s="36">
        <f>INDEX(NoSettings!$C$2:$AG$6843,MATCH($E145,NoSettings!$A$2:$A$6843,0),MATCH(M$104,NoSettings!$C$1:$AG$1,0))</f>
        <v>264976000000</v>
      </c>
      <c r="N145" s="36">
        <f>INDEX(NoSettings!$C$2:$AG$6843,MATCH($E145,NoSettings!$A$2:$A$6843,0),MATCH(N$104,NoSettings!$C$1:$AG$1,0))</f>
        <v>271277000000</v>
      </c>
      <c r="O145" s="36">
        <f>INDEX(NoSettings!$C$2:$AG$6843,MATCH($E145,NoSettings!$A$2:$A$6843,0),MATCH(O$104,NoSettings!$C$1:$AG$1,0))</f>
        <v>277445000000</v>
      </c>
      <c r="P145" s="36">
        <f>INDEX(NoSettings!$C$2:$AG$6843,MATCH($E145,NoSettings!$A$2:$A$6843,0),MATCH(P$104,NoSettings!$C$1:$AG$1,0))</f>
        <v>283412000000</v>
      </c>
      <c r="Q145" s="36">
        <f>INDEX(NoSettings!$C$2:$AG$6843,MATCH($E145,NoSettings!$A$2:$A$6843,0),MATCH(Q$104,NoSettings!$C$1:$AG$1,0))</f>
        <v>289254000000</v>
      </c>
      <c r="R145" s="36">
        <f>INDEX(NoSettings!$C$2:$AG$6843,MATCH($E145,NoSettings!$A$2:$A$6843,0),MATCH(R$104,NoSettings!$C$1:$AG$1,0))</f>
        <v>295263000000</v>
      </c>
      <c r="S145" s="36">
        <f>INDEX(NoSettings!$C$2:$AG$6843,MATCH($E145,NoSettings!$A$2:$A$6843,0),MATCH(S$104,NoSettings!$C$1:$AG$1,0))</f>
        <v>303686000000</v>
      </c>
      <c r="T145" s="36">
        <f>INDEX(NoSettings!$C$2:$AG$6843,MATCH($E145,NoSettings!$A$2:$A$6843,0),MATCH(T$104,NoSettings!$C$1:$AG$1,0))</f>
        <v>309508000000</v>
      </c>
      <c r="U145" s="36">
        <f>INDEX(NoSettings!$C$2:$AG$6843,MATCH($E145,NoSettings!$A$2:$A$6843,0),MATCH(U$104,NoSettings!$C$1:$AG$1,0))</f>
        <v>317725000000</v>
      </c>
      <c r="V145" s="36">
        <f>INDEX(NoSettings!$C$2:$AG$6843,MATCH($E145,NoSettings!$A$2:$A$6843,0),MATCH(V$104,NoSettings!$C$1:$AG$1,0))</f>
        <v>323374000000</v>
      </c>
      <c r="W145" s="36">
        <f>INDEX(NoSettings!$C$2:$AG$6843,MATCH($E145,NoSettings!$A$2:$A$6843,0),MATCH(W$104,NoSettings!$C$1:$AG$1,0))</f>
        <v>331395000000</v>
      </c>
      <c r="X145" s="36">
        <f>INDEX(NoSettings!$C$2:$AG$6843,MATCH($E145,NoSettings!$A$2:$A$6843,0),MATCH(X$104,NoSettings!$C$1:$AG$1,0))</f>
        <v>338947000000</v>
      </c>
      <c r="Y145" s="36">
        <f>INDEX(NoSettings!$C$2:$AG$6843,MATCH($E145,NoSettings!$A$2:$A$6843,0),MATCH(Y$104,NoSettings!$C$1:$AG$1,0))</f>
        <v>346405000000</v>
      </c>
      <c r="Z145" s="36">
        <f>INDEX(NoSettings!$C$2:$AG$6843,MATCH($E145,NoSettings!$A$2:$A$6843,0),MATCH(Z$104,NoSettings!$C$1:$AG$1,0))</f>
        <v>353844000000</v>
      </c>
      <c r="AA145" s="36">
        <f>INDEX(NoSettings!$C$2:$AG$6843,MATCH($E145,NoSettings!$A$2:$A$6843,0),MATCH(AA$104,NoSettings!$C$1:$AG$1,0))</f>
        <v>361188000000</v>
      </c>
      <c r="AB145" s="36">
        <f>INDEX(NoSettings!$C$2:$AG$6843,MATCH($E145,NoSettings!$A$2:$A$6843,0),MATCH(AB$104,NoSettings!$C$1:$AG$1,0))</f>
        <v>368506000000</v>
      </c>
      <c r="AC145" s="36">
        <f>INDEX(NoSettings!$C$2:$AG$6843,MATCH($E145,NoSettings!$A$2:$A$6843,0),MATCH(AC$104,NoSettings!$C$1:$AG$1,0))</f>
        <v>378064000000</v>
      </c>
      <c r="AD145" s="36">
        <f>INDEX(NoSettings!$C$2:$AG$6843,MATCH($E145,NoSettings!$A$2:$A$6843,0),MATCH(AD$104,NoSettings!$C$1:$AG$1,0))</f>
        <v>384762000000</v>
      </c>
      <c r="AE145" s="36">
        <f>INDEX(NoSettings!$C$2:$AG$6843,MATCH($E145,NoSettings!$A$2:$A$6843,0),MATCH(AE$104,NoSettings!$C$1:$AG$1,0))</f>
        <v>393721000000</v>
      </c>
      <c r="AF145" s="36">
        <f>INDEX(NoSettings!$C$2:$AG$6843,MATCH($E145,NoSettings!$A$2:$A$6843,0),MATCH(AF$104,NoSettings!$C$1:$AG$1,0))</f>
        <v>402268000000</v>
      </c>
      <c r="AG145" s="36">
        <f>INDEX(NoSettings!$C$2:$AG$6843,MATCH($E145,NoSettings!$A$2:$A$6843,0),MATCH(AG$104,NoSettings!$C$1:$AG$1,0))</f>
        <v>410748000000</v>
      </c>
      <c r="AH145" s="36">
        <f>INDEX(NoSettings!$C$2:$AG$6843,MATCH($E145,NoSettings!$A$2:$A$6843,0),MATCH(AH$104,NoSettings!$C$1:$AG$1,0))</f>
        <v>419160000000</v>
      </c>
      <c r="AI145" s="36">
        <f>INDEX(NoSettings!$C$2:$AG$6843,MATCH($E145,NoSettings!$A$2:$A$6843,0),MATCH(AI$104,NoSettings!$C$1:$AG$1,0))</f>
        <v>416383000000</v>
      </c>
      <c r="AJ145" s="36">
        <f>INDEX(NoSettings!$C$2:$AG$6843,MATCH($E145,NoSettings!$A$2:$A$6843,0),MATCH(AJ$104,NoSettings!$C$1:$AG$1,0))</f>
        <v>413679000000</v>
      </c>
    </row>
    <row r="146" spans="1:36">
      <c r="C146" s="23" t="s">
        <v>6989</v>
      </c>
      <c r="D146" s="23" t="s">
        <v>6985</v>
      </c>
      <c r="E146" s="21" t="s">
        <v>6304</v>
      </c>
      <c r="F146" s="36">
        <f>INDEX(NoSettings!$C$2:$AG$6843,MATCH($E146,NoSettings!$A$2:$A$6843,0),MATCH(F$104,NoSettings!$C$1:$AG$1,0))</f>
        <v>28186600000000</v>
      </c>
      <c r="G146" s="36">
        <f>INDEX(NoSettings!$C$2:$AG$6843,MATCH($E146,NoSettings!$A$2:$A$6843,0),MATCH(G$104,NoSettings!$C$1:$AG$1,0))</f>
        <v>28611100000000</v>
      </c>
      <c r="H146" s="36">
        <f>INDEX(NoSettings!$C$2:$AG$6843,MATCH($E146,NoSettings!$A$2:$A$6843,0),MATCH(H$104,NoSettings!$C$1:$AG$1,0))</f>
        <v>29480900000000</v>
      </c>
      <c r="I146" s="36">
        <f>INDEX(NoSettings!$C$2:$AG$6843,MATCH($E146,NoSettings!$A$2:$A$6843,0),MATCH(I$104,NoSettings!$C$1:$AG$1,0))</f>
        <v>30789100000000</v>
      </c>
      <c r="J146" s="36">
        <f>INDEX(NoSettings!$C$2:$AG$6843,MATCH($E146,NoSettings!$A$2:$A$6843,0),MATCH(J$104,NoSettings!$C$1:$AG$1,0))</f>
        <v>32086800000000</v>
      </c>
      <c r="K146" s="36">
        <f>INDEX(NoSettings!$C$2:$AG$6843,MATCH($E146,NoSettings!$A$2:$A$6843,0),MATCH(K$104,NoSettings!$C$1:$AG$1,0))</f>
        <v>33393800000000</v>
      </c>
      <c r="L146" s="36">
        <f>INDEX(NoSettings!$C$2:$AG$6843,MATCH($E146,NoSettings!$A$2:$A$6843,0),MATCH(L$104,NoSettings!$C$1:$AG$1,0))</f>
        <v>34266900000000</v>
      </c>
      <c r="M146" s="36">
        <f>INDEX(NoSettings!$C$2:$AG$6843,MATCH($E146,NoSettings!$A$2:$A$6843,0),MATCH(M$104,NoSettings!$C$1:$AG$1,0))</f>
        <v>35577000000000</v>
      </c>
      <c r="N146" s="36">
        <f>INDEX(NoSettings!$C$2:$AG$6843,MATCH($E146,NoSettings!$A$2:$A$6843,0),MATCH(N$104,NoSettings!$C$1:$AG$1,0))</f>
        <v>37320900000000</v>
      </c>
      <c r="O146" s="36">
        <f>INDEX(NoSettings!$C$2:$AG$6843,MATCH($E146,NoSettings!$A$2:$A$6843,0),MATCH(O$104,NoSettings!$C$1:$AG$1,0))</f>
        <v>38633300000000</v>
      </c>
      <c r="P146" s="36">
        <f>INDEX(NoSettings!$C$2:$AG$6843,MATCH($E146,NoSettings!$A$2:$A$6843,0),MATCH(P$104,NoSettings!$C$1:$AG$1,0))</f>
        <v>39935300000000</v>
      </c>
      <c r="Q146" s="36">
        <f>INDEX(NoSettings!$C$2:$AG$6843,MATCH($E146,NoSettings!$A$2:$A$6843,0),MATCH(Q$104,NoSettings!$C$1:$AG$1,0))</f>
        <v>41670700000000</v>
      </c>
      <c r="R146" s="36">
        <f>INDEX(NoSettings!$C$2:$AG$6843,MATCH($E146,NoSettings!$A$2:$A$6843,0),MATCH(R$104,NoSettings!$C$1:$AG$1,0))</f>
        <v>42978000000000</v>
      </c>
      <c r="S146" s="36">
        <f>INDEX(NoSettings!$C$2:$AG$6843,MATCH($E146,NoSettings!$A$2:$A$6843,0),MATCH(S$104,NoSettings!$C$1:$AG$1,0))</f>
        <v>44735900000000</v>
      </c>
      <c r="T146" s="36">
        <f>INDEX(NoSettings!$C$2:$AG$6843,MATCH($E146,NoSettings!$A$2:$A$6843,0),MATCH(T$104,NoSettings!$C$1:$AG$1,0))</f>
        <v>46482500000000</v>
      </c>
      <c r="U146" s="36">
        <f>INDEX(NoSettings!$C$2:$AG$6843,MATCH($E146,NoSettings!$A$2:$A$6843,0),MATCH(U$104,NoSettings!$C$1:$AG$1,0))</f>
        <v>48249900000000</v>
      </c>
      <c r="V146" s="36">
        <f>INDEX(NoSettings!$C$2:$AG$6843,MATCH($E146,NoSettings!$A$2:$A$6843,0),MATCH(V$104,NoSettings!$C$1:$AG$1,0))</f>
        <v>50006200000000</v>
      </c>
      <c r="W146" s="36">
        <f>INDEX(NoSettings!$C$2:$AG$6843,MATCH($E146,NoSettings!$A$2:$A$6843,0),MATCH(W$104,NoSettings!$C$1:$AG$1,0))</f>
        <v>52214900000000</v>
      </c>
      <c r="X146" s="36">
        <f>INDEX(NoSettings!$C$2:$AG$6843,MATCH($E146,NoSettings!$A$2:$A$6843,0),MATCH(X$104,NoSettings!$C$1:$AG$1,0))</f>
        <v>53969200000000</v>
      </c>
      <c r="Y146" s="36">
        <f>INDEX(NoSettings!$C$2:$AG$6843,MATCH($E146,NoSettings!$A$2:$A$6843,0),MATCH(Y$104,NoSettings!$C$1:$AG$1,0))</f>
        <v>56179600000000</v>
      </c>
      <c r="Z146" s="36">
        <f>INDEX(NoSettings!$C$2:$AG$6843,MATCH($E146,NoSettings!$A$2:$A$6843,0),MATCH(Z$104,NoSettings!$C$1:$AG$1,0))</f>
        <v>58414100000000</v>
      </c>
      <c r="AA146" s="36">
        <f>INDEX(NoSettings!$C$2:$AG$6843,MATCH($E146,NoSettings!$A$2:$A$6843,0),MATCH(AA$104,NoSettings!$C$1:$AG$1,0))</f>
        <v>60662400000000</v>
      </c>
      <c r="AB146" s="36">
        <f>INDEX(NoSettings!$C$2:$AG$6843,MATCH($E146,NoSettings!$A$2:$A$6843,0),MATCH(AB$104,NoSettings!$C$1:$AG$1,0))</f>
        <v>62899400000000</v>
      </c>
      <c r="AC146" s="36">
        <f>INDEX(NoSettings!$C$2:$AG$6843,MATCH($E146,NoSettings!$A$2:$A$6843,0),MATCH(AC$104,NoSettings!$C$1:$AG$1,0))</f>
        <v>65597300000000</v>
      </c>
      <c r="AD146" s="36">
        <f>INDEX(NoSettings!$C$2:$AG$6843,MATCH($E146,NoSettings!$A$2:$A$6843,0),MATCH(AD$104,NoSettings!$C$1:$AG$1,0))</f>
        <v>68270000000000</v>
      </c>
      <c r="AE146" s="36">
        <f>INDEX(NoSettings!$C$2:$AG$6843,MATCH($E146,NoSettings!$A$2:$A$6843,0),MATCH(AE$104,NoSettings!$C$1:$AG$1,0))</f>
        <v>70956800000000</v>
      </c>
      <c r="AF146" s="36">
        <f>INDEX(NoSettings!$C$2:$AG$6843,MATCH($E146,NoSettings!$A$2:$A$6843,0),MATCH(AF$104,NoSettings!$C$1:$AG$1,0))</f>
        <v>73616100000000</v>
      </c>
      <c r="AG146" s="36">
        <f>INDEX(NoSettings!$C$2:$AG$6843,MATCH($E146,NoSettings!$A$2:$A$6843,0),MATCH(AG$104,NoSettings!$C$1:$AG$1,0))</f>
        <v>76322800000000</v>
      </c>
      <c r="AH146" s="36">
        <f>INDEX(NoSettings!$C$2:$AG$6843,MATCH($E146,NoSettings!$A$2:$A$6843,0),MATCH(AH$104,NoSettings!$C$1:$AG$1,0))</f>
        <v>79489000000000</v>
      </c>
      <c r="AI146" s="36">
        <f>INDEX(NoSettings!$C$2:$AG$6843,MATCH($E146,NoSettings!$A$2:$A$6843,0),MATCH(AI$104,NoSettings!$C$1:$AG$1,0))</f>
        <v>82701500000000</v>
      </c>
      <c r="AJ146" s="36">
        <f>INDEX(NoSettings!$C$2:$AG$6843,MATCH($E146,NoSettings!$A$2:$A$6843,0),MATCH(AJ$104,NoSettings!$C$1:$AG$1,0))</f>
        <v>85931300000000</v>
      </c>
    </row>
    <row r="147" spans="1:36">
      <c r="C147" s="23" t="s">
        <v>6989</v>
      </c>
      <c r="D147" s="23" t="s">
        <v>6985</v>
      </c>
      <c r="E147" s="21" t="s">
        <v>6271</v>
      </c>
      <c r="F147" s="36">
        <f>INDEX(NoSettings!$C$2:$AG$6843,MATCH($E147,NoSettings!$A$2:$A$6843,0),MATCH(F$104,NoSettings!$C$1:$AG$1,0))</f>
        <v>2551660000000</v>
      </c>
      <c r="G147" s="36">
        <f>INDEX(NoSettings!$C$2:$AG$6843,MATCH($E147,NoSettings!$A$2:$A$6843,0),MATCH(G$104,NoSettings!$C$1:$AG$1,0))</f>
        <v>2595400000000</v>
      </c>
      <c r="H147" s="36">
        <f>INDEX(NoSettings!$C$2:$AG$6843,MATCH($E147,NoSettings!$A$2:$A$6843,0),MATCH(H$104,NoSettings!$C$1:$AG$1,0))</f>
        <v>2680030000000</v>
      </c>
      <c r="I147" s="36">
        <f>INDEX(NoSettings!$C$2:$AG$6843,MATCH($E147,NoSettings!$A$2:$A$6843,0),MATCH(I$104,NoSettings!$C$1:$AG$1,0))</f>
        <v>2806560000000</v>
      </c>
      <c r="J147" s="36">
        <f>INDEX(NoSettings!$C$2:$AG$6843,MATCH($E147,NoSettings!$A$2:$A$6843,0),MATCH(J$104,NoSettings!$C$1:$AG$1,0))</f>
        <v>2934590000000</v>
      </c>
      <c r="K147" s="36">
        <f>INDEX(NoSettings!$C$2:$AG$6843,MATCH($E147,NoSettings!$A$2:$A$6843,0),MATCH(K$104,NoSettings!$C$1:$AG$1,0))</f>
        <v>3061340000000</v>
      </c>
      <c r="L147" s="36">
        <f>INDEX(NoSettings!$C$2:$AG$6843,MATCH($E147,NoSettings!$A$2:$A$6843,0),MATCH(L$104,NoSettings!$C$1:$AG$1,0))</f>
        <v>3145680000000</v>
      </c>
      <c r="M147" s="36">
        <f>INDEX(NoSettings!$C$2:$AG$6843,MATCH($E147,NoSettings!$A$2:$A$6843,0),MATCH(M$104,NoSettings!$C$1:$AG$1,0))</f>
        <v>3272210000000</v>
      </c>
      <c r="N147" s="36">
        <f>INDEX(NoSettings!$C$2:$AG$6843,MATCH($E147,NoSettings!$A$2:$A$6843,0),MATCH(N$104,NoSettings!$C$1:$AG$1,0))</f>
        <v>3441380000000</v>
      </c>
      <c r="O147" s="36">
        <f>INDEX(NoSettings!$C$2:$AG$6843,MATCH($E147,NoSettings!$A$2:$A$6843,0),MATCH(O$104,NoSettings!$C$1:$AG$1,0))</f>
        <v>3567830000000</v>
      </c>
      <c r="P147" s="36">
        <f>INDEX(NoSettings!$C$2:$AG$6843,MATCH($E147,NoSettings!$A$2:$A$6843,0),MATCH(P$104,NoSettings!$C$1:$AG$1,0))</f>
        <v>3695820000000</v>
      </c>
      <c r="Q147" s="36">
        <f>INDEX(NoSettings!$C$2:$AG$6843,MATCH($E147,NoSettings!$A$2:$A$6843,0),MATCH(Q$104,NoSettings!$C$1:$AG$1,0))</f>
        <v>3866620000000</v>
      </c>
      <c r="R147" s="36">
        <f>INDEX(NoSettings!$C$2:$AG$6843,MATCH($E147,NoSettings!$A$2:$A$6843,0),MATCH(R$104,NoSettings!$C$1:$AG$1,0))</f>
        <v>3994210000000</v>
      </c>
      <c r="S147" s="36">
        <f>INDEX(NoSettings!$C$2:$AG$6843,MATCH($E147,NoSettings!$A$2:$A$6843,0),MATCH(S$104,NoSettings!$C$1:$AG$1,0))</f>
        <v>4162250000000</v>
      </c>
      <c r="T147" s="36">
        <f>INDEX(NoSettings!$C$2:$AG$6843,MATCH($E147,NoSettings!$A$2:$A$6843,0),MATCH(T$104,NoSettings!$C$1:$AG$1,0))</f>
        <v>4332020000000</v>
      </c>
      <c r="U147" s="36">
        <f>INDEX(NoSettings!$C$2:$AG$6843,MATCH($E147,NoSettings!$A$2:$A$6843,0),MATCH(U$104,NoSettings!$C$1:$AG$1,0))</f>
        <v>4499220000000</v>
      </c>
      <c r="V147" s="36">
        <f>INDEX(NoSettings!$C$2:$AG$6843,MATCH($E147,NoSettings!$A$2:$A$6843,0),MATCH(V$104,NoSettings!$C$1:$AG$1,0))</f>
        <v>4668120000000</v>
      </c>
      <c r="W147" s="36">
        <f>INDEX(NoSettings!$C$2:$AG$6843,MATCH($E147,NoSettings!$A$2:$A$6843,0),MATCH(W$104,NoSettings!$C$1:$AG$1,0))</f>
        <v>4877090000000</v>
      </c>
      <c r="X147" s="36">
        <f>INDEX(NoSettings!$C$2:$AG$6843,MATCH($E147,NoSettings!$A$2:$A$6843,0),MATCH(X$104,NoSettings!$C$1:$AG$1,0))</f>
        <v>5046530000000</v>
      </c>
      <c r="Y147" s="36">
        <f>INDEX(NoSettings!$C$2:$AG$6843,MATCH($E147,NoSettings!$A$2:$A$6843,0),MATCH(Y$104,NoSettings!$C$1:$AG$1,0))</f>
        <v>5256340000000</v>
      </c>
      <c r="Z147" s="36">
        <f>INDEX(NoSettings!$C$2:$AG$6843,MATCH($E147,NoSettings!$A$2:$A$6843,0),MATCH(Z$104,NoSettings!$C$1:$AG$1,0))</f>
        <v>5462870000000</v>
      </c>
      <c r="AA147" s="36">
        <f>INDEX(NoSettings!$C$2:$AG$6843,MATCH($E147,NoSettings!$A$2:$A$6843,0),MATCH(AA$104,NoSettings!$C$1:$AG$1,0))</f>
        <v>5667650000000</v>
      </c>
      <c r="AB147" s="36">
        <f>INDEX(NoSettings!$C$2:$AG$6843,MATCH($E147,NoSettings!$A$2:$A$6843,0),MATCH(AB$104,NoSettings!$C$1:$AG$1,0))</f>
        <v>5874170000000</v>
      </c>
      <c r="AC147" s="36">
        <f>INDEX(NoSettings!$C$2:$AG$6843,MATCH($E147,NoSettings!$A$2:$A$6843,0),MATCH(AC$104,NoSettings!$C$1:$AG$1,0))</f>
        <v>6120220000000</v>
      </c>
      <c r="AD147" s="36">
        <f>INDEX(NoSettings!$C$2:$AG$6843,MATCH($E147,NoSettings!$A$2:$A$6843,0),MATCH(AD$104,NoSettings!$C$1:$AG$1,0))</f>
        <v>6370070000000</v>
      </c>
      <c r="AE147" s="36">
        <f>INDEX(NoSettings!$C$2:$AG$6843,MATCH($E147,NoSettings!$A$2:$A$6843,0),MATCH(AE$104,NoSettings!$C$1:$AG$1,0))</f>
        <v>6618640000000</v>
      </c>
      <c r="AF147" s="36">
        <f>INDEX(NoSettings!$C$2:$AG$6843,MATCH($E147,NoSettings!$A$2:$A$6843,0),MATCH(AF$104,NoSettings!$C$1:$AG$1,0))</f>
        <v>6871360000000</v>
      </c>
      <c r="AG147" s="36">
        <f>INDEX(NoSettings!$C$2:$AG$6843,MATCH($E147,NoSettings!$A$2:$A$6843,0),MATCH(AG$104,NoSettings!$C$1:$AG$1,0))</f>
        <v>7118230000000</v>
      </c>
      <c r="AH147" s="36">
        <f>INDEX(NoSettings!$C$2:$AG$6843,MATCH($E147,NoSettings!$A$2:$A$6843,0),MATCH(AH$104,NoSettings!$C$1:$AG$1,0))</f>
        <v>7404450000000</v>
      </c>
      <c r="AI147" s="36">
        <f>INDEX(NoSettings!$C$2:$AG$6843,MATCH($E147,NoSettings!$A$2:$A$6843,0),MATCH(AI$104,NoSettings!$C$1:$AG$1,0))</f>
        <v>7684390000000</v>
      </c>
      <c r="AJ147" s="36">
        <f>INDEX(NoSettings!$C$2:$AG$6843,MATCH($E147,NoSettings!$A$2:$A$6843,0),MATCH(AJ$104,NoSettings!$C$1:$AG$1,0))</f>
        <v>7962050000000</v>
      </c>
    </row>
    <row r="148" spans="1:36">
      <c r="C148" s="23" t="s">
        <v>6989</v>
      </c>
      <c r="D148" s="23" t="s">
        <v>6986</v>
      </c>
      <c r="E148" s="21" t="s">
        <v>6234</v>
      </c>
      <c r="F148" s="36">
        <f>INDEX(NoSettings!$C$2:$AG$6843,MATCH($E148,NoSettings!$A$2:$A$6843,0),MATCH(F$104,NoSettings!$C$1:$AG$1,0))</f>
        <v>1922910000000</v>
      </c>
      <c r="G148" s="36">
        <f>INDEX(NoSettings!$C$2:$AG$6843,MATCH($E148,NoSettings!$A$2:$A$6843,0),MATCH(G$104,NoSettings!$C$1:$AG$1,0))</f>
        <v>1818460000000</v>
      </c>
      <c r="H148" s="36">
        <f>INDEX(NoSettings!$C$2:$AG$6843,MATCH($E148,NoSettings!$A$2:$A$6843,0),MATCH(H$104,NoSettings!$C$1:$AG$1,0))</f>
        <v>1762290000000</v>
      </c>
      <c r="I148" s="36">
        <f>INDEX(NoSettings!$C$2:$AG$6843,MATCH($E148,NoSettings!$A$2:$A$6843,0),MATCH(I$104,NoSettings!$C$1:$AG$1,0))</f>
        <v>1705570000000</v>
      </c>
      <c r="J148" s="36">
        <f>INDEX(NoSettings!$C$2:$AG$6843,MATCH($E148,NoSettings!$A$2:$A$6843,0),MATCH(J$104,NoSettings!$C$1:$AG$1,0))</f>
        <v>1668820000000</v>
      </c>
      <c r="K148" s="36">
        <f>INDEX(NoSettings!$C$2:$AG$6843,MATCH($E148,NoSettings!$A$2:$A$6843,0),MATCH(K$104,NoSettings!$C$1:$AG$1,0))</f>
        <v>1611460000000</v>
      </c>
      <c r="L148" s="36">
        <f>INDEX(NoSettings!$C$2:$AG$6843,MATCH($E148,NoSettings!$A$2:$A$6843,0),MATCH(L$104,NoSettings!$C$1:$AG$1,0))</f>
        <v>1553590000000</v>
      </c>
      <c r="M148" s="36">
        <f>INDEX(NoSettings!$C$2:$AG$6843,MATCH($E148,NoSettings!$A$2:$A$6843,0),MATCH(M$104,NoSettings!$C$1:$AG$1,0))</f>
        <v>1515810000000</v>
      </c>
      <c r="N148" s="36">
        <f>INDEX(NoSettings!$C$2:$AG$6843,MATCH($E148,NoSettings!$A$2:$A$6843,0),MATCH(N$104,NoSettings!$C$1:$AG$1,0))</f>
        <v>1457370000000</v>
      </c>
      <c r="O148" s="36">
        <f>INDEX(NoSettings!$C$2:$AG$6843,MATCH($E148,NoSettings!$A$2:$A$6843,0),MATCH(O$104,NoSettings!$C$1:$AG$1,0))</f>
        <v>1418730000000</v>
      </c>
      <c r="P148" s="36">
        <f>INDEX(NoSettings!$C$2:$AG$6843,MATCH($E148,NoSettings!$A$2:$A$6843,0),MATCH(P$104,NoSettings!$C$1:$AG$1,0))</f>
        <v>1350460000000</v>
      </c>
      <c r="Q148" s="36">
        <f>INDEX(NoSettings!$C$2:$AG$6843,MATCH($E148,NoSettings!$A$2:$A$6843,0),MATCH(Q$104,NoSettings!$C$1:$AG$1,0))</f>
        <v>1302410000000</v>
      </c>
      <c r="R148" s="36">
        <f>INDEX(NoSettings!$C$2:$AG$6843,MATCH($E148,NoSettings!$A$2:$A$6843,0),MATCH(R$104,NoSettings!$C$1:$AG$1,0))</f>
        <v>1254330000000</v>
      </c>
      <c r="S148" s="36">
        <f>INDEX(NoSettings!$C$2:$AG$6843,MATCH($E148,NoSettings!$A$2:$A$6843,0),MATCH(S$104,NoSettings!$C$1:$AG$1,0))</f>
        <v>1213500000000</v>
      </c>
      <c r="T148" s="36">
        <f>INDEX(NoSettings!$C$2:$AG$6843,MATCH($E148,NoSettings!$A$2:$A$6843,0),MATCH(T$104,NoSettings!$C$1:$AG$1,0))</f>
        <v>1172510000000</v>
      </c>
      <c r="U148" s="36">
        <f>INDEX(NoSettings!$C$2:$AG$6843,MATCH($E148,NoSettings!$A$2:$A$6843,0),MATCH(U$104,NoSettings!$C$1:$AG$1,0))</f>
        <v>1131370000000</v>
      </c>
      <c r="V148" s="36">
        <f>INDEX(NoSettings!$C$2:$AG$6843,MATCH($E148,NoSettings!$A$2:$A$6843,0),MATCH(V$104,NoSettings!$C$1:$AG$1,0))</f>
        <v>1090260000000</v>
      </c>
      <c r="W148" s="36">
        <f>INDEX(NoSettings!$C$2:$AG$6843,MATCH($E148,NoSettings!$A$2:$A$6843,0),MATCH(W$104,NoSettings!$C$1:$AG$1,0))</f>
        <v>1049000000000</v>
      </c>
      <c r="X148" s="36">
        <f>INDEX(NoSettings!$C$2:$AG$6843,MATCH($E148,NoSettings!$A$2:$A$6843,0),MATCH(X$104,NoSettings!$C$1:$AG$1,0))</f>
        <v>1007610000000</v>
      </c>
      <c r="Y148" s="36">
        <f>INDEX(NoSettings!$C$2:$AG$6843,MATCH($E148,NoSettings!$A$2:$A$6843,0),MATCH(Y$104,NoSettings!$C$1:$AG$1,0))</f>
        <v>985805000000</v>
      </c>
      <c r="Z148" s="36">
        <f>INDEX(NoSettings!$C$2:$AG$6843,MATCH($E148,NoSettings!$A$2:$A$6843,0),MATCH(Z$104,NoSettings!$C$1:$AG$1,0))</f>
        <v>954637000000</v>
      </c>
      <c r="AA148" s="36">
        <f>INDEX(NoSettings!$C$2:$AG$6843,MATCH($E148,NoSettings!$A$2:$A$6843,0),MATCH(AA$104,NoSettings!$C$1:$AG$1,0))</f>
        <v>923117000000</v>
      </c>
      <c r="AB148" s="36">
        <f>INDEX(NoSettings!$C$2:$AG$6843,MATCH($E148,NoSettings!$A$2:$A$6843,0),MATCH(AB$104,NoSettings!$C$1:$AG$1,0))</f>
        <v>911492000000</v>
      </c>
      <c r="AC148" s="36">
        <f>INDEX(NoSettings!$C$2:$AG$6843,MATCH($E148,NoSettings!$A$2:$A$6843,0),MATCH(AC$104,NoSettings!$C$1:$AG$1,0))</f>
        <v>879591000000</v>
      </c>
      <c r="AD148" s="36">
        <f>INDEX(NoSettings!$C$2:$AG$6843,MATCH($E148,NoSettings!$A$2:$A$6843,0),MATCH(AD$104,NoSettings!$C$1:$AG$1,0))</f>
        <v>867973000000</v>
      </c>
      <c r="AE148" s="36">
        <f>INDEX(NoSettings!$C$2:$AG$6843,MATCH($E148,NoSettings!$A$2:$A$6843,0),MATCH(AE$104,NoSettings!$C$1:$AG$1,0))</f>
        <v>828371000000</v>
      </c>
      <c r="AF148" s="36">
        <f>INDEX(NoSettings!$C$2:$AG$6843,MATCH($E148,NoSettings!$A$2:$A$6843,0),MATCH(AF$104,NoSettings!$C$1:$AG$1,0))</f>
        <v>809317000000</v>
      </c>
      <c r="AG148" s="36">
        <f>INDEX(NoSettings!$C$2:$AG$6843,MATCH($E148,NoSettings!$A$2:$A$6843,0),MATCH(AG$104,NoSettings!$C$1:$AG$1,0))</f>
        <v>790299000000</v>
      </c>
      <c r="AH148" s="36">
        <f>INDEX(NoSettings!$C$2:$AG$6843,MATCH($E148,NoSettings!$A$2:$A$6843,0),MATCH(AH$104,NoSettings!$C$1:$AG$1,0))</f>
        <v>750329000000</v>
      </c>
      <c r="AI148" s="36">
        <f>INDEX(NoSettings!$C$2:$AG$6843,MATCH($E148,NoSettings!$A$2:$A$6843,0),MATCH(AI$104,NoSettings!$C$1:$AG$1,0))</f>
        <v>731055000000</v>
      </c>
      <c r="AJ148" s="36">
        <f>INDEX(NoSettings!$C$2:$AG$6843,MATCH($E148,NoSettings!$A$2:$A$6843,0),MATCH(AJ$104,NoSettings!$C$1:$AG$1,0))</f>
        <v>711684000000</v>
      </c>
    </row>
    <row r="149" spans="1:36">
      <c r="C149" s="23" t="s">
        <v>6989</v>
      </c>
      <c r="D149" s="23" t="s">
        <v>6986</v>
      </c>
      <c r="E149" s="21" t="s">
        <v>6201</v>
      </c>
      <c r="F149" s="36">
        <f>INDEX(NoSettings!$C$2:$AG$6843,MATCH($E149,NoSettings!$A$2:$A$6843,0),MATCH(F$104,NoSettings!$C$1:$AG$1,0))</f>
        <v>172990000000</v>
      </c>
      <c r="G149" s="36">
        <f>INDEX(NoSettings!$C$2:$AG$6843,MATCH($E149,NoSettings!$A$2:$A$6843,0),MATCH(G$104,NoSettings!$C$1:$AG$1,0))</f>
        <v>164171000000</v>
      </c>
      <c r="H149" s="36">
        <f>INDEX(NoSettings!$C$2:$AG$6843,MATCH($E149,NoSettings!$A$2:$A$6843,0),MATCH(H$104,NoSettings!$C$1:$AG$1,0))</f>
        <v>158423000000</v>
      </c>
      <c r="I149" s="36">
        <f>INDEX(NoSettings!$C$2:$AG$6843,MATCH($E149,NoSettings!$A$2:$A$6843,0),MATCH(I$104,NoSettings!$C$1:$AG$1,0))</f>
        <v>152673000000</v>
      </c>
      <c r="J149" s="36">
        <f>INDEX(NoSettings!$C$2:$AG$6843,MATCH($E149,NoSettings!$A$2:$A$6843,0),MATCH(J$104,NoSettings!$C$1:$AG$1,0))</f>
        <v>148713000000</v>
      </c>
      <c r="K149" s="36">
        <f>INDEX(NoSettings!$C$2:$AG$6843,MATCH($E149,NoSettings!$A$2:$A$6843,0),MATCH(K$104,NoSettings!$C$1:$AG$1,0))</f>
        <v>142958000000</v>
      </c>
      <c r="L149" s="36">
        <f>INDEX(NoSettings!$C$2:$AG$6843,MATCH($E149,NoSettings!$A$2:$A$6843,0),MATCH(L$104,NoSettings!$C$1:$AG$1,0))</f>
        <v>137206000000</v>
      </c>
      <c r="M149" s="36">
        <f>INDEX(NoSettings!$C$2:$AG$6843,MATCH($E149,NoSettings!$A$2:$A$6843,0),MATCH(M$104,NoSettings!$C$1:$AG$1,0))</f>
        <v>133235000000</v>
      </c>
      <c r="N149" s="36">
        <f>INDEX(NoSettings!$C$2:$AG$6843,MATCH($E149,NoSettings!$A$2:$A$6843,0),MATCH(N$104,NoSettings!$C$1:$AG$1,0))</f>
        <v>127488000000</v>
      </c>
      <c r="O149" s="36">
        <f>INDEX(NoSettings!$C$2:$AG$6843,MATCH($E149,NoSettings!$A$2:$A$6843,0),MATCH(O$104,NoSettings!$C$1:$AG$1,0))</f>
        <v>123515000000</v>
      </c>
      <c r="P149" s="36">
        <f>INDEX(NoSettings!$C$2:$AG$6843,MATCH($E149,NoSettings!$A$2:$A$6843,0),MATCH(P$104,NoSettings!$C$1:$AG$1,0))</f>
        <v>118411000000</v>
      </c>
      <c r="Q149" s="36">
        <f>INDEX(NoSettings!$C$2:$AG$6843,MATCH($E149,NoSettings!$A$2:$A$6843,0),MATCH(Q$104,NoSettings!$C$1:$AG$1,0))</f>
        <v>115055000000</v>
      </c>
      <c r="R149" s="36">
        <f>INDEX(NoSettings!$C$2:$AG$6843,MATCH($E149,NoSettings!$A$2:$A$6843,0),MATCH(R$104,NoSettings!$C$1:$AG$1,0))</f>
        <v>111684000000</v>
      </c>
      <c r="S149" s="36">
        <f>INDEX(NoSettings!$C$2:$AG$6843,MATCH($E149,NoSettings!$A$2:$A$6843,0),MATCH(S$104,NoSettings!$C$1:$AG$1,0))</f>
        <v>107940000000</v>
      </c>
      <c r="T149" s="36">
        <f>INDEX(NoSettings!$C$2:$AG$6843,MATCH($E149,NoSettings!$A$2:$A$6843,0),MATCH(T$104,NoSettings!$C$1:$AG$1,0))</f>
        <v>104192000000</v>
      </c>
      <c r="U149" s="36">
        <f>INDEX(NoSettings!$C$2:$AG$6843,MATCH($E149,NoSettings!$A$2:$A$6843,0),MATCH(U$104,NoSettings!$C$1:$AG$1,0))</f>
        <v>100439000000</v>
      </c>
      <c r="V149" s="36">
        <f>INDEX(NoSettings!$C$2:$AG$6843,MATCH($E149,NoSettings!$A$2:$A$6843,0),MATCH(V$104,NoSettings!$C$1:$AG$1,0))</f>
        <v>96681500000</v>
      </c>
      <c r="W149" s="36">
        <f>INDEX(NoSettings!$C$2:$AG$6843,MATCH($E149,NoSettings!$A$2:$A$6843,0),MATCH(W$104,NoSettings!$C$1:$AG$1,0))</f>
        <v>92920400000</v>
      </c>
      <c r="X149" s="36">
        <f>INDEX(NoSettings!$C$2:$AG$6843,MATCH($E149,NoSettings!$A$2:$A$6843,0),MATCH(X$104,NoSettings!$C$1:$AG$1,0))</f>
        <v>89156000000</v>
      </c>
      <c r="Y149" s="36">
        <f>INDEX(NoSettings!$C$2:$AG$6843,MATCH($E149,NoSettings!$A$2:$A$6843,0),MATCH(Y$104,NoSettings!$C$1:$AG$1,0))</f>
        <v>87124800000</v>
      </c>
      <c r="Z149" s="36">
        <f>INDEX(NoSettings!$C$2:$AG$6843,MATCH($E149,NoSettings!$A$2:$A$6843,0),MATCH(Z$104,NoSettings!$C$1:$AG$1,0))</f>
        <v>82729800000</v>
      </c>
      <c r="AA149" s="36">
        <f>INDEX(NoSettings!$C$2:$AG$6843,MATCH($E149,NoSettings!$A$2:$A$6843,0),MATCH(AA$104,NoSettings!$C$1:$AG$1,0))</f>
        <v>78352900000</v>
      </c>
      <c r="AB149" s="36">
        <f>INDEX(NoSettings!$C$2:$AG$6843,MATCH($E149,NoSettings!$A$2:$A$6843,0),MATCH(AB$104,NoSettings!$C$1:$AG$1,0))</f>
        <v>75678200000</v>
      </c>
      <c r="AC149" s="36">
        <f>INDEX(NoSettings!$C$2:$AG$6843,MATCH($E149,NoSettings!$A$2:$A$6843,0),MATCH(AC$104,NoSettings!$C$1:$AG$1,0))</f>
        <v>71322400000</v>
      </c>
      <c r="AD149" s="36">
        <f>INDEX(NoSettings!$C$2:$AG$6843,MATCH($E149,NoSettings!$A$2:$A$6843,0),MATCH(AD$104,NoSettings!$C$1:$AG$1,0))</f>
        <v>68625700000</v>
      </c>
      <c r="AE149" s="36">
        <f>INDEX(NoSettings!$C$2:$AG$6843,MATCH($E149,NoSettings!$A$2:$A$6843,0),MATCH(AE$104,NoSettings!$C$1:$AG$1,0))</f>
        <v>64781600000</v>
      </c>
      <c r="AF149" s="36">
        <f>INDEX(NoSettings!$C$2:$AG$6843,MATCH($E149,NoSettings!$A$2:$A$6843,0),MATCH(AF$104,NoSettings!$C$1:$AG$1,0))</f>
        <v>62566800000</v>
      </c>
      <c r="AG149" s="36">
        <f>INDEX(NoSettings!$C$2:$AG$6843,MATCH($E149,NoSettings!$A$2:$A$6843,0),MATCH(AG$104,NoSettings!$C$1:$AG$1,0))</f>
        <v>60347700000</v>
      </c>
      <c r="AH149" s="36">
        <f>INDEX(NoSettings!$C$2:$AG$6843,MATCH($E149,NoSettings!$A$2:$A$6843,0),MATCH(AH$104,NoSettings!$C$1:$AG$1,0))</f>
        <v>56553700000</v>
      </c>
      <c r="AI149" s="36">
        <f>INDEX(NoSettings!$C$2:$AG$6843,MATCH($E149,NoSettings!$A$2:$A$6843,0),MATCH(AI$104,NoSettings!$C$1:$AG$1,0))</f>
        <v>54345100000</v>
      </c>
      <c r="AJ149" s="36">
        <f>INDEX(NoSettings!$C$2:$AG$6843,MATCH($E149,NoSettings!$A$2:$A$6843,0),MATCH(AJ$104,NoSettings!$C$1:$AG$1,0))</f>
        <v>52128900000</v>
      </c>
    </row>
    <row r="150" spans="1:36">
      <c r="C150" s="23" t="s">
        <v>6990</v>
      </c>
      <c r="E150" s="21" t="s">
        <v>6142</v>
      </c>
      <c r="F150" s="36">
        <f>INDEX(NoSettings!$C$2:$AG$6843,MATCH($E150,NoSettings!$A$2:$A$6843,0),MATCH(F$104,NoSettings!$C$1:$AG$1,0))</f>
        <v>0</v>
      </c>
      <c r="G150" s="36">
        <f>INDEX(NoSettings!$C$2:$AG$6843,MATCH($E150,NoSettings!$A$2:$A$6843,0),MATCH(G$104,NoSettings!$C$1:$AG$1,0))</f>
        <v>0</v>
      </c>
      <c r="H150" s="36">
        <f>INDEX(NoSettings!$C$2:$AG$6843,MATCH($E150,NoSettings!$A$2:$A$6843,0),MATCH(H$104,NoSettings!$C$1:$AG$1,0))</f>
        <v>0</v>
      </c>
      <c r="I150" s="36">
        <f>INDEX(NoSettings!$C$2:$AG$6843,MATCH($E150,NoSettings!$A$2:$A$6843,0),MATCH(I$104,NoSettings!$C$1:$AG$1,0))</f>
        <v>0</v>
      </c>
      <c r="J150" s="36">
        <f>INDEX(NoSettings!$C$2:$AG$6843,MATCH($E150,NoSettings!$A$2:$A$6843,0),MATCH(J$104,NoSettings!$C$1:$AG$1,0))</f>
        <v>0</v>
      </c>
      <c r="K150" s="36">
        <f>INDEX(NoSettings!$C$2:$AG$6843,MATCH($E150,NoSettings!$A$2:$A$6843,0),MATCH(K$104,NoSettings!$C$1:$AG$1,0))</f>
        <v>0</v>
      </c>
      <c r="L150" s="36">
        <f>INDEX(NoSettings!$C$2:$AG$6843,MATCH($E150,NoSettings!$A$2:$A$6843,0),MATCH(L$104,NoSettings!$C$1:$AG$1,0))</f>
        <v>0</v>
      </c>
      <c r="M150" s="36">
        <f>INDEX(NoSettings!$C$2:$AG$6843,MATCH($E150,NoSettings!$A$2:$A$6843,0),MATCH(M$104,NoSettings!$C$1:$AG$1,0))</f>
        <v>0</v>
      </c>
      <c r="N150" s="36">
        <f>INDEX(NoSettings!$C$2:$AG$6843,MATCH($E150,NoSettings!$A$2:$A$6843,0),MATCH(N$104,NoSettings!$C$1:$AG$1,0))</f>
        <v>0</v>
      </c>
      <c r="O150" s="36">
        <f>INDEX(NoSettings!$C$2:$AG$6843,MATCH($E150,NoSettings!$A$2:$A$6843,0),MATCH(O$104,NoSettings!$C$1:$AG$1,0))</f>
        <v>0</v>
      </c>
      <c r="P150" s="36">
        <f>INDEX(NoSettings!$C$2:$AG$6843,MATCH($E150,NoSettings!$A$2:$A$6843,0),MATCH(P$104,NoSettings!$C$1:$AG$1,0))</f>
        <v>0</v>
      </c>
      <c r="Q150" s="36">
        <f>INDEX(NoSettings!$C$2:$AG$6843,MATCH($E150,NoSettings!$A$2:$A$6843,0),MATCH(Q$104,NoSettings!$C$1:$AG$1,0))</f>
        <v>0</v>
      </c>
      <c r="R150" s="36">
        <f>INDEX(NoSettings!$C$2:$AG$6843,MATCH($E150,NoSettings!$A$2:$A$6843,0),MATCH(R$104,NoSettings!$C$1:$AG$1,0))</f>
        <v>0</v>
      </c>
      <c r="S150" s="36">
        <f>INDEX(NoSettings!$C$2:$AG$6843,MATCH($E150,NoSettings!$A$2:$A$6843,0),MATCH(S$104,NoSettings!$C$1:$AG$1,0))</f>
        <v>0</v>
      </c>
      <c r="T150" s="36">
        <f>INDEX(NoSettings!$C$2:$AG$6843,MATCH($E150,NoSettings!$A$2:$A$6843,0),MATCH(T$104,NoSettings!$C$1:$AG$1,0))</f>
        <v>0</v>
      </c>
      <c r="U150" s="36">
        <f>INDEX(NoSettings!$C$2:$AG$6843,MATCH($E150,NoSettings!$A$2:$A$6843,0),MATCH(U$104,NoSettings!$C$1:$AG$1,0))</f>
        <v>0</v>
      </c>
      <c r="V150" s="36">
        <f>INDEX(NoSettings!$C$2:$AG$6843,MATCH($E150,NoSettings!$A$2:$A$6843,0),MATCH(V$104,NoSettings!$C$1:$AG$1,0))</f>
        <v>0</v>
      </c>
      <c r="W150" s="36">
        <f>INDEX(NoSettings!$C$2:$AG$6843,MATCH($E150,NoSettings!$A$2:$A$6843,0),MATCH(W$104,NoSettings!$C$1:$AG$1,0))</f>
        <v>0</v>
      </c>
      <c r="X150" s="36">
        <f>INDEX(NoSettings!$C$2:$AG$6843,MATCH($E150,NoSettings!$A$2:$A$6843,0),MATCH(X$104,NoSettings!$C$1:$AG$1,0))</f>
        <v>0</v>
      </c>
      <c r="Y150" s="36">
        <f>INDEX(NoSettings!$C$2:$AG$6843,MATCH($E150,NoSettings!$A$2:$A$6843,0),MATCH(Y$104,NoSettings!$C$1:$AG$1,0))</f>
        <v>0</v>
      </c>
      <c r="Z150" s="36">
        <f>INDEX(NoSettings!$C$2:$AG$6843,MATCH($E150,NoSettings!$A$2:$A$6843,0),MATCH(Z$104,NoSettings!$C$1:$AG$1,0))</f>
        <v>0</v>
      </c>
      <c r="AA150" s="36">
        <f>INDEX(NoSettings!$C$2:$AG$6843,MATCH($E150,NoSettings!$A$2:$A$6843,0),MATCH(AA$104,NoSettings!$C$1:$AG$1,0))</f>
        <v>0</v>
      </c>
      <c r="AB150" s="36">
        <f>INDEX(NoSettings!$C$2:$AG$6843,MATCH($E150,NoSettings!$A$2:$A$6843,0),MATCH(AB$104,NoSettings!$C$1:$AG$1,0))</f>
        <v>0</v>
      </c>
      <c r="AC150" s="36">
        <f>INDEX(NoSettings!$C$2:$AG$6843,MATCH($E150,NoSettings!$A$2:$A$6843,0),MATCH(AC$104,NoSettings!$C$1:$AG$1,0))</f>
        <v>0</v>
      </c>
      <c r="AD150" s="36">
        <f>INDEX(NoSettings!$C$2:$AG$6843,MATCH($E150,NoSettings!$A$2:$A$6843,0),MATCH(AD$104,NoSettings!$C$1:$AG$1,0))</f>
        <v>0</v>
      </c>
      <c r="AE150" s="36">
        <f>INDEX(NoSettings!$C$2:$AG$6843,MATCH($E150,NoSettings!$A$2:$A$6843,0),MATCH(AE$104,NoSettings!$C$1:$AG$1,0))</f>
        <v>0</v>
      </c>
      <c r="AF150" s="36">
        <f>INDEX(NoSettings!$C$2:$AG$6843,MATCH($E150,NoSettings!$A$2:$A$6843,0),MATCH(AF$104,NoSettings!$C$1:$AG$1,0))</f>
        <v>0</v>
      </c>
      <c r="AG150" s="36">
        <f>INDEX(NoSettings!$C$2:$AG$6843,MATCH($E150,NoSettings!$A$2:$A$6843,0),MATCH(AG$104,NoSettings!$C$1:$AG$1,0))</f>
        <v>0</v>
      </c>
      <c r="AH150" s="36">
        <f>INDEX(NoSettings!$C$2:$AG$6843,MATCH($E150,NoSettings!$A$2:$A$6843,0),MATCH(AH$104,NoSettings!$C$1:$AG$1,0))</f>
        <v>0</v>
      </c>
      <c r="AI150" s="36">
        <f>INDEX(NoSettings!$C$2:$AG$6843,MATCH($E150,NoSettings!$A$2:$A$6843,0),MATCH(AI$104,NoSettings!$C$1:$AG$1,0))</f>
        <v>0</v>
      </c>
      <c r="AJ150" s="36">
        <f>INDEX(NoSettings!$C$2:$AG$6843,MATCH($E150,NoSettings!$A$2:$A$6843,0),MATCH(AJ$104,NoSettings!$C$1:$AG$1,0))</f>
        <v>0</v>
      </c>
    </row>
    <row r="151" spans="1:36">
      <c r="C151" s="23" t="s">
        <v>6990</v>
      </c>
      <c r="E151" s="21" t="s">
        <v>6131</v>
      </c>
      <c r="F151" s="36">
        <f>INDEX(NoSettings!$C$2:$AG$6843,MATCH($E151,NoSettings!$A$2:$A$6843,0),MATCH(F$104,NoSettings!$C$1:$AG$1,0))</f>
        <v>11595200000</v>
      </c>
      <c r="G151" s="36">
        <f>INDEX(NoSettings!$C$2:$AG$6843,MATCH($E151,NoSettings!$A$2:$A$6843,0),MATCH(G$104,NoSettings!$C$1:$AG$1,0))</f>
        <v>7869780000</v>
      </c>
      <c r="H151" s="36">
        <f>INDEX(NoSettings!$C$2:$AG$6843,MATCH($E151,NoSettings!$A$2:$A$6843,0),MATCH(H$104,NoSettings!$C$1:$AG$1,0))</f>
        <v>5965350000</v>
      </c>
      <c r="I151" s="36">
        <f>INDEX(NoSettings!$C$2:$AG$6843,MATCH($E151,NoSettings!$A$2:$A$6843,0),MATCH(I$104,NoSettings!$C$1:$AG$1,0))</f>
        <v>4834990000</v>
      </c>
      <c r="J151" s="36">
        <f>INDEX(NoSettings!$C$2:$AG$6843,MATCH($E151,NoSettings!$A$2:$A$6843,0),MATCH(J$104,NoSettings!$C$1:$AG$1,0))</f>
        <v>4067180000</v>
      </c>
      <c r="K151" s="36">
        <f>INDEX(NoSettings!$C$2:$AG$6843,MATCH($E151,NoSettings!$A$2:$A$6843,0),MATCH(K$104,NoSettings!$C$1:$AG$1,0))</f>
        <v>3511390000</v>
      </c>
      <c r="L151" s="36">
        <f>INDEX(NoSettings!$C$2:$AG$6843,MATCH($E151,NoSettings!$A$2:$A$6843,0),MATCH(L$104,NoSettings!$C$1:$AG$1,0))</f>
        <v>3100690000</v>
      </c>
      <c r="M151" s="36">
        <f>INDEX(NoSettings!$C$2:$AG$6843,MATCH($E151,NoSettings!$A$2:$A$6843,0),MATCH(M$104,NoSettings!$C$1:$AG$1,0))</f>
        <v>2776200000</v>
      </c>
      <c r="N151" s="36">
        <f>INDEX(NoSettings!$C$2:$AG$6843,MATCH($E151,NoSettings!$A$2:$A$6843,0),MATCH(N$104,NoSettings!$C$1:$AG$1,0))</f>
        <v>2492260000</v>
      </c>
      <c r="O151" s="36">
        <f>INDEX(NoSettings!$C$2:$AG$6843,MATCH($E151,NoSettings!$A$2:$A$6843,0),MATCH(O$104,NoSettings!$C$1:$AG$1,0))</f>
        <v>2281010000</v>
      </c>
      <c r="P151" s="36">
        <f>INDEX(NoSettings!$C$2:$AG$6843,MATCH($E151,NoSettings!$A$2:$A$6843,0),MATCH(P$104,NoSettings!$C$1:$AG$1,0))</f>
        <v>2126240000</v>
      </c>
      <c r="Q151" s="36">
        <f>INDEX(NoSettings!$C$2:$AG$6843,MATCH($E151,NoSettings!$A$2:$A$6843,0),MATCH(Q$104,NoSettings!$C$1:$AG$1,0))</f>
        <v>1975600000</v>
      </c>
      <c r="R151" s="36">
        <f>INDEX(NoSettings!$C$2:$AG$6843,MATCH($E151,NoSettings!$A$2:$A$6843,0),MATCH(R$104,NoSettings!$C$1:$AG$1,0))</f>
        <v>1844300000</v>
      </c>
      <c r="S151" s="36">
        <f>INDEX(NoSettings!$C$2:$AG$6843,MATCH($E151,NoSettings!$A$2:$A$6843,0),MATCH(S$104,NoSettings!$C$1:$AG$1,0))</f>
        <v>1728800000</v>
      </c>
      <c r="T151" s="36">
        <f>INDEX(NoSettings!$C$2:$AG$6843,MATCH($E151,NoSettings!$A$2:$A$6843,0),MATCH(T$104,NoSettings!$C$1:$AG$1,0))</f>
        <v>1629000000</v>
      </c>
      <c r="U151" s="36">
        <f>INDEX(NoSettings!$C$2:$AG$6843,MATCH($E151,NoSettings!$A$2:$A$6843,0),MATCH(U$104,NoSettings!$C$1:$AG$1,0))</f>
        <v>1539430000</v>
      </c>
      <c r="V151" s="36">
        <f>INDEX(NoSettings!$C$2:$AG$6843,MATCH($E151,NoSettings!$A$2:$A$6843,0),MATCH(V$104,NoSettings!$C$1:$AG$1,0))</f>
        <v>1458580000</v>
      </c>
      <c r="W151" s="36">
        <f>INDEX(NoSettings!$C$2:$AG$6843,MATCH($E151,NoSettings!$A$2:$A$6843,0),MATCH(W$104,NoSettings!$C$1:$AG$1,0))</f>
        <v>1387070000</v>
      </c>
      <c r="X151" s="36">
        <f>INDEX(NoSettings!$C$2:$AG$6843,MATCH($E151,NoSettings!$A$2:$A$6843,0),MATCH(X$104,NoSettings!$C$1:$AG$1,0))</f>
        <v>1321580000</v>
      </c>
      <c r="Y151" s="36">
        <f>INDEX(NoSettings!$C$2:$AG$6843,MATCH($E151,NoSettings!$A$2:$A$6843,0),MATCH(Y$104,NoSettings!$C$1:$AG$1,0))</f>
        <v>1261360000</v>
      </c>
      <c r="Z151" s="36">
        <f>INDEX(NoSettings!$C$2:$AG$6843,MATCH($E151,NoSettings!$A$2:$A$6843,0),MATCH(Z$104,NoSettings!$C$1:$AG$1,0))</f>
        <v>1207210000</v>
      </c>
      <c r="AA151" s="36">
        <f>INDEX(NoSettings!$C$2:$AG$6843,MATCH($E151,NoSettings!$A$2:$A$6843,0),MATCH(AA$104,NoSettings!$C$1:$AG$1,0))</f>
        <v>1156910000</v>
      </c>
      <c r="AB151" s="36">
        <f>INDEX(NoSettings!$C$2:$AG$6843,MATCH($E151,NoSettings!$A$2:$A$6843,0),MATCH(AB$104,NoSettings!$C$1:$AG$1,0))</f>
        <v>1110040000</v>
      </c>
      <c r="AC151" s="36">
        <f>INDEX(NoSettings!$C$2:$AG$6843,MATCH($E151,NoSettings!$A$2:$A$6843,0),MATCH(AC$104,NoSettings!$C$1:$AG$1,0))</f>
        <v>1080280000</v>
      </c>
      <c r="AD151" s="36">
        <f>INDEX(NoSettings!$C$2:$AG$6843,MATCH($E151,NoSettings!$A$2:$A$6843,0),MATCH(AD$104,NoSettings!$C$1:$AG$1,0))</f>
        <v>1039890000</v>
      </c>
      <c r="AE151" s="36">
        <f>INDEX(NoSettings!$C$2:$AG$6843,MATCH($E151,NoSettings!$A$2:$A$6843,0),MATCH(AE$104,NoSettings!$C$1:$AG$1,0))</f>
        <v>1001850000</v>
      </c>
      <c r="AF151" s="36">
        <f>INDEX(NoSettings!$C$2:$AG$6843,MATCH($E151,NoSettings!$A$2:$A$6843,0),MATCH(AF$104,NoSettings!$C$1:$AG$1,0))</f>
        <v>965932000</v>
      </c>
      <c r="AG151" s="36">
        <f>INDEX(NoSettings!$C$2:$AG$6843,MATCH($E151,NoSettings!$A$2:$A$6843,0),MATCH(AG$104,NoSettings!$C$1:$AG$1,0))</f>
        <v>932759000</v>
      </c>
      <c r="AH151" s="36">
        <f>INDEX(NoSettings!$C$2:$AG$6843,MATCH($E151,NoSettings!$A$2:$A$6843,0),MATCH(AH$104,NoSettings!$C$1:$AG$1,0))</f>
        <v>901229000</v>
      </c>
      <c r="AI151" s="36">
        <f>INDEX(NoSettings!$C$2:$AG$6843,MATCH($E151,NoSettings!$A$2:$A$6843,0),MATCH(AI$104,NoSettings!$C$1:$AG$1,0))</f>
        <v>883486000</v>
      </c>
      <c r="AJ151" s="36">
        <f>INDEX(NoSettings!$C$2:$AG$6843,MATCH($E151,NoSettings!$A$2:$A$6843,0),MATCH(AJ$104,NoSettings!$C$1:$AG$1,0))</f>
        <v>854639000</v>
      </c>
    </row>
    <row r="152" spans="1:36">
      <c r="C152" s="23" t="s">
        <v>6990</v>
      </c>
      <c r="E152" s="21" t="s">
        <v>6072</v>
      </c>
      <c r="F152" s="36">
        <f>INDEX(NoSettings!$C$2:$AG$6843,MATCH($E152,NoSettings!$A$2:$A$6843,0),MATCH(F$104,NoSettings!$C$1:$AG$1,0))</f>
        <v>67895200000</v>
      </c>
      <c r="G152" s="36">
        <f>INDEX(NoSettings!$C$2:$AG$6843,MATCH($E152,NoSettings!$A$2:$A$6843,0),MATCH(G$104,NoSettings!$C$1:$AG$1,0))</f>
        <v>0</v>
      </c>
      <c r="H152" s="36">
        <f>INDEX(NoSettings!$C$2:$AG$6843,MATCH($E152,NoSettings!$A$2:$A$6843,0),MATCH(H$104,NoSettings!$C$1:$AG$1,0))</f>
        <v>0</v>
      </c>
      <c r="I152" s="36">
        <f>INDEX(NoSettings!$C$2:$AG$6843,MATCH($E152,NoSettings!$A$2:$A$6843,0),MATCH(I$104,NoSettings!$C$1:$AG$1,0))</f>
        <v>0</v>
      </c>
      <c r="J152" s="36">
        <f>INDEX(NoSettings!$C$2:$AG$6843,MATCH($E152,NoSettings!$A$2:$A$6843,0),MATCH(J$104,NoSettings!$C$1:$AG$1,0))</f>
        <v>0</v>
      </c>
      <c r="K152" s="36">
        <f>INDEX(NoSettings!$C$2:$AG$6843,MATCH($E152,NoSettings!$A$2:$A$6843,0),MATCH(K$104,NoSettings!$C$1:$AG$1,0))</f>
        <v>0</v>
      </c>
      <c r="L152" s="36">
        <f>INDEX(NoSettings!$C$2:$AG$6843,MATCH($E152,NoSettings!$A$2:$A$6843,0),MATCH(L$104,NoSettings!$C$1:$AG$1,0))</f>
        <v>0</v>
      </c>
      <c r="M152" s="36">
        <f>INDEX(NoSettings!$C$2:$AG$6843,MATCH($E152,NoSettings!$A$2:$A$6843,0),MATCH(M$104,NoSettings!$C$1:$AG$1,0))</f>
        <v>0</v>
      </c>
      <c r="N152" s="36">
        <f>INDEX(NoSettings!$C$2:$AG$6843,MATCH($E152,NoSettings!$A$2:$A$6843,0),MATCH(N$104,NoSettings!$C$1:$AG$1,0))</f>
        <v>0</v>
      </c>
      <c r="O152" s="36">
        <f>INDEX(NoSettings!$C$2:$AG$6843,MATCH($E152,NoSettings!$A$2:$A$6843,0),MATCH(O$104,NoSettings!$C$1:$AG$1,0))</f>
        <v>0</v>
      </c>
      <c r="P152" s="36">
        <f>INDEX(NoSettings!$C$2:$AG$6843,MATCH($E152,NoSettings!$A$2:$A$6843,0),MATCH(P$104,NoSettings!$C$1:$AG$1,0))</f>
        <v>0</v>
      </c>
      <c r="Q152" s="36">
        <f>INDEX(NoSettings!$C$2:$AG$6843,MATCH($E152,NoSettings!$A$2:$A$6843,0),MATCH(Q$104,NoSettings!$C$1:$AG$1,0))</f>
        <v>0</v>
      </c>
      <c r="R152" s="36">
        <f>INDEX(NoSettings!$C$2:$AG$6843,MATCH($E152,NoSettings!$A$2:$A$6843,0),MATCH(R$104,NoSettings!$C$1:$AG$1,0))</f>
        <v>0</v>
      </c>
      <c r="S152" s="36">
        <f>INDEX(NoSettings!$C$2:$AG$6843,MATCH($E152,NoSettings!$A$2:$A$6843,0),MATCH(S$104,NoSettings!$C$1:$AG$1,0))</f>
        <v>0</v>
      </c>
      <c r="T152" s="36">
        <f>INDEX(NoSettings!$C$2:$AG$6843,MATCH($E152,NoSettings!$A$2:$A$6843,0),MATCH(T$104,NoSettings!$C$1:$AG$1,0))</f>
        <v>0</v>
      </c>
      <c r="U152" s="36">
        <f>INDEX(NoSettings!$C$2:$AG$6843,MATCH($E152,NoSettings!$A$2:$A$6843,0),MATCH(U$104,NoSettings!$C$1:$AG$1,0))</f>
        <v>0</v>
      </c>
      <c r="V152" s="36">
        <f>INDEX(NoSettings!$C$2:$AG$6843,MATCH($E152,NoSettings!$A$2:$A$6843,0),MATCH(V$104,NoSettings!$C$1:$AG$1,0))</f>
        <v>0</v>
      </c>
      <c r="W152" s="36">
        <f>INDEX(NoSettings!$C$2:$AG$6843,MATCH($E152,NoSettings!$A$2:$A$6843,0),MATCH(W$104,NoSettings!$C$1:$AG$1,0))</f>
        <v>0</v>
      </c>
      <c r="X152" s="36">
        <f>INDEX(NoSettings!$C$2:$AG$6843,MATCH($E152,NoSettings!$A$2:$A$6843,0),MATCH(X$104,NoSettings!$C$1:$AG$1,0))</f>
        <v>0</v>
      </c>
      <c r="Y152" s="36">
        <f>INDEX(NoSettings!$C$2:$AG$6843,MATCH($E152,NoSettings!$A$2:$A$6843,0),MATCH(Y$104,NoSettings!$C$1:$AG$1,0))</f>
        <v>0</v>
      </c>
      <c r="Z152" s="36">
        <f>INDEX(NoSettings!$C$2:$AG$6843,MATCH($E152,NoSettings!$A$2:$A$6843,0),MATCH(Z$104,NoSettings!$C$1:$AG$1,0))</f>
        <v>0</v>
      </c>
      <c r="AA152" s="36">
        <f>INDEX(NoSettings!$C$2:$AG$6843,MATCH($E152,NoSettings!$A$2:$A$6843,0),MATCH(AA$104,NoSettings!$C$1:$AG$1,0))</f>
        <v>0</v>
      </c>
      <c r="AB152" s="36">
        <f>INDEX(NoSettings!$C$2:$AG$6843,MATCH($E152,NoSettings!$A$2:$A$6843,0),MATCH(AB$104,NoSettings!$C$1:$AG$1,0))</f>
        <v>0</v>
      </c>
      <c r="AC152" s="36">
        <f>INDEX(NoSettings!$C$2:$AG$6843,MATCH($E152,NoSettings!$A$2:$A$6843,0),MATCH(AC$104,NoSettings!$C$1:$AG$1,0))</f>
        <v>0</v>
      </c>
      <c r="AD152" s="36">
        <f>INDEX(NoSettings!$C$2:$AG$6843,MATCH($E152,NoSettings!$A$2:$A$6843,0),MATCH(AD$104,NoSettings!$C$1:$AG$1,0))</f>
        <v>0</v>
      </c>
      <c r="AE152" s="36">
        <f>INDEX(NoSettings!$C$2:$AG$6843,MATCH($E152,NoSettings!$A$2:$A$6843,0),MATCH(AE$104,NoSettings!$C$1:$AG$1,0))</f>
        <v>0</v>
      </c>
      <c r="AF152" s="36">
        <f>INDEX(NoSettings!$C$2:$AG$6843,MATCH($E152,NoSettings!$A$2:$A$6843,0),MATCH(AF$104,NoSettings!$C$1:$AG$1,0))</f>
        <v>0</v>
      </c>
      <c r="AG152" s="36">
        <f>INDEX(NoSettings!$C$2:$AG$6843,MATCH($E152,NoSettings!$A$2:$A$6843,0),MATCH(AG$104,NoSettings!$C$1:$AG$1,0))</f>
        <v>0</v>
      </c>
      <c r="AH152" s="36">
        <f>INDEX(NoSettings!$C$2:$AG$6843,MATCH($E152,NoSettings!$A$2:$A$6843,0),MATCH(AH$104,NoSettings!$C$1:$AG$1,0))</f>
        <v>0</v>
      </c>
      <c r="AI152" s="36">
        <f>INDEX(NoSettings!$C$2:$AG$6843,MATCH($E152,NoSettings!$A$2:$A$6843,0),MATCH(AI$104,NoSettings!$C$1:$AG$1,0))</f>
        <v>0</v>
      </c>
      <c r="AJ152" s="36">
        <f>INDEX(NoSettings!$C$2:$AG$6843,MATCH($E152,NoSettings!$A$2:$A$6843,0),MATCH(AJ$104,NoSettings!$C$1:$AG$1,0))</f>
        <v>0</v>
      </c>
    </row>
    <row r="153" spans="1:36">
      <c r="C153" s="23" t="s">
        <v>6990</v>
      </c>
      <c r="E153" s="21" t="s">
        <v>6061</v>
      </c>
      <c r="F153" s="36">
        <f>INDEX(NoSettings!$C$2:$AG$6843,MATCH($E153,NoSettings!$A$2:$A$6843,0),MATCH(F$104,NoSettings!$C$1:$AG$1,0))</f>
        <v>239321000000000</v>
      </c>
      <c r="G153" s="36">
        <f>INDEX(NoSettings!$C$2:$AG$6843,MATCH($E153,NoSettings!$A$2:$A$6843,0),MATCH(G$104,NoSettings!$C$1:$AG$1,0))</f>
        <v>221155000000000</v>
      </c>
      <c r="H153" s="36">
        <f>INDEX(NoSettings!$C$2:$AG$6843,MATCH($E153,NoSettings!$A$2:$A$6843,0),MATCH(H$104,NoSettings!$C$1:$AG$1,0))</f>
        <v>151019000000000</v>
      </c>
      <c r="I153" s="36">
        <f>INDEX(NoSettings!$C$2:$AG$6843,MATCH($E153,NoSettings!$A$2:$A$6843,0),MATCH(I$104,NoSettings!$C$1:$AG$1,0))</f>
        <v>137641000000000</v>
      </c>
      <c r="J153" s="36">
        <f>INDEX(NoSettings!$C$2:$AG$6843,MATCH($E153,NoSettings!$A$2:$A$6843,0),MATCH(J$104,NoSettings!$C$1:$AG$1,0))</f>
        <v>178629000000000</v>
      </c>
      <c r="K153" s="36">
        <f>INDEX(NoSettings!$C$2:$AG$6843,MATCH($E153,NoSettings!$A$2:$A$6843,0),MATCH(K$104,NoSettings!$C$1:$AG$1,0))</f>
        <v>177046000000000</v>
      </c>
      <c r="L153" s="36">
        <f>INDEX(NoSettings!$C$2:$AG$6843,MATCH($E153,NoSettings!$A$2:$A$6843,0),MATCH(L$104,NoSettings!$C$1:$AG$1,0))</f>
        <v>167308000000000</v>
      </c>
      <c r="M153" s="36">
        <f>INDEX(NoSettings!$C$2:$AG$6843,MATCH($E153,NoSettings!$A$2:$A$6843,0),MATCH(M$104,NoSettings!$C$1:$AG$1,0))</f>
        <v>186113000000000</v>
      </c>
      <c r="N153" s="36">
        <f>INDEX(NoSettings!$C$2:$AG$6843,MATCH($E153,NoSettings!$A$2:$A$6843,0),MATCH(N$104,NoSettings!$C$1:$AG$1,0))</f>
        <v>186466000000000</v>
      </c>
      <c r="O153" s="36">
        <f>INDEX(NoSettings!$C$2:$AG$6843,MATCH($E153,NoSettings!$A$2:$A$6843,0),MATCH(O$104,NoSettings!$C$1:$AG$1,0))</f>
        <v>193087000000000</v>
      </c>
      <c r="P153" s="36">
        <f>INDEX(NoSettings!$C$2:$AG$6843,MATCH($E153,NoSettings!$A$2:$A$6843,0),MATCH(P$104,NoSettings!$C$1:$AG$1,0))</f>
        <v>193536000000000</v>
      </c>
      <c r="Q153" s="36">
        <f>INDEX(NoSettings!$C$2:$AG$6843,MATCH($E153,NoSettings!$A$2:$A$6843,0),MATCH(Q$104,NoSettings!$C$1:$AG$1,0))</f>
        <v>179726000000000</v>
      </c>
      <c r="R153" s="36">
        <f>INDEX(NoSettings!$C$2:$AG$6843,MATCH($E153,NoSettings!$A$2:$A$6843,0),MATCH(R$104,NoSettings!$C$1:$AG$1,0))</f>
        <v>192631000000000</v>
      </c>
      <c r="S153" s="36">
        <f>INDEX(NoSettings!$C$2:$AG$6843,MATCH($E153,NoSettings!$A$2:$A$6843,0),MATCH(S$104,NoSettings!$C$1:$AG$1,0))</f>
        <v>193573000000000</v>
      </c>
      <c r="T153" s="36">
        <f>INDEX(NoSettings!$C$2:$AG$6843,MATCH($E153,NoSettings!$A$2:$A$6843,0),MATCH(T$104,NoSettings!$C$1:$AG$1,0))</f>
        <v>197165000000000</v>
      </c>
      <c r="U153" s="36">
        <f>INDEX(NoSettings!$C$2:$AG$6843,MATCH($E153,NoSettings!$A$2:$A$6843,0),MATCH(U$104,NoSettings!$C$1:$AG$1,0))</f>
        <v>183671000000000</v>
      </c>
      <c r="V153" s="36">
        <f>INDEX(NoSettings!$C$2:$AG$6843,MATCH($E153,NoSettings!$A$2:$A$6843,0),MATCH(V$104,NoSettings!$C$1:$AG$1,0))</f>
        <v>198531000000000</v>
      </c>
      <c r="W153" s="36">
        <f>INDEX(NoSettings!$C$2:$AG$6843,MATCH($E153,NoSettings!$A$2:$A$6843,0),MATCH(W$104,NoSettings!$C$1:$AG$1,0))</f>
        <v>200270000000000</v>
      </c>
      <c r="X153" s="36">
        <f>INDEX(NoSettings!$C$2:$AG$6843,MATCH($E153,NoSettings!$A$2:$A$6843,0),MATCH(X$104,NoSettings!$C$1:$AG$1,0))</f>
        <v>189964000000000</v>
      </c>
      <c r="Y153" s="36">
        <f>INDEX(NoSettings!$C$2:$AG$6843,MATCH($E153,NoSettings!$A$2:$A$6843,0),MATCH(Y$104,NoSettings!$C$1:$AG$1,0))</f>
        <v>204047000000000</v>
      </c>
      <c r="Z153" s="36">
        <f>INDEX(NoSettings!$C$2:$AG$6843,MATCH($E153,NoSettings!$A$2:$A$6843,0),MATCH(Z$104,NoSettings!$C$1:$AG$1,0))</f>
        <v>206006000000000</v>
      </c>
      <c r="AA153" s="36">
        <f>INDEX(NoSettings!$C$2:$AG$6843,MATCH($E153,NoSettings!$A$2:$A$6843,0),MATCH(AA$104,NoSettings!$C$1:$AG$1,0))</f>
        <v>193039000000000</v>
      </c>
      <c r="AB153" s="36">
        <f>INDEX(NoSettings!$C$2:$AG$6843,MATCH($E153,NoSettings!$A$2:$A$6843,0),MATCH(AB$104,NoSettings!$C$1:$AG$1,0))</f>
        <v>209039000000000</v>
      </c>
      <c r="AC153" s="36">
        <f>INDEX(NoSettings!$C$2:$AG$6843,MATCH($E153,NoSettings!$A$2:$A$6843,0),MATCH(AC$104,NoSettings!$C$1:$AG$1,0))</f>
        <v>210687000000000</v>
      </c>
      <c r="AD153" s="36">
        <f>INDEX(NoSettings!$C$2:$AG$6843,MATCH($E153,NoSettings!$A$2:$A$6843,0),MATCH(AD$104,NoSettings!$C$1:$AG$1,0))</f>
        <v>215772000000000</v>
      </c>
      <c r="AE153" s="36">
        <f>INDEX(NoSettings!$C$2:$AG$6843,MATCH($E153,NoSettings!$A$2:$A$6843,0),MATCH(AE$104,NoSettings!$C$1:$AG$1,0))</f>
        <v>215573000000000</v>
      </c>
      <c r="AF153" s="36">
        <f>INDEX(NoSettings!$C$2:$AG$6843,MATCH($E153,NoSettings!$A$2:$A$6843,0),MATCH(AF$104,NoSettings!$C$1:$AG$1,0))</f>
        <v>219991000000000</v>
      </c>
      <c r="AG153" s="36">
        <f>INDEX(NoSettings!$C$2:$AG$6843,MATCH($E153,NoSettings!$A$2:$A$6843,0),MATCH(AG$104,NoSettings!$C$1:$AG$1,0))</f>
        <v>221118000000000</v>
      </c>
      <c r="AH153" s="36">
        <f>INDEX(NoSettings!$C$2:$AG$6843,MATCH($E153,NoSettings!$A$2:$A$6843,0),MATCH(AH$104,NoSettings!$C$1:$AG$1,0))</f>
        <v>221580000000000</v>
      </c>
      <c r="AI153" s="36">
        <f>INDEX(NoSettings!$C$2:$AG$6843,MATCH($E153,NoSettings!$A$2:$A$6843,0),MATCH(AI$104,NoSettings!$C$1:$AG$1,0))</f>
        <v>223373000000000</v>
      </c>
      <c r="AJ153" s="36">
        <f>INDEX(NoSettings!$C$2:$AG$6843,MATCH($E153,NoSettings!$A$2:$A$6843,0),MATCH(AJ$104,NoSettings!$C$1:$AG$1,0))</f>
        <v>224438000000000</v>
      </c>
    </row>
    <row r="154" spans="1:36">
      <c r="C154" s="23" t="s">
        <v>6990</v>
      </c>
      <c r="E154" s="21" t="s">
        <v>6057</v>
      </c>
      <c r="F154" s="36">
        <f>INDEX(NoSettings!$C$2:$AG$6843,MATCH($E154,NoSettings!$A$2:$A$6843,0),MATCH(F$104,NoSettings!$C$1:$AG$1,0))</f>
        <v>198681000000000</v>
      </c>
      <c r="G154" s="36">
        <f>INDEX(NoSettings!$C$2:$AG$6843,MATCH($E154,NoSettings!$A$2:$A$6843,0),MATCH(G$104,NoSettings!$C$1:$AG$1,0))</f>
        <v>235503000000000</v>
      </c>
      <c r="H154" s="36">
        <f>INDEX(NoSettings!$C$2:$AG$6843,MATCH($E154,NoSettings!$A$2:$A$6843,0),MATCH(H$104,NoSettings!$C$1:$AG$1,0))</f>
        <v>324254000000000</v>
      </c>
      <c r="I154" s="36">
        <f>INDEX(NoSettings!$C$2:$AG$6843,MATCH($E154,NoSettings!$A$2:$A$6843,0),MATCH(I$104,NoSettings!$C$1:$AG$1,0))</f>
        <v>342054000000000</v>
      </c>
      <c r="J154" s="36">
        <f>INDEX(NoSettings!$C$2:$AG$6843,MATCH($E154,NoSettings!$A$2:$A$6843,0),MATCH(J$104,NoSettings!$C$1:$AG$1,0))</f>
        <v>300647000000000</v>
      </c>
      <c r="K154" s="36">
        <f>INDEX(NoSettings!$C$2:$AG$6843,MATCH($E154,NoSettings!$A$2:$A$6843,0),MATCH(K$104,NoSettings!$C$1:$AG$1,0))</f>
        <v>306437000000000</v>
      </c>
      <c r="L154" s="36">
        <f>INDEX(NoSettings!$C$2:$AG$6843,MATCH($E154,NoSettings!$A$2:$A$6843,0),MATCH(L$104,NoSettings!$C$1:$AG$1,0))</f>
        <v>320362000000000</v>
      </c>
      <c r="M154" s="36">
        <f>INDEX(NoSettings!$C$2:$AG$6843,MATCH($E154,NoSettings!$A$2:$A$6843,0),MATCH(M$104,NoSettings!$C$1:$AG$1,0))</f>
        <v>300911000000000</v>
      </c>
      <c r="N154" s="36">
        <f>INDEX(NoSettings!$C$2:$AG$6843,MATCH($E154,NoSettings!$A$2:$A$6843,0),MATCH(N$104,NoSettings!$C$1:$AG$1,0))</f>
        <v>304596000000000</v>
      </c>
      <c r="O154" s="36">
        <f>INDEX(NoSettings!$C$2:$AG$6843,MATCH($E154,NoSettings!$A$2:$A$6843,0),MATCH(O$104,NoSettings!$C$1:$AG$1,0))</f>
        <v>297225000000000</v>
      </c>
      <c r="P154" s="36">
        <f>INDEX(NoSettings!$C$2:$AG$6843,MATCH($E154,NoSettings!$A$2:$A$6843,0),MATCH(P$104,NoSettings!$C$1:$AG$1,0))</f>
        <v>300684000000000</v>
      </c>
      <c r="Q154" s="36">
        <f>INDEX(NoSettings!$C$2:$AG$6843,MATCH($E154,NoSettings!$A$2:$A$6843,0),MATCH(Q$104,NoSettings!$C$1:$AG$1,0))</f>
        <v>318348000000000</v>
      </c>
      <c r="R154" s="36">
        <f>INDEX(NoSettings!$C$2:$AG$6843,MATCH($E154,NoSettings!$A$2:$A$6843,0),MATCH(R$104,NoSettings!$C$1:$AG$1,0))</f>
        <v>304531000000000</v>
      </c>
      <c r="S154" s="36">
        <f>INDEX(NoSettings!$C$2:$AG$6843,MATCH($E154,NoSettings!$A$2:$A$6843,0),MATCH(S$104,NoSettings!$C$1:$AG$1,0))</f>
        <v>307309000000000</v>
      </c>
      <c r="T154" s="36">
        <f>INDEX(NoSettings!$C$2:$AG$6843,MATCH($E154,NoSettings!$A$2:$A$6843,0),MATCH(T$104,NoSettings!$C$1:$AG$1,0))</f>
        <v>307381000000000</v>
      </c>
      <c r="U154" s="36">
        <f>INDEX(NoSettings!$C$2:$AG$6843,MATCH($E154,NoSettings!$A$2:$A$6843,0),MATCH(U$104,NoSettings!$C$1:$AG$1,0))</f>
        <v>319765000000000</v>
      </c>
      <c r="V154" s="36">
        <f>INDEX(NoSettings!$C$2:$AG$6843,MATCH($E154,NoSettings!$A$2:$A$6843,0),MATCH(V$104,NoSettings!$C$1:$AG$1,0))</f>
        <v>308409000000000</v>
      </c>
      <c r="W154" s="36">
        <f>INDEX(NoSettings!$C$2:$AG$6843,MATCH($E154,NoSettings!$A$2:$A$6843,0),MATCH(W$104,NoSettings!$C$1:$AG$1,0))</f>
        <v>310103000000000</v>
      </c>
      <c r="X154" s="36">
        <f>INDEX(NoSettings!$C$2:$AG$6843,MATCH($E154,NoSettings!$A$2:$A$6843,0),MATCH(X$104,NoSettings!$C$1:$AG$1,0))</f>
        <v>319134000000000</v>
      </c>
      <c r="Y154" s="36">
        <f>INDEX(NoSettings!$C$2:$AG$6843,MATCH($E154,NoSettings!$A$2:$A$6843,0),MATCH(Y$104,NoSettings!$C$1:$AG$1,0))</f>
        <v>308324000000000</v>
      </c>
      <c r="Z154" s="36">
        <f>INDEX(NoSettings!$C$2:$AG$6843,MATCH($E154,NoSettings!$A$2:$A$6843,0),MATCH(Z$104,NoSettings!$C$1:$AG$1,0))</f>
        <v>309578000000000</v>
      </c>
      <c r="AA154" s="36">
        <f>INDEX(NoSettings!$C$2:$AG$6843,MATCH($E154,NoSettings!$A$2:$A$6843,0),MATCH(AA$104,NoSettings!$C$1:$AG$1,0))</f>
        <v>320953000000000</v>
      </c>
      <c r="AB154" s="36">
        <f>INDEX(NoSettings!$C$2:$AG$6843,MATCH($E154,NoSettings!$A$2:$A$6843,0),MATCH(AB$104,NoSettings!$C$1:$AG$1,0))</f>
        <v>307924000000000</v>
      </c>
      <c r="AC154" s="36">
        <f>INDEX(NoSettings!$C$2:$AG$6843,MATCH($E154,NoSettings!$A$2:$A$6843,0),MATCH(AC$104,NoSettings!$C$1:$AG$1,0))</f>
        <v>309153000000000</v>
      </c>
      <c r="AD154" s="36">
        <f>INDEX(NoSettings!$C$2:$AG$6843,MATCH($E154,NoSettings!$A$2:$A$6843,0),MATCH(AD$104,NoSettings!$C$1:$AG$1,0))</f>
        <v>302290000000000</v>
      </c>
      <c r="AE154" s="36">
        <f>INDEX(NoSettings!$C$2:$AG$6843,MATCH($E154,NoSettings!$A$2:$A$6843,0),MATCH(AE$104,NoSettings!$C$1:$AG$1,0))</f>
        <v>305229000000000</v>
      </c>
      <c r="AF154" s="36">
        <f>INDEX(NoSettings!$C$2:$AG$6843,MATCH($E154,NoSettings!$A$2:$A$6843,0),MATCH(AF$104,NoSettings!$C$1:$AG$1,0))</f>
        <v>303459000000000</v>
      </c>
      <c r="AG154" s="36">
        <f>INDEX(NoSettings!$C$2:$AG$6843,MATCH($E154,NoSettings!$A$2:$A$6843,0),MATCH(AG$104,NoSettings!$C$1:$AG$1,0))</f>
        <v>300375000000000</v>
      </c>
      <c r="AH154" s="36">
        <f>INDEX(NoSettings!$C$2:$AG$6843,MATCH($E154,NoSettings!$A$2:$A$6843,0),MATCH(AH$104,NoSettings!$C$1:$AG$1,0))</f>
        <v>302413000000000</v>
      </c>
      <c r="AI154" s="36">
        <f>INDEX(NoSettings!$C$2:$AG$6843,MATCH($E154,NoSettings!$A$2:$A$6843,0),MATCH(AI$104,NoSettings!$C$1:$AG$1,0))</f>
        <v>303046000000000</v>
      </c>
      <c r="AJ154" s="36">
        <f>INDEX(NoSettings!$C$2:$AG$6843,MATCH($E154,NoSettings!$A$2:$A$6843,0),MATCH(AJ$104,NoSettings!$C$1:$AG$1,0))</f>
        <v>299859000000000</v>
      </c>
    </row>
    <row r="155" spans="1:36">
      <c r="C155" s="23" t="s">
        <v>6991</v>
      </c>
      <c r="E155" s="21" t="s">
        <v>6002</v>
      </c>
      <c r="F155" s="36">
        <f>INDEX(NoSettings!$C$2:$AG$6843,MATCH($E155,NoSettings!$A$2:$A$6843,0),MATCH(F$104,NoSettings!$C$1:$AG$1,0))</f>
        <v>20414100000000</v>
      </c>
      <c r="G155" s="36">
        <f>INDEX(NoSettings!$C$2:$AG$6843,MATCH($E155,NoSettings!$A$2:$A$6843,0),MATCH(G$104,NoSettings!$C$1:$AG$1,0))</f>
        <v>20269400000000</v>
      </c>
      <c r="H155" s="36">
        <f>INDEX(NoSettings!$C$2:$AG$6843,MATCH($E155,NoSettings!$A$2:$A$6843,0),MATCH(H$104,NoSettings!$C$1:$AG$1,0))</f>
        <v>20071500000000</v>
      </c>
      <c r="I155" s="36">
        <f>INDEX(NoSettings!$C$2:$AG$6843,MATCH($E155,NoSettings!$A$2:$A$6843,0),MATCH(I$104,NoSettings!$C$1:$AG$1,0))</f>
        <v>19809300000000</v>
      </c>
      <c r="J155" s="36">
        <f>INDEX(NoSettings!$C$2:$AG$6843,MATCH($E155,NoSettings!$A$2:$A$6843,0),MATCH(J$104,NoSettings!$C$1:$AG$1,0))</f>
        <v>19471900000000</v>
      </c>
      <c r="K155" s="36">
        <f>INDEX(NoSettings!$C$2:$AG$6843,MATCH($E155,NoSettings!$A$2:$A$6843,0),MATCH(K$104,NoSettings!$C$1:$AG$1,0))</f>
        <v>19050300000000</v>
      </c>
      <c r="L155" s="36">
        <f>INDEX(NoSettings!$C$2:$AG$6843,MATCH($E155,NoSettings!$A$2:$A$6843,0),MATCH(L$104,NoSettings!$C$1:$AG$1,0))</f>
        <v>18538200000000</v>
      </c>
      <c r="M155" s="36">
        <f>INDEX(NoSettings!$C$2:$AG$6843,MATCH($E155,NoSettings!$A$2:$A$6843,0),MATCH(M$104,NoSettings!$C$1:$AG$1,0))</f>
        <v>17933600000000</v>
      </c>
      <c r="N155" s="36">
        <f>INDEX(NoSettings!$C$2:$AG$6843,MATCH($E155,NoSettings!$A$2:$A$6843,0),MATCH(N$104,NoSettings!$C$1:$AG$1,0))</f>
        <v>17239400000000</v>
      </c>
      <c r="O155" s="36">
        <f>INDEX(NoSettings!$C$2:$AG$6843,MATCH($E155,NoSettings!$A$2:$A$6843,0),MATCH(O$104,NoSettings!$C$1:$AG$1,0))</f>
        <v>16462400000000</v>
      </c>
      <c r="P155" s="36">
        <f>INDEX(NoSettings!$C$2:$AG$6843,MATCH($E155,NoSettings!$A$2:$A$6843,0),MATCH(P$104,NoSettings!$C$1:$AG$1,0))</f>
        <v>15612200000000</v>
      </c>
      <c r="Q155" s="36">
        <f>INDEX(NoSettings!$C$2:$AG$6843,MATCH($E155,NoSettings!$A$2:$A$6843,0),MATCH(Q$104,NoSettings!$C$1:$AG$1,0))</f>
        <v>14699700000000</v>
      </c>
      <c r="R155" s="36">
        <f>INDEX(NoSettings!$C$2:$AG$6843,MATCH($E155,NoSettings!$A$2:$A$6843,0),MATCH(R$104,NoSettings!$C$1:$AG$1,0))</f>
        <v>13735800000000</v>
      </c>
      <c r="S155" s="36">
        <f>INDEX(NoSettings!$C$2:$AG$6843,MATCH($E155,NoSettings!$A$2:$A$6843,0),MATCH(S$104,NoSettings!$C$1:$AG$1,0))</f>
        <v>12730400000000</v>
      </c>
      <c r="T155" s="36">
        <f>INDEX(NoSettings!$C$2:$AG$6843,MATCH($E155,NoSettings!$A$2:$A$6843,0),MATCH(T$104,NoSettings!$C$1:$AG$1,0))</f>
        <v>11692200000000</v>
      </c>
      <c r="U155" s="36">
        <f>INDEX(NoSettings!$C$2:$AG$6843,MATCH($E155,NoSettings!$A$2:$A$6843,0),MATCH(U$104,NoSettings!$C$1:$AG$1,0))</f>
        <v>10628200000000</v>
      </c>
      <c r="V155" s="36">
        <f>INDEX(NoSettings!$C$2:$AG$6843,MATCH($E155,NoSettings!$A$2:$A$6843,0),MATCH(V$104,NoSettings!$C$1:$AG$1,0))</f>
        <v>9544270000000</v>
      </c>
      <c r="W155" s="36">
        <f>INDEX(NoSettings!$C$2:$AG$6843,MATCH($E155,NoSettings!$A$2:$A$6843,0),MATCH(W$104,NoSettings!$C$1:$AG$1,0))</f>
        <v>8454760000000</v>
      </c>
      <c r="X155" s="36">
        <f>INDEX(NoSettings!$C$2:$AG$6843,MATCH($E155,NoSettings!$A$2:$A$6843,0),MATCH(X$104,NoSettings!$C$1:$AG$1,0))</f>
        <v>7501150000000</v>
      </c>
      <c r="Y155" s="36">
        <f>INDEX(NoSettings!$C$2:$AG$6843,MATCH($E155,NoSettings!$A$2:$A$6843,0),MATCH(Y$104,NoSettings!$C$1:$AG$1,0))</f>
        <v>6593390000000</v>
      </c>
      <c r="Z155" s="36">
        <f>INDEX(NoSettings!$C$2:$AG$6843,MATCH($E155,NoSettings!$A$2:$A$6843,0),MATCH(Z$104,NoSettings!$C$1:$AG$1,0))</f>
        <v>5744470000000</v>
      </c>
      <c r="AA155" s="36">
        <f>INDEX(NoSettings!$C$2:$AG$6843,MATCH($E155,NoSettings!$A$2:$A$6843,0),MATCH(AA$104,NoSettings!$C$1:$AG$1,0))</f>
        <v>4966330000000</v>
      </c>
      <c r="AB155" s="36">
        <f>INDEX(NoSettings!$C$2:$AG$6843,MATCH($E155,NoSettings!$A$2:$A$6843,0),MATCH(AB$104,NoSettings!$C$1:$AG$1,0))</f>
        <v>4269000000000</v>
      </c>
      <c r="AC155" s="36">
        <f>INDEX(NoSettings!$C$2:$AG$6843,MATCH($E155,NoSettings!$A$2:$A$6843,0),MATCH(AC$104,NoSettings!$C$1:$AG$1,0))</f>
        <v>3659250000000</v>
      </c>
      <c r="AD155" s="36">
        <f>INDEX(NoSettings!$C$2:$AG$6843,MATCH($E155,NoSettings!$A$2:$A$6843,0),MATCH(AD$104,NoSettings!$C$1:$AG$1,0))</f>
        <v>3139320000000</v>
      </c>
      <c r="AE155" s="36">
        <f>INDEX(NoSettings!$C$2:$AG$6843,MATCH($E155,NoSettings!$A$2:$A$6843,0),MATCH(AE$104,NoSettings!$C$1:$AG$1,0))</f>
        <v>2706250000000</v>
      </c>
      <c r="AF155" s="36">
        <f>INDEX(NoSettings!$C$2:$AG$6843,MATCH($E155,NoSettings!$A$2:$A$6843,0),MATCH(AF$104,NoSettings!$C$1:$AG$1,0))</f>
        <v>2353390000000</v>
      </c>
      <c r="AG155" s="36">
        <f>INDEX(NoSettings!$C$2:$AG$6843,MATCH($E155,NoSettings!$A$2:$A$6843,0),MATCH(AG$104,NoSettings!$C$1:$AG$1,0))</f>
        <v>2071200000000</v>
      </c>
      <c r="AH155" s="36">
        <f>INDEX(NoSettings!$C$2:$AG$6843,MATCH($E155,NoSettings!$A$2:$A$6843,0),MATCH(AH$104,NoSettings!$C$1:$AG$1,0))</f>
        <v>1848560000000</v>
      </c>
      <c r="AI155" s="36">
        <f>INDEX(NoSettings!$C$2:$AG$6843,MATCH($E155,NoSettings!$A$2:$A$6843,0),MATCH(AI$104,NoSettings!$C$1:$AG$1,0))</f>
        <v>1674550000000</v>
      </c>
      <c r="AJ155" s="36">
        <f>INDEX(NoSettings!$C$2:$AG$6843,MATCH($E155,NoSettings!$A$2:$A$6843,0),MATCH(AJ$104,NoSettings!$C$1:$AG$1,0))</f>
        <v>1539420000000</v>
      </c>
    </row>
    <row r="156" spans="1:36">
      <c r="C156" s="23" t="s">
        <v>6991</v>
      </c>
      <c r="E156" s="21" t="s">
        <v>6000</v>
      </c>
      <c r="F156" s="36">
        <f>INDEX(NoSettings!$C$2:$AG$6843,MATCH($E156,NoSettings!$A$2:$A$6843,0),MATCH(F$104,NoSettings!$C$1:$AG$1,0))</f>
        <v>2323820000000</v>
      </c>
      <c r="G156" s="36">
        <f>INDEX(NoSettings!$C$2:$AG$6843,MATCH($E156,NoSettings!$A$2:$A$6843,0),MATCH(G$104,NoSettings!$C$1:$AG$1,0))</f>
        <v>2307350000000</v>
      </c>
      <c r="H156" s="36">
        <f>INDEX(NoSettings!$C$2:$AG$6843,MATCH($E156,NoSettings!$A$2:$A$6843,0),MATCH(H$104,NoSettings!$C$1:$AG$1,0))</f>
        <v>2284820000000</v>
      </c>
      <c r="I156" s="36">
        <f>INDEX(NoSettings!$C$2:$AG$6843,MATCH($E156,NoSettings!$A$2:$A$6843,0),MATCH(I$104,NoSettings!$C$1:$AG$1,0))</f>
        <v>2254960000000</v>
      </c>
      <c r="J156" s="36">
        <f>INDEX(NoSettings!$C$2:$AG$6843,MATCH($E156,NoSettings!$A$2:$A$6843,0),MATCH(J$104,NoSettings!$C$1:$AG$1,0))</f>
        <v>2216560000000</v>
      </c>
      <c r="K156" s="36">
        <f>INDEX(NoSettings!$C$2:$AG$6843,MATCH($E156,NoSettings!$A$2:$A$6843,0),MATCH(K$104,NoSettings!$C$1:$AG$1,0))</f>
        <v>2168570000000</v>
      </c>
      <c r="L156" s="36">
        <f>INDEX(NoSettings!$C$2:$AG$6843,MATCH($E156,NoSettings!$A$2:$A$6843,0),MATCH(L$104,NoSettings!$C$1:$AG$1,0))</f>
        <v>2110270000000</v>
      </c>
      <c r="M156" s="36">
        <f>INDEX(NoSettings!$C$2:$AG$6843,MATCH($E156,NoSettings!$A$2:$A$6843,0),MATCH(M$104,NoSettings!$C$1:$AG$1,0))</f>
        <v>2041450000000</v>
      </c>
      <c r="N156" s="36">
        <f>INDEX(NoSettings!$C$2:$AG$6843,MATCH($E156,NoSettings!$A$2:$A$6843,0),MATCH(N$104,NoSettings!$C$1:$AG$1,0))</f>
        <v>1962430000000</v>
      </c>
      <c r="O156" s="36">
        <f>INDEX(NoSettings!$C$2:$AG$6843,MATCH($E156,NoSettings!$A$2:$A$6843,0),MATCH(O$104,NoSettings!$C$1:$AG$1,0))</f>
        <v>1873980000000</v>
      </c>
      <c r="P156" s="36">
        <f>INDEX(NoSettings!$C$2:$AG$6843,MATCH($E156,NoSettings!$A$2:$A$6843,0),MATCH(P$104,NoSettings!$C$1:$AG$1,0))</f>
        <v>1777200000000</v>
      </c>
      <c r="Q156" s="36">
        <f>INDEX(NoSettings!$C$2:$AG$6843,MATCH($E156,NoSettings!$A$2:$A$6843,0),MATCH(Q$104,NoSettings!$C$1:$AG$1,0))</f>
        <v>1673330000000</v>
      </c>
      <c r="R156" s="36">
        <f>INDEX(NoSettings!$C$2:$AG$6843,MATCH($E156,NoSettings!$A$2:$A$6843,0),MATCH(R$104,NoSettings!$C$1:$AG$1,0))</f>
        <v>1563600000000</v>
      </c>
      <c r="S156" s="36">
        <f>INDEX(NoSettings!$C$2:$AG$6843,MATCH($E156,NoSettings!$A$2:$A$6843,0),MATCH(S$104,NoSettings!$C$1:$AG$1,0))</f>
        <v>1449150000000</v>
      </c>
      <c r="T156" s="36">
        <f>INDEX(NoSettings!$C$2:$AG$6843,MATCH($E156,NoSettings!$A$2:$A$6843,0),MATCH(T$104,NoSettings!$C$1:$AG$1,0))</f>
        <v>1330970000000</v>
      </c>
      <c r="U156" s="36">
        <f>INDEX(NoSettings!$C$2:$AG$6843,MATCH($E156,NoSettings!$A$2:$A$6843,0),MATCH(U$104,NoSettings!$C$1:$AG$1,0))</f>
        <v>1209850000000</v>
      </c>
      <c r="V156" s="36">
        <f>INDEX(NoSettings!$C$2:$AG$6843,MATCH($E156,NoSettings!$A$2:$A$6843,0),MATCH(V$104,NoSettings!$C$1:$AG$1,0))</f>
        <v>1086460000000</v>
      </c>
      <c r="W156" s="36">
        <f>INDEX(NoSettings!$C$2:$AG$6843,MATCH($E156,NoSettings!$A$2:$A$6843,0),MATCH(W$104,NoSettings!$C$1:$AG$1,0))</f>
        <v>962438000000</v>
      </c>
      <c r="X156" s="36">
        <f>INDEX(NoSettings!$C$2:$AG$6843,MATCH($E156,NoSettings!$A$2:$A$6843,0),MATCH(X$104,NoSettings!$C$1:$AG$1,0))</f>
        <v>853885000000</v>
      </c>
      <c r="Y156" s="36">
        <f>INDEX(NoSettings!$C$2:$AG$6843,MATCH($E156,NoSettings!$A$2:$A$6843,0),MATCH(Y$104,NoSettings!$C$1:$AG$1,0))</f>
        <v>750551000000</v>
      </c>
      <c r="Z156" s="36">
        <f>INDEX(NoSettings!$C$2:$AG$6843,MATCH($E156,NoSettings!$A$2:$A$6843,0),MATCH(Z$104,NoSettings!$C$1:$AG$1,0))</f>
        <v>653915000000</v>
      </c>
      <c r="AA156" s="36">
        <f>INDEX(NoSettings!$C$2:$AG$6843,MATCH($E156,NoSettings!$A$2:$A$6843,0),MATCH(AA$104,NoSettings!$C$1:$AG$1,0))</f>
        <v>565337000000</v>
      </c>
      <c r="AB156" s="36">
        <f>INDEX(NoSettings!$C$2:$AG$6843,MATCH($E156,NoSettings!$A$2:$A$6843,0),MATCH(AB$104,NoSettings!$C$1:$AG$1,0))</f>
        <v>485957000000</v>
      </c>
      <c r="AC156" s="36">
        <f>INDEX(NoSettings!$C$2:$AG$6843,MATCH($E156,NoSettings!$A$2:$A$6843,0),MATCH(AC$104,NoSettings!$C$1:$AG$1,0))</f>
        <v>416547000000</v>
      </c>
      <c r="AD156" s="36">
        <f>INDEX(NoSettings!$C$2:$AG$6843,MATCH($E156,NoSettings!$A$2:$A$6843,0),MATCH(AD$104,NoSettings!$C$1:$AG$1,0))</f>
        <v>357360000000</v>
      </c>
      <c r="AE156" s="36">
        <f>INDEX(NoSettings!$C$2:$AG$6843,MATCH($E156,NoSettings!$A$2:$A$6843,0),MATCH(AE$104,NoSettings!$C$1:$AG$1,0))</f>
        <v>308062000000</v>
      </c>
      <c r="AF156" s="36">
        <f>INDEX(NoSettings!$C$2:$AG$6843,MATCH($E156,NoSettings!$A$2:$A$6843,0),MATCH(AF$104,NoSettings!$C$1:$AG$1,0))</f>
        <v>267895000000</v>
      </c>
      <c r="AG156" s="36">
        <f>INDEX(NoSettings!$C$2:$AG$6843,MATCH($E156,NoSettings!$A$2:$A$6843,0),MATCH(AG$104,NoSettings!$C$1:$AG$1,0))</f>
        <v>235772000000</v>
      </c>
      <c r="AH156" s="36">
        <f>INDEX(NoSettings!$C$2:$AG$6843,MATCH($E156,NoSettings!$A$2:$A$6843,0),MATCH(AH$104,NoSettings!$C$1:$AG$1,0))</f>
        <v>210429000000</v>
      </c>
      <c r="AI156" s="36">
        <f>INDEX(NoSettings!$C$2:$AG$6843,MATCH($E156,NoSettings!$A$2:$A$6843,0),MATCH(AI$104,NoSettings!$C$1:$AG$1,0))</f>
        <v>190620000000</v>
      </c>
      <c r="AJ156" s="36">
        <f>INDEX(NoSettings!$C$2:$AG$6843,MATCH($E156,NoSettings!$A$2:$A$6843,0),MATCH(AJ$104,NoSettings!$C$1:$AG$1,0))</f>
        <v>175238000000</v>
      </c>
    </row>
    <row r="159" spans="1:36">
      <c r="E159" s="33"/>
      <c r="G159" s="1" t="s">
        <v>6979</v>
      </c>
      <c r="H159" s="33" t="s">
        <v>6978</v>
      </c>
      <c r="I159" s="33" t="s">
        <v>7039</v>
      </c>
    </row>
    <row r="160" spans="1:36">
      <c r="A160" s="23" t="s">
        <v>7026</v>
      </c>
      <c r="B160" t="s">
        <v>6984</v>
      </c>
      <c r="C160" t="s">
        <v>6986</v>
      </c>
      <c r="D160" t="s">
        <v>7144</v>
      </c>
      <c r="E160" s="23" t="s">
        <v>7034</v>
      </c>
      <c r="F160" s="34" t="s">
        <v>7000</v>
      </c>
      <c r="G160" s="34">
        <f>SUMIFS($F$105:$F$156,$E$105:$E$156,"*"&amp;B160&amp;"*",$E$105:$E$156,"*"&amp;C160&amp;"*",$E$105:$E$156,"*"&amp;E160&amp;"*")+SUMIFS($F$105:$F$156,$E$105:$E$156,"*"&amp;B160&amp;"*",$E$105:$E$156,"*"&amp;C160&amp;"*",$E$105:$E$156,"*"&amp;D160&amp;"*")</f>
        <v>1473547000000</v>
      </c>
      <c r="H160" s="68">
        <f t="shared" ref="H160:H192" si="0">SUMIFS($F$8:$F$99,$B$8:$B$99,$E160,$C$8:$C$99,B160,$D$8:$D$99,C160)</f>
        <v>1493234009329.2351</v>
      </c>
      <c r="I160" s="35">
        <f>(G160-H160)/H160</f>
        <v>-1.3184142074341427E-2</v>
      </c>
    </row>
    <row r="161" spans="1:9">
      <c r="A161" s="23" t="s">
        <v>7026</v>
      </c>
      <c r="B161" t="s">
        <v>6987</v>
      </c>
      <c r="C161" t="s">
        <v>6986</v>
      </c>
      <c r="D161" t="s">
        <v>7144</v>
      </c>
      <c r="E161" s="23" t="s">
        <v>7034</v>
      </c>
      <c r="F161" s="34" t="s">
        <v>7011</v>
      </c>
      <c r="G161" s="34">
        <f t="shared" ref="G161:G174" si="1">SUMIFS($F$105:$F$156,$E$105:$E$156,"*"&amp;B161&amp;"*",$E$105:$E$156,"*"&amp;C161&amp;"*",$E$105:$E$156,"*"&amp;E161&amp;"*")+SUMIFS($F$105:$F$156,$E$105:$E$156,"*"&amp;B161&amp;"*",$E$105:$E$156,"*"&amp;C161&amp;"*",$E$105:$E$156,"*"&amp;D161&amp;"*")</f>
        <v>256955900000</v>
      </c>
      <c r="H161" s="68">
        <f t="shared" si="0"/>
        <v>250205558955.15552</v>
      </c>
      <c r="I161" s="35">
        <f t="shared" ref="I161:I188" si="2">(G161-H161)/H161</f>
        <v>2.6979180930405907E-2</v>
      </c>
    </row>
    <row r="162" spans="1:9" ht="15" thickBot="1">
      <c r="A162" s="23" t="s">
        <v>7026</v>
      </c>
      <c r="B162" t="s">
        <v>6990</v>
      </c>
      <c r="C162" t="s">
        <v>6986</v>
      </c>
      <c r="D162" t="s">
        <v>7144</v>
      </c>
      <c r="E162" s="23" t="s">
        <v>7034</v>
      </c>
      <c r="F162" s="34" t="s">
        <v>7022</v>
      </c>
      <c r="G162" s="34">
        <f t="shared" si="1"/>
        <v>67895200000</v>
      </c>
      <c r="H162" s="68">
        <f t="shared" si="0"/>
        <v>3430126281743.5234</v>
      </c>
      <c r="I162" s="35">
        <f t="shared" si="2"/>
        <v>-0.98020620979426765</v>
      </c>
    </row>
    <row r="163" spans="1:9">
      <c r="A163" s="23" t="s">
        <v>7026</v>
      </c>
      <c r="B163" t="s">
        <v>6984</v>
      </c>
      <c r="C163" t="s">
        <v>6985</v>
      </c>
      <c r="D163" t="s">
        <v>7144</v>
      </c>
      <c r="E163" s="23" t="s">
        <v>7034</v>
      </c>
      <c r="F163" s="37" t="s">
        <v>6994</v>
      </c>
      <c r="G163" s="37">
        <f t="shared" si="1"/>
        <v>328853468700000</v>
      </c>
      <c r="H163" s="69">
        <f t="shared" si="0"/>
        <v>339890196888186.63</v>
      </c>
      <c r="I163" s="38">
        <f t="shared" si="2"/>
        <v>-3.2471451925450402E-2</v>
      </c>
    </row>
    <row r="164" spans="1:9" ht="15" thickBot="1">
      <c r="A164" s="23" t="s">
        <v>7026</v>
      </c>
      <c r="B164" t="s">
        <v>6987</v>
      </c>
      <c r="C164" t="s">
        <v>6985</v>
      </c>
      <c r="D164" t="s">
        <v>7144</v>
      </c>
      <c r="E164" s="23" t="s">
        <v>7034</v>
      </c>
      <c r="F164" s="39" t="s">
        <v>7005</v>
      </c>
      <c r="G164" s="39">
        <f t="shared" si="1"/>
        <v>178445100000000</v>
      </c>
      <c r="H164" s="70">
        <f t="shared" si="0"/>
        <v>187208685023190.25</v>
      </c>
      <c r="I164" s="40">
        <f t="shared" si="2"/>
        <v>-4.6811850754171325E-2</v>
      </c>
    </row>
    <row r="165" spans="1:9">
      <c r="A165" s="23" t="s">
        <v>7026</v>
      </c>
      <c r="B165" t="s">
        <v>6990</v>
      </c>
      <c r="C165" t="s">
        <v>6985</v>
      </c>
      <c r="D165" t="s">
        <v>7144</v>
      </c>
      <c r="E165" s="23" t="s">
        <v>7034</v>
      </c>
      <c r="F165" s="34" t="s">
        <v>7020</v>
      </c>
      <c r="G165" s="34">
        <f t="shared" si="1"/>
        <v>0</v>
      </c>
      <c r="H165" s="68">
        <f t="shared" si="0"/>
        <v>0</v>
      </c>
      <c r="I165" s="35" t="e">
        <f t="shared" si="2"/>
        <v>#DIV/0!</v>
      </c>
    </row>
    <row r="166" spans="1:9" ht="15" thickBot="1">
      <c r="A166" s="23" t="s">
        <v>7026</v>
      </c>
      <c r="B166" t="s">
        <v>7025</v>
      </c>
      <c r="C166" t="s">
        <v>6985</v>
      </c>
      <c r="D166" t="s">
        <v>7144</v>
      </c>
      <c r="E166" t="s">
        <v>7034</v>
      </c>
      <c r="F166" s="34" t="s">
        <v>7024</v>
      </c>
      <c r="G166" s="34">
        <f t="shared" si="1"/>
        <v>22737920000000</v>
      </c>
      <c r="H166" s="68">
        <f t="shared" si="0"/>
        <v>22721514373435.281</v>
      </c>
      <c r="I166" s="35">
        <f t="shared" si="2"/>
        <v>7.2203050796206111E-4</v>
      </c>
    </row>
    <row r="167" spans="1:9">
      <c r="A167" s="23" t="s">
        <v>7027</v>
      </c>
      <c r="B167" t="s">
        <v>6984</v>
      </c>
      <c r="C167" t="s">
        <v>6986</v>
      </c>
      <c r="D167" t="s">
        <v>7145</v>
      </c>
      <c r="E167" t="s">
        <v>7035</v>
      </c>
      <c r="F167" s="41" t="s">
        <v>7001</v>
      </c>
      <c r="G167" s="41">
        <f t="shared" si="1"/>
        <v>283585300000000</v>
      </c>
      <c r="H167" s="71">
        <f t="shared" si="0"/>
        <v>282535437443797.38</v>
      </c>
      <c r="I167" s="35">
        <f t="shared" si="2"/>
        <v>3.7158615064401121E-3</v>
      </c>
    </row>
    <row r="168" spans="1:9" ht="15" thickBot="1">
      <c r="A168" s="23" t="s">
        <v>7027</v>
      </c>
      <c r="B168" t="s">
        <v>6987</v>
      </c>
      <c r="C168" t="s">
        <v>6986</v>
      </c>
      <c r="D168" t="s">
        <v>7145</v>
      </c>
      <c r="E168" t="s">
        <v>7035</v>
      </c>
      <c r="F168" s="42" t="s">
        <v>7012</v>
      </c>
      <c r="G168" s="42">
        <f t="shared" si="1"/>
        <v>44889840000000</v>
      </c>
      <c r="H168" s="72">
        <f t="shared" si="0"/>
        <v>43962059361452.992</v>
      </c>
      <c r="I168" s="35">
        <f t="shared" si="2"/>
        <v>2.110412141794496E-2</v>
      </c>
    </row>
    <row r="169" spans="1:9" ht="15" thickBot="1">
      <c r="A169" s="23" t="s">
        <v>7027</v>
      </c>
      <c r="B169" t="s">
        <v>6989</v>
      </c>
      <c r="C169" t="s">
        <v>6986</v>
      </c>
      <c r="D169" t="s">
        <v>7145</v>
      </c>
      <c r="E169" t="s">
        <v>7035</v>
      </c>
      <c r="F169" t="s">
        <v>7019</v>
      </c>
      <c r="G169">
        <f t="shared" si="1"/>
        <v>172990000000</v>
      </c>
      <c r="H169" s="74">
        <f t="shared" si="0"/>
        <v>179910828681.46878</v>
      </c>
      <c r="I169" s="35">
        <f t="shared" si="2"/>
        <v>-3.8468105184052442E-2</v>
      </c>
    </row>
    <row r="170" spans="1:9">
      <c r="A170" s="23" t="s">
        <v>7027</v>
      </c>
      <c r="B170" t="s">
        <v>6990</v>
      </c>
      <c r="C170" t="s">
        <v>6986</v>
      </c>
      <c r="D170" t="s">
        <v>7145</v>
      </c>
      <c r="E170" t="s">
        <v>7035</v>
      </c>
      <c r="F170" s="41" t="s">
        <v>7023</v>
      </c>
      <c r="G170" s="41">
        <f t="shared" si="1"/>
        <v>239321000000000</v>
      </c>
      <c r="H170" s="71">
        <f t="shared" si="0"/>
        <v>2110013848696562.8</v>
      </c>
      <c r="I170" s="35">
        <f t="shared" si="2"/>
        <v>-0.88657846954519381</v>
      </c>
    </row>
    <row r="171" spans="1:9">
      <c r="A171" s="23" t="s">
        <v>7027</v>
      </c>
      <c r="B171" t="s">
        <v>6984</v>
      </c>
      <c r="C171" t="s">
        <v>6985</v>
      </c>
      <c r="D171" t="s">
        <v>7145</v>
      </c>
      <c r="E171" t="s">
        <v>7035</v>
      </c>
      <c r="F171" s="43" t="s">
        <v>6995</v>
      </c>
      <c r="G171" s="43">
        <f t="shared" si="1"/>
        <v>213160550000000</v>
      </c>
      <c r="H171" s="75">
        <f t="shared" si="0"/>
        <v>210005194999874.47</v>
      </c>
      <c r="I171" s="35">
        <f t="shared" si="2"/>
        <v>1.5025128307551712E-2</v>
      </c>
    </row>
    <row r="172" spans="1:9">
      <c r="A172" s="23" t="s">
        <v>7027</v>
      </c>
      <c r="B172" t="s">
        <v>6987</v>
      </c>
      <c r="C172" t="s">
        <v>6985</v>
      </c>
      <c r="D172" t="s">
        <v>7145</v>
      </c>
      <c r="E172" t="s">
        <v>7035</v>
      </c>
      <c r="F172" s="43" t="s">
        <v>7006</v>
      </c>
      <c r="G172" s="43">
        <f t="shared" si="1"/>
        <v>107395366000000</v>
      </c>
      <c r="H172" s="75">
        <f t="shared" si="0"/>
        <v>107412150356856.31</v>
      </c>
      <c r="I172" s="35">
        <f t="shared" si="2"/>
        <v>-1.5626124977993351E-4</v>
      </c>
    </row>
    <row r="173" spans="1:9">
      <c r="A173" s="23" t="s">
        <v>7027</v>
      </c>
      <c r="B173" t="s">
        <v>6989</v>
      </c>
      <c r="C173" t="s">
        <v>6985</v>
      </c>
      <c r="D173" t="s">
        <v>7145</v>
      </c>
      <c r="E173" t="s">
        <v>7035</v>
      </c>
      <c r="F173" s="43" t="s">
        <v>7017</v>
      </c>
      <c r="G173" s="43">
        <f t="shared" si="1"/>
        <v>2551660000000</v>
      </c>
      <c r="H173" s="75">
        <f t="shared" si="0"/>
        <v>4042408281132.1924</v>
      </c>
      <c r="I173" s="35">
        <f t="shared" si="2"/>
        <v>-0.36877726777134584</v>
      </c>
    </row>
    <row r="174" spans="1:9" ht="15" thickBot="1">
      <c r="A174" s="23" t="s">
        <v>7027</v>
      </c>
      <c r="B174" t="s">
        <v>6990</v>
      </c>
      <c r="C174" t="s">
        <v>6985</v>
      </c>
      <c r="D174" t="s">
        <v>7145</v>
      </c>
      <c r="E174" t="s">
        <v>7035</v>
      </c>
      <c r="F174" s="42" t="s">
        <v>7021</v>
      </c>
      <c r="G174" s="42">
        <f t="shared" si="1"/>
        <v>11595200000</v>
      </c>
      <c r="H174" s="72">
        <f t="shared" si="0"/>
        <v>3673525978620.1094</v>
      </c>
      <c r="I174" s="35">
        <f t="shared" si="2"/>
        <v>-0.99684357751449593</v>
      </c>
    </row>
    <row r="175" spans="1:9">
      <c r="A175" s="23" t="s">
        <v>7029</v>
      </c>
      <c r="B175" t="s">
        <v>6984</v>
      </c>
      <c r="C175" t="s">
        <v>6986</v>
      </c>
      <c r="D175"/>
      <c r="E175" t="s">
        <v>7032</v>
      </c>
      <c r="F175" s="34" t="s">
        <v>6998</v>
      </c>
      <c r="G175" s="68">
        <f t="shared" ref="G175:G192" si="3">SUMIFS($F$105:$F$156,$E$105:$E$156,"*"&amp;B175&amp;"*",$E$105:$E$156,"*"&amp;C175&amp;"*",$E$105:$E$156,"*"&amp;E175&amp;"*")</f>
        <v>497000000000</v>
      </c>
      <c r="H175" s="68">
        <f t="shared" si="0"/>
        <v>533870890938.63861</v>
      </c>
      <c r="I175" s="35">
        <f t="shared" si="2"/>
        <v>-6.9063310183128959E-2</v>
      </c>
    </row>
    <row r="176" spans="1:9">
      <c r="A176" s="23" t="s">
        <v>7029</v>
      </c>
      <c r="B176" t="s">
        <v>6987</v>
      </c>
      <c r="C176" t="s">
        <v>6986</v>
      </c>
      <c r="D176"/>
      <c r="E176" t="s">
        <v>7032</v>
      </c>
      <c r="F176" s="34" t="s">
        <v>7009</v>
      </c>
      <c r="G176" s="68">
        <f t="shared" si="3"/>
        <v>86219200000</v>
      </c>
      <c r="H176" s="68">
        <f t="shared" si="0"/>
        <v>89455144902.032028</v>
      </c>
      <c r="I176" s="35">
        <f t="shared" si="2"/>
        <v>-3.6173938408751286E-2</v>
      </c>
    </row>
    <row r="177" spans="1:10" ht="15" thickBot="1">
      <c r="A177" s="23" t="s">
        <v>7029</v>
      </c>
      <c r="B177" t="s">
        <v>6989</v>
      </c>
      <c r="C177" t="s">
        <v>6986</v>
      </c>
      <c r="D177"/>
      <c r="E177" t="s">
        <v>7032</v>
      </c>
      <c r="F177" s="34" t="s">
        <v>7018</v>
      </c>
      <c r="G177" s="68">
        <f t="shared" si="3"/>
        <v>1922910000000</v>
      </c>
      <c r="H177" s="68">
        <f t="shared" si="0"/>
        <v>1992502331187.9036</v>
      </c>
      <c r="I177" s="35">
        <f t="shared" si="2"/>
        <v>-3.4927101513810295E-2</v>
      </c>
    </row>
    <row r="178" spans="1:10">
      <c r="A178" s="23" t="s">
        <v>7029</v>
      </c>
      <c r="B178" t="s">
        <v>6984</v>
      </c>
      <c r="C178" t="s">
        <v>6985</v>
      </c>
      <c r="D178"/>
      <c r="E178" t="s">
        <v>7032</v>
      </c>
      <c r="F178" s="37" t="s">
        <v>6992</v>
      </c>
      <c r="G178" s="69">
        <f t="shared" si="3"/>
        <v>13828130000000</v>
      </c>
      <c r="H178" s="76">
        <f t="shared" si="0"/>
        <v>2251376018801.7065</v>
      </c>
      <c r="I178" s="35">
        <f t="shared" si="2"/>
        <v>5.1420792815231344</v>
      </c>
    </row>
    <row r="179" spans="1:10" ht="15" thickBot="1">
      <c r="A179" s="23" t="s">
        <v>7029</v>
      </c>
      <c r="B179" t="s">
        <v>6987</v>
      </c>
      <c r="C179" t="s">
        <v>6985</v>
      </c>
      <c r="D179"/>
      <c r="E179" t="s">
        <v>7032</v>
      </c>
      <c r="F179" s="39" t="s">
        <v>7003</v>
      </c>
      <c r="G179" s="70">
        <f t="shared" si="3"/>
        <v>6962790000000</v>
      </c>
      <c r="H179" s="77">
        <f t="shared" si="0"/>
        <v>1240039129787.7463</v>
      </c>
      <c r="I179" s="35">
        <f t="shared" si="2"/>
        <v>4.6149760380479279</v>
      </c>
    </row>
    <row r="180" spans="1:10">
      <c r="A180" s="23" t="s">
        <v>7029</v>
      </c>
      <c r="B180" t="s">
        <v>6989</v>
      </c>
      <c r="C180" t="s">
        <v>6985</v>
      </c>
      <c r="D180"/>
      <c r="E180" t="s">
        <v>7032</v>
      </c>
      <c r="F180" s="34" t="s">
        <v>7016</v>
      </c>
      <c r="G180" s="68">
        <f t="shared" si="3"/>
        <v>28186600000000</v>
      </c>
      <c r="H180" s="68">
        <f t="shared" si="0"/>
        <v>44769444856649.766</v>
      </c>
      <c r="I180" s="35">
        <f t="shared" si="2"/>
        <v>-0.37040541623304618</v>
      </c>
    </row>
    <row r="181" spans="1:10">
      <c r="A181" s="23" t="s">
        <v>7028</v>
      </c>
      <c r="B181" t="s">
        <v>6984</v>
      </c>
      <c r="C181" t="s">
        <v>6985</v>
      </c>
      <c r="D181"/>
      <c r="E181" t="s">
        <v>7037</v>
      </c>
      <c r="F181" t="s">
        <v>6997</v>
      </c>
      <c r="G181" s="73">
        <f t="shared" si="3"/>
        <v>168305000000</v>
      </c>
      <c r="H181" s="74">
        <f t="shared" si="0"/>
        <v>177160060774.93964</v>
      </c>
      <c r="I181" s="35">
        <f t="shared" si="2"/>
        <v>-4.998339205916686E-2</v>
      </c>
    </row>
    <row r="182" spans="1:10" ht="15" thickBot="1">
      <c r="A182" s="23" t="s">
        <v>7028</v>
      </c>
      <c r="B182" t="s">
        <v>6987</v>
      </c>
      <c r="C182" t="s">
        <v>6985</v>
      </c>
      <c r="D182"/>
      <c r="E182" t="s">
        <v>7037</v>
      </c>
      <c r="F182" t="s">
        <v>7008</v>
      </c>
      <c r="G182" s="73">
        <f t="shared" si="3"/>
        <v>87834900000</v>
      </c>
      <c r="H182" s="74">
        <f t="shared" si="0"/>
        <v>98941870689.576004</v>
      </c>
      <c r="I182" s="35">
        <f t="shared" si="2"/>
        <v>-0.11225753679575594</v>
      </c>
    </row>
    <row r="183" spans="1:10">
      <c r="A183" s="23" t="s">
        <v>7031</v>
      </c>
      <c r="B183" t="s">
        <v>6988</v>
      </c>
      <c r="C183" t="s">
        <v>6986</v>
      </c>
      <c r="D183"/>
      <c r="E183" t="s">
        <v>7038</v>
      </c>
      <c r="F183" s="37" t="s">
        <v>7015</v>
      </c>
      <c r="G183" s="69">
        <f t="shared" si="3"/>
        <v>206781000000</v>
      </c>
      <c r="H183" s="69">
        <f t="shared" si="0"/>
        <v>256542171860.28192</v>
      </c>
      <c r="I183" s="38">
        <f t="shared" si="2"/>
        <v>-0.19396877908784083</v>
      </c>
    </row>
    <row r="184" spans="1:10" ht="15" thickBot="1">
      <c r="A184" s="23" t="s">
        <v>7031</v>
      </c>
      <c r="B184" t="s">
        <v>6988</v>
      </c>
      <c r="C184" t="s">
        <v>6985</v>
      </c>
      <c r="D184"/>
      <c r="E184" t="s">
        <v>7038</v>
      </c>
      <c r="F184" s="39" t="s">
        <v>7014</v>
      </c>
      <c r="G184" s="70">
        <f t="shared" si="3"/>
        <v>8087910000000</v>
      </c>
      <c r="H184" s="70">
        <f t="shared" si="0"/>
        <v>20743457828139.715</v>
      </c>
      <c r="I184" s="40">
        <f t="shared" si="2"/>
        <v>-0.61009827450135745</v>
      </c>
    </row>
    <row r="185" spans="1:10">
      <c r="A185" s="23" t="s">
        <v>60</v>
      </c>
      <c r="B185" t="s">
        <v>6984</v>
      </c>
      <c r="C185" t="s">
        <v>6986</v>
      </c>
      <c r="D185"/>
      <c r="E185" t="s">
        <v>7033</v>
      </c>
      <c r="F185" t="s">
        <v>6999</v>
      </c>
      <c r="G185" s="73">
        <f t="shared" si="3"/>
        <v>103137000000</v>
      </c>
      <c r="H185" s="74">
        <f t="shared" si="0"/>
        <v>99776559667.523636</v>
      </c>
      <c r="I185" s="35">
        <f t="shared" si="2"/>
        <v>3.3679657262928826E-2</v>
      </c>
    </row>
    <row r="186" spans="1:10">
      <c r="A186" s="23" t="s">
        <v>60</v>
      </c>
      <c r="B186" t="s">
        <v>6987</v>
      </c>
      <c r="C186" t="s">
        <v>6986</v>
      </c>
      <c r="D186"/>
      <c r="E186" t="s">
        <v>7033</v>
      </c>
      <c r="F186" t="s">
        <v>7010</v>
      </c>
      <c r="G186" s="73">
        <f t="shared" si="3"/>
        <v>0</v>
      </c>
      <c r="H186" s="74">
        <f t="shared" si="0"/>
        <v>16952140757.013609</v>
      </c>
      <c r="I186" s="35">
        <f t="shared" si="2"/>
        <v>-1</v>
      </c>
      <c r="J186" s="81" t="s">
        <v>7146</v>
      </c>
    </row>
    <row r="187" spans="1:10">
      <c r="A187" s="23" t="s">
        <v>60</v>
      </c>
      <c r="B187" t="s">
        <v>6984</v>
      </c>
      <c r="C187" t="s">
        <v>6985</v>
      </c>
      <c r="D187"/>
      <c r="E187" t="s">
        <v>7033</v>
      </c>
      <c r="F187" t="s">
        <v>6993</v>
      </c>
      <c r="G187" s="73">
        <f t="shared" si="3"/>
        <v>1208070000000</v>
      </c>
      <c r="H187" s="74">
        <f t="shared" si="0"/>
        <v>1188744535080.533</v>
      </c>
      <c r="I187" s="35">
        <f t="shared" si="2"/>
        <v>1.6257037865715879E-2</v>
      </c>
    </row>
    <row r="188" spans="1:10">
      <c r="A188" s="23" t="s">
        <v>60</v>
      </c>
      <c r="B188" t="s">
        <v>6987</v>
      </c>
      <c r="C188" t="s">
        <v>6985</v>
      </c>
      <c r="D188"/>
      <c r="E188" t="s">
        <v>7033</v>
      </c>
      <c r="F188" t="s">
        <v>7004</v>
      </c>
      <c r="G188" s="73">
        <f t="shared" si="3"/>
        <v>611872000000</v>
      </c>
      <c r="H188" s="74">
        <f t="shared" si="0"/>
        <v>663900246807.29724</v>
      </c>
      <c r="I188" s="35">
        <f t="shared" si="2"/>
        <v>-7.8367566599804095E-2</v>
      </c>
    </row>
    <row r="189" spans="1:10">
      <c r="A189" s="23" t="s">
        <v>7030</v>
      </c>
      <c r="B189" t="s">
        <v>6984</v>
      </c>
      <c r="C189" t="s">
        <v>6986</v>
      </c>
      <c r="D189"/>
      <c r="E189" t="s">
        <v>7036</v>
      </c>
      <c r="F189" s="34" t="s">
        <v>7002</v>
      </c>
      <c r="G189" s="68">
        <f t="shared" si="3"/>
        <v>7901870000000</v>
      </c>
      <c r="H189" s="68">
        <f t="shared" si="0"/>
        <v>0</v>
      </c>
      <c r="I189" s="35"/>
    </row>
    <row r="190" spans="1:10">
      <c r="A190" s="23" t="s">
        <v>7030</v>
      </c>
      <c r="B190" t="s">
        <v>6987</v>
      </c>
      <c r="C190" t="s">
        <v>6986</v>
      </c>
      <c r="D190"/>
      <c r="E190" t="s">
        <v>7036</v>
      </c>
      <c r="F190" s="34" t="s">
        <v>7013</v>
      </c>
      <c r="G190" s="68">
        <f t="shared" si="3"/>
        <v>1304380000000</v>
      </c>
      <c r="H190" s="68">
        <f t="shared" si="0"/>
        <v>0</v>
      </c>
      <c r="I190" s="35"/>
    </row>
    <row r="191" spans="1:10">
      <c r="A191" s="23" t="s">
        <v>7030</v>
      </c>
      <c r="B191" t="s">
        <v>6984</v>
      </c>
      <c r="C191" t="s">
        <v>6985</v>
      </c>
      <c r="D191"/>
      <c r="E191" t="s">
        <v>7036</v>
      </c>
      <c r="F191" s="34" t="s">
        <v>6996</v>
      </c>
      <c r="G191" s="68">
        <f t="shared" si="3"/>
        <v>54163600000000</v>
      </c>
      <c r="H191" s="68">
        <f t="shared" si="0"/>
        <v>0</v>
      </c>
      <c r="I191" s="35"/>
    </row>
    <row r="192" spans="1:10">
      <c r="A192" s="23" t="s">
        <v>7030</v>
      </c>
      <c r="B192" t="s">
        <v>6987</v>
      </c>
      <c r="C192" t="s">
        <v>6985</v>
      </c>
      <c r="D192"/>
      <c r="E192" t="s">
        <v>7036</v>
      </c>
      <c r="F192" s="34" t="s">
        <v>7007</v>
      </c>
      <c r="G192" s="68">
        <f t="shared" si="3"/>
        <v>27810500000000</v>
      </c>
      <c r="H192" s="68">
        <f t="shared" si="0"/>
        <v>0</v>
      </c>
      <c r="I192" s="35"/>
    </row>
    <row r="194" spans="1:35">
      <c r="B194" s="78" t="s">
        <v>7143</v>
      </c>
      <c r="C194" s="78"/>
      <c r="D194" s="78"/>
      <c r="E194" s="78"/>
    </row>
    <row r="203" spans="1:35">
      <c r="E203" s="23">
        <v>2020</v>
      </c>
      <c r="F203" s="23">
        <v>2021</v>
      </c>
      <c r="G203" s="23">
        <v>2022</v>
      </c>
      <c r="H203" s="23">
        <v>2023</v>
      </c>
      <c r="I203" s="23">
        <v>2024</v>
      </c>
      <c r="J203" s="23">
        <v>2025</v>
      </c>
      <c r="K203" s="23">
        <v>2026</v>
      </c>
      <c r="L203" s="23">
        <v>2027</v>
      </c>
      <c r="M203" s="23">
        <v>2028</v>
      </c>
      <c r="N203" s="23">
        <v>2029</v>
      </c>
      <c r="O203" s="23">
        <v>2030</v>
      </c>
      <c r="P203" s="23">
        <v>2031</v>
      </c>
      <c r="Q203" s="23">
        <v>2032</v>
      </c>
      <c r="R203" s="23">
        <v>2033</v>
      </c>
      <c r="S203" s="23">
        <v>2034</v>
      </c>
      <c r="T203" s="23">
        <v>2035</v>
      </c>
      <c r="U203" s="23">
        <v>2036</v>
      </c>
      <c r="V203" s="23">
        <v>2037</v>
      </c>
      <c r="W203" s="23">
        <v>2038</v>
      </c>
      <c r="X203" s="23">
        <v>2039</v>
      </c>
      <c r="Y203" s="23">
        <v>2040</v>
      </c>
      <c r="Z203" s="23">
        <v>2041</v>
      </c>
      <c r="AA203" s="23">
  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s="23">
        <v>2047</v>
      </c>
      <c r="AG203" s="23">
        <v>2048</v>
      </c>
      <c r="AH203" s="23">
        <v>2049</v>
      </c>
      <c r="AI203" s="23">
        <v>2050</v>
      </c>
    </row>
    <row r="204" spans="1:35">
      <c r="A204" s="23" t="s">
        <v>6984</v>
      </c>
      <c r="B204" s="23" t="s">
        <v>6985</v>
      </c>
      <c r="C204" s="23" t="s">
        <v>7133</v>
      </c>
      <c r="D204" s="23" t="s">
        <v>6979</v>
      </c>
      <c r="E204" s="23">
        <f>IF(SUMIFS(F$105:F$156,$C$105:$C$156,$A204,$D$105:$D$156,$B204)=0,"",SUMIFS(F$105:F$156,$C$105:$C$156,$A204,$D$105:$D$156,$B204))</f>
        <v>611382123700000</v>
      </c>
      <c r="F204" s="23">
        <f t="shared" ref="F204:AI204" si="4">SUMIFS(G$105:G$156,$C$105:$C$156,$A204,$D$105:$D$156,$B204)</f>
        <v>591909629900000</v>
      </c>
      <c r="G204" s="23">
        <f t="shared" si="4"/>
        <v>580375445300000</v>
      </c>
      <c r="H204" s="23">
        <f t="shared" si="4"/>
        <v>570868093800000</v>
      </c>
      <c r="I204" s="23">
        <f t="shared" si="4"/>
        <v>563304146500000</v>
      </c>
      <c r="J204" s="23">
        <f t="shared" si="4"/>
        <v>552631792300000</v>
      </c>
      <c r="K204" s="23">
        <f t="shared" si="4"/>
        <v>548314920700000</v>
      </c>
      <c r="L204" s="23">
        <f t="shared" si="4"/>
        <v>549949706000000</v>
      </c>
      <c r="M204" s="23">
        <f t="shared" si="4"/>
        <v>548632482200000</v>
      </c>
      <c r="N204" s="23">
        <f t="shared" si="4"/>
        <v>549042671900000</v>
      </c>
      <c r="O204" s="23">
        <f t="shared" si="4"/>
        <v>551129785800000</v>
      </c>
      <c r="P204" s="23">
        <f t="shared" si="4"/>
        <v>568701997200000</v>
      </c>
      <c r="Q204" s="23">
        <f t="shared" si="4"/>
        <v>583505153400000</v>
      </c>
      <c r="R204" s="23">
        <f t="shared" si="4"/>
        <v>603726261800000</v>
      </c>
      <c r="S204" s="23">
        <f t="shared" si="4"/>
        <v>620840523100000</v>
      </c>
      <c r="T204" s="23">
        <f t="shared" si="4"/>
        <v>643071104200000</v>
      </c>
      <c r="U204" s="23">
        <f t="shared" si="4"/>
        <v>666133198100000</v>
      </c>
      <c r="V204" s="23">
        <f t="shared" si="4"/>
        <v>689660892700000</v>
      </c>
      <c r="W204" s="23">
        <f t="shared" si="4"/>
        <v>713660358700000</v>
      </c>
      <c r="X204" s="23">
        <f t="shared" si="4"/>
        <v>737661980200000</v>
      </c>
      <c r="Y204" s="23">
        <f t="shared" si="4"/>
        <v>766175261200000</v>
      </c>
      <c r="Z204" s="23">
        <f t="shared" si="4"/>
        <v>789859680100000</v>
      </c>
      <c r="AA204" s="23">
        <f t="shared" si="4"/>
        <v>813118779300000</v>
      </c>
      <c r="AB204" s="23">
        <f t="shared" si="4"/>
        <v>840766297300000</v>
      </c>
      <c r="AC204" s="23">
        <f t="shared" si="4"/>
        <v>867952134100000</v>
      </c>
      <c r="AD204" s="23">
        <f t="shared" si="4"/>
        <v>894875288100000</v>
      </c>
      <c r="AE204" s="23">
        <f t="shared" si="4"/>
        <v>921259184500000</v>
      </c>
      <c r="AF204" s="23">
        <f t="shared" si="4"/>
        <v>947463486200000</v>
      </c>
      <c r="AG204" s="23">
        <f t="shared" si="4"/>
        <v>973331794600000</v>
      </c>
      <c r="AH204" s="23">
        <f t="shared" si="4"/>
        <v>998782325900000</v>
      </c>
      <c r="AI204" s="23">
        <f t="shared" si="4"/>
        <v>1028692066800000</v>
      </c>
    </row>
    <row r="205" spans="1:35">
      <c r="A205" s="23" t="s">
        <v>6984</v>
      </c>
      <c r="B205" s="23" t="s">
        <v>6985</v>
      </c>
      <c r="C205" s="23" t="s">
        <v>7133</v>
      </c>
      <c r="D205" s="23" t="s">
        <v>7136</v>
      </c>
      <c r="E205" s="23">
        <f>IF('ICCTRoadmap2017Results-Ref.Only'!B1910=0,"",'ICCTRoadmap2017Results-Ref.Only'!B1910)</f>
        <v>503012499107675.88</v>
      </c>
      <c r="F205" s="23">
        <f>'ICCTRoadmap2017Results-Ref.Only'!C1910</f>
        <v>0</v>
      </c>
      <c r="G205" s="23">
        <f>'ICCTRoadmap2017Results-Ref.Only'!D1910</f>
        <v>0</v>
      </c>
      <c r="H205" s="23">
        <f>'ICCTRoadmap2017Results-Ref.Only'!E1910</f>
        <v>0</v>
      </c>
      <c r="I205" s="23">
        <f>'ICCTRoadmap2017Results-Ref.Only'!F1910</f>
        <v>0</v>
      </c>
      <c r="J205" s="23">
        <f>'ICCTRoadmap2017Results-Ref.Only'!G1910</f>
        <v>462766730809703.13</v>
      </c>
      <c r="K205" s="23">
        <f>'ICCTRoadmap2017Results-Ref.Only'!H1910</f>
        <v>0</v>
      </c>
      <c r="L205" s="23">
        <f>'ICCTRoadmap2017Results-Ref.Only'!I1910</f>
        <v>0</v>
      </c>
      <c r="M205" s="23">
        <f>'ICCTRoadmap2017Results-Ref.Only'!J1910</f>
        <v>0</v>
      </c>
      <c r="N205" s="23">
        <f>'ICCTRoadmap2017Results-Ref.Only'!K1910</f>
        <v>0</v>
      </c>
      <c r="O205" s="23">
        <f>'ICCTRoadmap2017Results-Ref.Only'!L1910</f>
        <v>437262123423959.75</v>
      </c>
      <c r="P205" s="23">
        <f>'ICCTRoadmap2017Results-Ref.Only'!M1910</f>
        <v>0</v>
      </c>
      <c r="Q205" s="23">
        <f>'ICCTRoadmap2017Results-Ref.Only'!N1910</f>
        <v>0</v>
      </c>
      <c r="R205" s="23">
        <f>'ICCTRoadmap2017Results-Ref.Only'!O1910</f>
        <v>0</v>
      </c>
      <c r="S205" s="23">
        <f>'ICCTRoadmap2017Results-Ref.Only'!P1910</f>
        <v>0</v>
      </c>
      <c r="T205" s="23">
        <f>'ICCTRoadmap2017Results-Ref.Only'!Q1910</f>
        <v>422397705909122</v>
      </c>
      <c r="U205" s="23">
        <f>'ICCTRoadmap2017Results-Ref.Only'!R1910</f>
        <v>0</v>
      </c>
      <c r="V205" s="23">
        <f>'ICCTRoadmap2017Results-Ref.Only'!S1910</f>
        <v>0</v>
      </c>
      <c r="W205" s="23">
        <f>'ICCTRoadmap2017Results-Ref.Only'!T1910</f>
        <v>0</v>
      </c>
      <c r="X205" s="23">
        <f>'ICCTRoadmap2017Results-Ref.Only'!U1910</f>
        <v>0</v>
      </c>
      <c r="Y205" s="23">
        <f>'ICCTRoadmap2017Results-Ref.Only'!V1910</f>
        <v>410238361108654.06</v>
      </c>
      <c r="Z205" s="23">
        <f>'ICCTRoadmap2017Results-Ref.Only'!W1910</f>
        <v>0</v>
      </c>
      <c r="AA205" s="23">
        <f>'ICCTRoadmap2017Results-Ref.Only'!X1910</f>
        <v>0</v>
      </c>
      <c r="AB205" s="23">
        <f>'ICCTRoadmap2017Results-Ref.Only'!Y1910</f>
        <v>0</v>
      </c>
      <c r="AC205" s="23">
        <f>'ICCTRoadmap2017Results-Ref.Only'!Z1910</f>
        <v>0</v>
      </c>
      <c r="AD205" s="23">
        <f>'ICCTRoadmap2017Results-Ref.Only'!AA1910</f>
        <v>397508784980329.81</v>
      </c>
      <c r="AE205" s="23">
        <f>'ICCTRoadmap2017Results-Ref.Only'!AB1910</f>
        <v>0</v>
      </c>
      <c r="AF205" s="23">
        <f>'ICCTRoadmap2017Results-Ref.Only'!AC1910</f>
        <v>0</v>
      </c>
      <c r="AG205" s="23">
        <f>'ICCTRoadmap2017Results-Ref.Only'!AD1910</f>
        <v>0</v>
      </c>
      <c r="AH205" s="23">
        <f>'ICCTRoadmap2017Results-Ref.Only'!AE1910</f>
        <v>0</v>
      </c>
      <c r="AI205" s="23">
        <f>'ICCTRoadmap2017Results-Ref.Only'!AF1910</f>
        <v>386304746476834.69</v>
      </c>
    </row>
    <row r="206" spans="1:35">
      <c r="A206" s="23" t="s">
        <v>6984</v>
      </c>
      <c r="B206" s="23" t="s">
        <v>6986</v>
      </c>
      <c r="C206" s="23" t="s">
        <v>7134</v>
      </c>
      <c r="D206" s="23" t="s">
        <v>6979</v>
      </c>
      <c r="E206" s="23">
        <f t="shared" ref="E206:E216" si="5">SUMIFS(F$105:F$156,$C$105:$C$156,$A206,$D$105:$D$156,$B206)</f>
        <v>293560854000000</v>
      </c>
      <c r="F206" s="23">
        <f t="shared" ref="F206:AI206" si="6">SUMIFS(G$105:G$156,$C$105:$C$156,$A206,$D$105:$D$156,$B206)</f>
        <v>296781353000000</v>
      </c>
      <c r="G206" s="23">
        <f t="shared" si="6"/>
        <v>297165521000000</v>
      </c>
      <c r="H206" s="23">
        <f t="shared" si="6"/>
        <v>300913316000000</v>
      </c>
      <c r="I206" s="23">
        <f t="shared" si="6"/>
        <v>301929487000000</v>
      </c>
      <c r="J206" s="23">
        <f t="shared" si="6"/>
        <v>306221829000000</v>
      </c>
      <c r="K206" s="23">
        <f t="shared" si="6"/>
        <v>307944215000000</v>
      </c>
      <c r="L206" s="23">
        <f t="shared" si="6"/>
        <v>310432077000000</v>
      </c>
      <c r="M206" s="23">
        <f t="shared" si="6"/>
        <v>316630211000000</v>
      </c>
      <c r="N206" s="23">
        <f t="shared" si="6"/>
        <v>320629431000000</v>
      </c>
      <c r="O206" s="23">
        <f t="shared" si="6"/>
        <v>329076755000000</v>
      </c>
      <c r="P206" s="23">
        <f t="shared" si="6"/>
        <v>335625695000000</v>
      </c>
      <c r="Q206" s="23">
        <f t="shared" si="6"/>
        <v>346474052000000</v>
      </c>
      <c r="R206" s="23">
        <f t="shared" si="6"/>
        <v>355500925000000</v>
      </c>
      <c r="S206" s="23">
        <f t="shared" si="6"/>
        <v>369741450000000</v>
      </c>
      <c r="T206" s="23">
        <f t="shared" si="6"/>
        <v>381875823000000</v>
      </c>
      <c r="U206" s="23">
        <f t="shared" si="6"/>
        <v>395107175000000</v>
      </c>
      <c r="V206" s="23">
        <f t="shared" si="6"/>
        <v>413064766000000</v>
      </c>
      <c r="W206" s="23">
        <f t="shared" si="6"/>
        <v>428352862000000</v>
      </c>
      <c r="X206" s="23">
        <f t="shared" si="6"/>
        <v>448180350000000</v>
      </c>
      <c r="Y206" s="23">
        <f t="shared" si="6"/>
        <v>463909903000000</v>
      </c>
      <c r="Z206" s="23">
        <f t="shared" si="6"/>
        <v>483626154000000</v>
      </c>
      <c r="AA206" s="23">
        <f t="shared" si="6"/>
        <v>498505426000000</v>
      </c>
      <c r="AB206" s="23">
        <f t="shared" si="6"/>
        <v>516952966000000</v>
      </c>
      <c r="AC206" s="23">
        <f t="shared" si="6"/>
        <v>529364884000000</v>
      </c>
      <c r="AD206" s="23">
        <f t="shared" si="6"/>
        <v>545594226000000</v>
      </c>
      <c r="AE206" s="23">
        <f t="shared" si="6"/>
        <v>555474819000000</v>
      </c>
      <c r="AF206" s="23">
        <f t="shared" si="6"/>
        <v>568991194000000</v>
      </c>
      <c r="AG206" s="23">
        <f t="shared" si="6"/>
        <v>576305380000000</v>
      </c>
      <c r="AH206" s="23">
        <f t="shared" si="6"/>
        <v>587504009000000</v>
      </c>
      <c r="AI206" s="23">
        <f t="shared" si="6"/>
        <v>592463387000000</v>
      </c>
    </row>
    <row r="207" spans="1:35">
      <c r="A207" s="23" t="s">
        <v>6984</v>
      </c>
      <c r="B207" s="23" t="s">
        <v>6986</v>
      </c>
      <c r="C207" s="23" t="s">
        <v>7134</v>
      </c>
      <c r="D207" s="23" t="s">
        <v>7136</v>
      </c>
      <c r="E207" s="23">
        <f>'ICCTRoadmap2017Results-Ref.Only'!B1911</f>
        <v>175325626960410.78</v>
      </c>
      <c r="F207" s="23">
        <f>'ICCTRoadmap2017Results-Ref.Only'!C1911</f>
        <v>0</v>
      </c>
      <c r="G207" s="23">
        <f>'ICCTRoadmap2017Results-Ref.Only'!D1911</f>
        <v>0</v>
      </c>
      <c r="H207" s="23">
        <f>'ICCTRoadmap2017Results-Ref.Only'!E1911</f>
        <v>0</v>
      </c>
      <c r="I207" s="23">
        <f>'ICCTRoadmap2017Results-Ref.Only'!F1911</f>
        <v>0</v>
      </c>
      <c r="J207" s="23">
        <f>'ICCTRoadmap2017Results-Ref.Only'!G1911</f>
        <v>171467345914392.53</v>
      </c>
      <c r="K207" s="23">
        <f>'ICCTRoadmap2017Results-Ref.Only'!H1911</f>
        <v>0</v>
      </c>
      <c r="L207" s="23">
        <f>'ICCTRoadmap2017Results-Ref.Only'!I1911</f>
        <v>0</v>
      </c>
      <c r="M207" s="23">
        <f>'ICCTRoadmap2017Results-Ref.Only'!J1911</f>
        <v>0</v>
      </c>
      <c r="N207" s="23">
        <f>'ICCTRoadmap2017Results-Ref.Only'!K1911</f>
        <v>0</v>
      </c>
      <c r="O207" s="23">
        <f>'ICCTRoadmap2017Results-Ref.Only'!L1911</f>
        <v>171359079323881.13</v>
      </c>
      <c r="P207" s="23">
        <f>'ICCTRoadmap2017Results-Ref.Only'!M1911</f>
        <v>0</v>
      </c>
      <c r="Q207" s="23">
        <f>'ICCTRoadmap2017Results-Ref.Only'!N1911</f>
        <v>0</v>
      </c>
      <c r="R207" s="23">
        <f>'ICCTRoadmap2017Results-Ref.Only'!O1911</f>
        <v>0</v>
      </c>
      <c r="S207" s="23">
        <f>'ICCTRoadmap2017Results-Ref.Only'!P1911</f>
        <v>0</v>
      </c>
      <c r="T207" s="23">
        <f>'ICCTRoadmap2017Results-Ref.Only'!Q1911</f>
        <v>167748245556853.31</v>
      </c>
      <c r="U207" s="23">
        <f>'ICCTRoadmap2017Results-Ref.Only'!R1911</f>
        <v>0</v>
      </c>
      <c r="V207" s="23">
        <f>'ICCTRoadmap2017Results-Ref.Only'!S1911</f>
        <v>0</v>
      </c>
      <c r="W207" s="23">
        <f>'ICCTRoadmap2017Results-Ref.Only'!T1911</f>
        <v>0</v>
      </c>
      <c r="X207" s="23">
        <f>'ICCTRoadmap2017Results-Ref.Only'!U1911</f>
        <v>0</v>
      </c>
      <c r="Y207" s="23">
        <f>'ICCTRoadmap2017Results-Ref.Only'!V1911</f>
        <v>164163741201600.97</v>
      </c>
      <c r="Z207" s="23">
        <f>'ICCTRoadmap2017Results-Ref.Only'!W1911</f>
        <v>0</v>
      </c>
      <c r="AA207" s="23">
        <f>'ICCTRoadmap2017Results-Ref.Only'!X1911</f>
        <v>0</v>
      </c>
      <c r="AB207" s="23">
        <f>'ICCTRoadmap2017Results-Ref.Only'!Y1911</f>
        <v>0</v>
      </c>
      <c r="AC207" s="23">
        <f>'ICCTRoadmap2017Results-Ref.Only'!Z1911</f>
        <v>0</v>
      </c>
      <c r="AD207" s="23">
        <f>'ICCTRoadmap2017Results-Ref.Only'!AA1911</f>
        <v>157020521173208.69</v>
      </c>
      <c r="AE207" s="23">
        <f>'ICCTRoadmap2017Results-Ref.Only'!AB1911</f>
        <v>0</v>
      </c>
      <c r="AF207" s="23">
        <f>'ICCTRoadmap2017Results-Ref.Only'!AC1911</f>
        <v>0</v>
      </c>
      <c r="AG207" s="23">
        <f>'ICCTRoadmap2017Results-Ref.Only'!AD1911</f>
        <v>0</v>
      </c>
      <c r="AH207" s="23">
        <f>'ICCTRoadmap2017Results-Ref.Only'!AE1911</f>
        <v>0</v>
      </c>
      <c r="AI207" s="23">
        <f>'ICCTRoadmap2017Results-Ref.Only'!AF1911</f>
        <v>153449742442017.16</v>
      </c>
    </row>
    <row r="208" spans="1:35">
      <c r="A208" s="23" t="s">
        <v>6987</v>
      </c>
      <c r="B208" s="23" t="s">
        <v>6985</v>
      </c>
      <c r="C208" s="23" t="s">
        <v>7137</v>
      </c>
      <c r="D208" s="23" t="s">
        <v>6979</v>
      </c>
      <c r="E208" s="23">
        <f t="shared" si="5"/>
        <v>321313462900000</v>
      </c>
      <c r="F208" s="23">
        <f t="shared" ref="F208:AI208" si="7">SUMIFS(G$105:G$156,$C$105:$C$156,$A208,$D$105:$D$156,$B208)</f>
        <v>307362201700000</v>
      </c>
      <c r="G208" s="23">
        <f t="shared" si="7"/>
        <v>293302570100000</v>
      </c>
      <c r="H208" s="23">
        <f t="shared" si="7"/>
        <v>279125440600000</v>
      </c>
      <c r="I208" s="23">
        <f t="shared" si="7"/>
        <v>264854842500000</v>
      </c>
      <c r="J208" s="23">
        <f t="shared" si="7"/>
        <v>253879984200000</v>
      </c>
      <c r="K208" s="23">
        <f t="shared" si="7"/>
        <v>239485445900000</v>
      </c>
      <c r="L208" s="23">
        <f t="shared" si="7"/>
        <v>228355883800000</v>
      </c>
      <c r="M208" s="23">
        <f t="shared" si="7"/>
        <v>217132076400000</v>
      </c>
      <c r="N208" s="23">
        <f t="shared" si="7"/>
        <v>205845982100000</v>
      </c>
      <c r="O208" s="23">
        <f t="shared" si="7"/>
        <v>194458769300000</v>
      </c>
      <c r="P208" s="23">
        <f t="shared" si="7"/>
        <v>182975377600000</v>
      </c>
      <c r="Q208" s="23">
        <f t="shared" si="7"/>
        <v>174557849900000</v>
      </c>
      <c r="R208" s="23">
        <f t="shared" si="7"/>
        <v>163084238100000</v>
      </c>
      <c r="S208" s="23">
        <f t="shared" si="7"/>
        <v>154791837200000</v>
      </c>
      <c r="T208" s="23">
        <f t="shared" si="7"/>
        <v>146506252700000</v>
      </c>
      <c r="U208" s="23">
        <f t="shared" si="7"/>
        <v>138289247000000</v>
      </c>
      <c r="V208" s="23">
        <f t="shared" si="7"/>
        <v>127250596800000</v>
      </c>
      <c r="W208" s="23">
        <f t="shared" si="7"/>
        <v>122155853200000</v>
      </c>
      <c r="X208" s="23">
        <f t="shared" si="7"/>
        <v>114308240300000</v>
      </c>
      <c r="Y208" s="23">
        <f t="shared" si="7"/>
        <v>106694412800000</v>
      </c>
      <c r="Z208" s="23">
        <f t="shared" si="7"/>
        <v>99354599100000</v>
      </c>
      <c r="AA208" s="23">
        <f t="shared" si="7"/>
        <v>94964401900000</v>
      </c>
      <c r="AB208" s="23">
        <f t="shared" si="7"/>
        <v>88110780500000</v>
      </c>
      <c r="AC208" s="23">
        <f t="shared" si="7"/>
        <v>81527596500000</v>
      </c>
      <c r="AD208" s="23">
        <f t="shared" si="7"/>
        <v>77766062500000</v>
      </c>
      <c r="AE208" s="23">
        <f t="shared" si="7"/>
        <v>74142742600000</v>
      </c>
      <c r="AF208" s="23">
        <f t="shared" si="7"/>
        <v>68123759600000</v>
      </c>
      <c r="AG208" s="23">
        <f t="shared" si="7"/>
        <v>64775018300000</v>
      </c>
      <c r="AH208" s="23">
        <f t="shared" si="7"/>
        <v>61523887000000</v>
      </c>
      <c r="AI208" s="23">
        <f t="shared" si="7"/>
        <v>58370863500000</v>
      </c>
    </row>
    <row r="209" spans="1:35">
      <c r="A209" s="23" t="s">
        <v>6987</v>
      </c>
      <c r="B209" s="23" t="s">
        <v>6985</v>
      </c>
      <c r="C209" s="23" t="s">
        <v>7137</v>
      </c>
      <c r="D209" s="23" t="s">
        <v>7136</v>
      </c>
      <c r="E209" s="23">
        <f>'ICCTRoadmap2017Results-Ref.Only'!B1912</f>
        <v>287269978596073.75</v>
      </c>
      <c r="F209" s="23">
        <f>'ICCTRoadmap2017Results-Ref.Only'!C1912</f>
        <v>0</v>
      </c>
      <c r="G209" s="23">
        <f>'ICCTRoadmap2017Results-Ref.Only'!D1912</f>
        <v>0</v>
      </c>
      <c r="H209" s="23">
        <f>'ICCTRoadmap2017Results-Ref.Only'!E1912</f>
        <v>0</v>
      </c>
      <c r="I209" s="23">
        <f>'ICCTRoadmap2017Results-Ref.Only'!F1912</f>
        <v>0</v>
      </c>
      <c r="J209" s="23">
        <f>'ICCTRoadmap2017Results-Ref.Only'!G1912</f>
        <v>270366856974769.47</v>
      </c>
      <c r="K209" s="23">
        <f>'ICCTRoadmap2017Results-Ref.Only'!H1912</f>
        <v>0</v>
      </c>
      <c r="L209" s="23">
        <f>'ICCTRoadmap2017Results-Ref.Only'!I1912</f>
        <v>0</v>
      </c>
      <c r="M209" s="23">
        <f>'ICCTRoadmap2017Results-Ref.Only'!J1912</f>
        <v>0</v>
      </c>
      <c r="N209" s="23">
        <f>'ICCTRoadmap2017Results-Ref.Only'!K1912</f>
        <v>0</v>
      </c>
      <c r="O209" s="23">
        <f>'ICCTRoadmap2017Results-Ref.Only'!L1912</f>
        <v>262130510741962.75</v>
      </c>
      <c r="P209" s="23">
        <f>'ICCTRoadmap2017Results-Ref.Only'!M1912</f>
        <v>0</v>
      </c>
      <c r="Q209" s="23">
        <f>'ICCTRoadmap2017Results-Ref.Only'!N1912</f>
        <v>0</v>
      </c>
      <c r="R209" s="23">
        <f>'ICCTRoadmap2017Results-Ref.Only'!O1912</f>
        <v>0</v>
      </c>
      <c r="S209" s="23">
        <f>'ICCTRoadmap2017Results-Ref.Only'!P1912</f>
        <v>0</v>
      </c>
      <c r="T209" s="23">
        <f>'ICCTRoadmap2017Results-Ref.Only'!Q1912</f>
        <v>246526148135306.19</v>
      </c>
      <c r="U209" s="23">
        <f>'ICCTRoadmap2017Results-Ref.Only'!R1912</f>
        <v>0</v>
      </c>
      <c r="V209" s="23">
        <f>'ICCTRoadmap2017Results-Ref.Only'!S1912</f>
        <v>0</v>
      </c>
      <c r="W209" s="23">
        <f>'ICCTRoadmap2017Results-Ref.Only'!T1912</f>
        <v>0</v>
      </c>
      <c r="X209" s="23">
        <f>'ICCTRoadmap2017Results-Ref.Only'!U1912</f>
        <v>0</v>
      </c>
      <c r="Y209" s="23">
        <f>'ICCTRoadmap2017Results-Ref.Only'!V1912</f>
        <v>238753330253745.38</v>
      </c>
      <c r="Z209" s="23">
        <f>'ICCTRoadmap2017Results-Ref.Only'!W1912</f>
        <v>0</v>
      </c>
      <c r="AA209" s="23">
        <f>'ICCTRoadmap2017Results-Ref.Only'!X1912</f>
        <v>0</v>
      </c>
      <c r="AB209" s="23">
        <f>'ICCTRoadmap2017Results-Ref.Only'!Y1912</f>
        <v>0</v>
      </c>
      <c r="AC209" s="23">
        <f>'ICCTRoadmap2017Results-Ref.Only'!Z1912</f>
        <v>0</v>
      </c>
      <c r="AD209" s="23">
        <f>'ICCTRoadmap2017Results-Ref.Only'!AA1912</f>
        <v>223325106758091.38</v>
      </c>
      <c r="AE209" s="23">
        <f>'ICCTRoadmap2017Results-Ref.Only'!AB1912</f>
        <v>0</v>
      </c>
      <c r="AF209" s="23">
        <f>'ICCTRoadmap2017Results-Ref.Only'!AC1912</f>
        <v>0</v>
      </c>
      <c r="AG209" s="23">
        <f>'ICCTRoadmap2017Results-Ref.Only'!AD1912</f>
        <v>0</v>
      </c>
      <c r="AH209" s="23">
        <f>'ICCTRoadmap2017Results-Ref.Only'!AE1912</f>
        <v>0</v>
      </c>
      <c r="AI209" s="23">
        <f>'ICCTRoadmap2017Results-Ref.Only'!AF1912</f>
        <v>215615035886383.88</v>
      </c>
    </row>
    <row r="210" spans="1:35">
      <c r="A210" s="23" t="s">
        <v>6987</v>
      </c>
      <c r="B210" s="23" t="s">
        <v>6986</v>
      </c>
      <c r="C210" s="23" t="s">
        <v>7132</v>
      </c>
      <c r="D210" s="23" t="s">
        <v>6979</v>
      </c>
      <c r="E210" s="23">
        <f t="shared" si="5"/>
        <v>46537395100000</v>
      </c>
      <c r="F210" s="23">
        <f t="shared" ref="F210:AI210" si="8">SUMIFS(G$105:G$156,$C$105:$C$156,$A210,$D$105:$D$156,$B210)</f>
        <v>47915785200000</v>
      </c>
      <c r="G210" s="23">
        <f t="shared" si="8"/>
        <v>48833162100000</v>
      </c>
      <c r="H210" s="23">
        <f t="shared" si="8"/>
        <v>50215667500000</v>
      </c>
      <c r="I210" s="23">
        <f t="shared" si="8"/>
        <v>51616262900000</v>
      </c>
      <c r="J210" s="23">
        <f t="shared" si="8"/>
        <v>52595429600000</v>
      </c>
      <c r="K210" s="23">
        <f t="shared" si="8"/>
        <v>54093097800000</v>
      </c>
      <c r="L210" s="23">
        <f t="shared" si="8"/>
        <v>55688459200000</v>
      </c>
      <c r="M210" s="23">
        <f t="shared" si="8"/>
        <v>57424044300000</v>
      </c>
      <c r="N210" s="23">
        <f t="shared" si="8"/>
        <v>59348147600000</v>
      </c>
      <c r="O210" s="23">
        <f t="shared" si="8"/>
        <v>61528898100000</v>
      </c>
      <c r="P210" s="23">
        <f t="shared" si="8"/>
        <v>64044001500000</v>
      </c>
      <c r="Q210" s="23">
        <f t="shared" si="8"/>
        <v>66954558000000</v>
      </c>
      <c r="R210" s="23">
        <f t="shared" si="8"/>
        <v>70353373800000</v>
      </c>
      <c r="S210" s="23">
        <f t="shared" si="8"/>
        <v>74194766400000</v>
      </c>
      <c r="T210" s="23">
        <f t="shared" si="8"/>
        <v>79070072800000</v>
      </c>
      <c r="U210" s="23">
        <f t="shared" si="8"/>
        <v>83857263900000</v>
      </c>
      <c r="V210" s="23">
        <f t="shared" si="8"/>
        <v>89627512000000</v>
      </c>
      <c r="W210" s="23">
        <f t="shared" si="8"/>
        <v>95657180300000</v>
      </c>
      <c r="X210" s="23">
        <f t="shared" si="8"/>
        <v>101154664900000</v>
      </c>
      <c r="Y210" s="23">
        <f t="shared" si="8"/>
        <v>107230277500000</v>
      </c>
      <c r="Z210" s="23">
        <f t="shared" si="8"/>
        <v>113174988500000</v>
      </c>
      <c r="AA210" s="23">
        <f t="shared" si="8"/>
        <v>118863922500000</v>
      </c>
      <c r="AB210" s="23">
        <f t="shared" si="8"/>
        <v>124232206200000</v>
      </c>
      <c r="AC210" s="23">
        <f t="shared" si="8"/>
        <v>129199227100000</v>
      </c>
      <c r="AD210" s="23">
        <f t="shared" si="8"/>
        <v>134493981500000</v>
      </c>
      <c r="AE210" s="23">
        <f t="shared" si="8"/>
        <v>138777076600000</v>
      </c>
      <c r="AF210" s="23">
        <f t="shared" si="8"/>
        <v>143416334200000</v>
      </c>
      <c r="AG210" s="23">
        <f t="shared" si="8"/>
        <v>146961782500000</v>
      </c>
      <c r="AH210" s="23">
        <f t="shared" si="8"/>
        <v>150956190600000</v>
      </c>
      <c r="AI210" s="23">
        <f t="shared" si="8"/>
        <v>154621449500000</v>
      </c>
    </row>
    <row r="211" spans="1:35">
      <c r="A211" s="23" t="s">
        <v>6987</v>
      </c>
      <c r="B211" s="23" t="s">
        <v>6986</v>
      </c>
      <c r="C211" s="23" t="s">
        <v>7132</v>
      </c>
      <c r="D211" s="23" t="s">
        <v>7136</v>
      </c>
      <c r="E211" s="23">
        <f>'ICCTRoadmap2017Results-Ref.Only'!B1913</f>
        <v>141559282723984.22</v>
      </c>
      <c r="F211" s="23">
        <f>'ICCTRoadmap2017Results-Ref.Only'!C1913</f>
        <v>0</v>
      </c>
      <c r="G211" s="23">
        <f>'ICCTRoadmap2017Results-Ref.Only'!D1913</f>
        <v>0</v>
      </c>
      <c r="H211" s="23">
        <f>'ICCTRoadmap2017Results-Ref.Only'!E1913</f>
        <v>0</v>
      </c>
      <c r="I211" s="23">
        <f>'ICCTRoadmap2017Results-Ref.Only'!F1913</f>
        <v>0</v>
      </c>
      <c r="J211" s="23">
        <f>'ICCTRoadmap2017Results-Ref.Only'!G1913</f>
        <v>146733446370997.91</v>
      </c>
      <c r="K211" s="23">
        <f>'ICCTRoadmap2017Results-Ref.Only'!H1913</f>
        <v>0</v>
      </c>
      <c r="L211" s="23">
        <f>'ICCTRoadmap2017Results-Ref.Only'!I1913</f>
        <v>0</v>
      </c>
      <c r="M211" s="23">
        <f>'ICCTRoadmap2017Results-Ref.Only'!J1913</f>
        <v>0</v>
      </c>
      <c r="N211" s="23">
        <f>'ICCTRoadmap2017Results-Ref.Only'!K1913</f>
        <v>0</v>
      </c>
      <c r="O211" s="23">
        <f>'ICCTRoadmap2017Results-Ref.Only'!L1913</f>
        <v>167494374854893.47</v>
      </c>
      <c r="P211" s="23">
        <f>'ICCTRoadmap2017Results-Ref.Only'!M1913</f>
        <v>0</v>
      </c>
      <c r="Q211" s="23">
        <f>'ICCTRoadmap2017Results-Ref.Only'!N1913</f>
        <v>0</v>
      </c>
      <c r="R211" s="23">
        <f>'ICCTRoadmap2017Results-Ref.Only'!O1913</f>
        <v>0</v>
      </c>
      <c r="S211" s="23">
        <f>'ICCTRoadmap2017Results-Ref.Only'!P1913</f>
        <v>0</v>
      </c>
      <c r="T211" s="23">
        <f>'ICCTRoadmap2017Results-Ref.Only'!Q1913</f>
        <v>193606332380629.84</v>
      </c>
      <c r="U211" s="23">
        <f>'ICCTRoadmap2017Results-Ref.Only'!R1913</f>
        <v>0</v>
      </c>
      <c r="V211" s="23">
        <f>'ICCTRoadmap2017Results-Ref.Only'!S1913</f>
        <v>0</v>
      </c>
      <c r="W211" s="23">
        <f>'ICCTRoadmap2017Results-Ref.Only'!T1913</f>
        <v>0</v>
      </c>
      <c r="X211" s="23">
        <f>'ICCTRoadmap2017Results-Ref.Only'!U1913</f>
        <v>0</v>
      </c>
      <c r="Y211" s="23">
        <f>'ICCTRoadmap2017Results-Ref.Only'!V1913</f>
        <v>193594733013670.69</v>
      </c>
      <c r="Z211" s="23">
        <f>'ICCTRoadmap2017Results-Ref.Only'!W1913</f>
        <v>0</v>
      </c>
      <c r="AA211" s="23">
        <f>'ICCTRoadmap2017Results-Ref.Only'!X1913</f>
        <v>0</v>
      </c>
      <c r="AB211" s="23">
        <f>'ICCTRoadmap2017Results-Ref.Only'!Y1913</f>
        <v>0</v>
      </c>
      <c r="AC211" s="23">
        <f>'ICCTRoadmap2017Results-Ref.Only'!Z1913</f>
        <v>0</v>
      </c>
      <c r="AD211" s="23">
        <f>'ICCTRoadmap2017Results-Ref.Only'!AA1913</f>
        <v>214406994125927.72</v>
      </c>
      <c r="AE211" s="23">
        <f>'ICCTRoadmap2017Results-Ref.Only'!AB1913</f>
        <v>0</v>
      </c>
      <c r="AF211" s="23">
        <f>'ICCTRoadmap2017Results-Ref.Only'!AC1913</f>
        <v>0</v>
      </c>
      <c r="AG211" s="23">
        <f>'ICCTRoadmap2017Results-Ref.Only'!AD1913</f>
        <v>0</v>
      </c>
      <c r="AH211" s="23">
        <f>'ICCTRoadmap2017Results-Ref.Only'!AE1913</f>
        <v>0</v>
      </c>
      <c r="AI211" s="23">
        <f>'ICCTRoadmap2017Results-Ref.Only'!AF1913</f>
        <v>229902481927827</v>
      </c>
    </row>
    <row r="212" spans="1:35">
      <c r="A212" s="23" t="s">
        <v>6988</v>
      </c>
      <c r="C212" s="23" t="s">
        <v>6988</v>
      </c>
      <c r="D212" s="23" t="s">
        <v>6979</v>
      </c>
      <c r="E212" s="23">
        <f>SUMIFS(F$105:F$156,$C$105:$C$156,$A212)</f>
        <v>8294691000000</v>
      </c>
      <c r="F212" s="23">
        <f t="shared" ref="F212:AI212" si="9">SUMIFS(G$105:G$156,$C$105:$C$156,$A212)</f>
        <v>7482678000000</v>
      </c>
      <c r="G212" s="23">
        <f t="shared" si="9"/>
        <v>12038790000000</v>
      </c>
      <c r="H212" s="23">
        <f t="shared" si="9"/>
        <v>16364749000000</v>
      </c>
      <c r="I212" s="23">
        <f t="shared" si="9"/>
        <v>20865971000000</v>
      </c>
      <c r="J212" s="23">
        <f t="shared" si="9"/>
        <v>21628307000000</v>
      </c>
      <c r="K212" s="23">
        <f t="shared" si="9"/>
        <v>22582983000000</v>
      </c>
      <c r="L212" s="23">
        <f t="shared" si="9"/>
        <v>23319476000000</v>
      </c>
      <c r="M212" s="23">
        <f t="shared" si="9"/>
        <v>24243777000000</v>
      </c>
      <c r="N212" s="23">
        <f t="shared" si="9"/>
        <v>25151545000000</v>
      </c>
      <c r="O212" s="23">
        <f t="shared" si="9"/>
        <v>26041912000000</v>
      </c>
      <c r="P212" s="23">
        <f t="shared" si="9"/>
        <v>26916554000000</v>
      </c>
      <c r="Q212" s="23">
        <f t="shared" si="9"/>
        <v>27974163000000</v>
      </c>
      <c r="R212" s="23">
        <f t="shared" si="9"/>
        <v>29016486000000</v>
      </c>
      <c r="S212" s="23">
        <f t="shared" si="9"/>
        <v>30039108000000</v>
      </c>
      <c r="T212" s="23">
        <f t="shared" si="9"/>
        <v>31047725000000</v>
      </c>
      <c r="U212" s="23">
        <f t="shared" si="9"/>
        <v>32232674000000</v>
      </c>
      <c r="V212" s="23">
        <f t="shared" si="9"/>
        <v>33401595000000</v>
      </c>
      <c r="W212" s="23">
        <f t="shared" si="9"/>
        <v>34552447000000</v>
      </c>
      <c r="X212" s="23">
        <f t="shared" si="9"/>
        <v>35687805000000</v>
      </c>
      <c r="Y212" s="23">
        <f t="shared" si="9"/>
        <v>36993344000000</v>
      </c>
      <c r="Z212" s="23">
        <f t="shared" si="9"/>
        <v>38280088000000</v>
      </c>
      <c r="AA212" s="23">
        <f t="shared" si="9"/>
        <v>39736506000000</v>
      </c>
      <c r="AB212" s="23">
        <f t="shared" si="9"/>
        <v>41172264000000</v>
      </c>
      <c r="AC212" s="23">
        <f t="shared" si="9"/>
        <v>42609662000000</v>
      </c>
      <c r="AD212" s="23">
        <f t="shared" si="9"/>
        <v>44038921000000</v>
      </c>
      <c r="AE212" s="23">
        <f t="shared" si="9"/>
        <v>45607968000000</v>
      </c>
      <c r="AF212" s="23">
        <f t="shared" si="9"/>
        <v>47317748000000</v>
      </c>
      <c r="AG212" s="23">
        <f t="shared" si="9"/>
        <v>48800760000000</v>
      </c>
      <c r="AH212" s="23">
        <f t="shared" si="9"/>
        <v>48463883000000</v>
      </c>
      <c r="AI212" s="23">
        <f t="shared" si="9"/>
        <v>48139179000000</v>
      </c>
    </row>
    <row r="213" spans="1:35">
      <c r="A213" s="23" t="s">
        <v>6988</v>
      </c>
      <c r="C213" s="23" t="s">
        <v>6988</v>
      </c>
      <c r="D213" s="23" t="s">
        <v>7136</v>
      </c>
      <c r="E213" s="23">
        <f>'ICCTRoadmap2017Results-Ref.Only'!B1914</f>
        <v>191169476509193.72</v>
      </c>
      <c r="F213" s="23">
        <f>'ICCTRoadmap2017Results-Ref.Only'!C1914</f>
        <v>0</v>
      </c>
      <c r="G213" s="23">
        <f>'ICCTRoadmap2017Results-Ref.Only'!D1914</f>
        <v>0</v>
      </c>
      <c r="H213" s="23">
        <f>'ICCTRoadmap2017Results-Ref.Only'!E1914</f>
        <v>0</v>
      </c>
      <c r="I213" s="23">
        <f>'ICCTRoadmap2017Results-Ref.Only'!F1914</f>
        <v>0</v>
      </c>
      <c r="J213" s="23">
        <f>'ICCTRoadmap2017Results-Ref.Only'!G1914</f>
        <v>221819823605989.84</v>
      </c>
      <c r="K213" s="23">
        <f>'ICCTRoadmap2017Results-Ref.Only'!H1914</f>
        <v>0</v>
      </c>
      <c r="L213" s="23">
        <f>'ICCTRoadmap2017Results-Ref.Only'!I1914</f>
        <v>0</v>
      </c>
      <c r="M213" s="23">
        <f>'ICCTRoadmap2017Results-Ref.Only'!J1914</f>
        <v>0</v>
      </c>
      <c r="N213" s="23">
        <f>'ICCTRoadmap2017Results-Ref.Only'!K1914</f>
        <v>0</v>
      </c>
      <c r="O213" s="23">
        <f>'ICCTRoadmap2017Results-Ref.Only'!L1914</f>
        <v>205458021952148.81</v>
      </c>
      <c r="P213" s="23">
        <f>'ICCTRoadmap2017Results-Ref.Only'!M1914</f>
        <v>0</v>
      </c>
      <c r="Q213" s="23">
        <f>'ICCTRoadmap2017Results-Ref.Only'!N1914</f>
        <v>0</v>
      </c>
      <c r="R213" s="23">
        <f>'ICCTRoadmap2017Results-Ref.Only'!O1914</f>
        <v>0</v>
      </c>
      <c r="S213" s="23">
        <f>'ICCTRoadmap2017Results-Ref.Only'!P1914</f>
        <v>0</v>
      </c>
      <c r="T213" s="23">
        <f>'ICCTRoadmap2017Results-Ref.Only'!Q1914</f>
        <v>173042237040132</v>
      </c>
      <c r="U213" s="23">
        <f>'ICCTRoadmap2017Results-Ref.Only'!R1914</f>
        <v>0</v>
      </c>
      <c r="V213" s="23">
        <f>'ICCTRoadmap2017Results-Ref.Only'!S1914</f>
        <v>0</v>
      </c>
      <c r="W213" s="23">
        <f>'ICCTRoadmap2017Results-Ref.Only'!T1914</f>
        <v>0</v>
      </c>
      <c r="X213" s="23">
        <f>'ICCTRoadmap2017Results-Ref.Only'!U1914</f>
        <v>0</v>
      </c>
      <c r="Y213" s="23">
        <f>'ICCTRoadmap2017Results-Ref.Only'!V1914</f>
        <v>184120573857193.38</v>
      </c>
      <c r="Z213" s="23">
        <f>'ICCTRoadmap2017Results-Ref.Only'!W1914</f>
        <v>0</v>
      </c>
      <c r="AA213" s="23">
        <f>'ICCTRoadmap2017Results-Ref.Only'!X1914</f>
        <v>0</v>
      </c>
      <c r="AB213" s="23">
        <f>'ICCTRoadmap2017Results-Ref.Only'!Y1914</f>
        <v>0</v>
      </c>
      <c r="AC213" s="23">
        <f>'ICCTRoadmap2017Results-Ref.Only'!Z1914</f>
        <v>0</v>
      </c>
      <c r="AD213" s="23">
        <f>'ICCTRoadmap2017Results-Ref.Only'!AA1914</f>
        <v>202896247812519.44</v>
      </c>
      <c r="AE213" s="23">
        <f>'ICCTRoadmap2017Results-Ref.Only'!AB1914</f>
        <v>0</v>
      </c>
      <c r="AF213" s="23">
        <f>'ICCTRoadmap2017Results-Ref.Only'!AC1914</f>
        <v>0</v>
      </c>
      <c r="AG213" s="23">
        <f>'ICCTRoadmap2017Results-Ref.Only'!AD1914</f>
        <v>0</v>
      </c>
      <c r="AH213" s="23">
        <f>'ICCTRoadmap2017Results-Ref.Only'!AE1914</f>
        <v>0</v>
      </c>
      <c r="AI213" s="23">
        <f>'ICCTRoadmap2017Results-Ref.Only'!AF1914</f>
        <v>223582067846206.41</v>
      </c>
    </row>
    <row r="214" spans="1:35">
      <c r="A214" s="23" t="s">
        <v>6989</v>
      </c>
      <c r="B214" s="23" t="s">
        <v>6985</v>
      </c>
      <c r="C214" s="23" t="s">
        <v>7135</v>
      </c>
      <c r="D214" s="23" t="s">
        <v>6979</v>
      </c>
      <c r="E214" s="23">
        <f t="shared" si="5"/>
        <v>30738260000000</v>
      </c>
      <c r="F214" s="23">
        <f t="shared" ref="F214:AI214" si="10">SUMIFS(G$105:G$156,$C$105:$C$156,$A214,$D$105:$D$156,$B214)</f>
        <v>31206500000000</v>
      </c>
      <c r="G214" s="23">
        <f t="shared" si="10"/>
        <v>32160930000000</v>
      </c>
      <c r="H214" s="23">
        <f t="shared" si="10"/>
        <v>33595660000000</v>
      </c>
      <c r="I214" s="23">
        <f t="shared" si="10"/>
        <v>35021390000000</v>
      </c>
      <c r="J214" s="23">
        <f t="shared" si="10"/>
        <v>36455140000000</v>
      </c>
      <c r="K214" s="23">
        <f t="shared" si="10"/>
        <v>37412580000000</v>
      </c>
      <c r="L214" s="23">
        <f t="shared" si="10"/>
        <v>38849210000000</v>
      </c>
      <c r="M214" s="23">
        <f t="shared" si="10"/>
        <v>40762280000000</v>
      </c>
      <c r="N214" s="23">
        <f t="shared" si="10"/>
        <v>42201130000000</v>
      </c>
      <c r="O214" s="23">
        <f t="shared" si="10"/>
        <v>43631120000000</v>
      </c>
      <c r="P214" s="23">
        <f t="shared" si="10"/>
        <v>45537320000000</v>
      </c>
      <c r="Q214" s="23">
        <f t="shared" si="10"/>
        <v>46972210000000</v>
      </c>
      <c r="R214" s="23">
        <f t="shared" si="10"/>
        <v>48898150000000</v>
      </c>
      <c r="S214" s="23">
        <f t="shared" si="10"/>
        <v>50814520000000</v>
      </c>
      <c r="T214" s="23">
        <f t="shared" si="10"/>
        <v>52749120000000</v>
      </c>
      <c r="U214" s="23">
        <f t="shared" si="10"/>
        <v>54674320000000</v>
      </c>
      <c r="V214" s="23">
        <f t="shared" si="10"/>
        <v>57091990000000</v>
      </c>
      <c r="W214" s="23">
        <f t="shared" si="10"/>
        <v>59015730000000</v>
      </c>
      <c r="X214" s="23">
        <f t="shared" si="10"/>
        <v>61435940000000</v>
      </c>
      <c r="Y214" s="23">
        <f t="shared" si="10"/>
        <v>63876970000000</v>
      </c>
      <c r="Z214" s="23">
        <f t="shared" si="10"/>
        <v>66330050000000</v>
      </c>
      <c r="AA214" s="23">
        <f t="shared" si="10"/>
        <v>68773570000000</v>
      </c>
      <c r="AB214" s="23">
        <f t="shared" si="10"/>
        <v>71717520000000</v>
      </c>
      <c r="AC214" s="23">
        <f t="shared" si="10"/>
        <v>74640070000000</v>
      </c>
      <c r="AD214" s="23">
        <f t="shared" si="10"/>
        <v>77575440000000</v>
      </c>
      <c r="AE214" s="23">
        <f t="shared" si="10"/>
        <v>80487460000000</v>
      </c>
      <c r="AF214" s="23">
        <f t="shared" si="10"/>
        <v>83441030000000</v>
      </c>
      <c r="AG214" s="23">
        <f t="shared" si="10"/>
        <v>86893450000000</v>
      </c>
      <c r="AH214" s="23">
        <f t="shared" si="10"/>
        <v>90385890000000</v>
      </c>
      <c r="AI214" s="23">
        <f t="shared" si="10"/>
        <v>93893350000000</v>
      </c>
    </row>
    <row r="215" spans="1:35">
      <c r="A215" s="23" t="s">
        <v>6989</v>
      </c>
      <c r="B215" s="23" t="s">
        <v>6985</v>
      </c>
      <c r="C215" s="23" t="s">
        <v>7135</v>
      </c>
      <c r="D215" s="23" t="s">
        <v>7136</v>
      </c>
      <c r="E215" s="23">
        <f>'ICCTRoadmap2017Results-Ref.Only'!B1915</f>
        <v>20054948608134.379</v>
      </c>
      <c r="F215" s="23">
        <f>'ICCTRoadmap2017Results-Ref.Only'!C1915</f>
        <v>0</v>
      </c>
      <c r="G215" s="23">
        <f>'ICCTRoadmap2017Results-Ref.Only'!D1915</f>
        <v>0</v>
      </c>
      <c r="H215" s="23">
        <f>'ICCTRoadmap2017Results-Ref.Only'!E1915</f>
        <v>0</v>
      </c>
      <c r="I215" s="23">
        <f>'ICCTRoadmap2017Results-Ref.Only'!F1915</f>
        <v>0</v>
      </c>
      <c r="J215" s="23">
        <f>'ICCTRoadmap2017Results-Ref.Only'!G1915</f>
        <v>20259590940000</v>
      </c>
      <c r="K215" s="23">
        <f>'ICCTRoadmap2017Results-Ref.Only'!H1915</f>
        <v>0</v>
      </c>
      <c r="L215" s="23">
        <f>'ICCTRoadmap2017Results-Ref.Only'!I1915</f>
        <v>0</v>
      </c>
      <c r="M215" s="23">
        <f>'ICCTRoadmap2017Results-Ref.Only'!J1915</f>
        <v>0</v>
      </c>
      <c r="N215" s="23">
        <f>'ICCTRoadmap2017Results-Ref.Only'!K1915</f>
        <v>0</v>
      </c>
      <c r="O215" s="23">
        <f>'ICCTRoadmap2017Results-Ref.Only'!L1915</f>
        <v>20668875603731.242</v>
      </c>
      <c r="P215" s="23">
        <f>'ICCTRoadmap2017Results-Ref.Only'!M1915</f>
        <v>0</v>
      </c>
      <c r="Q215" s="23">
        <f>'ICCTRoadmap2017Results-Ref.Only'!N1915</f>
        <v>0</v>
      </c>
      <c r="R215" s="23">
        <f>'ICCTRoadmap2017Results-Ref.Only'!O1915</f>
        <v>0</v>
      </c>
      <c r="S215" s="23">
        <f>'ICCTRoadmap2017Results-Ref.Only'!P1915</f>
        <v>0</v>
      </c>
      <c r="T215" s="23">
        <f>'ICCTRoadmap2017Results-Ref.Only'!Q1915</f>
        <v>20873517935596.863</v>
      </c>
      <c r="U215" s="23">
        <f>'ICCTRoadmap2017Results-Ref.Only'!R1915</f>
        <v>0</v>
      </c>
      <c r="V215" s="23">
        <f>'ICCTRoadmap2017Results-Ref.Only'!S1915</f>
        <v>0</v>
      </c>
      <c r="W215" s="23">
        <f>'ICCTRoadmap2017Results-Ref.Only'!T1915</f>
        <v>0</v>
      </c>
      <c r="X215" s="23">
        <f>'ICCTRoadmap2017Results-Ref.Only'!U1915</f>
        <v>0</v>
      </c>
      <c r="Y215" s="23">
        <f>'ICCTRoadmap2017Results-Ref.Only'!V1915</f>
        <v>21282802599328.105</v>
      </c>
      <c r="Z215" s="23">
        <f>'ICCTRoadmap2017Results-Ref.Only'!W1915</f>
        <v>0</v>
      </c>
      <c r="AA215" s="23">
        <f>'ICCTRoadmap2017Results-Ref.Only'!X1915</f>
        <v>0</v>
      </c>
      <c r="AB215" s="23">
        <f>'ICCTRoadmap2017Results-Ref.Only'!Y1915</f>
        <v>0</v>
      </c>
      <c r="AC215" s="23">
        <f>'ICCTRoadmap2017Results-Ref.Only'!Z1915</f>
        <v>0</v>
      </c>
      <c r="AD215" s="23">
        <f>'ICCTRoadmap2017Results-Ref.Only'!AA1915</f>
        <v>20054948608134.379</v>
      </c>
      <c r="AE215" s="23">
        <f>'ICCTRoadmap2017Results-Ref.Only'!AB1915</f>
        <v>0</v>
      </c>
      <c r="AF215" s="23">
        <f>'ICCTRoadmap2017Results-Ref.Only'!AC1915</f>
        <v>0</v>
      </c>
      <c r="AG215" s="23">
        <f>'ICCTRoadmap2017Results-Ref.Only'!AD1915</f>
        <v>0</v>
      </c>
      <c r="AH215" s="23">
        <f>'ICCTRoadmap2017Results-Ref.Only'!AE1915</f>
        <v>0</v>
      </c>
      <c r="AI215" s="23">
        <f>'ICCTRoadmap2017Results-Ref.Only'!AF1915</f>
        <v>21487444940671.895</v>
      </c>
    </row>
    <row r="216" spans="1:35">
      <c r="A216" s="23" t="s">
        <v>6989</v>
      </c>
      <c r="B216" s="23" t="s">
        <v>6986</v>
      </c>
      <c r="C216" s="23" t="s">
        <v>7131</v>
      </c>
      <c r="D216" s="23" t="s">
        <v>6979</v>
      </c>
      <c r="E216" s="23">
        <f t="shared" si="5"/>
        <v>2095900000000</v>
      </c>
      <c r="F216" s="23">
        <f t="shared" ref="F216:AI216" si="11">SUMIFS(G$105:G$156,$C$105:$C$156,$A216,$D$105:$D$156,$B216)</f>
        <v>1982631000000</v>
      </c>
      <c r="G216" s="23">
        <f t="shared" si="11"/>
        <v>1920713000000</v>
      </c>
      <c r="H216" s="23">
        <f t="shared" si="11"/>
        <v>1858243000000</v>
      </c>
      <c r="I216" s="23">
        <f t="shared" si="11"/>
        <v>1817533000000</v>
      </c>
      <c r="J216" s="23">
        <f t="shared" si="11"/>
        <v>1754418000000</v>
      </c>
      <c r="K216" s="23">
        <f t="shared" si="11"/>
        <v>1690796000000</v>
      </c>
      <c r="L216" s="23">
        <f t="shared" si="11"/>
        <v>1649045000000</v>
      </c>
      <c r="M216" s="23">
        <f t="shared" si="11"/>
        <v>1584858000000</v>
      </c>
      <c r="N216" s="23">
        <f t="shared" si="11"/>
        <v>1542245000000</v>
      </c>
      <c r="O216" s="23">
        <f t="shared" si="11"/>
        <v>1468871000000</v>
      </c>
      <c r="P216" s="23">
        <f t="shared" si="11"/>
        <v>1417465000000</v>
      </c>
      <c r="Q216" s="23">
        <f t="shared" si="11"/>
        <v>1366014000000</v>
      </c>
      <c r="R216" s="23">
        <f t="shared" si="11"/>
        <v>1321440000000</v>
      </c>
      <c r="S216" s="23">
        <f t="shared" si="11"/>
        <v>1276702000000</v>
      </c>
      <c r="T216" s="23">
        <f t="shared" si="11"/>
        <v>1231809000000</v>
      </c>
      <c r="U216" s="23">
        <f t="shared" si="11"/>
        <v>1186941500000</v>
      </c>
      <c r="V216" s="23">
        <f t="shared" si="11"/>
        <v>1141920400000</v>
      </c>
      <c r="W216" s="23">
        <f t="shared" si="11"/>
        <v>1096766000000</v>
      </c>
      <c r="X216" s="23">
        <f t="shared" si="11"/>
        <v>1072929800000</v>
      </c>
      <c r="Y216" s="23">
        <f t="shared" si="11"/>
        <v>1037366800000</v>
      </c>
      <c r="Z216" s="23">
        <f t="shared" si="11"/>
        <v>1001469900000</v>
      </c>
      <c r="AA216" s="23">
        <f t="shared" si="11"/>
        <v>987170200000</v>
      </c>
      <c r="AB216" s="23">
        <f t="shared" si="11"/>
        <v>950913400000</v>
      </c>
      <c r="AC216" s="23">
        <f t="shared" si="11"/>
        <v>936598700000</v>
      </c>
      <c r="AD216" s="23">
        <f t="shared" si="11"/>
        <v>893152600000</v>
      </c>
      <c r="AE216" s="23">
        <f t="shared" si="11"/>
        <v>871883800000</v>
      </c>
      <c r="AF216" s="23">
        <f t="shared" si="11"/>
        <v>850646700000</v>
      </c>
      <c r="AG216" s="23">
        <f t="shared" si="11"/>
        <v>806882700000</v>
      </c>
      <c r="AH216" s="23">
        <f t="shared" si="11"/>
        <v>785400100000</v>
      </c>
      <c r="AI216" s="23">
        <f t="shared" si="11"/>
        <v>763812900000</v>
      </c>
    </row>
    <row r="217" spans="1:35">
      <c r="A217" s="23" t="s">
        <v>6989</v>
      </c>
      <c r="B217" s="23" t="s">
        <v>6986</v>
      </c>
      <c r="C217" s="23" t="s">
        <v>7131</v>
      </c>
      <c r="D217" s="23" t="s">
        <v>7136</v>
      </c>
      <c r="E217" s="23">
        <f>'ICCTRoadmap2017Results-Ref.Only'!B1916</f>
        <v>5055024639684.0605</v>
      </c>
      <c r="F217" s="23">
        <f>'ICCTRoadmap2017Results-Ref.Only'!C1916</f>
        <v>0</v>
      </c>
      <c r="G217" s="23">
        <f>'ICCTRoadmap2017Results-Ref.Only'!D1916</f>
        <v>0</v>
      </c>
      <c r="H217" s="23">
        <f>'ICCTRoadmap2017Results-Ref.Only'!E1916</f>
        <v>0</v>
      </c>
      <c r="I217" s="23">
        <f>'ICCTRoadmap2017Results-Ref.Only'!F1916</f>
        <v>0</v>
      </c>
      <c r="J217" s="23">
        <f>'ICCTRoadmap2017Results-Ref.Only'!G1916</f>
        <v>5476276693543.959</v>
      </c>
      <c r="K217" s="23">
        <f>'ICCTRoadmap2017Results-Ref.Only'!H1916</f>
        <v>0</v>
      </c>
      <c r="L217" s="23">
        <f>'ICCTRoadmap2017Results-Ref.Only'!I1916</f>
        <v>0</v>
      </c>
      <c r="M217" s="23">
        <f>'ICCTRoadmap2017Results-Ref.Only'!J1916</f>
        <v>0</v>
      </c>
      <c r="N217" s="23">
        <f>'ICCTRoadmap2017Results-Ref.Only'!K1916</f>
        <v>0</v>
      </c>
      <c r="O217" s="23">
        <f>'ICCTRoadmap2017Results-Ref.Only'!L1916</f>
        <v>5897528746456.041</v>
      </c>
      <c r="P217" s="23">
        <f>'ICCTRoadmap2017Results-Ref.Only'!M1916</f>
        <v>0</v>
      </c>
      <c r="Q217" s="23">
        <f>'ICCTRoadmap2017Results-Ref.Only'!N1916</f>
        <v>0</v>
      </c>
      <c r="R217" s="23">
        <f>'ICCTRoadmap2017Results-Ref.Only'!O1916</f>
        <v>0</v>
      </c>
      <c r="S217" s="23">
        <f>'ICCTRoadmap2017Results-Ref.Only'!P1916</f>
        <v>0</v>
      </c>
      <c r="T217" s="23">
        <f>'ICCTRoadmap2017Results-Ref.Only'!Q1916</f>
        <v>6318780800315.9395</v>
      </c>
      <c r="U217" s="23">
        <f>'ICCTRoadmap2017Results-Ref.Only'!R1916</f>
        <v>0</v>
      </c>
      <c r="V217" s="23">
        <f>'ICCTRoadmap2017Results-Ref.Only'!S1916</f>
        <v>0</v>
      </c>
      <c r="W217" s="23">
        <f>'ICCTRoadmap2017Results-Ref.Only'!T1916</f>
        <v>0</v>
      </c>
      <c r="X217" s="23">
        <f>'ICCTRoadmap2017Results-Ref.Only'!U1916</f>
        <v>0</v>
      </c>
      <c r="Y217" s="23">
        <f>'ICCTRoadmap2017Results-Ref.Only'!V1916</f>
        <v>6318780800315.9395</v>
      </c>
      <c r="Z217" s="23">
        <f>'ICCTRoadmap2017Results-Ref.Only'!W1916</f>
        <v>0</v>
      </c>
      <c r="AA217" s="23">
        <f>'ICCTRoadmap2017Results-Ref.Only'!X1916</f>
        <v>0</v>
      </c>
      <c r="AB217" s="23">
        <f>'ICCTRoadmap2017Results-Ref.Only'!Y1916</f>
        <v>0</v>
      </c>
      <c r="AC217" s="23">
        <f>'ICCTRoadmap2017Results-Ref.Only'!Z1916</f>
        <v>0</v>
      </c>
      <c r="AD217" s="23">
        <f>'ICCTRoadmap2017Results-Ref.Only'!AA1916</f>
        <v>6740032853228.0195</v>
      </c>
      <c r="AE217" s="23">
        <f>'ICCTRoadmap2017Results-Ref.Only'!AB1916</f>
        <v>0</v>
      </c>
      <c r="AF217" s="23">
        <f>'ICCTRoadmap2017Results-Ref.Only'!AC1916</f>
        <v>0</v>
      </c>
      <c r="AG217" s="23">
        <f>'ICCTRoadmap2017Results-Ref.Only'!AD1916</f>
        <v>0</v>
      </c>
      <c r="AH217" s="23">
        <f>'ICCTRoadmap2017Results-Ref.Only'!AE1916</f>
        <v>0</v>
      </c>
      <c r="AI217" s="23">
        <f>'ICCTRoadmap2017Results-Ref.Only'!AF1916</f>
        <v>7161284907087.9189</v>
      </c>
    </row>
    <row r="218" spans="1:35">
      <c r="A218" s="23" t="s">
        <v>6991</v>
      </c>
      <c r="C218" s="23" t="s">
        <v>6991</v>
      </c>
      <c r="D218" s="23" t="s">
        <v>6979</v>
      </c>
      <c r="E218" s="23">
        <f>SUMIFS(F$105:F$156,$C$105:$C$156,$A218)</f>
        <v>22737920000000</v>
      </c>
      <c r="F218" s="23">
        <f t="shared" ref="F218:AI218" si="12">SUMIFS(G$105:G$156,$C$105:$C$156,$A218)</f>
        <v>22576750000000</v>
      </c>
      <c r="G218" s="23">
        <f t="shared" si="12"/>
        <v>22356320000000</v>
      </c>
      <c r="H218" s="23">
        <f t="shared" si="12"/>
        <v>22064260000000</v>
      </c>
      <c r="I218" s="23">
        <f t="shared" si="12"/>
        <v>21688460000000</v>
      </c>
      <c r="J218" s="23">
        <f t="shared" si="12"/>
        <v>21218870000000</v>
      </c>
      <c r="K218" s="23">
        <f t="shared" si="12"/>
        <v>20648470000000</v>
      </c>
      <c r="L218" s="23">
        <f t="shared" si="12"/>
        <v>19975050000000</v>
      </c>
      <c r="M218" s="23">
        <f t="shared" si="12"/>
        <v>19201830000000</v>
      </c>
      <c r="N218" s="23">
        <f t="shared" si="12"/>
        <v>18336380000000</v>
      </c>
      <c r="O218" s="23">
        <f t="shared" si="12"/>
        <v>17389400000000</v>
      </c>
      <c r="P218" s="23">
        <f t="shared" si="12"/>
        <v>16373030000000</v>
      </c>
      <c r="Q218" s="23">
        <f t="shared" si="12"/>
        <v>15299400000000</v>
      </c>
      <c r="R218" s="23">
        <f t="shared" si="12"/>
        <v>14179550000000</v>
      </c>
      <c r="S218" s="23">
        <f t="shared" si="12"/>
        <v>13023170000000</v>
      </c>
      <c r="T218" s="23">
        <f t="shared" si="12"/>
        <v>11838050000000</v>
      </c>
      <c r="U218" s="23">
        <f t="shared" si="12"/>
        <v>10630730000000</v>
      </c>
      <c r="V218" s="23">
        <f t="shared" si="12"/>
        <v>9417198000000</v>
      </c>
      <c r="W218" s="23">
        <f t="shared" si="12"/>
        <v>8355035000000</v>
      </c>
      <c r="X218" s="23">
        <f t="shared" si="12"/>
        <v>7343941000000</v>
      </c>
      <c r="Y218" s="23">
        <f t="shared" si="12"/>
        <v>6398385000000</v>
      </c>
      <c r="Z218" s="23">
        <f t="shared" si="12"/>
        <v>5531667000000</v>
      </c>
      <c r="AA218" s="23">
        <f t="shared" si="12"/>
        <v>4754957000000</v>
      </c>
      <c r="AB218" s="23">
        <f t="shared" si="12"/>
        <v>4075797000000</v>
      </c>
      <c r="AC218" s="23">
        <f t="shared" si="12"/>
        <v>3496680000000</v>
      </c>
      <c r="AD218" s="23">
        <f t="shared" si="12"/>
        <v>3014312000000</v>
      </c>
      <c r="AE218" s="23">
        <f t="shared" si="12"/>
        <v>2621285000000</v>
      </c>
      <c r="AF218" s="23">
        <f t="shared" si="12"/>
        <v>2306972000000</v>
      </c>
      <c r="AG218" s="23">
        <f t="shared" si="12"/>
        <v>2058989000000</v>
      </c>
      <c r="AH218" s="23">
        <f t="shared" si="12"/>
        <v>1865170000000</v>
      </c>
      <c r="AI218" s="23">
        <f t="shared" si="12"/>
        <v>1714658000000</v>
      </c>
    </row>
    <row r="219" spans="1:35">
      <c r="A219" s="23" t="s">
        <v>6991</v>
      </c>
      <c r="C219" s="23" t="s">
        <v>6991</v>
      </c>
      <c r="D219" s="23" t="s">
        <v>7136</v>
      </c>
      <c r="E219" s="23">
        <f>'ICCTRoadmap2017Results-Ref.Only'!B1917</f>
        <v>10563766153837.867</v>
      </c>
      <c r="F219" s="23">
        <f>'ICCTRoadmap2017Results-Ref.Only'!C1917</f>
        <v>0</v>
      </c>
      <c r="G219" s="23">
        <f>'ICCTRoadmap2017Results-Ref.Only'!D1917</f>
        <v>0</v>
      </c>
      <c r="H219" s="23">
        <f>'ICCTRoadmap2017Results-Ref.Only'!E1917</f>
        <v>0</v>
      </c>
      <c r="I219" s="23">
        <f>'ICCTRoadmap2017Results-Ref.Only'!F1917</f>
        <v>0</v>
      </c>
      <c r="J219" s="23">
        <f>'ICCTRoadmap2017Results-Ref.Only'!G1917</f>
        <v>11868251348747.016</v>
      </c>
      <c r="K219" s="23">
        <f>'ICCTRoadmap2017Results-Ref.Only'!H1917</f>
        <v>0</v>
      </c>
      <c r="L219" s="23">
        <f>'ICCTRoadmap2017Results-Ref.Only'!I1917</f>
        <v>0</v>
      </c>
      <c r="M219" s="23">
        <f>'ICCTRoadmap2017Results-Ref.Only'!J1917</f>
        <v>0</v>
      </c>
      <c r="N219" s="23">
        <f>'ICCTRoadmap2017Results-Ref.Only'!K1917</f>
        <v>0</v>
      </c>
      <c r="O219" s="23">
        <f>'ICCTRoadmap2017Results-Ref.Only'!L1917</f>
        <v>11862101143540.59</v>
      </c>
      <c r="P219" s="23">
        <f>'ICCTRoadmap2017Results-Ref.Only'!M1917</f>
        <v>0</v>
      </c>
      <c r="Q219" s="23">
        <f>'ICCTRoadmap2017Results-Ref.Only'!N1917</f>
        <v>0</v>
      </c>
      <c r="R219" s="23">
        <f>'ICCTRoadmap2017Results-Ref.Only'!O1917</f>
        <v>0</v>
      </c>
      <c r="S219" s="23">
        <f>'ICCTRoadmap2017Results-Ref.Only'!P1917</f>
        <v>0</v>
      </c>
      <c r="T219" s="23">
        <f>'ICCTRoadmap2017Results-Ref.Only'!Q1917</f>
        <v>13177483278140.322</v>
      </c>
      <c r="U219" s="23">
        <f>'ICCTRoadmap2017Results-Ref.Only'!R1917</f>
        <v>0</v>
      </c>
      <c r="V219" s="23">
        <f>'ICCTRoadmap2017Results-Ref.Only'!S1917</f>
        <v>0</v>
      </c>
      <c r="W219" s="23">
        <f>'ICCTRoadmap2017Results-Ref.Only'!T1917</f>
        <v>0</v>
      </c>
      <c r="X219" s="23">
        <f>'ICCTRoadmap2017Results-Ref.Only'!U1917</f>
        <v>0</v>
      </c>
      <c r="Y219" s="23">
        <f>'ICCTRoadmap2017Results-Ref.Only'!V1917</f>
        <v>13176471767709.859</v>
      </c>
      <c r="Z219" s="23">
        <f>'ICCTRoadmap2017Results-Ref.Only'!W1917</f>
        <v>0</v>
      </c>
      <c r="AA219" s="23">
        <f>'ICCTRoadmap2017Results-Ref.Only'!X1917</f>
        <v>0</v>
      </c>
      <c r="AB219" s="23">
        <f>'ICCTRoadmap2017Results-Ref.Only'!Y1917</f>
        <v>0</v>
      </c>
      <c r="AC219" s="23">
        <f>'ICCTRoadmap2017Results-Ref.Only'!Z1917</f>
        <v>0</v>
      </c>
      <c r="AD219" s="23">
        <f>'ICCTRoadmap2017Results-Ref.Only'!AA1917</f>
        <v>13176082612956.729</v>
      </c>
      <c r="AE219" s="23">
        <f>'ICCTRoadmap2017Results-Ref.Only'!AB1917</f>
        <v>0</v>
      </c>
      <c r="AF219" s="23">
        <f>'ICCTRoadmap2017Results-Ref.Only'!AC1917</f>
        <v>0</v>
      </c>
      <c r="AG219" s="23">
        <f>'ICCTRoadmap2017Results-Ref.Only'!AD1917</f>
        <v>0</v>
      </c>
      <c r="AH219" s="23">
        <f>'ICCTRoadmap2017Results-Ref.Only'!AE1917</f>
        <v>0</v>
      </c>
      <c r="AI219" s="23">
        <f>'ICCTRoadmap2017Results-Ref.Only'!AF1917</f>
        <v>13175932886286.283</v>
      </c>
    </row>
    <row r="257" spans="5:8">
      <c r="E257" s="1" t="s">
        <v>7232</v>
      </c>
      <c r="G257"/>
      <c r="H257"/>
    </row>
    <row r="258" spans="5:8">
      <c r="E258" s="17"/>
      <c r="F258" s="17" t="s">
        <v>6979</v>
      </c>
      <c r="G258" s="17" t="s">
        <v>6978</v>
      </c>
      <c r="H258" s="17" t="s">
        <v>7229</v>
      </c>
    </row>
    <row r="259" spans="5:8">
      <c r="E259" s="17" t="s">
        <v>7034</v>
      </c>
      <c r="F259" s="17">
        <f>SUM(G160:G166)</f>
        <v>531834886800000</v>
      </c>
      <c r="G259" s="402">
        <f>SUM(H160:H166)</f>
        <v>554993962134840.13</v>
      </c>
      <c r="H259" s="17">
        <f>ROK!I138*mtoe_to_btu</f>
        <v>89961830722400</v>
      </c>
    </row>
    <row r="260" spans="5:8">
      <c r="E260" s="17" t="s">
        <v>7035</v>
      </c>
      <c r="F260" s="17">
        <f>SUM(G167:G174)</f>
        <v>891088301200000</v>
      </c>
      <c r="G260" s="17">
        <f>SUM(H167:H174)</f>
        <v>2761824535946977.5</v>
      </c>
      <c r="H260" s="17">
        <f>ROK!I137*mtoe_to_btu</f>
        <v>1346649636332000</v>
      </c>
    </row>
    <row r="261" spans="5:8">
      <c r="E261" s="17" t="s">
        <v>7032</v>
      </c>
      <c r="F261" s="402">
        <f>SUM(G175:G180)</f>
        <v>51483649200000</v>
      </c>
      <c r="G261" s="402">
        <f>SUM(H175:H180)</f>
        <v>50876688372267.797</v>
      </c>
      <c r="H261" s="17">
        <f>ROK!I140*mtoe_to_btu</f>
        <v>10119217836000</v>
      </c>
    </row>
    <row r="262" spans="5:8">
      <c r="E262" s="17" t="s">
        <v>7037</v>
      </c>
      <c r="F262" s="402">
        <f>SUM(G181:G182)</f>
        <v>256139900000</v>
      </c>
      <c r="G262" s="402">
        <f>SUM(H181:H182)</f>
        <v>276101931464.51563</v>
      </c>
      <c r="H262" s="17">
        <f>ROK!I141*mtoe_to_btu</f>
        <v>158732828800</v>
      </c>
    </row>
    <row r="263" spans="5:8">
      <c r="E263" s="17" t="s">
        <v>7038</v>
      </c>
      <c r="F263" s="402">
        <f>SUM(G183:G184)</f>
        <v>8294691000000</v>
      </c>
      <c r="G263" s="402">
        <f>SUM(H183:H184)</f>
        <v>20999999999999.996</v>
      </c>
      <c r="H263" s="17"/>
    </row>
    <row r="264" spans="5:8">
      <c r="E264" s="17" t="s">
        <v>7033</v>
      </c>
      <c r="F264" s="402">
        <f>SUM(G185:G188)</f>
        <v>1923079000000</v>
      </c>
      <c r="G264" s="402">
        <f>SUM(H185:H188)</f>
        <v>1969373482312.3677</v>
      </c>
      <c r="H264" s="17"/>
    </row>
    <row r="265" spans="5:8">
      <c r="E265" s="17" t="s">
        <v>7036</v>
      </c>
      <c r="F265" s="402">
        <f>SUM(G189:G192)</f>
        <v>91180350000000</v>
      </c>
      <c r="G265" s="402">
        <f>SUM(H189:H192)</f>
        <v>0</v>
      </c>
      <c r="H265" s="17"/>
    </row>
    <row r="266" spans="5:8">
      <c r="E266" s="17"/>
      <c r="F266" s="17"/>
      <c r="G266" s="17"/>
      <c r="H266" s="17"/>
    </row>
  </sheetData>
  <phoneticPr fontId="4" type="noConversion"/>
  <conditionalFormatting sqref="F161 F167:F192">
    <cfRule type="duplicateValues" dxfId="13" priority="20"/>
  </conditionalFormatting>
  <conditionalFormatting sqref="F163">
    <cfRule type="duplicateValues" dxfId="12" priority="13"/>
  </conditionalFormatting>
  <conditionalFormatting sqref="F162">
    <cfRule type="duplicateValues" dxfId="11" priority="12"/>
  </conditionalFormatting>
  <conditionalFormatting sqref="F165">
    <cfRule type="duplicateValues" dxfId="10" priority="11"/>
  </conditionalFormatting>
  <conditionalFormatting sqref="F166">
    <cfRule type="duplicateValues" dxfId="9" priority="10"/>
  </conditionalFormatting>
  <conditionalFormatting sqref="F164">
    <cfRule type="duplicateValues" dxfId="8" priority="9"/>
  </conditionalFormatting>
  <conditionalFormatting sqref="F160">
    <cfRule type="duplicateValues" dxfId="7" priority="8"/>
  </conditionalFormatting>
  <conditionalFormatting sqref="G161 G167:G174">
    <cfRule type="duplicateValues" dxfId="6" priority="7"/>
  </conditionalFormatting>
  <conditionalFormatting sqref="G163">
    <cfRule type="duplicateValues" dxfId="5" priority="6"/>
  </conditionalFormatting>
  <conditionalFormatting sqref="G162">
    <cfRule type="duplicateValues" dxfId="4" priority="5"/>
  </conditionalFormatting>
  <conditionalFormatting sqref="G165">
    <cfRule type="duplicateValues" dxfId="3" priority="4"/>
  </conditionalFormatting>
  <conditionalFormatting sqref="G166">
    <cfRule type="duplicateValues" dxfId="2" priority="3"/>
  </conditionalFormatting>
  <conditionalFormatting sqref="G164">
    <cfRule type="duplicateValues" dxfId="1" priority="2"/>
  </conditionalFormatting>
  <conditionalFormatting sqref="G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D685-E4C7-46FD-B35E-464418CD37DD}">
  <dimension ref="A2:AH11"/>
  <sheetViews>
    <sheetView workbookViewId="0">
      <selection activeCell="A9" sqref="A9"/>
    </sheetView>
  </sheetViews>
  <sheetFormatPr defaultRowHeight="14.5"/>
  <cols>
    <col min="3" max="3" width="57.6328125" customWidth="1"/>
    <col min="4" max="4" width="11.81640625" bestFit="1" customWidth="1"/>
  </cols>
  <sheetData>
    <row r="2" spans="1:34">
      <c r="C2" t="s">
        <v>7288</v>
      </c>
    </row>
    <row r="3" spans="1:34">
      <c r="C3" t="s">
        <v>7289</v>
      </c>
    </row>
    <row r="5" spans="1:34">
      <c r="D5" s="17">
        <v>2020</v>
      </c>
      <c r="E5" s="17">
        <v>2021</v>
      </c>
      <c r="F5" s="17">
        <v>2022</v>
      </c>
      <c r="G5" s="17">
        <v>2023</v>
      </c>
      <c r="H5" s="17">
        <v>2024</v>
      </c>
      <c r="I5" s="17">
        <v>2025</v>
      </c>
      <c r="J5" s="17">
        <v>2026</v>
      </c>
      <c r="K5" s="17">
        <v>2027</v>
      </c>
      <c r="L5" s="17">
        <v>2028</v>
      </c>
      <c r="M5" s="17">
        <v>2029</v>
      </c>
      <c r="N5" s="17">
        <v>2030</v>
      </c>
      <c r="O5" s="17">
        <v>2031</v>
      </c>
      <c r="P5" s="17">
        <v>2032</v>
      </c>
      <c r="Q5" s="17">
        <v>2033</v>
      </c>
      <c r="R5" s="17">
        <v>2034</v>
      </c>
      <c r="S5" s="17">
        <v>2035</v>
      </c>
      <c r="T5" s="17">
        <v>2036</v>
      </c>
      <c r="U5" s="17">
        <v>2037</v>
      </c>
      <c r="V5" s="17">
        <v>2038</v>
      </c>
      <c r="W5" s="17">
        <v>2039</v>
      </c>
      <c r="X5" s="17">
        <v>2040</v>
      </c>
      <c r="Y5" s="17">
        <v>2041</v>
      </c>
      <c r="Z5" s="17">
        <v>2042</v>
      </c>
      <c r="AA5" s="17">
        <v>2043</v>
      </c>
      <c r="AB5" s="17">
        <v>2044</v>
      </c>
      <c r="AC5" s="17">
        <v>2045</v>
      </c>
      <c r="AD5" s="17">
        <v>2046</v>
      </c>
      <c r="AE5" s="17">
        <v>2047</v>
      </c>
      <c r="AF5" s="17">
        <v>2048</v>
      </c>
      <c r="AG5" s="17">
        <v>2049</v>
      </c>
      <c r="AH5" s="17">
        <v>2050</v>
      </c>
    </row>
    <row r="6" spans="1:34">
      <c r="B6" t="s">
        <v>7287</v>
      </c>
      <c r="C6" s="419" t="s">
        <v>7286</v>
      </c>
      <c r="D6" s="418">
        <f>SUMIFS(NoSettings!C:C,NoSettings!$A:$A,"*"&amp;'transp co2'!$C6&amp;"*")/10^12</f>
        <v>32.724850969999999</v>
      </c>
      <c r="E6" s="418">
        <f>SUMIFS(NoSettings!D:D,NoSettings!$A:$A,"*"&amp;'transp co2'!$C6&amp;"*")/10^12</f>
        <v>34.143900000000002</v>
      </c>
      <c r="F6" s="418">
        <f>SUMIFS(NoSettings!E:E,NoSettings!$A:$A,"*"&amp;'transp co2'!$C6&amp;"*")/10^12</f>
        <v>35.620699999999999</v>
      </c>
      <c r="G6" s="418">
        <f>SUMIFS(NoSettings!F:F,NoSettings!$A:$A,"*"&amp;'transp co2'!$C6&amp;"*")/10^12</f>
        <v>35.968000000000004</v>
      </c>
      <c r="H6" s="418">
        <f>SUMIFS(NoSettings!G:G,NoSettings!$A:$A,"*"&amp;'transp co2'!$C6&amp;"*")/10^12</f>
        <v>35.892400000000002</v>
      </c>
      <c r="I6" s="418">
        <f>SUMIFS(NoSettings!H:H,NoSettings!$A:$A,"*"&amp;'transp co2'!$C6&amp;"*")/10^12</f>
        <v>36.210999999999999</v>
      </c>
      <c r="J6" s="418">
        <f>SUMIFS(NoSettings!I:I,NoSettings!$A:$A,"*"&amp;'transp co2'!$C6&amp;"*")/10^12</f>
        <v>36.536499999999997</v>
      </c>
      <c r="K6" s="418">
        <f>SUMIFS(NoSettings!J:J,NoSettings!$A:$A,"*"&amp;'transp co2'!$C6&amp;"*")/10^12</f>
        <v>36.467700000000001</v>
      </c>
      <c r="L6" s="418">
        <f>SUMIFS(NoSettings!K:K,NoSettings!$A:$A,"*"&amp;'transp co2'!$C6&amp;"*")/10^12</f>
        <v>36.771299999999997</v>
      </c>
      <c r="M6" s="418">
        <f>SUMIFS(NoSettings!L:L,NoSettings!$A:$A,"*"&amp;'transp co2'!$C6&amp;"*")/10^12</f>
        <v>36.707799999999999</v>
      </c>
      <c r="N6" s="418">
        <f>SUMIFS(NoSettings!M:M,NoSettings!$A:$A,"*"&amp;'transp co2'!$C6&amp;"*")/10^12</f>
        <v>37.001600000000003</v>
      </c>
      <c r="O6" s="418">
        <f>SUMIFS(NoSettings!N:N,NoSettings!$A:$A,"*"&amp;'transp co2'!$C6&amp;"*")/10^12</f>
        <v>37.306600000000003</v>
      </c>
      <c r="P6" s="418">
        <f>SUMIFS(NoSettings!O:O,NoSettings!$A:$A,"*"&amp;'transp co2'!$C6&amp;"*")/10^12</f>
        <v>37.2241</v>
      </c>
      <c r="Q6" s="418">
        <f>SUMIFS(NoSettings!P:P,NoSettings!$A:$A,"*"&amp;'transp co2'!$C6&amp;"*")/10^12</f>
        <v>37.503100000000003</v>
      </c>
      <c r="R6" s="418">
        <f>SUMIFS(NoSettings!Q:Q,NoSettings!$A:$A,"*"&amp;'transp co2'!$C6&amp;"*")/10^12</f>
        <v>37.775100000000002</v>
      </c>
      <c r="S6" s="418">
        <f>SUMIFS(NoSettings!R:R,NoSettings!$A:$A,"*"&amp;'transp co2'!$C6&amp;"*")/10^12</f>
        <v>37.706000000000003</v>
      </c>
      <c r="T6" s="418">
        <f>SUMIFS(NoSettings!S:S,NoSettings!$A:$A,"*"&amp;'transp co2'!$C6&amp;"*")/10^12</f>
        <v>37.953899999999997</v>
      </c>
      <c r="U6" s="418">
        <f>SUMIFS(NoSettings!T:T,NoSettings!$A:$A,"*"&amp;'transp co2'!$C6&amp;"*")/10^12</f>
        <v>38.210500000000003</v>
      </c>
      <c r="V6" s="418">
        <f>SUMIFS(NoSettings!U:U,NoSettings!$A:$A,"*"&amp;'transp co2'!$C6&amp;"*")/10^12</f>
        <v>38.125599999999999</v>
      </c>
      <c r="W6" s="418">
        <f>SUMIFS(NoSettings!V:V,NoSettings!$A:$A,"*"&amp;'transp co2'!$C6&amp;"*")/10^12</f>
        <v>38.3568</v>
      </c>
      <c r="X6" s="418">
        <f>SUMIFS(NoSettings!W:W,NoSettings!$A:$A,"*"&amp;'transp co2'!$C6&amp;"*")/10^12</f>
        <v>38.596600000000002</v>
      </c>
      <c r="Y6" s="418">
        <f>SUMIFS(NoSettings!X:X,NoSettings!$A:$A,"*"&amp;'transp co2'!$C6&amp;"*")/10^12</f>
        <v>38.4908</v>
      </c>
      <c r="Z6" s="418">
        <f>SUMIFS(NoSettings!Y:Y,NoSettings!$A:$A,"*"&amp;'transp co2'!$C6&amp;"*")/10^12</f>
        <v>38.697200000000002</v>
      </c>
      <c r="AA6" s="418">
        <f>SUMIFS(NoSettings!Z:Z,NoSettings!$A:$A,"*"&amp;'transp co2'!$C6&amp;"*")/10^12</f>
        <v>38.911999999999999</v>
      </c>
      <c r="AB6" s="418">
        <f>SUMIFS(NoSettings!AA:AA,NoSettings!$A:$A,"*"&amp;'transp co2'!$C6&amp;"*")/10^12</f>
        <v>38.7727</v>
      </c>
      <c r="AC6" s="418">
        <f>SUMIFS(NoSettings!AB:AB,NoSettings!$A:$A,"*"&amp;'transp co2'!$C6&amp;"*")/10^12</f>
        <v>38.979300000000002</v>
      </c>
      <c r="AD6" s="418">
        <f>SUMIFS(NoSettings!AC:AC,NoSettings!$A:$A,"*"&amp;'transp co2'!$C6&amp;"*")/10^12</f>
        <v>39.1738</v>
      </c>
      <c r="AE6" s="418">
        <f>SUMIFS(NoSettings!AD:AD,NoSettings!$A:$A,"*"&amp;'transp co2'!$C6&amp;"*")/10^12</f>
        <v>39.025399999999998</v>
      </c>
      <c r="AF6" s="418">
        <f>SUMIFS(NoSettings!AE:AE,NoSettings!$A:$A,"*"&amp;'transp co2'!$C6&amp;"*")/10^12</f>
        <v>39.213000000000001</v>
      </c>
      <c r="AG6" s="418">
        <f>SUMIFS(NoSettings!AF:AF,NoSettings!$A:$A,"*"&amp;'transp co2'!$C6&amp;"*")/10^12</f>
        <v>39.393799999999999</v>
      </c>
      <c r="AH6" s="418">
        <f>SUMIFS(NoSettings!AG:AG,NoSettings!$A:$A,"*"&amp;'transp co2'!$C6&amp;"*")/10^12</f>
        <v>39.232900000000001</v>
      </c>
    </row>
    <row r="7" spans="1:34" s="56" customFormat="1">
      <c r="B7" t="s">
        <v>7287</v>
      </c>
      <c r="C7" s="420" t="s">
        <v>7290</v>
      </c>
      <c r="D7" s="56">
        <f>'GCAM Data'!F30</f>
        <v>3.0395000413833326</v>
      </c>
      <c r="I7" s="56">
        <f>'GCAM Data'!G30</f>
        <v>3.1783165933999995</v>
      </c>
      <c r="N7" s="56">
        <f>'GCAM Data'!H30</f>
        <v>3.3243592638999999</v>
      </c>
      <c r="S7" s="56">
        <f>'GCAM Data'!I30</f>
        <v>3.4571241792833334</v>
      </c>
      <c r="X7" s="56">
        <f>'GCAM Data'!J30</f>
        <v>3.5828047960333329</v>
      </c>
      <c r="AC7" s="56">
        <f>'GCAM Data'!K30</f>
        <v>3.7104965344833336</v>
      </c>
      <c r="AH7" s="56">
        <f>'GCAM Data'!L30</f>
        <v>3.8379710542499996</v>
      </c>
    </row>
    <row r="8" spans="1:34">
      <c r="A8" s="418"/>
      <c r="B8" s="418" t="s">
        <v>7287</v>
      </c>
      <c r="C8" s="421" t="s">
        <v>7291</v>
      </c>
      <c r="D8" s="418">
        <f>'GCAM Data'!F68</f>
        <v>34.813101618333334</v>
      </c>
      <c r="E8" s="418"/>
      <c r="F8" s="418"/>
      <c r="G8" s="418"/>
      <c r="H8" s="418"/>
      <c r="I8" s="418">
        <f>'GCAM Data'!G68</f>
        <v>34.411547234999993</v>
      </c>
      <c r="J8" s="418"/>
      <c r="K8" s="418"/>
      <c r="L8" s="418"/>
      <c r="M8" s="418"/>
      <c r="N8" s="418">
        <f>'GCAM Data'!H68</f>
        <v>34.446132911666666</v>
      </c>
      <c r="O8" s="418"/>
      <c r="P8" s="418"/>
      <c r="Q8" s="418"/>
      <c r="R8" s="418"/>
      <c r="S8" s="418">
        <f>'GCAM Data'!I68</f>
        <v>34.590148608333337</v>
      </c>
      <c r="T8" s="418"/>
      <c r="U8" s="418"/>
      <c r="V8" s="418"/>
      <c r="W8" s="418"/>
      <c r="X8" s="418">
        <f>'GCAM Data'!J68</f>
        <v>34.770404626833333</v>
      </c>
      <c r="Y8" s="418"/>
      <c r="Z8" s="418"/>
      <c r="AA8" s="418"/>
      <c r="AB8" s="418"/>
      <c r="AC8" s="418">
        <f>'GCAM Data'!K68</f>
        <v>34.896638621666668</v>
      </c>
      <c r="AD8" s="418"/>
      <c r="AE8" s="418"/>
      <c r="AF8" s="418"/>
      <c r="AG8" s="418"/>
      <c r="AH8" s="418">
        <f>'GCAM Data'!L68</f>
        <v>34.952150722333336</v>
      </c>
    </row>
    <row r="9" spans="1:34">
      <c r="C9" s="60" t="s">
        <v>7292</v>
      </c>
      <c r="D9" s="422">
        <f>SUM(D7:D8)</f>
        <v>37.852601659716669</v>
      </c>
      <c r="E9" s="419"/>
      <c r="F9" s="419"/>
      <c r="G9" s="419"/>
      <c r="H9" s="419"/>
      <c r="I9" s="422">
        <f>SUM(I7:I8)</f>
        <v>37.589863828399992</v>
      </c>
      <c r="J9" s="419"/>
      <c r="K9" s="419"/>
      <c r="L9" s="419"/>
      <c r="M9" s="419"/>
      <c r="N9" s="422">
        <f>SUM(N7:N8)</f>
        <v>37.770492175566666</v>
      </c>
      <c r="O9" s="419"/>
      <c r="P9" s="419"/>
      <c r="Q9" s="419"/>
      <c r="R9" s="419"/>
      <c r="S9" s="422">
        <f>SUM(S7:S8)</f>
        <v>38.04727278761667</v>
      </c>
      <c r="T9" s="419"/>
      <c r="U9" s="419"/>
      <c r="V9" s="419"/>
      <c r="W9" s="419"/>
      <c r="X9" s="422">
        <f>SUM(X7:X8)</f>
        <v>38.353209422866669</v>
      </c>
      <c r="Y9" s="419"/>
      <c r="Z9" s="419"/>
      <c r="AA9" s="419"/>
      <c r="AB9" s="419"/>
      <c r="AC9" s="422">
        <f>SUM(AC7:AC8)</f>
        <v>38.607135156150001</v>
      </c>
      <c r="AD9" s="419"/>
      <c r="AE9" s="419"/>
      <c r="AF9" s="419"/>
      <c r="AG9" s="419"/>
      <c r="AH9" s="422">
        <f>SUM(AH7:AH8)</f>
        <v>38.790121776583334</v>
      </c>
    </row>
    <row r="10" spans="1:34" s="56" customFormat="1">
      <c r="C10" s="423"/>
    </row>
    <row r="11" spans="1:34">
      <c r="D11" s="5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3FB6-9E82-417C-8FAC-EADCB5F1E105}">
  <dimension ref="A1:M84"/>
  <sheetViews>
    <sheetView topLeftCell="A65" zoomScale="85" zoomScaleNormal="85" workbookViewId="0">
      <selection sqref="A1:M87"/>
    </sheetView>
  </sheetViews>
  <sheetFormatPr defaultRowHeight="14.5"/>
  <cols>
    <col min="1" max="1" width="33.26953125" bestFit="1" customWidth="1"/>
    <col min="2" max="12" width="12.54296875" customWidth="1"/>
  </cols>
  <sheetData>
    <row r="1" spans="1:12" ht="24" customHeight="1">
      <c r="A1" s="407" t="s">
        <v>7241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</row>
    <row r="2" spans="1:12">
      <c r="A2" s="1" t="s">
        <v>7242</v>
      </c>
      <c r="B2" s="408" t="s">
        <v>7243</v>
      </c>
      <c r="C2" s="408" t="s">
        <v>7244</v>
      </c>
      <c r="D2" s="408" t="s">
        <v>7245</v>
      </c>
      <c r="E2" s="408" t="s">
        <v>7246</v>
      </c>
      <c r="F2" s="408" t="s">
        <v>7247</v>
      </c>
      <c r="G2" s="408" t="s">
        <v>7248</v>
      </c>
      <c r="H2" s="408" t="s">
        <v>7249</v>
      </c>
      <c r="I2" s="408" t="s">
        <v>7250</v>
      </c>
      <c r="J2" s="408" t="s">
        <v>7251</v>
      </c>
      <c r="K2" s="408" t="s">
        <v>7252</v>
      </c>
      <c r="L2" s="408" t="s">
        <v>7253</v>
      </c>
    </row>
    <row r="3" spans="1:12">
      <c r="A3" t="s">
        <v>7254</v>
      </c>
      <c r="B3" s="409">
        <v>0.10779634342643334</v>
      </c>
      <c r="C3" s="409">
        <v>0.13375321864953335</v>
      </c>
      <c r="D3" s="409">
        <v>0.18111372968286671</v>
      </c>
      <c r="E3" s="409">
        <v>0.20764281125286665</v>
      </c>
      <c r="F3" s="409">
        <v>0.24931859825199995</v>
      </c>
      <c r="G3" s="409">
        <v>0.3132222161130333</v>
      </c>
      <c r="H3" s="409">
        <v>0.40663055681304999</v>
      </c>
      <c r="I3" s="409">
        <v>0.53048127465200012</v>
      </c>
      <c r="J3" s="409">
        <v>0.67997046112250015</v>
      </c>
      <c r="K3" s="409">
        <v>0.84980086036083335</v>
      </c>
      <c r="L3" s="409">
        <v>1.0329628982223333</v>
      </c>
    </row>
    <row r="4" spans="1:12">
      <c r="A4" t="s">
        <v>7255</v>
      </c>
      <c r="B4" s="409">
        <v>0.39519166259999994</v>
      </c>
      <c r="C4" s="409">
        <v>3.2846102556666663</v>
      </c>
      <c r="D4" s="409">
        <v>3.2435801440000001</v>
      </c>
      <c r="E4" s="409">
        <v>3.3528250030000004</v>
      </c>
      <c r="F4" s="409">
        <v>3.6826248110000002</v>
      </c>
      <c r="G4" s="409">
        <v>4.1250017979999996</v>
      </c>
      <c r="H4" s="409">
        <v>4.6159290366666665</v>
      </c>
      <c r="I4" s="409">
        <v>5.1379789790000006</v>
      </c>
      <c r="J4" s="409">
        <v>5.6843872979999999</v>
      </c>
      <c r="K4" s="409">
        <v>6.2042112983333331</v>
      </c>
      <c r="L4" s="409">
        <v>6.651951935333333</v>
      </c>
    </row>
    <row r="5" spans="1:12">
      <c r="A5" t="s">
        <v>7256</v>
      </c>
      <c r="B5" s="409">
        <v>0.61873203333333338</v>
      </c>
      <c r="C5" s="409">
        <v>0.55465697508666667</v>
      </c>
      <c r="D5" s="409">
        <v>0.69659499420000004</v>
      </c>
      <c r="E5" s="409">
        <v>0.76325194163333332</v>
      </c>
      <c r="F5" s="409">
        <v>0.86894996928333335</v>
      </c>
      <c r="G5" s="409">
        <v>1.03219748755</v>
      </c>
      <c r="H5" s="409">
        <v>1.2439040098166667</v>
      </c>
      <c r="I5" s="409">
        <v>1.5049628347166668</v>
      </c>
      <c r="J5" s="409">
        <v>1.8197188686166668</v>
      </c>
      <c r="K5" s="409">
        <v>2.1797221572500001</v>
      </c>
      <c r="L5" s="409">
        <v>2.5724072436666665</v>
      </c>
    </row>
    <row r="6" spans="1:12">
      <c r="A6" t="s">
        <v>7257</v>
      </c>
      <c r="B6" s="409">
        <v>0.64800551241833326</v>
      </c>
      <c r="C6" s="409">
        <v>1.0254131176666668</v>
      </c>
      <c r="D6" s="409">
        <v>1.0030117009999999</v>
      </c>
      <c r="E6" s="409">
        <v>1.1423200566666665</v>
      </c>
      <c r="F6" s="409">
        <v>1.3047679698333332</v>
      </c>
      <c r="G6" s="409">
        <v>1.6381323241666665</v>
      </c>
      <c r="H6" s="409">
        <v>2.0995788291666666</v>
      </c>
      <c r="I6" s="409">
        <v>2.6883379284999998</v>
      </c>
      <c r="J6" s="409">
        <v>3.3958801986666667</v>
      </c>
      <c r="K6" s="409">
        <v>4.2037127196666662</v>
      </c>
      <c r="L6" s="409">
        <v>5.0858771061666666</v>
      </c>
    </row>
    <row r="7" spans="1:12">
      <c r="A7" t="s">
        <v>7258</v>
      </c>
      <c r="B7" s="409">
        <v>0.49988798360000003</v>
      </c>
      <c r="C7" s="409">
        <v>1.4536615757333333</v>
      </c>
      <c r="D7" s="409">
        <v>3.0882005916999997</v>
      </c>
      <c r="E7" s="409">
        <v>2.7609918232166666</v>
      </c>
      <c r="F7" s="409">
        <v>2.8411827287166669</v>
      </c>
      <c r="G7" s="409">
        <v>2.7120023882333331</v>
      </c>
      <c r="H7" s="409">
        <v>2.6633296441666667</v>
      </c>
      <c r="I7" s="409">
        <v>2.6235375257333331</v>
      </c>
      <c r="J7" s="409">
        <v>2.6061476457500001</v>
      </c>
      <c r="K7" s="409">
        <v>2.5980354240999999</v>
      </c>
      <c r="L7" s="409">
        <v>2.5887974186166667</v>
      </c>
    </row>
    <row r="8" spans="1:12">
      <c r="A8" t="s">
        <v>7259</v>
      </c>
      <c r="B8" s="409">
        <v>4.2239957148333334</v>
      </c>
      <c r="C8" s="409">
        <v>4.1863157996666658</v>
      </c>
      <c r="D8" s="409">
        <v>5.5198300158333327</v>
      </c>
      <c r="E8" s="409">
        <v>4.9527488449999995</v>
      </c>
      <c r="F8" s="409">
        <v>5.3137280408333334</v>
      </c>
      <c r="G8" s="409">
        <v>5.6932676031666665</v>
      </c>
      <c r="H8" s="409">
        <v>6.1621122318333335</v>
      </c>
      <c r="I8" s="409">
        <v>6.6768642943499996</v>
      </c>
      <c r="J8" s="409">
        <v>7.2899966849499993</v>
      </c>
      <c r="K8" s="409">
        <v>7.9717027629166655</v>
      </c>
      <c r="L8" s="409">
        <v>8.7106017209499988</v>
      </c>
    </row>
    <row r="9" spans="1:12">
      <c r="A9" t="s">
        <v>7108</v>
      </c>
      <c r="B9" s="409">
        <v>9.1502827350249998</v>
      </c>
      <c r="C9" s="409">
        <v>10.934353289999999</v>
      </c>
      <c r="D9" s="409">
        <v>13.761931316666669</v>
      </c>
      <c r="E9" s="409">
        <v>14.536374884166666</v>
      </c>
      <c r="F9" s="409">
        <v>14.343852390999999</v>
      </c>
      <c r="G9" s="409">
        <v>14.099019324999999</v>
      </c>
      <c r="H9" s="409">
        <v>13.938252775999999</v>
      </c>
      <c r="I9" s="409">
        <v>13.771438242999999</v>
      </c>
      <c r="J9" s="409">
        <v>13.675503369333333</v>
      </c>
      <c r="K9" s="409">
        <v>13.563932428499999</v>
      </c>
      <c r="L9" s="409">
        <v>13.372134914</v>
      </c>
    </row>
    <row r="10" spans="1:12">
      <c r="A10" t="s">
        <v>7109</v>
      </c>
      <c r="B10" s="409">
        <v>9.2764701094999999</v>
      </c>
      <c r="C10" s="409">
        <v>12.207637515000002</v>
      </c>
      <c r="D10" s="409">
        <v>13.264790684999999</v>
      </c>
      <c r="E10" s="409">
        <v>13.145055753999999</v>
      </c>
      <c r="F10" s="409">
        <v>13.912396447333332</v>
      </c>
      <c r="G10" s="409">
        <v>14.567373463166664</v>
      </c>
      <c r="H10" s="409">
        <v>15.362230210333333</v>
      </c>
      <c r="I10" s="409">
        <v>16.298895473166663</v>
      </c>
      <c r="J10" s="409">
        <v>17.394755984333333</v>
      </c>
      <c r="K10" s="409">
        <v>18.564776669833336</v>
      </c>
      <c r="L10" s="409">
        <v>19.763882098333333</v>
      </c>
    </row>
    <row r="11" spans="1:12">
      <c r="A11" t="s">
        <v>7260</v>
      </c>
      <c r="B11" s="409">
        <v>1.3601016458650002</v>
      </c>
      <c r="C11" s="409">
        <v>0.58996836970499988</v>
      </c>
      <c r="D11" s="409">
        <v>0.82593028797166657</v>
      </c>
      <c r="E11" s="409">
        <v>0.85933911132499996</v>
      </c>
      <c r="F11" s="409">
        <v>0.91729392199333337</v>
      </c>
      <c r="G11" s="409">
        <v>0.99747031302666656</v>
      </c>
      <c r="H11" s="409">
        <v>1.0932993681683332</v>
      </c>
      <c r="I11" s="409">
        <v>1.2026177601499999</v>
      </c>
      <c r="J11" s="409">
        <v>1.3186281215783333</v>
      </c>
      <c r="K11" s="409">
        <v>1.4334456918833334</v>
      </c>
      <c r="L11" s="409">
        <v>1.5360084035000001</v>
      </c>
    </row>
    <row r="12" spans="1:12">
      <c r="A12" t="s">
        <v>7261</v>
      </c>
      <c r="B12" s="409">
        <v>2.3608556247283334</v>
      </c>
      <c r="C12" s="409">
        <v>1.5288746160999998</v>
      </c>
      <c r="D12" s="409">
        <v>2.1246040519833329</v>
      </c>
      <c r="E12" s="409">
        <v>2.4728968987499993</v>
      </c>
      <c r="F12" s="409">
        <v>2.8893801432833328</v>
      </c>
      <c r="G12" s="409">
        <v>3.5395402863333332</v>
      </c>
      <c r="H12" s="409">
        <v>4.2709470809833334</v>
      </c>
      <c r="I12" s="409">
        <v>5.0191502873666662</v>
      </c>
      <c r="J12" s="409">
        <v>5.7594296331833315</v>
      </c>
      <c r="K12" s="409">
        <v>6.4092500502166656</v>
      </c>
      <c r="L12" s="409">
        <v>6.9123771565499998</v>
      </c>
    </row>
    <row r="13" spans="1:12">
      <c r="A13" t="s">
        <v>7110</v>
      </c>
      <c r="B13" s="409">
        <v>50.909886507716678</v>
      </c>
      <c r="C13" s="409">
        <v>113.92612275423333</v>
      </c>
      <c r="D13" s="409">
        <v>131.96073516861668</v>
      </c>
      <c r="E13" s="409">
        <v>138.80498325871665</v>
      </c>
      <c r="F13" s="409">
        <v>162.52133445776667</v>
      </c>
      <c r="G13" s="409">
        <v>182.47826128351667</v>
      </c>
      <c r="H13" s="409">
        <v>199.28936720453331</v>
      </c>
      <c r="I13" s="409">
        <v>213.36351435738331</v>
      </c>
      <c r="J13" s="409">
        <v>225.53655913309998</v>
      </c>
      <c r="K13" s="409">
        <v>235.60313610801668</v>
      </c>
      <c r="L13" s="409">
        <v>244.2412635309</v>
      </c>
    </row>
    <row r="14" spans="1:12">
      <c r="A14" t="s">
        <v>7262</v>
      </c>
      <c r="B14" s="409">
        <v>0.70890358647450002</v>
      </c>
      <c r="C14" s="409">
        <v>1.1670480966235</v>
      </c>
      <c r="D14" s="409">
        <v>1.3245748465921667</v>
      </c>
      <c r="E14" s="409">
        <v>1.3757498405666666</v>
      </c>
      <c r="F14" s="409">
        <v>1.4343152043333331</v>
      </c>
      <c r="G14" s="409">
        <v>1.47775853565</v>
      </c>
      <c r="H14" s="409">
        <v>1.5148502134499999</v>
      </c>
      <c r="I14" s="409">
        <v>1.5387730492333334</v>
      </c>
      <c r="J14" s="409">
        <v>1.5630180937166667</v>
      </c>
      <c r="K14" s="409">
        <v>1.5817900201499997</v>
      </c>
      <c r="L14" s="409">
        <v>1.5897710248499999</v>
      </c>
    </row>
    <row r="15" spans="1:12">
      <c r="A15" t="s">
        <v>7263</v>
      </c>
      <c r="B15" s="409">
        <v>5.3847691736666663</v>
      </c>
      <c r="C15" s="409">
        <v>2.334955718051666</v>
      </c>
      <c r="D15" s="409">
        <v>2.7338559920333334</v>
      </c>
      <c r="E15" s="409">
        <v>2.6328062270499997</v>
      </c>
      <c r="F15" s="409">
        <v>2.621456578383333</v>
      </c>
      <c r="G15" s="409">
        <v>2.6780984541499997</v>
      </c>
      <c r="H15" s="409">
        <v>2.7618601871833337</v>
      </c>
      <c r="I15" s="409">
        <v>2.8416479063633333</v>
      </c>
      <c r="J15" s="409">
        <v>2.9211852943499994</v>
      </c>
      <c r="K15" s="409">
        <v>2.9919182367416668</v>
      </c>
      <c r="L15" s="409">
        <v>3.0514202258316665</v>
      </c>
    </row>
    <row r="16" spans="1:12">
      <c r="A16" t="s">
        <v>7264</v>
      </c>
      <c r="B16" s="409">
        <v>28.17349367366667</v>
      </c>
      <c r="C16" s="409">
        <v>32.488787026814997</v>
      </c>
      <c r="D16" s="409">
        <v>29.612212248299997</v>
      </c>
      <c r="E16" s="409">
        <v>26.400996445000004</v>
      </c>
      <c r="F16" s="409">
        <v>25.541079378999999</v>
      </c>
      <c r="G16" s="409">
        <v>25.36300921116667</v>
      </c>
      <c r="H16" s="409">
        <v>25.514986564666664</v>
      </c>
      <c r="I16" s="409">
        <v>25.963659771333326</v>
      </c>
      <c r="J16" s="409">
        <v>26.862649335833332</v>
      </c>
      <c r="K16" s="409">
        <v>28.066486752833335</v>
      </c>
      <c r="L16" s="409">
        <v>29.504399943999999</v>
      </c>
    </row>
    <row r="17" spans="1:12">
      <c r="A17" t="s">
        <v>7265</v>
      </c>
      <c r="B17" s="409">
        <v>4.1353906334249997</v>
      </c>
      <c r="C17" s="409">
        <v>1.9644705994999998</v>
      </c>
      <c r="D17" s="409">
        <v>3.3043180997166672</v>
      </c>
      <c r="E17" s="409">
        <v>3.1713931949999998</v>
      </c>
      <c r="F17" s="409">
        <v>3.2173509781666665</v>
      </c>
      <c r="G17" s="409">
        <v>3.4322150618333338</v>
      </c>
      <c r="H17" s="409">
        <v>3.6013650646666671</v>
      </c>
      <c r="I17" s="409">
        <v>3.9115340209999996</v>
      </c>
      <c r="J17" s="409">
        <v>4.236645025833333</v>
      </c>
      <c r="K17" s="409">
        <v>4.5423834108333336</v>
      </c>
      <c r="L17" s="409">
        <v>4.8144941463333328</v>
      </c>
    </row>
    <row r="18" spans="1:12">
      <c r="A18" t="s">
        <v>7266</v>
      </c>
      <c r="B18" s="409">
        <v>2.0002361101166666</v>
      </c>
      <c r="C18" s="409">
        <v>2.8578914348333333</v>
      </c>
      <c r="D18" s="409">
        <v>3.8645842721666668</v>
      </c>
      <c r="E18" s="409">
        <v>3.4561136733333333</v>
      </c>
      <c r="F18" s="409">
        <v>3.6685402563333334</v>
      </c>
      <c r="G18" s="409">
        <v>3.9734048045000003</v>
      </c>
      <c r="H18" s="409">
        <v>4.2553385329999998</v>
      </c>
      <c r="I18" s="409">
        <v>4.5383495723333329</v>
      </c>
      <c r="J18" s="409">
        <v>4.8742507793166663</v>
      </c>
      <c r="K18" s="409">
        <v>5.2596941744666665</v>
      </c>
      <c r="L18" s="409">
        <v>5.6584536740999996</v>
      </c>
    </row>
    <row r="19" spans="1:12">
      <c r="A19" t="s">
        <v>7267</v>
      </c>
      <c r="B19" s="409">
        <v>2.1559296796499998</v>
      </c>
      <c r="C19" s="409">
        <v>3.0979406789683335</v>
      </c>
      <c r="D19" s="409">
        <v>3.0990242755816668</v>
      </c>
      <c r="E19" s="409">
        <v>2.7274046910516665</v>
      </c>
      <c r="F19" s="409">
        <v>2.6748403678883332</v>
      </c>
      <c r="G19" s="409">
        <v>2.7547120650516668</v>
      </c>
      <c r="H19" s="409">
        <v>2.8524958989066662</v>
      </c>
      <c r="I19" s="409">
        <v>2.964569301573333</v>
      </c>
      <c r="J19" s="409">
        <v>3.1263921079266659</v>
      </c>
      <c r="K19" s="409">
        <v>3.3271772993933331</v>
      </c>
      <c r="L19" s="409">
        <v>3.5505705450200002</v>
      </c>
    </row>
    <row r="20" spans="1:12">
      <c r="A20" t="s">
        <v>7113</v>
      </c>
      <c r="B20" s="409">
        <v>15.27909251</v>
      </c>
      <c r="C20" s="409">
        <v>8.2251680013333335</v>
      </c>
      <c r="D20" s="409">
        <v>14.706472114333334</v>
      </c>
      <c r="E20" s="409">
        <v>17.709831407000003</v>
      </c>
      <c r="F20" s="409">
        <v>22.003958183333332</v>
      </c>
      <c r="G20" s="409">
        <v>26.222951680000001</v>
      </c>
      <c r="H20" s="409">
        <v>30.17606137833333</v>
      </c>
      <c r="I20" s="409">
        <v>33.95951997666667</v>
      </c>
      <c r="J20" s="409">
        <v>37.777009716666669</v>
      </c>
      <c r="K20" s="409">
        <v>41.537015358333335</v>
      </c>
      <c r="L20" s="409">
        <v>45.13411713666666</v>
      </c>
    </row>
    <row r="21" spans="1:12">
      <c r="A21" t="s">
        <v>7268</v>
      </c>
      <c r="B21" s="409">
        <v>4.5804049046666666</v>
      </c>
      <c r="C21" s="409">
        <v>8.0449675903333322</v>
      </c>
      <c r="D21" s="409">
        <v>11.936610554666668</v>
      </c>
      <c r="E21" s="409">
        <v>11.794296159333332</v>
      </c>
      <c r="F21" s="409">
        <v>12.574965941</v>
      </c>
      <c r="G21" s="409">
        <v>13.033553231666666</v>
      </c>
      <c r="H21" s="409">
        <v>13.365143739000001</v>
      </c>
      <c r="I21" s="409">
        <v>13.596920015666665</v>
      </c>
      <c r="J21" s="409">
        <v>13.882169605</v>
      </c>
      <c r="K21" s="409">
        <v>14.145391360000001</v>
      </c>
      <c r="L21" s="409">
        <v>14.312183402333334</v>
      </c>
    </row>
    <row r="22" spans="1:12">
      <c r="A22" t="s">
        <v>7114</v>
      </c>
      <c r="B22" s="409">
        <v>15.953402909066666</v>
      </c>
      <c r="C22" s="409">
        <v>15.265169956100001</v>
      </c>
      <c r="D22" s="409">
        <v>12.865838161033334</v>
      </c>
      <c r="E22" s="409">
        <v>12.31737129135</v>
      </c>
      <c r="F22" s="409">
        <v>12.074879310433335</v>
      </c>
      <c r="G22" s="409">
        <v>11.900705802933333</v>
      </c>
      <c r="H22" s="409">
        <v>11.871764195683333</v>
      </c>
      <c r="I22" s="409">
        <v>11.909312371933332</v>
      </c>
      <c r="J22" s="409">
        <v>12.049309859633333</v>
      </c>
      <c r="K22" s="409">
        <v>12.322307750449999</v>
      </c>
      <c r="L22" s="409">
        <v>12.647914839616668</v>
      </c>
    </row>
    <row r="23" spans="1:12">
      <c r="A23" t="s">
        <v>7116</v>
      </c>
      <c r="B23" s="409">
        <v>2.9534848766666668</v>
      </c>
      <c r="C23" s="409">
        <v>5.3835424500000002</v>
      </c>
      <c r="D23" s="409">
        <v>5.0371310133333331</v>
      </c>
      <c r="E23" s="409">
        <v>5.4039576766666668</v>
      </c>
      <c r="F23" s="409">
        <v>5.6945038633333338</v>
      </c>
      <c r="G23" s="409">
        <v>5.850311603333334</v>
      </c>
      <c r="H23" s="409">
        <v>6.0022840866666662</v>
      </c>
      <c r="I23" s="409">
        <v>6.1609569866666671</v>
      </c>
      <c r="J23" s="409">
        <v>6.3556058433333327</v>
      </c>
      <c r="K23" s="409">
        <v>6.5409205566666664</v>
      </c>
      <c r="L23" s="409">
        <v>6.6833158133333335</v>
      </c>
    </row>
    <row r="24" spans="1:12">
      <c r="A24" t="s">
        <v>7269</v>
      </c>
      <c r="B24" s="409">
        <v>0.15347539756666667</v>
      </c>
      <c r="C24" s="409">
        <v>0.33142136150000001</v>
      </c>
      <c r="D24" s="409">
        <v>0.36522880150000003</v>
      </c>
      <c r="E24" s="409">
        <v>0.3970743796666667</v>
      </c>
      <c r="F24" s="409">
        <v>0.451935527</v>
      </c>
      <c r="G24" s="409">
        <v>0.51926630233333326</v>
      </c>
      <c r="H24" s="409">
        <v>0.60891598650000001</v>
      </c>
      <c r="I24" s="409">
        <v>0.71480024366666672</v>
      </c>
      <c r="J24" s="409">
        <v>0.83069477366666655</v>
      </c>
      <c r="K24" s="409">
        <v>0.94586220099999996</v>
      </c>
      <c r="L24" s="409">
        <v>1.049725518</v>
      </c>
    </row>
    <row r="25" spans="1:12">
      <c r="A25" t="s">
        <v>7119</v>
      </c>
      <c r="B25" s="409">
        <v>23.115810581666665</v>
      </c>
      <c r="C25" s="409">
        <v>10.294895964166665</v>
      </c>
      <c r="D25" s="409">
        <v>9.578889973499999</v>
      </c>
      <c r="E25" s="409">
        <v>10.112706990166666</v>
      </c>
      <c r="F25" s="409">
        <v>10.338787809166664</v>
      </c>
      <c r="G25" s="409">
        <v>10.317364383333336</v>
      </c>
      <c r="H25" s="409">
        <v>10.303339526833334</v>
      </c>
      <c r="I25" s="409">
        <v>10.35894915416667</v>
      </c>
      <c r="J25" s="409">
        <v>10.473718639999998</v>
      </c>
      <c r="K25" s="409">
        <v>10.600633043499998</v>
      </c>
      <c r="L25" s="409">
        <v>10.730038218666664</v>
      </c>
    </row>
    <row r="26" spans="1:12">
      <c r="A26" t="s">
        <v>7270</v>
      </c>
      <c r="B26" s="409">
        <v>0.38472736689999998</v>
      </c>
      <c r="C26" s="409">
        <v>0.25581065566666666</v>
      </c>
      <c r="D26" s="409">
        <v>0.2284030878333333</v>
      </c>
      <c r="E26" s="409">
        <v>0.24965604399999999</v>
      </c>
      <c r="F26" s="409">
        <v>0.26700375716666669</v>
      </c>
      <c r="G26" s="409">
        <v>0.29511758216666667</v>
      </c>
      <c r="H26" s="409">
        <v>0.30771495966666673</v>
      </c>
      <c r="I26" s="409">
        <v>0.32597774750000003</v>
      </c>
      <c r="J26" s="409">
        <v>0.3490394175</v>
      </c>
      <c r="K26" s="409">
        <v>0.37287723299999997</v>
      </c>
      <c r="L26" s="409">
        <v>0.3960810136666667</v>
      </c>
    </row>
    <row r="27" spans="1:12">
      <c r="A27" t="s">
        <v>7271</v>
      </c>
      <c r="B27" s="409">
        <v>0.25939794727333337</v>
      </c>
      <c r="C27" s="409">
        <v>0.39968039549999995</v>
      </c>
      <c r="D27" s="409">
        <v>0.46145888396666662</v>
      </c>
      <c r="E27" s="409">
        <v>0.44661095813333329</v>
      </c>
      <c r="F27" s="409">
        <v>0.3940768090666667</v>
      </c>
      <c r="G27" s="409">
        <v>0.4461997846666666</v>
      </c>
      <c r="H27" s="409">
        <v>0.49741574699999996</v>
      </c>
      <c r="I27" s="409">
        <v>0.53539244190000002</v>
      </c>
      <c r="J27" s="409">
        <v>0.58553345029999981</v>
      </c>
      <c r="K27" s="409">
        <v>0.64074160453333329</v>
      </c>
      <c r="L27" s="409">
        <v>0.69376109766666683</v>
      </c>
    </row>
    <row r="28" spans="1:12">
      <c r="A28" t="s">
        <v>7272</v>
      </c>
      <c r="B28" s="409">
        <v>4.3152404802833333</v>
      </c>
      <c r="C28" s="409">
        <v>6.8388833456166669</v>
      </c>
      <c r="D28" s="409">
        <v>7.0814690856000002</v>
      </c>
      <c r="E28" s="409">
        <v>6.8485616415333332</v>
      </c>
      <c r="F28" s="409">
        <v>7.0687010096166665</v>
      </c>
      <c r="G28" s="409">
        <v>7.3983877304666663</v>
      </c>
      <c r="H28" s="409">
        <v>7.7576683394166661</v>
      </c>
      <c r="I28" s="409">
        <v>8.1274784163166665</v>
      </c>
      <c r="J28" s="409">
        <v>8.5494118174500002</v>
      </c>
      <c r="K28" s="409">
        <v>8.9880111197500003</v>
      </c>
      <c r="L28" s="409">
        <v>9.3890841793166668</v>
      </c>
    </row>
    <row r="29" spans="1:12">
      <c r="A29" t="s">
        <v>7273</v>
      </c>
      <c r="B29" s="409">
        <v>1.0405825577666665</v>
      </c>
      <c r="C29" s="409">
        <v>2.9515737926833334</v>
      </c>
      <c r="D29" s="409">
        <v>3.5259570749</v>
      </c>
      <c r="E29" s="409">
        <v>4.0570243973000002</v>
      </c>
      <c r="F29" s="409">
        <v>4.8459628973333331</v>
      </c>
      <c r="G29" s="409">
        <v>5.8619678541666662</v>
      </c>
      <c r="H29" s="409">
        <v>7.074762514333333</v>
      </c>
      <c r="I29" s="409">
        <v>8.3884902483333335</v>
      </c>
      <c r="J29" s="409">
        <v>9.7256399004999992</v>
      </c>
      <c r="K29" s="409">
        <v>10.993575975166667</v>
      </c>
      <c r="L29" s="409">
        <v>12.124517662833334</v>
      </c>
    </row>
    <row r="30" spans="1:12">
      <c r="A30" s="78" t="s">
        <v>7120</v>
      </c>
      <c r="B30" s="410">
        <v>8.1487214065</v>
      </c>
      <c r="C30" s="410">
        <v>4.7513248678166669</v>
      </c>
      <c r="D30" s="410">
        <v>3.7653160225666671</v>
      </c>
      <c r="E30" s="410">
        <v>3.02121407445</v>
      </c>
      <c r="F30" s="410">
        <v>3.0395000413833326</v>
      </c>
      <c r="G30" s="410">
        <v>3.1783165933999995</v>
      </c>
      <c r="H30" s="410">
        <v>3.3243592638999999</v>
      </c>
      <c r="I30" s="410">
        <v>3.4571241792833334</v>
      </c>
      <c r="J30" s="410">
        <v>3.5828047960333329</v>
      </c>
      <c r="K30" s="410">
        <v>3.7104965344833336</v>
      </c>
      <c r="L30" s="410">
        <v>3.8379710542499996</v>
      </c>
    </row>
    <row r="31" spans="1:12">
      <c r="A31" t="s">
        <v>7274</v>
      </c>
      <c r="B31" s="409">
        <v>6.5676923550000001</v>
      </c>
      <c r="C31" s="409">
        <v>9.8446765716666658</v>
      </c>
      <c r="D31" s="409">
        <v>10.360615464999999</v>
      </c>
      <c r="E31" s="409">
        <v>11.074993838333333</v>
      </c>
      <c r="F31" s="409">
        <v>12.422994015</v>
      </c>
      <c r="G31" s="409">
        <v>13.732146598333333</v>
      </c>
      <c r="H31" s="409">
        <v>15.067560226666668</v>
      </c>
      <c r="I31" s="409">
        <v>16.375476561666662</v>
      </c>
      <c r="J31" s="409">
        <v>17.779998088333333</v>
      </c>
      <c r="K31" s="409">
        <v>19.163610915</v>
      </c>
      <c r="L31" s="409">
        <v>20.466879204999998</v>
      </c>
    </row>
    <row r="32" spans="1:12">
      <c r="A32" t="s">
        <v>7275</v>
      </c>
      <c r="B32" s="409">
        <v>0.94177497846666669</v>
      </c>
      <c r="C32" s="409">
        <v>1.5740688571333332</v>
      </c>
      <c r="D32" s="409">
        <v>1.2572300087166668</v>
      </c>
      <c r="E32" s="409">
        <v>1.2363740400666665</v>
      </c>
      <c r="F32" s="409">
        <v>1.2786329271616665</v>
      </c>
      <c r="G32" s="409">
        <v>1.3128132159950001</v>
      </c>
      <c r="H32" s="409">
        <v>1.3272802846816667</v>
      </c>
      <c r="I32" s="409">
        <v>1.3100237754483333</v>
      </c>
      <c r="J32" s="409">
        <v>1.2768949868933333</v>
      </c>
      <c r="K32" s="409">
        <v>1.2373798786533334</v>
      </c>
      <c r="L32" s="409">
        <v>1.1899016176816668</v>
      </c>
    </row>
    <row r="33" spans="1:12">
      <c r="A33" t="s">
        <v>7276</v>
      </c>
      <c r="B33" s="409">
        <v>37.9512695148033</v>
      </c>
      <c r="C33" s="409">
        <v>47.330626608833292</v>
      </c>
      <c r="D33" s="409">
        <v>44.108954556333295</v>
      </c>
      <c r="E33" s="409">
        <v>46.824942431666663</v>
      </c>
      <c r="F33" s="409">
        <v>50.779045650666298</v>
      </c>
      <c r="G33" s="409">
        <v>54.396357671333341</v>
      </c>
      <c r="H33" s="409">
        <v>57.980670480332961</v>
      </c>
      <c r="I33" s="409">
        <v>61.452733338333331</v>
      </c>
      <c r="J33" s="409">
        <v>65.640781161999996</v>
      </c>
      <c r="K33" s="409">
        <v>69.70458003299963</v>
      </c>
      <c r="L33" s="409">
        <v>74.380681532666628</v>
      </c>
    </row>
    <row r="34" spans="1:12">
      <c r="A34" s="411" t="s">
        <v>7277</v>
      </c>
      <c r="B34" s="412">
        <v>243.75500651667255</v>
      </c>
      <c r="C34" s="412">
        <v>315.22827146064969</v>
      </c>
      <c r="D34" s="412">
        <v>344.88846722432834</v>
      </c>
      <c r="E34" s="412">
        <v>354.25750978939607</v>
      </c>
      <c r="F34" s="412">
        <v>391.23735998506169</v>
      </c>
      <c r="G34" s="412">
        <v>425.34014665475291</v>
      </c>
      <c r="H34" s="412">
        <v>457.31141813936932</v>
      </c>
      <c r="I34" s="412">
        <v>487.24946803740363</v>
      </c>
      <c r="J34" s="412">
        <v>517.60373009292084</v>
      </c>
      <c r="K34" s="412">
        <v>546.25457962903215</v>
      </c>
      <c r="L34" s="412">
        <v>573.67354627807219</v>
      </c>
    </row>
    <row r="35" spans="1:12">
      <c r="A35" s="1"/>
      <c r="B35" s="413"/>
      <c r="C35" s="413"/>
      <c r="D35" s="413"/>
      <c r="E35" s="413"/>
      <c r="F35" s="413"/>
      <c r="G35" s="413"/>
      <c r="H35" s="413"/>
      <c r="I35" s="413"/>
      <c r="J35" s="413"/>
      <c r="K35" s="413"/>
      <c r="L35" s="413"/>
    </row>
    <row r="36" spans="1:12">
      <c r="A36" s="1" t="s">
        <v>7278</v>
      </c>
      <c r="B36" s="413">
        <f>SUM(B15:B16,B19)</f>
        <v>35.714192526983339</v>
      </c>
      <c r="C36" s="413">
        <f t="shared" ref="C36:K36" si="0">SUM(C15:C16,C19)</f>
        <v>37.921683423834999</v>
      </c>
      <c r="D36" s="413">
        <f t="shared" si="0"/>
        <v>35.445092515915</v>
      </c>
      <c r="E36" s="413">
        <f t="shared" si="0"/>
        <v>31.761207363101672</v>
      </c>
      <c r="F36" s="413">
        <f t="shared" si="0"/>
        <v>30.837376325271666</v>
      </c>
      <c r="G36" s="413">
        <f t="shared" si="0"/>
        <v>30.795819730368336</v>
      </c>
      <c r="H36" s="413">
        <f t="shared" si="0"/>
        <v>31.129342650756666</v>
      </c>
      <c r="I36" s="413">
        <f t="shared" si="0"/>
        <v>31.769876979269995</v>
      </c>
      <c r="J36" s="413">
        <f t="shared" si="0"/>
        <v>32.910226738109998</v>
      </c>
      <c r="K36" s="413">
        <f t="shared" si="0"/>
        <v>34.385582288968337</v>
      </c>
      <c r="L36" s="413">
        <f>SUM(L15:L16,L19)</f>
        <v>36.106390714851663</v>
      </c>
    </row>
    <row r="37" spans="1:12">
      <c r="B37" s="414"/>
      <c r="C37" s="414"/>
      <c r="D37" s="414"/>
      <c r="E37" s="414"/>
      <c r="F37" s="414"/>
      <c r="G37" s="414"/>
      <c r="H37" s="414"/>
      <c r="I37" s="414"/>
      <c r="J37" s="414"/>
      <c r="K37" s="414"/>
      <c r="L37" s="414"/>
    </row>
    <row r="38" spans="1:12" ht="24" customHeight="1">
      <c r="A38" s="407" t="s">
        <v>7279</v>
      </c>
      <c r="B38" s="415"/>
      <c r="C38" s="415"/>
      <c r="D38" s="415"/>
      <c r="E38" s="415"/>
      <c r="F38" s="415"/>
      <c r="G38" s="415"/>
      <c r="H38" s="415"/>
      <c r="I38" s="415"/>
      <c r="J38" s="415"/>
      <c r="K38" s="415"/>
      <c r="L38" s="415"/>
    </row>
    <row r="39" spans="1:12">
      <c r="A39" s="1" t="s">
        <v>7242</v>
      </c>
      <c r="B39" s="408" t="s">
        <v>7243</v>
      </c>
      <c r="C39" s="408" t="s">
        <v>7244</v>
      </c>
      <c r="D39" s="408" t="s">
        <v>7245</v>
      </c>
      <c r="E39" s="408" t="s">
        <v>7246</v>
      </c>
      <c r="F39" s="408" t="s">
        <v>7247</v>
      </c>
      <c r="G39" s="408" t="s">
        <v>7248</v>
      </c>
      <c r="H39" s="408" t="s">
        <v>7249</v>
      </c>
      <c r="I39" s="408" t="s">
        <v>7250</v>
      </c>
      <c r="J39" s="408" t="s">
        <v>7251</v>
      </c>
      <c r="K39" s="408" t="s">
        <v>7252</v>
      </c>
      <c r="L39" s="408" t="s">
        <v>7253</v>
      </c>
    </row>
    <row r="40" spans="1:12">
      <c r="A40" t="s">
        <v>7254</v>
      </c>
      <c r="B40" s="409">
        <v>4.7900283226666662</v>
      </c>
      <c r="C40" s="409">
        <v>5.1338612375000006</v>
      </c>
      <c r="D40" s="409">
        <v>9.5059100416666666</v>
      </c>
      <c r="E40" s="409">
        <v>10.182268078333333</v>
      </c>
      <c r="F40" s="409">
        <v>11.172939335000001</v>
      </c>
      <c r="G40" s="409">
        <v>12.561137788333333</v>
      </c>
      <c r="H40" s="409">
        <v>14.316511375000001</v>
      </c>
      <c r="I40" s="409">
        <v>16.331905605000003</v>
      </c>
      <c r="J40" s="409">
        <v>18.45268582166667</v>
      </c>
      <c r="K40" s="409">
        <v>20.580227463333333</v>
      </c>
      <c r="L40" s="409">
        <v>22.648448803333338</v>
      </c>
    </row>
    <row r="41" spans="1:12">
      <c r="A41" t="s">
        <v>7255</v>
      </c>
      <c r="B41" s="409">
        <v>17.181575770000002</v>
      </c>
      <c r="C41" s="409">
        <v>15.344723051666666</v>
      </c>
      <c r="D41" s="409">
        <v>17.428211559999998</v>
      </c>
      <c r="E41" s="409">
        <v>17.761619033333336</v>
      </c>
      <c r="F41" s="409">
        <v>18.560720506666669</v>
      </c>
      <c r="G41" s="409">
        <v>19.391383968333333</v>
      </c>
      <c r="H41" s="409">
        <v>20.258362496666667</v>
      </c>
      <c r="I41" s="409">
        <v>21.197152701666663</v>
      </c>
      <c r="J41" s="409">
        <v>22.202836621666663</v>
      </c>
      <c r="K41" s="409">
        <v>23.188956656666665</v>
      </c>
      <c r="L41" s="409">
        <v>24.07625951833333</v>
      </c>
    </row>
    <row r="42" spans="1:12">
      <c r="A42" t="s">
        <v>7256</v>
      </c>
      <c r="B42" s="409">
        <v>5.1272487916666662</v>
      </c>
      <c r="C42" s="409">
        <v>2.5544195836666668</v>
      </c>
      <c r="D42" s="409">
        <v>3.193585348</v>
      </c>
      <c r="E42" s="409">
        <v>3.4227820031666667</v>
      </c>
      <c r="F42" s="409">
        <v>3.6763862511666661</v>
      </c>
      <c r="G42" s="409">
        <v>4.0221450193333332</v>
      </c>
      <c r="H42" s="409">
        <v>4.4259630259999998</v>
      </c>
      <c r="I42" s="409">
        <v>4.8762704875000003</v>
      </c>
      <c r="J42" s="409">
        <v>5.3600369804999994</v>
      </c>
      <c r="K42" s="409">
        <v>5.8611868998333332</v>
      </c>
      <c r="L42" s="409">
        <v>6.3659224448333331</v>
      </c>
    </row>
    <row r="43" spans="1:12">
      <c r="A43" t="s">
        <v>7257</v>
      </c>
      <c r="B43" s="409">
        <v>6.8541543715</v>
      </c>
      <c r="C43" s="409">
        <v>8.5412839516666672</v>
      </c>
      <c r="D43" s="409">
        <v>10.400163876666667</v>
      </c>
      <c r="E43" s="409">
        <v>11.179083881666667</v>
      </c>
      <c r="F43" s="409">
        <v>12.036575878333334</v>
      </c>
      <c r="G43" s="409">
        <v>13.53534281</v>
      </c>
      <c r="H43" s="409">
        <v>15.35438634</v>
      </c>
      <c r="I43" s="409">
        <v>17.411600969999999</v>
      </c>
      <c r="J43" s="409">
        <v>19.60704935</v>
      </c>
      <c r="K43" s="409">
        <v>21.883203026666664</v>
      </c>
      <c r="L43" s="409">
        <v>24.191319018333331</v>
      </c>
    </row>
    <row r="44" spans="1:12">
      <c r="A44" t="s">
        <v>7258</v>
      </c>
      <c r="B44" s="409">
        <v>4.4195199894999995</v>
      </c>
      <c r="C44" s="409">
        <v>4.7743891203333328</v>
      </c>
      <c r="D44" s="409">
        <v>12.759372303333334</v>
      </c>
      <c r="E44" s="409">
        <v>11.735927848833335</v>
      </c>
      <c r="F44" s="409">
        <v>12.279592350833331</v>
      </c>
      <c r="G44" s="409">
        <v>11.311997008666665</v>
      </c>
      <c r="H44" s="409">
        <v>10.927045069166667</v>
      </c>
      <c r="I44" s="409">
        <v>10.671467162666666</v>
      </c>
      <c r="J44" s="409">
        <v>10.519783812</v>
      </c>
      <c r="K44" s="409">
        <v>10.418960739166666</v>
      </c>
      <c r="L44" s="409">
        <v>10.333642251999999</v>
      </c>
    </row>
    <row r="45" spans="1:12">
      <c r="A45" t="s">
        <v>7259</v>
      </c>
      <c r="B45" s="409">
        <v>3.120506747166667</v>
      </c>
      <c r="C45" s="409">
        <v>3.8935502471666661</v>
      </c>
      <c r="D45" s="409">
        <v>3.3383390481666666</v>
      </c>
      <c r="E45" s="409">
        <v>3.1819086946666668</v>
      </c>
      <c r="F45" s="409">
        <v>3.2252321531666666</v>
      </c>
      <c r="G45" s="409">
        <v>3.2934804573333336</v>
      </c>
      <c r="H45" s="409">
        <v>3.3964879966666666</v>
      </c>
      <c r="I45" s="409">
        <v>3.5142102314999999</v>
      </c>
      <c r="J45" s="409">
        <v>3.6561094015166669</v>
      </c>
      <c r="K45" s="409">
        <v>3.8061740305666665</v>
      </c>
      <c r="L45" s="409">
        <v>3.9586724667166666</v>
      </c>
    </row>
    <row r="46" spans="1:12">
      <c r="A46" t="s">
        <v>7108</v>
      </c>
      <c r="B46" s="409">
        <v>6.4811863920000006</v>
      </c>
      <c r="C46" s="409">
        <v>29.731488561666666</v>
      </c>
      <c r="D46" s="409">
        <v>38.795064898333337</v>
      </c>
      <c r="E46" s="409">
        <v>39.769377861666669</v>
      </c>
      <c r="F46" s="409">
        <v>38.706502746666665</v>
      </c>
      <c r="G46" s="409">
        <v>36.540992109999998</v>
      </c>
      <c r="H46" s="409">
        <v>35.444830561666663</v>
      </c>
      <c r="I46" s="409">
        <v>34.582909496666666</v>
      </c>
      <c r="J46" s="409">
        <v>33.926762313333327</v>
      </c>
      <c r="K46" s="409">
        <v>33.362083720000001</v>
      </c>
      <c r="L46" s="409">
        <v>32.797305969999996</v>
      </c>
    </row>
    <row r="47" spans="1:12">
      <c r="A47" t="s">
        <v>7109</v>
      </c>
      <c r="B47" s="409">
        <v>2.0775455808333332</v>
      </c>
      <c r="C47" s="409">
        <v>2.3842458408333331</v>
      </c>
      <c r="D47" s="409">
        <v>1.7934974670000001</v>
      </c>
      <c r="E47" s="409">
        <v>1.7267828903333333</v>
      </c>
      <c r="F47" s="409">
        <v>1.7442037545</v>
      </c>
      <c r="G47" s="409">
        <v>1.7647451376666665</v>
      </c>
      <c r="H47" s="409">
        <v>1.7935297236666665</v>
      </c>
      <c r="I47" s="409">
        <v>1.8317605633666667</v>
      </c>
      <c r="J47" s="409">
        <v>1.8784295383333334</v>
      </c>
      <c r="K47" s="409">
        <v>1.9266924388166666</v>
      </c>
      <c r="L47" s="409">
        <v>1.9721495930333328</v>
      </c>
    </row>
    <row r="48" spans="1:12">
      <c r="A48" t="s">
        <v>7260</v>
      </c>
      <c r="B48" s="409">
        <v>13.089611108333333</v>
      </c>
      <c r="C48" s="409">
        <v>26.354853718333331</v>
      </c>
      <c r="D48" s="409">
        <v>31.707643498333333</v>
      </c>
      <c r="E48" s="409">
        <v>31.880190888333331</v>
      </c>
      <c r="F48" s="409">
        <v>32.799152631666665</v>
      </c>
      <c r="G48" s="409">
        <v>34.030648446666667</v>
      </c>
      <c r="H48" s="409">
        <v>35.466355523333334</v>
      </c>
      <c r="I48" s="409">
        <v>37.134046656666662</v>
      </c>
      <c r="J48" s="409">
        <v>38.954338248333329</v>
      </c>
      <c r="K48" s="409">
        <v>40.790569211666664</v>
      </c>
      <c r="L48" s="409">
        <v>42.498058654999994</v>
      </c>
    </row>
    <row r="49" spans="1:12">
      <c r="A49" t="s">
        <v>7261</v>
      </c>
      <c r="B49" s="409">
        <v>0</v>
      </c>
      <c r="C49" s="409">
        <v>0.15457741874999997</v>
      </c>
      <c r="D49" s="409">
        <v>2.3568738756666661</v>
      </c>
      <c r="E49" s="409">
        <v>2.6962345048333334</v>
      </c>
      <c r="F49" s="409">
        <v>3.0017868015000002</v>
      </c>
      <c r="G49" s="409">
        <v>3.4678470523333331</v>
      </c>
      <c r="H49" s="409">
        <v>3.9478987013333331</v>
      </c>
      <c r="I49" s="409">
        <v>4.4145259370000005</v>
      </c>
      <c r="J49" s="409">
        <v>4.8219642418333333</v>
      </c>
      <c r="K49" s="409">
        <v>5.1451338621666673</v>
      </c>
      <c r="L49" s="409">
        <v>5.3718986009999998</v>
      </c>
    </row>
    <row r="50" spans="1:12">
      <c r="A50" t="s">
        <v>7110</v>
      </c>
      <c r="B50" s="409">
        <v>17.762011599999997</v>
      </c>
      <c r="C50" s="409">
        <v>62.37878654666666</v>
      </c>
      <c r="D50" s="409">
        <v>114.0078982</v>
      </c>
      <c r="E50" s="409">
        <v>119.73919268333333</v>
      </c>
      <c r="F50" s="409">
        <v>127.68766648333332</v>
      </c>
      <c r="G50" s="409">
        <v>133.91004973333335</v>
      </c>
      <c r="H50" s="409">
        <v>138.96957858666664</v>
      </c>
      <c r="I50" s="409">
        <v>143.01417725499999</v>
      </c>
      <c r="J50" s="409">
        <v>146.25805259500001</v>
      </c>
      <c r="K50" s="409">
        <v>148.63544733833334</v>
      </c>
      <c r="L50" s="409">
        <v>150.35724127166665</v>
      </c>
    </row>
    <row r="51" spans="1:12">
      <c r="A51" t="s">
        <v>7262</v>
      </c>
      <c r="B51" s="409">
        <v>0.51952242058333331</v>
      </c>
      <c r="C51" s="409">
        <v>2.9707581043333331</v>
      </c>
      <c r="D51" s="409">
        <v>5.6153231266666666</v>
      </c>
      <c r="E51" s="409">
        <v>5.6921283484999998</v>
      </c>
      <c r="F51" s="409">
        <v>5.8229581423333325</v>
      </c>
      <c r="G51" s="409">
        <v>5.9208894418333333</v>
      </c>
      <c r="H51" s="409">
        <v>6.0227541028333338</v>
      </c>
      <c r="I51" s="409">
        <v>6.1174184078333331</v>
      </c>
      <c r="J51" s="409">
        <v>6.2127828081666667</v>
      </c>
      <c r="K51" s="409">
        <v>6.295671005</v>
      </c>
      <c r="L51" s="409">
        <v>6.3569147568333317</v>
      </c>
    </row>
    <row r="52" spans="1:12">
      <c r="A52" t="s">
        <v>7263</v>
      </c>
      <c r="B52" s="409">
        <v>4.7098596703333335</v>
      </c>
      <c r="C52" s="409">
        <v>10.011073018666666</v>
      </c>
      <c r="D52" s="409">
        <v>19.205826675000001</v>
      </c>
      <c r="E52" s="409">
        <v>17.259189171666669</v>
      </c>
      <c r="F52" s="409">
        <v>16.123672460000002</v>
      </c>
      <c r="G52" s="409">
        <v>15.589243531166666</v>
      </c>
      <c r="H52" s="409">
        <v>15.261529170166668</v>
      </c>
      <c r="I52" s="409">
        <v>15.069154009999998</v>
      </c>
      <c r="J52" s="409">
        <v>14.969772847</v>
      </c>
      <c r="K52" s="409">
        <v>14.901857265666667</v>
      </c>
      <c r="L52" s="409">
        <v>14.824415200166666</v>
      </c>
    </row>
    <row r="53" spans="1:12">
      <c r="A53" t="s">
        <v>7264</v>
      </c>
      <c r="B53" s="409">
        <v>138.56297291666667</v>
      </c>
      <c r="C53" s="409">
        <v>218.27396785000002</v>
      </c>
      <c r="D53" s="409">
        <v>199.20166956666668</v>
      </c>
      <c r="E53" s="409">
        <v>185.47399138333333</v>
      </c>
      <c r="F53" s="409">
        <v>173.23272144999999</v>
      </c>
      <c r="G53" s="409">
        <v>167.65671888333333</v>
      </c>
      <c r="H53" s="409">
        <v>164.29476519999997</v>
      </c>
      <c r="I53" s="409">
        <v>162.93364781499997</v>
      </c>
      <c r="J53" s="409">
        <v>163.30549297666664</v>
      </c>
      <c r="K53" s="409">
        <v>164.75838271166666</v>
      </c>
      <c r="L53" s="409">
        <v>166.84075260833336</v>
      </c>
    </row>
    <row r="54" spans="1:12">
      <c r="A54" t="s">
        <v>7265</v>
      </c>
      <c r="B54" s="409">
        <v>0</v>
      </c>
      <c r="C54" s="409">
        <v>0.83887463066666668</v>
      </c>
      <c r="D54" s="409">
        <v>0.68144071116666671</v>
      </c>
      <c r="E54" s="409">
        <v>0.67240834783333336</v>
      </c>
      <c r="F54" s="409">
        <v>0.69626560966666662</v>
      </c>
      <c r="G54" s="409">
        <v>0.77963973516666674</v>
      </c>
      <c r="H54" s="409">
        <v>0.86434070016666653</v>
      </c>
      <c r="I54" s="409">
        <v>0.97216863173333323</v>
      </c>
      <c r="J54" s="409">
        <v>1.0701457507333334</v>
      </c>
      <c r="K54" s="409">
        <v>1.1532866200166667</v>
      </c>
      <c r="L54" s="409">
        <v>1.2208879523499998</v>
      </c>
    </row>
    <row r="55" spans="1:12">
      <c r="A55" t="s">
        <v>7266</v>
      </c>
      <c r="B55" s="409">
        <v>0.57538143379999995</v>
      </c>
      <c r="C55" s="409">
        <v>5.4858728708333331</v>
      </c>
      <c r="D55" s="409">
        <v>1.2649056123333333</v>
      </c>
      <c r="E55" s="409">
        <v>1.1781525138333335</v>
      </c>
      <c r="F55" s="409">
        <v>1.1777151815</v>
      </c>
      <c r="G55" s="409">
        <v>1.1736404297333334</v>
      </c>
      <c r="H55" s="409">
        <v>1.1855722670166666</v>
      </c>
      <c r="I55" s="409">
        <v>1.2045133330666666</v>
      </c>
      <c r="J55" s="409">
        <v>1.2297341678166667</v>
      </c>
      <c r="K55" s="409">
        <v>1.2595733917</v>
      </c>
      <c r="L55" s="409">
        <v>1.2891852479333332</v>
      </c>
    </row>
    <row r="56" spans="1:12">
      <c r="A56" t="s">
        <v>7267</v>
      </c>
      <c r="B56" s="409">
        <v>1.6112158839999999</v>
      </c>
      <c r="C56" s="409">
        <v>2.415477292166667</v>
      </c>
      <c r="D56" s="409">
        <v>1.2816632935000001</v>
      </c>
      <c r="E56" s="409">
        <v>1.2047107880000001</v>
      </c>
      <c r="F56" s="409">
        <v>1.1604072644999999</v>
      </c>
      <c r="G56" s="409">
        <v>1.1555598778666665</v>
      </c>
      <c r="H56" s="409">
        <v>1.1619704550333332</v>
      </c>
      <c r="I56" s="409">
        <v>1.1753662668666667</v>
      </c>
      <c r="J56" s="409">
        <v>1.19808437105</v>
      </c>
      <c r="K56" s="409">
        <v>1.2272775036166668</v>
      </c>
      <c r="L56" s="409">
        <v>1.2586092167666665</v>
      </c>
    </row>
    <row r="57" spans="1:12">
      <c r="A57" t="s">
        <v>7113</v>
      </c>
      <c r="B57" s="409">
        <v>5.8630464115000001</v>
      </c>
      <c r="C57" s="409">
        <v>5.6828911463333327</v>
      </c>
      <c r="D57" s="409">
        <v>25.996580548333334</v>
      </c>
      <c r="E57" s="409">
        <v>27.93682071166667</v>
      </c>
      <c r="F57" s="409">
        <v>30.319006895000001</v>
      </c>
      <c r="G57" s="409">
        <v>32.210338631666666</v>
      </c>
      <c r="H57" s="409">
        <v>33.678038898333334</v>
      </c>
      <c r="I57" s="409">
        <v>34.891830286666661</v>
      </c>
      <c r="J57" s="409">
        <v>35.986266088333338</v>
      </c>
      <c r="K57" s="409">
        <v>36.928258954999997</v>
      </c>
      <c r="L57" s="409">
        <v>37.700335196666671</v>
      </c>
    </row>
    <row r="58" spans="1:12">
      <c r="A58" t="s">
        <v>7268</v>
      </c>
      <c r="B58" s="409">
        <v>4.7882984469999998</v>
      </c>
      <c r="C58" s="409">
        <v>5.4311105614999997</v>
      </c>
      <c r="D58" s="409">
        <v>5.0945413933333334</v>
      </c>
      <c r="E58" s="409">
        <v>5.1853559896666663</v>
      </c>
      <c r="F58" s="409">
        <v>5.4238987220000006</v>
      </c>
      <c r="G58" s="409">
        <v>5.5998435486666667</v>
      </c>
      <c r="H58" s="409">
        <v>5.7556236460000001</v>
      </c>
      <c r="I58" s="409">
        <v>5.9020871064999998</v>
      </c>
      <c r="J58" s="409">
        <v>6.0570630771666654</v>
      </c>
      <c r="K58" s="409">
        <v>6.2089725831666662</v>
      </c>
      <c r="L58" s="409">
        <v>6.3437580036666663</v>
      </c>
    </row>
    <row r="59" spans="1:12">
      <c r="A59" t="s">
        <v>7114</v>
      </c>
      <c r="B59" s="409">
        <v>19.950182783333332</v>
      </c>
      <c r="C59" s="409">
        <v>22.475845671666665</v>
      </c>
      <c r="D59" s="409">
        <v>17.656741211666667</v>
      </c>
      <c r="E59" s="409">
        <v>16.662776143333332</v>
      </c>
      <c r="F59" s="409">
        <v>15.977969053333332</v>
      </c>
      <c r="G59" s="409">
        <v>15.503144086666666</v>
      </c>
      <c r="H59" s="409">
        <v>15.188785831999999</v>
      </c>
      <c r="I59" s="409">
        <v>15.06363176</v>
      </c>
      <c r="J59" s="409">
        <v>15.064807468666666</v>
      </c>
      <c r="K59" s="409">
        <v>15.121996930166667</v>
      </c>
      <c r="L59" s="409">
        <v>15.193435608</v>
      </c>
    </row>
    <row r="60" spans="1:12">
      <c r="A60" t="s">
        <v>7116</v>
      </c>
      <c r="B60" s="409">
        <v>2.5918672959999998</v>
      </c>
      <c r="C60" s="409">
        <v>3.528499636666667</v>
      </c>
      <c r="D60" s="409">
        <v>3.2788271726666665</v>
      </c>
      <c r="E60" s="409">
        <v>3.3747222738333331</v>
      </c>
      <c r="F60" s="409">
        <v>3.4431580121666663</v>
      </c>
      <c r="G60" s="409">
        <v>3.4884161674999996</v>
      </c>
      <c r="H60" s="409">
        <v>3.5375448968333334</v>
      </c>
      <c r="I60" s="409">
        <v>3.6008100169999997</v>
      </c>
      <c r="J60" s="409">
        <v>3.6785748355000001</v>
      </c>
      <c r="K60" s="409">
        <v>3.7571948703333335</v>
      </c>
      <c r="L60" s="409">
        <v>3.8281283005</v>
      </c>
    </row>
    <row r="61" spans="1:12">
      <c r="A61" t="s">
        <v>7117</v>
      </c>
      <c r="B61" s="409">
        <v>63.533254083333333</v>
      </c>
      <c r="C61" s="409">
        <v>72.120344516666663</v>
      </c>
      <c r="D61" s="409">
        <v>123.79302005000001</v>
      </c>
      <c r="E61" s="409">
        <v>129.71364361666667</v>
      </c>
      <c r="F61" s="409">
        <v>133.66639895</v>
      </c>
      <c r="G61" s="409">
        <v>139.11671851666665</v>
      </c>
      <c r="H61" s="409">
        <v>145.03653883333334</v>
      </c>
      <c r="I61" s="409">
        <v>152.00243510000001</v>
      </c>
      <c r="J61" s="409">
        <v>159.73230134999997</v>
      </c>
      <c r="K61" s="409">
        <v>167.37854268999999</v>
      </c>
      <c r="L61" s="409">
        <v>174.27375374833332</v>
      </c>
    </row>
    <row r="62" spans="1:12">
      <c r="A62" t="s">
        <v>7269</v>
      </c>
      <c r="B62" s="409">
        <v>1.2045933995833333</v>
      </c>
      <c r="C62" s="409">
        <v>1.3751476576833332</v>
      </c>
      <c r="D62" s="409">
        <v>9.4988068476666676</v>
      </c>
      <c r="E62" s="409">
        <v>9.9733257835</v>
      </c>
      <c r="F62" s="409">
        <v>10.667660947499998</v>
      </c>
      <c r="G62" s="409">
        <v>11.441073273000001</v>
      </c>
      <c r="H62" s="409">
        <v>12.3298065415</v>
      </c>
      <c r="I62" s="409">
        <v>13.233334133333333</v>
      </c>
      <c r="J62" s="409">
        <v>14.066892845833333</v>
      </c>
      <c r="K62" s="409">
        <v>14.783967823833333</v>
      </c>
      <c r="L62" s="409">
        <v>15.362527464333334</v>
      </c>
    </row>
    <row r="63" spans="1:12">
      <c r="A63" t="s">
        <v>7119</v>
      </c>
      <c r="B63" s="409">
        <v>14.642096103333332</v>
      </c>
      <c r="C63" s="409">
        <v>85.351767733333332</v>
      </c>
      <c r="D63" s="409">
        <v>85.351767733333332</v>
      </c>
      <c r="E63" s="409">
        <v>86.447277433333326</v>
      </c>
      <c r="F63" s="409">
        <v>86.337754916666654</v>
      </c>
      <c r="G63" s="409">
        <v>85.467365533333322</v>
      </c>
      <c r="H63" s="409">
        <v>84.54561154999999</v>
      </c>
      <c r="I63" s="409">
        <v>83.917157860000003</v>
      </c>
      <c r="J63" s="409">
        <v>83.662775486666675</v>
      </c>
      <c r="K63" s="409">
        <v>83.47783918333333</v>
      </c>
      <c r="L63" s="409">
        <v>83.284885551666648</v>
      </c>
    </row>
    <row r="64" spans="1:12">
      <c r="A64" t="s">
        <v>7270</v>
      </c>
      <c r="B64" s="409">
        <v>12.325250191666665</v>
      </c>
      <c r="C64" s="409">
        <v>12.293103908333332</v>
      </c>
      <c r="D64" s="409">
        <v>14.24168659</v>
      </c>
      <c r="E64" s="409">
        <v>15.670085898333333</v>
      </c>
      <c r="F64" s="409">
        <v>15.921837333333333</v>
      </c>
      <c r="G64" s="409">
        <v>16.284495251666666</v>
      </c>
      <c r="H64" s="409">
        <v>16.587491791666668</v>
      </c>
      <c r="I64" s="409">
        <v>16.929997476666667</v>
      </c>
      <c r="J64" s="409">
        <v>17.354962935</v>
      </c>
      <c r="K64" s="409">
        <v>17.807512005</v>
      </c>
      <c r="L64" s="409">
        <v>18.242388553333328</v>
      </c>
    </row>
    <row r="65" spans="1:13">
      <c r="A65" t="s">
        <v>7271</v>
      </c>
      <c r="B65" s="409">
        <v>2.6269564821666664</v>
      </c>
      <c r="C65" s="409">
        <v>2.4443879943333333</v>
      </c>
      <c r="D65" s="409">
        <v>4.8598746188333335</v>
      </c>
      <c r="E65" s="409">
        <v>5.0062356134999995</v>
      </c>
      <c r="F65" s="409">
        <v>4.6805593061666677</v>
      </c>
      <c r="G65" s="409">
        <v>5.000623379666667</v>
      </c>
      <c r="H65" s="409">
        <v>5.3247129491666669</v>
      </c>
      <c r="I65" s="409">
        <v>5.6105279071666665</v>
      </c>
      <c r="J65" s="409">
        <v>5.9597537354999996</v>
      </c>
      <c r="K65" s="409">
        <v>6.3267513341666666</v>
      </c>
      <c r="L65" s="409">
        <v>6.674586251</v>
      </c>
    </row>
    <row r="66" spans="1:13">
      <c r="A66" t="s">
        <v>7272</v>
      </c>
      <c r="B66" s="409">
        <v>2.0656489979999999</v>
      </c>
      <c r="C66" s="409">
        <v>13.04152088</v>
      </c>
      <c r="D66" s="409">
        <v>21.329731385000002</v>
      </c>
      <c r="E66" s="409">
        <v>20.389017185</v>
      </c>
      <c r="F66" s="409">
        <v>20.431920224999999</v>
      </c>
      <c r="G66" s="409">
        <v>20.44842061833333</v>
      </c>
      <c r="H66" s="409">
        <v>20.559785276666666</v>
      </c>
      <c r="I66" s="409">
        <v>20.774395325</v>
      </c>
      <c r="J66" s="409">
        <v>21.088629619999999</v>
      </c>
      <c r="K66" s="409">
        <v>21.450844078333333</v>
      </c>
      <c r="L66" s="409">
        <v>21.805729996</v>
      </c>
    </row>
    <row r="67" spans="1:13">
      <c r="A67" t="s">
        <v>7273</v>
      </c>
      <c r="B67" s="409">
        <v>2.6662052696666669</v>
      </c>
      <c r="C67" s="409">
        <v>2.2236018003333333</v>
      </c>
      <c r="D67" s="409">
        <v>3.8661187693333332</v>
      </c>
      <c r="E67" s="409">
        <v>4.162884142666667</v>
      </c>
      <c r="F67" s="409">
        <v>4.5371041443333331</v>
      </c>
      <c r="G67" s="409">
        <v>4.9591319851666666</v>
      </c>
      <c r="H67" s="409">
        <v>5.3885503176666667</v>
      </c>
      <c r="I67" s="409">
        <v>5.7849822866666667</v>
      </c>
      <c r="J67" s="409">
        <v>6.1260737768333335</v>
      </c>
      <c r="K67" s="409">
        <v>6.4100179916666669</v>
      </c>
      <c r="L67" s="409">
        <v>6.6417012019999984</v>
      </c>
    </row>
    <row r="68" spans="1:13" s="78" customFormat="1">
      <c r="A68" s="78" t="s">
        <v>7120</v>
      </c>
      <c r="B68" s="410">
        <v>7.8939462233333328</v>
      </c>
      <c r="C68" s="410">
        <v>50.310800874999998</v>
      </c>
      <c r="D68" s="410">
        <v>43.137356525000001</v>
      </c>
      <c r="E68" s="410">
        <v>36.853526563333332</v>
      </c>
      <c r="F68" s="410">
        <v>34.813101618333334</v>
      </c>
      <c r="G68" s="410">
        <v>34.411547234999993</v>
      </c>
      <c r="H68" s="410">
        <v>34.446132911666666</v>
      </c>
      <c r="I68" s="410">
        <v>34.590148608333337</v>
      </c>
      <c r="J68" s="410">
        <v>34.770404626833333</v>
      </c>
      <c r="K68" s="410">
        <v>34.896638621666668</v>
      </c>
      <c r="L68" s="410">
        <v>34.952150722333336</v>
      </c>
      <c r="M68" s="78">
        <f>F68/F71</f>
        <v>0.3326353134463732</v>
      </c>
    </row>
    <row r="69" spans="1:13">
      <c r="A69" t="s">
        <v>7274</v>
      </c>
      <c r="B69" s="409">
        <v>61.442780348333329</v>
      </c>
      <c r="C69" s="409">
        <v>134.38455828333332</v>
      </c>
      <c r="D69" s="409">
        <v>264.37113043333335</v>
      </c>
      <c r="E69" s="409">
        <v>270.39838459999999</v>
      </c>
      <c r="F69" s="409">
        <v>283.20440413333336</v>
      </c>
      <c r="G69" s="409">
        <v>295.17223963333333</v>
      </c>
      <c r="H69" s="409">
        <v>307.07710318333329</v>
      </c>
      <c r="I69" s="409">
        <v>319.0911448833333</v>
      </c>
      <c r="J69" s="409">
        <v>331.85216123333328</v>
      </c>
      <c r="K69" s="409">
        <v>344.53261908333337</v>
      </c>
      <c r="L69" s="409">
        <v>356.41985093333341</v>
      </c>
    </row>
    <row r="70" spans="1:13">
      <c r="A70" t="s">
        <v>7275</v>
      </c>
      <c r="B70" s="409">
        <v>6.2778683233333341</v>
      </c>
      <c r="C70" s="409">
        <v>9.6598225233333324</v>
      </c>
      <c r="D70" s="409">
        <v>14.335448490000001</v>
      </c>
      <c r="E70" s="409">
        <v>13.663320681666665</v>
      </c>
      <c r="F70" s="409">
        <v>13.623789056666666</v>
      </c>
      <c r="G70" s="409">
        <v>13.727485473666666</v>
      </c>
      <c r="H70" s="409">
        <v>13.796418716666665</v>
      </c>
      <c r="I70" s="409">
        <v>13.800157952833333</v>
      </c>
      <c r="J70" s="409">
        <v>13.774485304833334</v>
      </c>
      <c r="K70" s="409">
        <v>13.695653499499999</v>
      </c>
      <c r="L70" s="409">
        <v>13.575119099333335</v>
      </c>
    </row>
    <row r="71" spans="1:13">
      <c r="A71" t="s">
        <v>7276</v>
      </c>
      <c r="B71" s="409">
        <v>93.825785369800002</v>
      </c>
      <c r="C71" s="409">
        <v>93.396367423333331</v>
      </c>
      <c r="D71" s="409">
        <v>98.67649414333296</v>
      </c>
      <c r="E71" s="409">
        <v>100.63622205999964</v>
      </c>
      <c r="F71" s="409">
        <v>104.65846592666666</v>
      </c>
      <c r="G71" s="409">
        <v>108.08546415333333</v>
      </c>
      <c r="H71" s="409">
        <v>111.3703662866663</v>
      </c>
      <c r="I71" s="409">
        <v>114.49876764333334</v>
      </c>
      <c r="J71" s="409">
        <v>118.26915631666667</v>
      </c>
      <c r="K71" s="409">
        <v>121.77961678666667</v>
      </c>
      <c r="L71" s="409">
        <v>125.71437438999999</v>
      </c>
    </row>
    <row r="72" spans="1:13">
      <c r="A72" s="411" t="s">
        <v>7277</v>
      </c>
      <c r="B72" s="412">
        <v>528.58012072943336</v>
      </c>
      <c r="C72" s="412">
        <v>914.96197365676665</v>
      </c>
      <c r="D72" s="412">
        <v>1208.025515014333</v>
      </c>
      <c r="E72" s="412">
        <v>1210.8295476181661</v>
      </c>
      <c r="F72" s="412">
        <v>1230.8115282413335</v>
      </c>
      <c r="G72" s="412">
        <v>1257.0217689187666</v>
      </c>
      <c r="H72" s="412">
        <v>1287.7143929268827</v>
      </c>
      <c r="I72" s="412">
        <v>1322.1437038783668</v>
      </c>
      <c r="J72" s="412">
        <v>1361.0683705467829</v>
      </c>
      <c r="K72" s="412">
        <v>1399.75111032105</v>
      </c>
      <c r="L72" s="412">
        <v>1436.3744085971334</v>
      </c>
    </row>
    <row r="73" spans="1:13">
      <c r="B73" s="414"/>
      <c r="C73" s="414"/>
      <c r="D73" s="414"/>
      <c r="E73" s="414"/>
      <c r="F73" s="414"/>
      <c r="G73" s="414"/>
      <c r="H73" s="414"/>
      <c r="I73" s="414"/>
      <c r="J73" s="414"/>
      <c r="K73" s="414"/>
      <c r="L73" s="414"/>
    </row>
    <row r="74" spans="1:13">
      <c r="A74" s="1" t="s">
        <v>7278</v>
      </c>
      <c r="B74" s="413">
        <f>SUM(B52:B53,B56)</f>
        <v>144.884048471</v>
      </c>
      <c r="C74" s="413">
        <f t="shared" ref="C74:K74" si="1">SUM(C52:C53,C56)</f>
        <v>230.70051816083335</v>
      </c>
      <c r="D74" s="413">
        <f t="shared" si="1"/>
        <v>219.68915953516668</v>
      </c>
      <c r="E74" s="413">
        <f t="shared" si="1"/>
        <v>203.93789134299999</v>
      </c>
      <c r="F74" s="413">
        <f t="shared" si="1"/>
        <v>190.51680117449999</v>
      </c>
      <c r="G74" s="413">
        <f t="shared" si="1"/>
        <v>184.40152229236665</v>
      </c>
      <c r="H74" s="413">
        <f t="shared" si="1"/>
        <v>180.71826482519998</v>
      </c>
      <c r="I74" s="413">
        <f t="shared" si="1"/>
        <v>179.17816809186664</v>
      </c>
      <c r="J74" s="413">
        <f t="shared" si="1"/>
        <v>179.47335019471663</v>
      </c>
      <c r="K74" s="413">
        <f t="shared" si="1"/>
        <v>180.88751748095001</v>
      </c>
      <c r="L74" s="413">
        <f>SUM(L52:L53,L56)</f>
        <v>182.9237770252667</v>
      </c>
    </row>
    <row r="76" spans="1:13" ht="24" customHeight="1">
      <c r="A76" s="407" t="s">
        <v>7280</v>
      </c>
      <c r="B76" s="415"/>
      <c r="C76" s="415"/>
      <c r="D76" s="415"/>
      <c r="E76" s="415"/>
      <c r="F76" s="415"/>
      <c r="G76" s="415"/>
      <c r="H76" s="415"/>
      <c r="I76" s="415"/>
      <c r="J76" s="415"/>
      <c r="K76" s="415"/>
      <c r="L76" s="415"/>
    </row>
    <row r="78" spans="1:13">
      <c r="A78" t="s">
        <v>7281</v>
      </c>
      <c r="B78" s="409">
        <f>B36</f>
        <v>35.714192526983339</v>
      </c>
      <c r="C78" s="409">
        <f t="shared" ref="C78:L78" si="2">C36</f>
        <v>37.921683423834999</v>
      </c>
      <c r="D78" s="409">
        <f t="shared" si="2"/>
        <v>35.445092515915</v>
      </c>
      <c r="E78" s="409">
        <f t="shared" si="2"/>
        <v>31.761207363101672</v>
      </c>
      <c r="F78" s="409">
        <f t="shared" si="2"/>
        <v>30.837376325271666</v>
      </c>
      <c r="G78" s="409">
        <f t="shared" si="2"/>
        <v>30.795819730368336</v>
      </c>
      <c r="H78" s="409">
        <f t="shared" si="2"/>
        <v>31.129342650756666</v>
      </c>
      <c r="I78" s="409">
        <f t="shared" si="2"/>
        <v>31.769876979269995</v>
      </c>
      <c r="J78" s="409">
        <f t="shared" si="2"/>
        <v>32.910226738109998</v>
      </c>
      <c r="K78" s="409">
        <f t="shared" si="2"/>
        <v>34.385582288968337</v>
      </c>
      <c r="L78" s="409">
        <f t="shared" si="2"/>
        <v>36.106390714851663</v>
      </c>
    </row>
    <row r="79" spans="1:13">
      <c r="A79" t="s">
        <v>7282</v>
      </c>
      <c r="B79" s="409">
        <f>B33</f>
        <v>37.9512695148033</v>
      </c>
      <c r="C79" s="409">
        <f t="shared" ref="C79:L79" si="3">C33</f>
        <v>47.330626608833292</v>
      </c>
      <c r="D79" s="409">
        <f t="shared" si="3"/>
        <v>44.108954556333295</v>
      </c>
      <c r="E79" s="409">
        <f t="shared" si="3"/>
        <v>46.824942431666663</v>
      </c>
      <c r="F79" s="409">
        <f t="shared" si="3"/>
        <v>50.779045650666298</v>
      </c>
      <c r="G79" s="409">
        <f t="shared" si="3"/>
        <v>54.396357671333341</v>
      </c>
      <c r="H79" s="409">
        <f t="shared" si="3"/>
        <v>57.980670480332961</v>
      </c>
      <c r="I79" s="409">
        <f t="shared" si="3"/>
        <v>61.452733338333331</v>
      </c>
      <c r="J79" s="409">
        <f t="shared" si="3"/>
        <v>65.640781161999996</v>
      </c>
      <c r="K79" s="409">
        <f t="shared" si="3"/>
        <v>69.70458003299963</v>
      </c>
      <c r="L79" s="409">
        <f t="shared" si="3"/>
        <v>74.380681532666628</v>
      </c>
    </row>
    <row r="80" spans="1:13">
      <c r="A80" s="411" t="s">
        <v>7283</v>
      </c>
      <c r="B80" s="412">
        <f>SUM(B78:B79)</f>
        <v>73.66546204178664</v>
      </c>
      <c r="C80" s="412">
        <f t="shared" ref="C80:L80" si="4">SUM(C78:C79)</f>
        <v>85.252310032668291</v>
      </c>
      <c r="D80" s="412">
        <f t="shared" si="4"/>
        <v>79.554047072248295</v>
      </c>
      <c r="E80" s="412">
        <f t="shared" si="4"/>
        <v>78.586149794768332</v>
      </c>
      <c r="F80" s="412">
        <f t="shared" si="4"/>
        <v>81.616421975937968</v>
      </c>
      <c r="G80" s="412">
        <f t="shared" si="4"/>
        <v>85.192177401701684</v>
      </c>
      <c r="H80" s="412">
        <f t="shared" si="4"/>
        <v>89.11001313108963</v>
      </c>
      <c r="I80" s="412">
        <f t="shared" si="4"/>
        <v>93.222610317603326</v>
      </c>
      <c r="J80" s="412">
        <f t="shared" si="4"/>
        <v>98.551007900109994</v>
      </c>
      <c r="K80" s="412">
        <f t="shared" si="4"/>
        <v>104.09016232196797</v>
      </c>
      <c r="L80" s="412">
        <f t="shared" si="4"/>
        <v>110.48707224751828</v>
      </c>
    </row>
    <row r="82" spans="1:12">
      <c r="A82" s="1" t="s">
        <v>7284</v>
      </c>
      <c r="B82" s="413">
        <f>SUM(B34,B72)</f>
        <v>772.33512724610591</v>
      </c>
      <c r="C82" s="413">
        <f t="shared" ref="C82:K82" si="5">SUM(C34,C72)</f>
        <v>1230.1902451174165</v>
      </c>
      <c r="D82" s="413">
        <f t="shared" si="5"/>
        <v>1552.9139822386614</v>
      </c>
      <c r="E82" s="413">
        <f t="shared" si="5"/>
        <v>1565.087057407562</v>
      </c>
      <c r="F82" s="413">
        <f t="shared" si="5"/>
        <v>1622.0488882263951</v>
      </c>
      <c r="G82" s="413">
        <f t="shared" si="5"/>
        <v>1682.3619155735196</v>
      </c>
      <c r="H82" s="413">
        <f t="shared" si="5"/>
        <v>1745.0258110662521</v>
      </c>
      <c r="I82" s="413">
        <f t="shared" si="5"/>
        <v>1809.3931719157704</v>
      </c>
      <c r="J82" s="413">
        <f t="shared" si="5"/>
        <v>1878.6721006397038</v>
      </c>
      <c r="K82" s="413">
        <f t="shared" si="5"/>
        <v>1946.0056899500821</v>
      </c>
      <c r="L82" s="413">
        <f>SUM(L34,L72)</f>
        <v>2010.0479548752055</v>
      </c>
    </row>
    <row r="84" spans="1:12">
      <c r="A84" s="416" t="s">
        <v>7285</v>
      </c>
      <c r="B84" s="417">
        <f>B80/B82</f>
        <v>9.5380178167544377E-2</v>
      </c>
      <c r="C84" s="417">
        <f t="shared" ref="C84:L84" si="6">C80/C82</f>
        <v>6.9300102460600574E-2</v>
      </c>
      <c r="D84" s="417">
        <f t="shared" si="6"/>
        <v>5.1228881948479958E-2</v>
      </c>
      <c r="E84" s="417">
        <f t="shared" si="6"/>
        <v>5.0211999021281171E-2</v>
      </c>
      <c r="F84" s="417">
        <f t="shared" si="6"/>
        <v>5.0316869342440236E-2</v>
      </c>
      <c r="G84" s="417">
        <f t="shared" si="6"/>
        <v>5.0638436719877569E-2</v>
      </c>
      <c r="H84" s="417">
        <f t="shared" si="6"/>
        <v>5.1065154776502301E-2</v>
      </c>
      <c r="I84" s="417">
        <f t="shared" si="6"/>
        <v>5.1521477899079286E-2</v>
      </c>
      <c r="J84" s="417">
        <f t="shared" si="6"/>
        <v>5.2457801372869983E-2</v>
      </c>
      <c r="K84" s="417">
        <f t="shared" si="6"/>
        <v>5.3489135648230317E-2</v>
      </c>
      <c r="L84" s="417">
        <f t="shared" si="6"/>
        <v>5.4967381240602249E-2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I55"/>
  <sheetViews>
    <sheetView topLeftCell="A43" workbookViewId="0">
      <selection activeCell="L85" sqref="L85"/>
    </sheetView>
  </sheetViews>
  <sheetFormatPr defaultRowHeight="14.5"/>
  <cols>
    <col min="1" max="1" width="10.7265625" bestFit="1" customWidth="1"/>
    <col min="3" max="3" width="40.1796875" customWidth="1"/>
    <col min="4" max="22" width="14.26953125" bestFit="1" customWidth="1"/>
    <col min="23" max="25" width="13.1796875" bestFit="1" customWidth="1"/>
    <col min="26" max="35" width="14.26953125" bestFit="1" customWidth="1"/>
  </cols>
  <sheetData>
    <row r="1" spans="1:35">
      <c r="C1" s="2" t="s">
        <v>21</v>
      </c>
      <c r="I1" s="15"/>
    </row>
    <row r="2" spans="1:35">
      <c r="C2" s="3" t="s">
        <v>30</v>
      </c>
      <c r="I2" s="62"/>
    </row>
    <row r="3" spans="1:35">
      <c r="C3" s="1" t="s">
        <v>124</v>
      </c>
      <c r="D3" s="9"/>
      <c r="E3" s="10"/>
      <c r="F3" s="10"/>
      <c r="G3" s="10"/>
      <c r="H3" s="6"/>
    </row>
    <row r="4" spans="1:35">
      <c r="C4" s="1"/>
      <c r="E4" s="6"/>
      <c r="F4" s="6"/>
      <c r="G4" s="6"/>
      <c r="H4" s="6"/>
    </row>
    <row r="5" spans="1:35">
      <c r="C5" s="17"/>
      <c r="D5" s="80">
        <v>2019</v>
      </c>
      <c r="E5" s="80">
        <v>2020</v>
      </c>
      <c r="F5" s="80">
        <v>2021</v>
      </c>
      <c r="G5" s="80">
        <v>2022</v>
      </c>
      <c r="H5" s="80">
        <v>2023</v>
      </c>
      <c r="I5" s="80">
        <v>2024</v>
      </c>
      <c r="J5" s="80">
        <v>2025</v>
      </c>
      <c r="K5" s="80">
        <v>2026</v>
      </c>
      <c r="L5" s="80">
        <v>2027</v>
      </c>
      <c r="M5" s="80">
        <v>2028</v>
      </c>
      <c r="N5" s="80">
        <v>2029</v>
      </c>
      <c r="O5" s="80">
        <v>2030</v>
      </c>
      <c r="P5" s="80">
        <v>2031</v>
      </c>
      <c r="Q5" s="80">
        <v>2032</v>
      </c>
      <c r="R5" s="80">
        <v>2033</v>
      </c>
      <c r="S5" s="80">
        <v>2034</v>
      </c>
      <c r="T5" s="80">
        <v>2035</v>
      </c>
      <c r="U5" s="80">
        <v>2036</v>
      </c>
      <c r="V5" s="80">
        <v>2037</v>
      </c>
      <c r="W5" s="80">
        <v>2038</v>
      </c>
      <c r="X5" s="80">
        <v>2039</v>
      </c>
      <c r="Y5" s="80">
        <v>2040</v>
      </c>
      <c r="Z5" s="80">
        <v>2041</v>
      </c>
      <c r="AA5" s="80">
        <v>2042</v>
      </c>
      <c r="AB5" s="80">
        <v>2043</v>
      </c>
      <c r="AC5" s="80">
        <v>2044</v>
      </c>
      <c r="AD5" s="80">
        <v>2045</v>
      </c>
      <c r="AE5" s="80">
        <v>2046</v>
      </c>
      <c r="AF5" s="80">
        <v>2047</v>
      </c>
      <c r="AG5" s="80">
        <v>2048</v>
      </c>
      <c r="AH5" s="80">
        <v>2049</v>
      </c>
      <c r="AI5" s="80">
        <v>2050</v>
      </c>
    </row>
    <row r="6" spans="1:35">
      <c r="A6" s="5">
        <f>SUM(D6:D9)</f>
        <v>1124297.2847618328</v>
      </c>
      <c r="C6" s="17" t="s">
        <v>22</v>
      </c>
      <c r="D6" s="80">
        <v>688548.12375329144</v>
      </c>
      <c r="E6" s="80">
        <v>738625.00498546835</v>
      </c>
      <c r="F6" s="80">
        <v>660559.60037366243</v>
      </c>
      <c r="G6" s="80">
        <v>741157.11922124471</v>
      </c>
      <c r="H6" s="80">
        <v>751882.08445469709</v>
      </c>
      <c r="I6" s="80">
        <v>762607.04968814284</v>
      </c>
      <c r="J6" s="80">
        <v>773332.01492158952</v>
      </c>
      <c r="K6" s="80">
        <v>784056.98015503515</v>
      </c>
      <c r="L6" s="80">
        <v>794781.9453884816</v>
      </c>
      <c r="M6" s="80">
        <v>805506.91062193399</v>
      </c>
      <c r="N6" s="80">
        <v>816231.87585537997</v>
      </c>
      <c r="O6" s="80">
        <v>826956.84108882642</v>
      </c>
      <c r="P6" s="80">
        <v>837681.80632227205</v>
      </c>
      <c r="Q6" s="80">
        <v>848406.77155572455</v>
      </c>
      <c r="R6" s="80">
        <v>859131.736789171</v>
      </c>
      <c r="S6" s="80">
        <v>869856.70202261687</v>
      </c>
      <c r="T6" s="80">
        <v>880581.66725606262</v>
      </c>
      <c r="U6" s="80">
        <v>891306.63248950907</v>
      </c>
      <c r="V6" s="80">
        <v>902031.59772296133</v>
      </c>
      <c r="W6" s="80">
        <v>912756.56295640743</v>
      </c>
      <c r="X6" s="80">
        <v>923481.52818985388</v>
      </c>
      <c r="Y6" s="80">
        <v>934206.49342329963</v>
      </c>
      <c r="Z6" s="80">
        <v>944931.45865674608</v>
      </c>
      <c r="AA6" s="80">
        <v>955656.42389019881</v>
      </c>
      <c r="AB6" s="80">
        <v>966381.38912364421</v>
      </c>
      <c r="AC6" s="80">
        <v>977106.35435709113</v>
      </c>
      <c r="AD6" s="80">
        <v>987831.31959053641</v>
      </c>
      <c r="AE6" s="80">
        <v>998556.28482398926</v>
      </c>
      <c r="AF6" s="80">
        <v>1009281.2500574356</v>
      </c>
      <c r="AG6" s="80">
        <v>1020006.2152908812</v>
      </c>
      <c r="AH6" s="80">
        <v>1030731.1805243271</v>
      </c>
      <c r="AI6" s="80">
        <v>1041456.1457577735</v>
      </c>
    </row>
    <row r="7" spans="1:35">
      <c r="A7" s="15">
        <f>SUM(E18:E22)</f>
        <v>1189587</v>
      </c>
      <c r="C7" s="17" t="s">
        <v>23</v>
      </c>
      <c r="D7" s="80">
        <v>409171.81100616272</v>
      </c>
      <c r="E7" s="80">
        <v>423976.67949324608</v>
      </c>
      <c r="F7" s="80">
        <v>361670.84789488686</v>
      </c>
      <c r="G7" s="80">
        <v>405799.75460268406</v>
      </c>
      <c r="H7" s="80">
        <v>411671.90795180167</v>
      </c>
      <c r="I7" s="80">
        <v>417544.06130091543</v>
      </c>
      <c r="J7" s="80">
        <v>423416.21465002978</v>
      </c>
      <c r="K7" s="80">
        <v>429288.36799914367</v>
      </c>
      <c r="L7" s="80">
        <v>435160.5213482579</v>
      </c>
      <c r="M7" s="80">
        <v>441032.67469737533</v>
      </c>
      <c r="N7" s="80">
        <v>446904.82804648939</v>
      </c>
      <c r="O7" s="80">
        <v>452776.98139560362</v>
      </c>
      <c r="P7" s="80">
        <v>458649.13474471739</v>
      </c>
      <c r="Q7" s="80">
        <v>464521.288093835</v>
      </c>
      <c r="R7" s="80">
        <v>470393.44144294912</v>
      </c>
      <c r="S7" s="80">
        <v>476265.59479206306</v>
      </c>
      <c r="T7" s="80">
        <v>482137.748141177</v>
      </c>
      <c r="U7" s="80">
        <v>488009.90149029111</v>
      </c>
      <c r="V7" s="80">
        <v>493882.05483940861</v>
      </c>
      <c r="W7" s="80">
        <v>499754.20818852267</v>
      </c>
      <c r="X7" s="80">
        <v>505626.36153763684</v>
      </c>
      <c r="Y7" s="80">
        <v>511498.51488675067</v>
      </c>
      <c r="Z7" s="80">
        <v>517370.66823586496</v>
      </c>
      <c r="AA7" s="80">
        <v>523242.82158498251</v>
      </c>
      <c r="AB7" s="80">
        <v>529114.97493409633</v>
      </c>
      <c r="AC7" s="80">
        <v>534987.12828321056</v>
      </c>
      <c r="AD7" s="80">
        <v>540859.28163232433</v>
      </c>
      <c r="AE7" s="80">
        <v>546731.43498144194</v>
      </c>
      <c r="AF7" s="80">
        <v>552603.58833055629</v>
      </c>
      <c r="AG7" s="80">
        <v>558475.74167967006</v>
      </c>
      <c r="AH7" s="80">
        <v>564347.89502878382</v>
      </c>
      <c r="AI7" s="80">
        <v>570220.04837789806</v>
      </c>
    </row>
    <row r="8" spans="1:35">
      <c r="C8" s="17" t="s">
        <v>24</v>
      </c>
      <c r="D8" s="80">
        <v>23570.553989311142</v>
      </c>
      <c r="E8" s="80">
        <v>20900.563088008268</v>
      </c>
      <c r="F8" s="80">
        <v>39786</v>
      </c>
      <c r="G8" s="80">
        <v>44301.151703128591</v>
      </c>
      <c r="H8" s="80">
        <v>52408.874708473682</v>
      </c>
      <c r="I8" s="80">
        <v>60516.597713818774</v>
      </c>
      <c r="J8" s="80">
        <v>68624.320719162002</v>
      </c>
      <c r="K8" s="80">
        <v>76732.043724507093</v>
      </c>
      <c r="L8" s="80">
        <v>84839.766729850322</v>
      </c>
      <c r="M8" s="80">
        <v>92947.489735195413</v>
      </c>
      <c r="N8" s="80">
        <v>101055.2127405405</v>
      </c>
      <c r="O8" s="80">
        <v>109162.93574588373</v>
      </c>
      <c r="P8" s="80">
        <v>117270.65875122882</v>
      </c>
      <c r="Q8" s="80">
        <v>125378.38175657392</v>
      </c>
      <c r="R8" s="80">
        <v>133486.10476191714</v>
      </c>
      <c r="S8" s="80">
        <v>141593.82776726224</v>
      </c>
      <c r="T8" s="80">
        <v>149701.55077260733</v>
      </c>
      <c r="U8" s="80">
        <v>157809.27377795056</v>
      </c>
      <c r="V8" s="80">
        <v>165916.99678329565</v>
      </c>
      <c r="W8" s="80">
        <v>174024.71978864074</v>
      </c>
      <c r="X8" s="80">
        <v>182132.44279398397</v>
      </c>
      <c r="Y8" s="80">
        <v>190240.16579932906</v>
      </c>
      <c r="Z8" s="80">
        <v>198347.88880467229</v>
      </c>
      <c r="AA8" s="80">
        <v>206455.61181001738</v>
      </c>
      <c r="AB8" s="80">
        <v>214563.33481536247</v>
      </c>
      <c r="AC8" s="80">
        <v>222671.0578207057</v>
      </c>
      <c r="AD8" s="80">
        <v>230778.78082605079</v>
      </c>
      <c r="AE8" s="80">
        <v>238886.50383139588</v>
      </c>
      <c r="AF8" s="80">
        <v>246994.22683673911</v>
      </c>
      <c r="AG8" s="80">
        <v>255101.9498420842</v>
      </c>
      <c r="AH8" s="80">
        <v>263209.67284742929</v>
      </c>
      <c r="AI8" s="80">
        <v>271317.39585277252</v>
      </c>
    </row>
    <row r="9" spans="1:35">
      <c r="A9" s="15"/>
      <c r="B9" s="15"/>
      <c r="C9" s="17" t="s">
        <v>25</v>
      </c>
      <c r="D9" s="80">
        <v>3006.7960130674305</v>
      </c>
      <c r="E9" s="80">
        <v>4077.5563058357152</v>
      </c>
      <c r="F9" s="80">
        <v>5536.100836520749</v>
      </c>
      <c r="G9" s="80">
        <v>6736.1225419277325</v>
      </c>
      <c r="H9" s="80">
        <v>8000.7749536545016</v>
      </c>
      <c r="I9" s="80">
        <v>9265.4273653812706</v>
      </c>
      <c r="J9" s="80">
        <v>10530.079777107574</v>
      </c>
      <c r="K9" s="80">
        <v>11794.732188834343</v>
      </c>
      <c r="L9" s="80">
        <v>13059.384600561112</v>
      </c>
      <c r="M9" s="80">
        <v>14324.037012287881</v>
      </c>
      <c r="N9" s="80">
        <v>15588.689424014185</v>
      </c>
      <c r="O9" s="80">
        <v>16853.341835740954</v>
      </c>
      <c r="P9" s="80">
        <v>18117.994247467723</v>
      </c>
      <c r="Q9" s="80">
        <v>19382.646659194492</v>
      </c>
      <c r="R9" s="80">
        <v>20647.299070921261</v>
      </c>
      <c r="S9" s="80">
        <v>21911.951482647564</v>
      </c>
      <c r="T9" s="80">
        <v>23176.603894374333</v>
      </c>
      <c r="U9" s="80">
        <v>24441.256306101102</v>
      </c>
      <c r="V9" s="80">
        <v>25705.908717827871</v>
      </c>
      <c r="W9" s="80">
        <v>26970.561129554175</v>
      </c>
      <c r="X9" s="80">
        <v>28235.213541280944</v>
      </c>
      <c r="Y9" s="80">
        <v>29499.865953007713</v>
      </c>
      <c r="Z9" s="80">
        <v>30764.518364734482</v>
      </c>
      <c r="AA9" s="80">
        <v>32029.170776460785</v>
      </c>
      <c r="AB9" s="80">
        <v>33293.823188187554</v>
      </c>
      <c r="AC9" s="80">
        <v>34558.475599914324</v>
      </c>
      <c r="AD9" s="80">
        <v>35823.128011641093</v>
      </c>
      <c r="AE9" s="80">
        <v>37087.780423367396</v>
      </c>
      <c r="AF9" s="80">
        <v>38352.432835094165</v>
      </c>
      <c r="AG9" s="80">
        <v>39617.085246820934</v>
      </c>
      <c r="AH9" s="80">
        <v>40881.737658547703</v>
      </c>
      <c r="AI9" s="80">
        <v>42146.390070274472</v>
      </c>
    </row>
    <row r="10" spans="1:35">
      <c r="A10" s="15"/>
      <c r="B10" s="15"/>
      <c r="C10" s="17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>
      <c r="C11" s="17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>
      <c r="A12" t="e">
        <f>A10/A9</f>
        <v>#DIV/0!</v>
      </c>
      <c r="C12" s="17" t="s">
        <v>26</v>
      </c>
      <c r="D12" s="80">
        <v>206.54622970105956</v>
      </c>
      <c r="E12" s="80">
        <v>311.01704444465162</v>
      </c>
      <c r="F12" s="80">
        <v>296.42158651815868</v>
      </c>
      <c r="G12" s="80">
        <v>277.86190643913858</v>
      </c>
      <c r="H12" s="80">
        <v>274.27882999803882</v>
      </c>
      <c r="I12" s="80">
        <v>270.69575355694025</v>
      </c>
      <c r="J12" s="80">
        <v>267.11267711584037</v>
      </c>
      <c r="K12" s="80">
        <v>263.52960067474061</v>
      </c>
      <c r="L12" s="80">
        <v>259.94652423364204</v>
      </c>
      <c r="M12" s="80">
        <v>256.36344779254227</v>
      </c>
      <c r="N12" s="80">
        <v>252.78037135144368</v>
      </c>
      <c r="O12" s="80">
        <v>249.19729491034394</v>
      </c>
      <c r="P12" s="80">
        <v>245.61421846924523</v>
      </c>
      <c r="Q12" s="80">
        <v>242.0311420281455</v>
      </c>
      <c r="R12" s="80">
        <v>238.44806558704687</v>
      </c>
      <c r="S12" s="80">
        <v>234.86498914594713</v>
      </c>
      <c r="T12" s="80">
        <v>231.28191270484854</v>
      </c>
      <c r="U12" s="80">
        <v>227.69883626374869</v>
      </c>
      <c r="V12" s="80">
        <v>224.11575982265009</v>
      </c>
      <c r="W12" s="80">
        <v>220.53268338155033</v>
      </c>
      <c r="X12" s="80">
        <v>216.94960694045176</v>
      </c>
      <c r="Y12" s="80">
        <v>213.366530499352</v>
      </c>
      <c r="Z12" s="80">
        <v>209.78345405825323</v>
      </c>
      <c r="AA12" s="80">
        <v>206.20037761715355</v>
      </c>
      <c r="AB12" s="80">
        <v>202.61730117605495</v>
      </c>
      <c r="AC12" s="80">
        <v>199.03422473495519</v>
      </c>
      <c r="AD12" s="80">
        <v>195.45114829385659</v>
      </c>
      <c r="AE12" s="80">
        <v>191.86807185275674</v>
      </c>
      <c r="AF12" s="80">
        <v>188.28499541165814</v>
      </c>
      <c r="AG12" s="80">
        <v>184.70191897055841</v>
      </c>
      <c r="AH12" s="80">
        <v>181.11884252945868</v>
      </c>
      <c r="AI12" s="80">
        <v>177.53576608836005</v>
      </c>
    </row>
    <row r="13" spans="1:35">
      <c r="C13" s="17" t="s">
        <v>27</v>
      </c>
      <c r="D13" s="80">
        <v>56719.050638672627</v>
      </c>
      <c r="E13" s="80">
        <v>58126.654839157338</v>
      </c>
      <c r="F13" s="80">
        <v>55398.877824146577</v>
      </c>
      <c r="G13" s="80">
        <v>45804.226353627499</v>
      </c>
      <c r="H13" s="80">
        <v>43198.112814127322</v>
      </c>
      <c r="I13" s="80">
        <v>40591.999274628055</v>
      </c>
      <c r="J13" s="80">
        <v>37985.885735127842</v>
      </c>
      <c r="K13" s="80">
        <v>35379.772195627658</v>
      </c>
      <c r="L13" s="80">
        <v>32773.658656128406</v>
      </c>
      <c r="M13" s="80">
        <v>30167.545116628218</v>
      </c>
      <c r="N13" s="80">
        <v>27561.431577128966</v>
      </c>
      <c r="O13" s="80">
        <v>24955.318037628778</v>
      </c>
      <c r="P13" s="80">
        <v>22349.2044981295</v>
      </c>
      <c r="Q13" s="80">
        <v>19743.090958629313</v>
      </c>
      <c r="R13" s="80">
        <v>17136.977419130046</v>
      </c>
      <c r="S13" s="80">
        <v>14530.863879629869</v>
      </c>
      <c r="T13" s="80">
        <v>11924.750340130609</v>
      </c>
      <c r="U13" s="80">
        <v>9318.6368006303965</v>
      </c>
      <c r="V13" s="80">
        <v>6712.523261131144</v>
      </c>
      <c r="W13" s="80">
        <v>4106.4097216309528</v>
      </c>
      <c r="X13" s="80">
        <v>1500.2961821317003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</row>
    <row r="14" spans="1:35">
      <c r="C14" s="17" t="s">
        <v>28</v>
      </c>
      <c r="D14" s="80">
        <v>243.47183425946551</v>
      </c>
      <c r="E14" s="80">
        <v>3286.7948991594908</v>
      </c>
      <c r="F14" s="80">
        <v>5307.2635294547563</v>
      </c>
      <c r="G14" s="80">
        <v>8009.6351161533967</v>
      </c>
      <c r="H14" s="80">
        <v>10541.530963751487</v>
      </c>
      <c r="I14" s="80">
        <v>13073.426811348647</v>
      </c>
      <c r="J14" s="80">
        <v>15605.322658946738</v>
      </c>
      <c r="K14" s="80">
        <v>18137.218506544828</v>
      </c>
      <c r="L14" s="80">
        <v>20669.114354141988</v>
      </c>
      <c r="M14" s="80">
        <v>23201.010201740079</v>
      </c>
      <c r="N14" s="80">
        <v>25732.906049337238</v>
      </c>
      <c r="O14" s="80">
        <v>28264.801896935329</v>
      </c>
      <c r="P14" s="80">
        <v>30796.697744532488</v>
      </c>
      <c r="Q14" s="80">
        <v>33328.593592130579</v>
      </c>
      <c r="R14" s="80">
        <v>35860.489439727738</v>
      </c>
      <c r="S14" s="80">
        <v>38392.385287325829</v>
      </c>
      <c r="T14" s="80">
        <v>40924.281134922989</v>
      </c>
      <c r="U14" s="80">
        <v>43456.176982521079</v>
      </c>
      <c r="V14" s="80">
        <v>45988.072830118239</v>
      </c>
      <c r="W14" s="80">
        <v>48519.96867771633</v>
      </c>
      <c r="X14" s="80">
        <v>51051.864525313489</v>
      </c>
      <c r="Y14" s="80">
        <v>53583.76037291158</v>
      </c>
      <c r="Z14" s="80">
        <v>56115.656220508739</v>
      </c>
      <c r="AA14" s="80">
        <v>58647.55206810683</v>
      </c>
      <c r="AB14" s="80">
        <v>61179.44791570399</v>
      </c>
      <c r="AC14" s="80">
        <v>63711.34376330208</v>
      </c>
      <c r="AD14" s="80">
        <v>66243.23961089924</v>
      </c>
      <c r="AE14" s="80">
        <v>68775.135458497331</v>
      </c>
      <c r="AF14" s="80">
        <v>71307.03130609449</v>
      </c>
      <c r="AG14" s="80">
        <v>73838.927153692581</v>
      </c>
      <c r="AH14" s="80">
        <v>76370.823001290672</v>
      </c>
      <c r="AI14" s="80">
        <v>78902.718848887831</v>
      </c>
    </row>
    <row r="15" spans="1:35">
      <c r="C15" s="17" t="s">
        <v>29</v>
      </c>
      <c r="D15" s="80">
        <v>0</v>
      </c>
      <c r="E15" s="80">
        <v>0</v>
      </c>
      <c r="F15" s="80">
        <v>0</v>
      </c>
      <c r="G15" s="80">
        <v>3254.9579901771358</v>
      </c>
      <c r="H15" s="80">
        <v>4761.6932919536966</v>
      </c>
      <c r="I15" s="80">
        <v>6260.6679128826981</v>
      </c>
      <c r="J15" s="80">
        <v>7751.9046575359653</v>
      </c>
      <c r="K15" s="80">
        <v>10321.101500050489</v>
      </c>
      <c r="L15" s="80">
        <v>12882.906603365907</v>
      </c>
      <c r="M15" s="80">
        <v>15437.316333392137</v>
      </c>
      <c r="N15" s="80">
        <v>17984.327053656471</v>
      </c>
      <c r="O15" s="80">
        <v>20523.935125301698</v>
      </c>
      <c r="P15" s="80">
        <v>23053.615872471524</v>
      </c>
      <c r="Q15" s="80">
        <v>25575.054837513562</v>
      </c>
      <c r="R15" s="80">
        <v>28088.252020427837</v>
      </c>
      <c r="S15" s="80">
        <v>30593.207421214356</v>
      </c>
      <c r="T15" s="80">
        <v>33089.92103987305</v>
      </c>
      <c r="U15" s="80">
        <v>35578.392876404017</v>
      </c>
      <c r="V15" s="80">
        <v>38058.6229308072</v>
      </c>
      <c r="W15" s="80">
        <v>40530.611203082583</v>
      </c>
      <c r="X15" s="80">
        <v>42994.357693230224</v>
      </c>
      <c r="Y15" s="80">
        <v>45449.862401250066</v>
      </c>
      <c r="Z15" s="80">
        <v>47897.125327142145</v>
      </c>
      <c r="AA15" s="80">
        <v>50336.146470906446</v>
      </c>
      <c r="AB15" s="80">
        <v>52766.925832543013</v>
      </c>
      <c r="AC15" s="80">
        <v>55189.463412051715</v>
      </c>
      <c r="AD15" s="80">
        <v>57603.759209432705</v>
      </c>
      <c r="AE15" s="80">
        <v>60009.813224685931</v>
      </c>
      <c r="AF15" s="80">
        <v>62407.625457811337</v>
      </c>
      <c r="AG15" s="80">
        <v>64797.195908809001</v>
      </c>
      <c r="AH15" s="80">
        <v>67178.52457767888</v>
      </c>
      <c r="AI15" s="80">
        <v>69551.61146442093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4815</v>
      </c>
      <c r="F18" s="22">
        <f>INDEX(NoSettings!$C$2:$AG$6843,MATCH($C18,NoSettings!$A$2:$A$6843,0),MATCH(F$17,NoSettings!$C$1:$AG$1,0))</f>
        <v>21189</v>
      </c>
      <c r="G18" s="22">
        <f>INDEX(NoSettings!$C$2:$AG$6843,MATCH($C18,NoSettings!$A$2:$A$6843,0),MATCH(G$17,NoSettings!$C$1:$AG$1,0))</f>
        <v>28788</v>
      </c>
      <c r="H18" s="22">
        <f>INDEX(NoSettings!$C$2:$AG$6843,MATCH($C18,NoSettings!$A$2:$A$6843,0),MATCH(H$17,NoSettings!$C$1:$AG$1,0))</f>
        <v>39783</v>
      </c>
      <c r="I18" s="22">
        <f>INDEX(NoSettings!$C$2:$AG$6843,MATCH($C18,NoSettings!$A$2:$A$6843,0),MATCH(I$17,NoSettings!$C$1:$AG$1,0))</f>
        <v>54906</v>
      </c>
      <c r="J18" s="22">
        <f>INDEX(NoSettings!$C$2:$AG$6843,MATCH($C18,NoSettings!$A$2:$A$6843,0),MATCH(J$17,NoSettings!$C$1:$AG$1,0))</f>
        <v>74643</v>
      </c>
      <c r="K18" s="22">
        <f>INDEX(NoSettings!$C$2:$AG$6843,MATCH($C18,NoSettings!$A$2:$A$6843,0),MATCH(K$17,NoSettings!$C$1:$AG$1,0))</f>
        <v>103089</v>
      </c>
      <c r="L18" s="22">
        <f>INDEX(NoSettings!$C$2:$AG$6843,MATCH($C18,NoSettings!$A$2:$A$6843,0),MATCH(L$17,NoSettings!$C$1:$AG$1,0))</f>
        <v>142842</v>
      </c>
      <c r="M18" s="22">
        <f>INDEX(NoSettings!$C$2:$AG$6843,MATCH($C18,NoSettings!$A$2:$A$6843,0),MATCH(M$17,NoSettings!$C$1:$AG$1,0))</f>
        <v>197313</v>
      </c>
      <c r="N18" s="22">
        <f>INDEX(NoSettings!$C$2:$AG$6843,MATCH($C18,NoSettings!$A$2:$A$6843,0),MATCH(N$17,NoSettings!$C$1:$AG$1,0))</f>
        <v>267618</v>
      </c>
      <c r="O18" s="22">
        <f>INDEX(NoSettings!$C$2:$AG$6843,MATCH($C18,NoSettings!$A$2:$A$6843,0),MATCH(O$17,NoSettings!$C$1:$AG$1,0))</f>
        <v>358401</v>
      </c>
      <c r="P18" s="22">
        <f>INDEX(NoSettings!$C$2:$AG$6843,MATCH($C18,NoSettings!$A$2:$A$6843,0),MATCH(P$17,NoSettings!$C$1:$AG$1,0))</f>
        <v>471753</v>
      </c>
      <c r="Q18" s="22">
        <f>INDEX(NoSettings!$C$2:$AG$6843,MATCH($C18,NoSettings!$A$2:$A$6843,0),MATCH(Q$17,NoSettings!$C$1:$AG$1,0))</f>
        <v>605751</v>
      </c>
      <c r="R18" s="22">
        <f>INDEX(NoSettings!$C$2:$AG$6843,MATCH($C18,NoSettings!$A$2:$A$6843,0),MATCH(R$17,NoSettings!$C$1:$AG$1,0))</f>
        <v>769023</v>
      </c>
      <c r="S18" s="22">
        <f>INDEX(NoSettings!$C$2:$AG$6843,MATCH($C18,NoSettings!$A$2:$A$6843,0),MATCH(S$17,NoSettings!$C$1:$AG$1,0))</f>
        <v>947850</v>
      </c>
      <c r="T18" s="22">
        <f>INDEX(NoSettings!$C$2:$AG$6843,MATCH($C18,NoSettings!$A$2:$A$6843,0),MATCH(T$17,NoSettings!$C$1:$AG$1,0))</f>
        <v>1154840</v>
      </c>
      <c r="U18" s="22">
        <f>INDEX(NoSettings!$C$2:$AG$6843,MATCH($C18,NoSettings!$A$2:$A$6843,0),MATCH(U$17,NoSettings!$C$1:$AG$1,0))</f>
        <v>1375930</v>
      </c>
      <c r="V18" s="22">
        <f>INDEX(NoSettings!$C$2:$AG$6843,MATCH($C18,NoSettings!$A$2:$A$6843,0),MATCH(V$17,NoSettings!$C$1:$AG$1,0))</f>
        <v>1609810</v>
      </c>
      <c r="W18" s="22">
        <f>INDEX(NoSettings!$C$2:$AG$6843,MATCH($C18,NoSettings!$A$2:$A$6843,0),MATCH(W$17,NoSettings!$C$1:$AG$1,0))</f>
        <v>1860410</v>
      </c>
      <c r="X18" s="22">
        <f>INDEX(NoSettings!$C$2:$AG$6843,MATCH($C18,NoSettings!$A$2:$A$6843,0),MATCH(X$17,NoSettings!$C$1:$AG$1,0))</f>
        <v>2113470</v>
      </c>
      <c r="Y18" s="22">
        <f>INDEX(NoSettings!$C$2:$AG$6843,MATCH($C18,NoSettings!$A$2:$A$6843,0),MATCH(Y$17,NoSettings!$C$1:$AG$1,0))</f>
        <v>2371710</v>
      </c>
      <c r="Z18" s="22">
        <f>INDEX(NoSettings!$C$2:$AG$6843,MATCH($C18,NoSettings!$A$2:$A$6843,0),MATCH(Z$17,NoSettings!$C$1:$AG$1,0))</f>
        <v>2609450</v>
      </c>
      <c r="AA18" s="22">
        <f>INDEX(NoSettings!$C$2:$AG$6843,MATCH($C18,NoSettings!$A$2:$A$6843,0),MATCH(AA$17,NoSettings!$C$1:$AG$1,0))</f>
        <v>2832550</v>
      </c>
      <c r="AB18" s="22">
        <f>INDEX(NoSettings!$C$2:$AG$6843,MATCH($C18,NoSettings!$A$2:$A$6843,0),MATCH(AB$17,NoSettings!$C$1:$AG$1,0))</f>
        <v>3058450</v>
      </c>
      <c r="AC18" s="22">
        <f>INDEX(NoSettings!$C$2:$AG$6843,MATCH($C18,NoSettings!$A$2:$A$6843,0),MATCH(AC$17,NoSettings!$C$1:$AG$1,0))</f>
        <v>3269500</v>
      </c>
      <c r="AD18" s="22">
        <f>INDEX(NoSettings!$C$2:$AG$6843,MATCH($C18,NoSettings!$A$2:$A$6843,0),MATCH(AD$17,NoSettings!$C$1:$AG$1,0))</f>
        <v>3464780</v>
      </c>
      <c r="AE18" s="22">
        <f>INDEX(NoSettings!$C$2:$AG$6843,MATCH($C18,NoSettings!$A$2:$A$6843,0),MATCH(AE$17,NoSettings!$C$1:$AG$1,0))</f>
        <v>3648500</v>
      </c>
      <c r="AF18" s="22">
        <f>INDEX(NoSettings!$C$2:$AG$6843,MATCH($C18,NoSettings!$A$2:$A$6843,0),MATCH(AF$17,NoSettings!$C$1:$AG$1,0))</f>
        <v>3819000</v>
      </c>
      <c r="AG18" s="22">
        <f>INDEX(NoSettings!$C$2:$AG$6843,MATCH($C18,NoSettings!$A$2:$A$6843,0),MATCH(AG$17,NoSettings!$C$1:$AG$1,0))</f>
        <v>3981500</v>
      </c>
      <c r="AH18" s="22">
        <f>INDEX(NoSettings!$C$2:$AG$6843,MATCH($C18,NoSettings!$A$2:$A$6843,0),MATCH(AH$17,NoSettings!$C$1:$AG$1,0))</f>
        <v>4131220</v>
      </c>
      <c r="AI18" s="22">
        <f>INDEX(NoSettings!$C$2:$AG$6843,MATCH($C18,NoSettings!$A$2:$A$6843,0),MATCH(AI$17,NoSettings!$C$1:$AG$1,0))</f>
        <v>4289890</v>
      </c>
    </row>
    <row r="19" spans="3:35">
      <c r="C19" t="s">
        <v>5727</v>
      </c>
      <c r="E19" s="22">
        <f>INDEX(NoSettings!$C$2:$AG$6843,MATCH($C19,NoSettings!$A$2:$A$6843,0),MATCH(E$17,NoSettings!$C$1:$AG$1,0))</f>
        <v>797490</v>
      </c>
      <c r="F19" s="22">
        <f>INDEX(NoSettings!$C$2:$AG$6843,MATCH($C19,NoSettings!$A$2:$A$6843,0),MATCH(F$17,NoSettings!$C$1:$AG$1,0))</f>
        <v>807747</v>
      </c>
      <c r="G19" s="22">
        <f>INDEX(NoSettings!$C$2:$AG$6843,MATCH($C19,NoSettings!$A$2:$A$6843,0),MATCH(G$17,NoSettings!$C$1:$AG$1,0))</f>
        <v>830070</v>
      </c>
      <c r="H19" s="22">
        <f>INDEX(NoSettings!$C$2:$AG$6843,MATCH($C19,NoSettings!$A$2:$A$6843,0),MATCH(H$17,NoSettings!$C$1:$AG$1,0))</f>
        <v>852420</v>
      </c>
      <c r="I19" s="22">
        <f>INDEX(NoSettings!$C$2:$AG$6843,MATCH($C19,NoSettings!$A$2:$A$6843,0),MATCH(I$17,NoSettings!$C$1:$AG$1,0))</f>
        <v>874332</v>
      </c>
      <c r="J19" s="22">
        <f>INDEX(NoSettings!$C$2:$AG$6843,MATCH($C19,NoSettings!$A$2:$A$6843,0),MATCH(J$17,NoSettings!$C$1:$AG$1,0))</f>
        <v>888384</v>
      </c>
      <c r="K19" s="22">
        <f>INDEX(NoSettings!$C$2:$AG$6843,MATCH($C19,NoSettings!$A$2:$A$6843,0),MATCH(K$17,NoSettings!$C$1:$AG$1,0))</f>
        <v>909513</v>
      </c>
      <c r="L19" s="22">
        <f>INDEX(NoSettings!$C$2:$AG$6843,MATCH($C19,NoSettings!$A$2:$A$6843,0),MATCH(L$17,NoSettings!$C$1:$AG$1,0))</f>
        <v>937314</v>
      </c>
      <c r="M19" s="22">
        <f>INDEX(NoSettings!$C$2:$AG$6843,MATCH($C19,NoSettings!$A$2:$A$6843,0),MATCH(M$17,NoSettings!$C$1:$AG$1,0))</f>
        <v>955806</v>
      </c>
      <c r="N19" s="22">
        <f>INDEX(NoSettings!$C$2:$AG$6843,MATCH($C19,NoSettings!$A$2:$A$6843,0),MATCH(N$17,NoSettings!$C$1:$AG$1,0))</f>
        <v>975453</v>
      </c>
      <c r="O19" s="22">
        <f>INDEX(NoSettings!$C$2:$AG$6843,MATCH($C19,NoSettings!$A$2:$A$6843,0),MATCH(O$17,NoSettings!$C$1:$AG$1,0))</f>
        <v>995871</v>
      </c>
      <c r="P19" s="22">
        <f>INDEX(NoSettings!$C$2:$AG$6843,MATCH($C19,NoSettings!$A$2:$A$6843,0),MATCH(P$17,NoSettings!$C$1:$AG$1,0))</f>
        <v>1027290</v>
      </c>
      <c r="Q19" s="22">
        <f>INDEX(NoSettings!$C$2:$AG$6843,MATCH($C19,NoSettings!$A$2:$A$6843,0),MATCH(Q$17,NoSettings!$C$1:$AG$1,0))</f>
        <v>1053410</v>
      </c>
      <c r="R19" s="22">
        <f>INDEX(NoSettings!$C$2:$AG$6843,MATCH($C19,NoSettings!$A$2:$A$6843,0),MATCH(R$17,NoSettings!$C$1:$AG$1,0))</f>
        <v>1088230</v>
      </c>
      <c r="S19" s="22">
        <f>INDEX(NoSettings!$C$2:$AG$6843,MATCH($C19,NoSettings!$A$2:$A$6843,0),MATCH(S$17,NoSettings!$C$1:$AG$1,0))</f>
        <v>1122060</v>
      </c>
      <c r="T19" s="22">
        <f>INDEX(NoSettings!$C$2:$AG$6843,MATCH($C19,NoSettings!$A$2:$A$6843,0),MATCH(T$17,NoSettings!$C$1:$AG$1,0))</f>
        <v>1166850</v>
      </c>
      <c r="U19" s="22">
        <f>INDEX(NoSettings!$C$2:$AG$6843,MATCH($C19,NoSettings!$A$2:$A$6843,0),MATCH(U$17,NoSettings!$C$1:$AG$1,0))</f>
        <v>1219090</v>
      </c>
      <c r="V19" s="22">
        <f>INDEX(NoSettings!$C$2:$AG$6843,MATCH($C19,NoSettings!$A$2:$A$6843,0),MATCH(V$17,NoSettings!$C$1:$AG$1,0))</f>
        <v>1274010</v>
      </c>
      <c r="W19" s="22">
        <f>INDEX(NoSettings!$C$2:$AG$6843,MATCH($C19,NoSettings!$A$2:$A$6843,0),MATCH(W$17,NoSettings!$C$1:$AG$1,0))</f>
        <v>1325820</v>
      </c>
      <c r="X19" s="22">
        <f>INDEX(NoSettings!$C$2:$AG$6843,MATCH($C19,NoSettings!$A$2:$A$6843,0),MATCH(X$17,NoSettings!$C$1:$AG$1,0))</f>
        <v>1380500</v>
      </c>
      <c r="Y19" s="22">
        <f>INDEX(NoSettings!$C$2:$AG$6843,MATCH($C19,NoSettings!$A$2:$A$6843,0),MATCH(Y$17,NoSettings!$C$1:$AG$1,0))</f>
        <v>1448020</v>
      </c>
      <c r="Z19" s="22">
        <f>INDEX(NoSettings!$C$2:$AG$6843,MATCH($C19,NoSettings!$A$2:$A$6843,0),MATCH(Z$17,NoSettings!$C$1:$AG$1,0))</f>
        <v>1506940</v>
      </c>
      <c r="AA19" s="22">
        <f>INDEX(NoSettings!$C$2:$AG$6843,MATCH($C19,NoSettings!$A$2:$A$6843,0),MATCH(AA$17,NoSettings!$C$1:$AG$1,0))</f>
        <v>1567730</v>
      </c>
      <c r="AB19" s="22">
        <f>INDEX(NoSettings!$C$2:$AG$6843,MATCH($C19,NoSettings!$A$2:$A$6843,0),MATCH(AB$17,NoSettings!$C$1:$AG$1,0))</f>
        <v>1636630</v>
      </c>
      <c r="AC19" s="22">
        <f>INDEX(NoSettings!$C$2:$AG$6843,MATCH($C19,NoSettings!$A$2:$A$6843,0),MATCH(AC$17,NoSettings!$C$1:$AG$1,0))</f>
        <v>1706300</v>
      </c>
      <c r="AD19" s="22">
        <f>INDEX(NoSettings!$C$2:$AG$6843,MATCH($C19,NoSettings!$A$2:$A$6843,0),MATCH(AD$17,NoSettings!$C$1:$AG$1,0))</f>
        <v>1776170</v>
      </c>
      <c r="AE19" s="22">
        <f>INDEX(NoSettings!$C$2:$AG$6843,MATCH($C19,NoSettings!$A$2:$A$6843,0),MATCH(AE$17,NoSettings!$C$1:$AG$1,0))</f>
        <v>1842500</v>
      </c>
      <c r="AF19" s="22">
        <f>INDEX(NoSettings!$C$2:$AG$6843,MATCH($C19,NoSettings!$A$2:$A$6843,0),MATCH(AF$17,NoSettings!$C$1:$AG$1,0))</f>
        <v>1909040</v>
      </c>
      <c r="AG19" s="22">
        <f>INDEX(NoSettings!$C$2:$AG$6843,MATCH($C19,NoSettings!$A$2:$A$6843,0),MATCH(AG$17,NoSettings!$C$1:$AG$1,0))</f>
        <v>1971860</v>
      </c>
      <c r="AH19" s="22">
        <f>INDEX(NoSettings!$C$2:$AG$6843,MATCH($C19,NoSettings!$A$2:$A$6843,0),MATCH(AH$17,NoSettings!$C$1:$AG$1,0))</f>
        <v>2036040</v>
      </c>
      <c r="AI19" s="22">
        <f>INDEX(NoSettings!$C$2:$AG$6843,MATCH($C19,NoSettings!$A$2:$A$6843,0),MATCH(AI$17,NoSettings!$C$1:$AG$1,0))</f>
        <v>2107580</v>
      </c>
    </row>
    <row r="20" spans="3:35">
      <c r="C20" t="s">
        <v>5726</v>
      </c>
      <c r="E20" s="22">
        <f>INDEX(NoSettings!$C$2:$AG$6843,MATCH($C20,NoSettings!$A$2:$A$6843,0),MATCH(E$17,NoSettings!$C$1:$AG$1,0))</f>
        <v>367497</v>
      </c>
      <c r="F20" s="22">
        <f>INDEX(NoSettings!$C$2:$AG$6843,MATCH($C20,NoSettings!$A$2:$A$6843,0),MATCH(F$17,NoSettings!$C$1:$AG$1,0))</f>
        <v>361242</v>
      </c>
      <c r="G20" s="22">
        <f>INDEX(NoSettings!$C$2:$AG$6843,MATCH($C20,NoSettings!$A$2:$A$6843,0),MATCH(G$17,NoSettings!$C$1:$AG$1,0))</f>
        <v>371877</v>
      </c>
      <c r="H20" s="22">
        <f>INDEX(NoSettings!$C$2:$AG$6843,MATCH($C20,NoSettings!$A$2:$A$6843,0),MATCH(H$17,NoSettings!$C$1:$AG$1,0))</f>
        <v>380526</v>
      </c>
      <c r="I20" s="22">
        <f>INDEX(NoSettings!$C$2:$AG$6843,MATCH($C20,NoSettings!$A$2:$A$6843,0),MATCH(I$17,NoSettings!$C$1:$AG$1,0))</f>
        <v>389199</v>
      </c>
      <c r="J20" s="22">
        <f>INDEX(NoSettings!$C$2:$AG$6843,MATCH($C20,NoSettings!$A$2:$A$6843,0),MATCH(J$17,NoSettings!$C$1:$AG$1,0))</f>
        <v>394812</v>
      </c>
      <c r="K20" s="22">
        <f>INDEX(NoSettings!$C$2:$AG$6843,MATCH($C20,NoSettings!$A$2:$A$6843,0),MATCH(K$17,NoSettings!$C$1:$AG$1,0))</f>
        <v>403167</v>
      </c>
      <c r="L20" s="22">
        <f>INDEX(NoSettings!$C$2:$AG$6843,MATCH($C20,NoSettings!$A$2:$A$6843,0),MATCH(L$17,NoSettings!$C$1:$AG$1,0))</f>
        <v>415311</v>
      </c>
      <c r="M20" s="22">
        <f>INDEX(NoSettings!$C$2:$AG$6843,MATCH($C20,NoSettings!$A$2:$A$6843,0),MATCH(M$17,NoSettings!$C$1:$AG$1,0))</f>
        <v>423132</v>
      </c>
      <c r="N20" s="22">
        <f>INDEX(NoSettings!$C$2:$AG$6843,MATCH($C20,NoSettings!$A$2:$A$6843,0),MATCH(N$17,NoSettings!$C$1:$AG$1,0))</f>
        <v>431217</v>
      </c>
      <c r="O20" s="22">
        <f>INDEX(NoSettings!$C$2:$AG$6843,MATCH($C20,NoSettings!$A$2:$A$6843,0),MATCH(O$17,NoSettings!$C$1:$AG$1,0))</f>
        <v>439173</v>
      </c>
      <c r="P20" s="22">
        <f>INDEX(NoSettings!$C$2:$AG$6843,MATCH($C20,NoSettings!$A$2:$A$6843,0),MATCH(P$17,NoSettings!$C$1:$AG$1,0))</f>
        <v>452385</v>
      </c>
      <c r="Q20" s="22">
        <f>INDEX(NoSettings!$C$2:$AG$6843,MATCH($C20,NoSettings!$A$2:$A$6843,0),MATCH(Q$17,NoSettings!$C$1:$AG$1,0))</f>
        <v>463893</v>
      </c>
      <c r="R20" s="22">
        <f>INDEX(NoSettings!$C$2:$AG$6843,MATCH($C20,NoSettings!$A$2:$A$6843,0),MATCH(R$17,NoSettings!$C$1:$AG$1,0))</f>
        <v>478356</v>
      </c>
      <c r="S20" s="22">
        <f>INDEX(NoSettings!$C$2:$AG$6843,MATCH($C20,NoSettings!$A$2:$A$6843,0),MATCH(S$17,NoSettings!$C$1:$AG$1,0))</f>
        <v>492351</v>
      </c>
      <c r="T20" s="22">
        <f>INDEX(NoSettings!$C$2:$AG$6843,MATCH($C20,NoSettings!$A$2:$A$6843,0),MATCH(T$17,NoSettings!$C$1:$AG$1,0))</f>
        <v>511092</v>
      </c>
      <c r="U20" s="22">
        <f>INDEX(NoSettings!$C$2:$AG$6843,MATCH($C20,NoSettings!$A$2:$A$6843,0),MATCH(U$17,NoSettings!$C$1:$AG$1,0))</f>
        <v>532791</v>
      </c>
      <c r="V20" s="22">
        <f>INDEX(NoSettings!$C$2:$AG$6843,MATCH($C20,NoSettings!$A$2:$A$6843,0),MATCH(V$17,NoSettings!$C$1:$AG$1,0))</f>
        <v>556548</v>
      </c>
      <c r="W20" s="22">
        <f>INDEX(NoSettings!$C$2:$AG$6843,MATCH($C20,NoSettings!$A$2:$A$6843,0),MATCH(W$17,NoSettings!$C$1:$AG$1,0))</f>
        <v>577929</v>
      </c>
      <c r="X20" s="22">
        <f>INDEX(NoSettings!$C$2:$AG$6843,MATCH($C20,NoSettings!$A$2:$A$6843,0),MATCH(X$17,NoSettings!$C$1:$AG$1,0))</f>
        <v>600459</v>
      </c>
      <c r="Y20" s="22">
        <f>INDEX(NoSettings!$C$2:$AG$6843,MATCH($C20,NoSettings!$A$2:$A$6843,0),MATCH(Y$17,NoSettings!$C$1:$AG$1,0))</f>
        <v>628455</v>
      </c>
      <c r="Z20" s="22">
        <f>INDEX(NoSettings!$C$2:$AG$6843,MATCH($C20,NoSettings!$A$2:$A$6843,0),MATCH(Z$17,NoSettings!$C$1:$AG$1,0))</f>
        <v>653553</v>
      </c>
      <c r="AA20" s="22">
        <f>INDEX(NoSettings!$C$2:$AG$6843,MATCH($C20,NoSettings!$A$2:$A$6843,0),MATCH(AA$17,NoSettings!$C$1:$AG$1,0))</f>
        <v>678177</v>
      </c>
      <c r="AB20" s="22">
        <f>INDEX(NoSettings!$C$2:$AG$6843,MATCH($C20,NoSettings!$A$2:$A$6843,0),MATCH(AB$17,NoSettings!$C$1:$AG$1,0))</f>
        <v>706464</v>
      </c>
      <c r="AC20" s="22">
        <f>INDEX(NoSettings!$C$2:$AG$6843,MATCH($C20,NoSettings!$A$2:$A$6843,0),MATCH(AC$17,NoSettings!$C$1:$AG$1,0))</f>
        <v>734496</v>
      </c>
      <c r="AD20" s="22">
        <f>INDEX(NoSettings!$C$2:$AG$6843,MATCH($C20,NoSettings!$A$2:$A$6843,0),MATCH(AD$17,NoSettings!$C$1:$AG$1,0))</f>
        <v>762558</v>
      </c>
      <c r="AE20" s="22">
        <f>INDEX(NoSettings!$C$2:$AG$6843,MATCH($C20,NoSettings!$A$2:$A$6843,0),MATCH(AE$17,NoSettings!$C$1:$AG$1,0))</f>
        <v>790170</v>
      </c>
      <c r="AF20" s="22">
        <f>INDEX(NoSettings!$C$2:$AG$6843,MATCH($C20,NoSettings!$A$2:$A$6843,0),MATCH(AF$17,NoSettings!$C$1:$AG$1,0))</f>
        <v>816273</v>
      </c>
      <c r="AG20" s="22">
        <f>INDEX(NoSettings!$C$2:$AG$6843,MATCH($C20,NoSettings!$A$2:$A$6843,0),MATCH(AG$17,NoSettings!$C$1:$AG$1,0))</f>
        <v>841203</v>
      </c>
      <c r="AH20" s="22">
        <f>INDEX(NoSettings!$C$2:$AG$6843,MATCH($C20,NoSettings!$A$2:$A$6843,0),MATCH(AH$17,NoSettings!$C$1:$AG$1,0))</f>
        <v>865881</v>
      </c>
      <c r="AI20" s="22">
        <f>INDEX(NoSettings!$C$2:$AG$6843,MATCH($C20,NoSettings!$A$2:$A$6843,0),MATCH(AI$17,NoSettings!$C$1:$AG$1,0))</f>
        <v>895089</v>
      </c>
    </row>
    <row r="21" spans="3:35">
      <c r="C21" t="s">
        <v>5725</v>
      </c>
      <c r="E21" s="22">
        <f>INDEX(NoSettings!$C$2:$AG$6843,MATCH($C21,NoSettings!$A$2:$A$6843,0),MATCH(E$17,NoSettings!$C$1:$AG$1,0))</f>
        <v>19734</v>
      </c>
      <c r="F21" s="22">
        <f>INDEX(NoSettings!$C$2:$AG$6843,MATCH($C21,NoSettings!$A$2:$A$6843,0),MATCH(F$17,NoSettings!$C$1:$AG$1,0))</f>
        <v>20847</v>
      </c>
      <c r="G21" s="22">
        <f>INDEX(NoSettings!$C$2:$AG$6843,MATCH($C21,NoSettings!$A$2:$A$6843,0),MATCH(G$17,NoSettings!$C$1:$AG$1,0))</f>
        <v>21108</v>
      </c>
      <c r="H21" s="22">
        <f>INDEX(NoSettings!$C$2:$AG$6843,MATCH($C21,NoSettings!$A$2:$A$6843,0),MATCH(H$17,NoSettings!$C$1:$AG$1,0))</f>
        <v>21807</v>
      </c>
      <c r="I21" s="22">
        <f>INDEX(NoSettings!$C$2:$AG$6843,MATCH($C21,NoSettings!$A$2:$A$6843,0),MATCH(I$17,NoSettings!$C$1:$AG$1,0))</f>
        <v>22665</v>
      </c>
      <c r="J21" s="22">
        <f>INDEX(NoSettings!$C$2:$AG$6843,MATCH($C21,NoSettings!$A$2:$A$6843,0),MATCH(J$17,NoSettings!$C$1:$AG$1,0))</f>
        <v>22995</v>
      </c>
      <c r="K21" s="22">
        <f>INDEX(NoSettings!$C$2:$AG$6843,MATCH($C21,NoSettings!$A$2:$A$6843,0),MATCH(K$17,NoSettings!$C$1:$AG$1,0))</f>
        <v>23484</v>
      </c>
      <c r="L21" s="22">
        <f>INDEX(NoSettings!$C$2:$AG$6843,MATCH($C21,NoSettings!$A$2:$A$6843,0),MATCH(L$17,NoSettings!$C$1:$AG$1,0))</f>
        <v>24210</v>
      </c>
      <c r="M21" s="22">
        <f>INDEX(NoSettings!$C$2:$AG$6843,MATCH($C21,NoSettings!$A$2:$A$6843,0),MATCH(M$17,NoSettings!$C$1:$AG$1,0))</f>
        <v>24702</v>
      </c>
      <c r="N21" s="22">
        <f>INDEX(NoSettings!$C$2:$AG$6843,MATCH($C21,NoSettings!$A$2:$A$6843,0),MATCH(N$17,NoSettings!$C$1:$AG$1,0))</f>
        <v>25161</v>
      </c>
      <c r="O21" s="22">
        <f>INDEX(NoSettings!$C$2:$AG$6843,MATCH($C21,NoSettings!$A$2:$A$6843,0),MATCH(O$17,NoSettings!$C$1:$AG$1,0))</f>
        <v>25653</v>
      </c>
      <c r="P21" s="22">
        <f>INDEX(NoSettings!$C$2:$AG$6843,MATCH($C21,NoSettings!$A$2:$A$6843,0),MATCH(P$17,NoSettings!$C$1:$AG$1,0))</f>
        <v>26367</v>
      </c>
      <c r="Q21" s="22">
        <f>INDEX(NoSettings!$C$2:$AG$6843,MATCH($C21,NoSettings!$A$2:$A$6843,0),MATCH(Q$17,NoSettings!$C$1:$AG$1,0))</f>
        <v>27042</v>
      </c>
      <c r="R21" s="22">
        <f>INDEX(NoSettings!$C$2:$AG$6843,MATCH($C21,NoSettings!$A$2:$A$6843,0),MATCH(R$17,NoSettings!$C$1:$AG$1,0))</f>
        <v>27921</v>
      </c>
      <c r="S21" s="22">
        <f>INDEX(NoSettings!$C$2:$AG$6843,MATCH($C21,NoSettings!$A$2:$A$6843,0),MATCH(S$17,NoSettings!$C$1:$AG$1,0))</f>
        <v>28671</v>
      </c>
      <c r="T21" s="22">
        <f>INDEX(NoSettings!$C$2:$AG$6843,MATCH($C21,NoSettings!$A$2:$A$6843,0),MATCH(T$17,NoSettings!$C$1:$AG$1,0))</f>
        <v>29814</v>
      </c>
      <c r="U21" s="22">
        <f>INDEX(NoSettings!$C$2:$AG$6843,MATCH($C21,NoSettings!$A$2:$A$6843,0),MATCH(U$17,NoSettings!$C$1:$AG$1,0))</f>
        <v>31155</v>
      </c>
      <c r="V21" s="22">
        <f>INDEX(NoSettings!$C$2:$AG$6843,MATCH($C21,NoSettings!$A$2:$A$6843,0),MATCH(V$17,NoSettings!$C$1:$AG$1,0))</f>
        <v>32484</v>
      </c>
      <c r="W21" s="22">
        <f>INDEX(NoSettings!$C$2:$AG$6843,MATCH($C21,NoSettings!$A$2:$A$6843,0),MATCH(W$17,NoSettings!$C$1:$AG$1,0))</f>
        <v>33810</v>
      </c>
      <c r="X21" s="22">
        <f>INDEX(NoSettings!$C$2:$AG$6843,MATCH($C21,NoSettings!$A$2:$A$6843,0),MATCH(X$17,NoSettings!$C$1:$AG$1,0))</f>
        <v>35127</v>
      </c>
      <c r="Y21" s="22">
        <f>INDEX(NoSettings!$C$2:$AG$6843,MATCH($C21,NoSettings!$A$2:$A$6843,0),MATCH(Y$17,NoSettings!$C$1:$AG$1,0))</f>
        <v>36888</v>
      </c>
      <c r="Z21" s="22">
        <f>INDEX(NoSettings!$C$2:$AG$6843,MATCH($C21,NoSettings!$A$2:$A$6843,0),MATCH(Z$17,NoSettings!$C$1:$AG$1,0))</f>
        <v>38385</v>
      </c>
      <c r="AA21" s="22">
        <f>INDEX(NoSettings!$C$2:$AG$6843,MATCH($C21,NoSettings!$A$2:$A$6843,0),MATCH(AA$17,NoSettings!$C$1:$AG$1,0))</f>
        <v>39831</v>
      </c>
      <c r="AB21" s="22">
        <f>INDEX(NoSettings!$C$2:$AG$6843,MATCH($C21,NoSettings!$A$2:$A$6843,0),MATCH(AB$17,NoSettings!$C$1:$AG$1,0))</f>
        <v>41604</v>
      </c>
      <c r="AC21" s="22">
        <f>INDEX(NoSettings!$C$2:$AG$6843,MATCH($C21,NoSettings!$A$2:$A$6843,0),MATCH(AC$17,NoSettings!$C$1:$AG$1,0))</f>
        <v>43368</v>
      </c>
      <c r="AD21" s="22">
        <f>INDEX(NoSettings!$C$2:$AG$6843,MATCH($C21,NoSettings!$A$2:$A$6843,0),MATCH(AD$17,NoSettings!$C$1:$AG$1,0))</f>
        <v>45012</v>
      </c>
      <c r="AE21" s="22">
        <f>INDEX(NoSettings!$C$2:$AG$6843,MATCH($C21,NoSettings!$A$2:$A$6843,0),MATCH(AE$17,NoSettings!$C$1:$AG$1,0))</f>
        <v>46689</v>
      </c>
      <c r="AF21" s="22">
        <f>INDEX(NoSettings!$C$2:$AG$6843,MATCH($C21,NoSettings!$A$2:$A$6843,0),MATCH(AF$17,NoSettings!$C$1:$AG$1,0))</f>
        <v>48375</v>
      </c>
      <c r="AG21" s="22">
        <f>INDEX(NoSettings!$C$2:$AG$6843,MATCH($C21,NoSettings!$A$2:$A$6843,0),MATCH(AG$17,NoSettings!$C$1:$AG$1,0))</f>
        <v>49863</v>
      </c>
      <c r="AH21" s="22">
        <f>INDEX(NoSettings!$C$2:$AG$6843,MATCH($C21,NoSettings!$A$2:$A$6843,0),MATCH(AH$17,NoSettings!$C$1:$AG$1,0))</f>
        <v>51483</v>
      </c>
      <c r="AI21" s="22">
        <f>INDEX(NoSettings!$C$2:$AG$6843,MATCH($C21,NoSettings!$A$2:$A$6843,0),MATCH(AI$17,NoSettings!$C$1:$AG$1,0))</f>
        <v>53274</v>
      </c>
    </row>
    <row r="22" spans="3:35">
      <c r="C22" t="s">
        <v>5723</v>
      </c>
      <c r="E22" s="22">
        <f>INDEX(NoSettings!$C$2:$AG$6843,MATCH($C22,NoSettings!$A$2:$A$6843,0),MATCH(E$17,NoSettings!$C$1:$AG$1,0))</f>
        <v>51</v>
      </c>
      <c r="F22" s="22">
        <f>INDEX(NoSettings!$C$2:$AG$6843,MATCH($C22,NoSettings!$A$2:$A$6843,0),MATCH(F$17,NoSettings!$C$1:$AG$1,0))</f>
        <v>63</v>
      </c>
      <c r="G22" s="22">
        <f>INDEX(NoSettings!$C$2:$AG$6843,MATCH($C22,NoSettings!$A$2:$A$6843,0),MATCH(G$17,NoSettings!$C$1:$AG$1,0))</f>
        <v>84</v>
      </c>
      <c r="H22" s="22">
        <f>INDEX(NoSettings!$C$2:$AG$6843,MATCH($C22,NoSettings!$A$2:$A$6843,0),MATCH(H$17,NoSettings!$C$1:$AG$1,0))</f>
        <v>96</v>
      </c>
      <c r="I22" s="22">
        <f>INDEX(NoSettings!$C$2:$AG$6843,MATCH($C22,NoSettings!$A$2:$A$6843,0),MATCH(I$17,NoSettings!$C$1:$AG$1,0))</f>
        <v>111</v>
      </c>
      <c r="J22" s="22">
        <f>INDEX(NoSettings!$C$2:$AG$6843,MATCH($C22,NoSettings!$A$2:$A$6843,0),MATCH(J$17,NoSettings!$C$1:$AG$1,0))</f>
        <v>126</v>
      </c>
      <c r="K22" s="22">
        <f>INDEX(NoSettings!$C$2:$AG$6843,MATCH($C22,NoSettings!$A$2:$A$6843,0),MATCH(K$17,NoSettings!$C$1:$AG$1,0))</f>
        <v>150</v>
      </c>
      <c r="L22" s="22">
        <f>INDEX(NoSettings!$C$2:$AG$6843,MATCH($C22,NoSettings!$A$2:$A$6843,0),MATCH(L$17,NoSettings!$C$1:$AG$1,0))</f>
        <v>177</v>
      </c>
      <c r="M22" s="22">
        <f>INDEX(NoSettings!$C$2:$AG$6843,MATCH($C22,NoSettings!$A$2:$A$6843,0),MATCH(M$17,NoSettings!$C$1:$AG$1,0))</f>
        <v>213</v>
      </c>
      <c r="N22" s="22">
        <f>INDEX(NoSettings!$C$2:$AG$6843,MATCH($C22,NoSettings!$A$2:$A$6843,0),MATCH(N$17,NoSettings!$C$1:$AG$1,0))</f>
        <v>258</v>
      </c>
      <c r="O22" s="22">
        <f>INDEX(NoSettings!$C$2:$AG$6843,MATCH($C22,NoSettings!$A$2:$A$6843,0),MATCH(O$17,NoSettings!$C$1:$AG$1,0))</f>
        <v>312</v>
      </c>
      <c r="P22" s="22">
        <f>INDEX(NoSettings!$C$2:$AG$6843,MATCH($C22,NoSettings!$A$2:$A$6843,0),MATCH(P$17,NoSettings!$C$1:$AG$1,0))</f>
        <v>387</v>
      </c>
      <c r="Q22" s="22">
        <f>INDEX(NoSettings!$C$2:$AG$6843,MATCH($C22,NoSettings!$A$2:$A$6843,0),MATCH(Q$17,NoSettings!$C$1:$AG$1,0))</f>
        <v>474</v>
      </c>
      <c r="R22" s="22">
        <f>INDEX(NoSettings!$C$2:$AG$6843,MATCH($C22,NoSettings!$A$2:$A$6843,0),MATCH(R$17,NoSettings!$C$1:$AG$1,0))</f>
        <v>588</v>
      </c>
      <c r="S22" s="22">
        <f>INDEX(NoSettings!$C$2:$AG$6843,MATCH($C22,NoSettings!$A$2:$A$6843,0),MATCH(S$17,NoSettings!$C$1:$AG$1,0))</f>
        <v>717</v>
      </c>
      <c r="T22" s="22">
        <f>INDEX(NoSettings!$C$2:$AG$6843,MATCH($C22,NoSettings!$A$2:$A$6843,0),MATCH(T$17,NoSettings!$C$1:$AG$1,0))</f>
        <v>876</v>
      </c>
      <c r="U22" s="22">
        <f>INDEX(NoSettings!$C$2:$AG$6843,MATCH($C22,NoSettings!$A$2:$A$6843,0),MATCH(U$17,NoSettings!$C$1:$AG$1,0))</f>
        <v>1056</v>
      </c>
      <c r="V22" s="22">
        <f>INDEX(NoSettings!$C$2:$AG$6843,MATCH($C22,NoSettings!$A$2:$A$6843,0),MATCH(V$17,NoSettings!$C$1:$AG$1,0))</f>
        <v>1257</v>
      </c>
      <c r="W22" s="22">
        <f>INDEX(NoSettings!$C$2:$AG$6843,MATCH($C22,NoSettings!$A$2:$A$6843,0),MATCH(W$17,NoSettings!$C$1:$AG$1,0))</f>
        <v>1467</v>
      </c>
      <c r="X22" s="22">
        <f>INDEX(NoSettings!$C$2:$AG$6843,MATCH($C22,NoSettings!$A$2:$A$6843,0),MATCH(X$17,NoSettings!$C$1:$AG$1,0))</f>
        <v>1683</v>
      </c>
      <c r="Y22" s="22">
        <f>INDEX(NoSettings!$C$2:$AG$6843,MATCH($C22,NoSettings!$A$2:$A$6843,0),MATCH(Y$17,NoSettings!$C$1:$AG$1,0))</f>
        <v>1923</v>
      </c>
      <c r="Z22" s="22">
        <f>INDEX(NoSettings!$C$2:$AG$6843,MATCH($C22,NoSettings!$A$2:$A$6843,0),MATCH(Z$17,NoSettings!$C$1:$AG$1,0))</f>
        <v>2133</v>
      </c>
      <c r="AA22" s="22">
        <f>INDEX(NoSettings!$C$2:$AG$6843,MATCH($C22,NoSettings!$A$2:$A$6843,0),MATCH(AA$17,NoSettings!$C$1:$AG$1,0))</f>
        <v>2340</v>
      </c>
      <c r="AB22" s="22">
        <f>INDEX(NoSettings!$C$2:$AG$6843,MATCH($C22,NoSettings!$A$2:$A$6843,0),MATCH(AB$17,NoSettings!$C$1:$AG$1,0))</f>
        <v>2559</v>
      </c>
      <c r="AC22" s="22">
        <f>INDEX(NoSettings!$C$2:$AG$6843,MATCH($C22,NoSettings!$A$2:$A$6843,0),MATCH(AC$17,NoSettings!$C$1:$AG$1,0))</f>
        <v>2772</v>
      </c>
      <c r="AD22" s="22">
        <f>INDEX(NoSettings!$C$2:$AG$6843,MATCH($C22,NoSettings!$A$2:$A$6843,0),MATCH(AD$17,NoSettings!$C$1:$AG$1,0))</f>
        <v>2982</v>
      </c>
      <c r="AE22" s="22">
        <f>INDEX(NoSettings!$C$2:$AG$6843,MATCH($C22,NoSettings!$A$2:$A$6843,0),MATCH(AE$17,NoSettings!$C$1:$AG$1,0))</f>
        <v>3180</v>
      </c>
      <c r="AF22" s="22">
        <f>INDEX(NoSettings!$C$2:$AG$6843,MATCH($C22,NoSettings!$A$2:$A$6843,0),MATCH(AF$17,NoSettings!$C$1:$AG$1,0))</f>
        <v>3381</v>
      </c>
      <c r="AG22" s="22">
        <f>INDEX(NoSettings!$C$2:$AG$6843,MATCH($C22,NoSettings!$A$2:$A$6843,0),MATCH(AG$17,NoSettings!$C$1:$AG$1,0))</f>
        <v>3576</v>
      </c>
      <c r="AH22" s="22">
        <f>INDEX(NoSettings!$C$2:$AG$6843,MATCH($C22,NoSettings!$A$2:$A$6843,0),MATCH(AH$17,NoSettings!$C$1:$AG$1,0))</f>
        <v>3771</v>
      </c>
      <c r="AI22" s="22">
        <f>INDEX(NoSettings!$C$2:$AG$6843,MATCH($C22,NoSettings!$A$2:$A$6843,0),MATCH(AI$17,NoSettings!$C$1:$AG$1,0))</f>
        <v>3978</v>
      </c>
    </row>
    <row r="23" spans="3:35">
      <c r="C23" t="s">
        <v>5708</v>
      </c>
      <c r="E23" s="22">
        <f>INDEX(NoSettings!$C$2:$AG$6843,MATCH($C23,NoSettings!$A$2:$A$6843,0),MATCH(E$17,NoSettings!$C$1:$AG$1,0))</f>
        <v>6</v>
      </c>
      <c r="F23" s="22">
        <f>INDEX(NoSettings!$C$2:$AG$6843,MATCH($C23,NoSettings!$A$2:$A$6843,0),MATCH(F$17,NoSettings!$C$1:$AG$1,0))</f>
        <v>222</v>
      </c>
      <c r="G23" s="22">
        <f>INDEX(NoSettings!$C$2:$AG$6843,MATCH($C23,NoSettings!$A$2:$A$6843,0),MATCH(G$17,NoSettings!$C$1:$AG$1,0))</f>
        <v>312</v>
      </c>
      <c r="H23" s="22">
        <f>INDEX(NoSettings!$C$2:$AG$6843,MATCH($C23,NoSettings!$A$2:$A$6843,0),MATCH(H$17,NoSettings!$C$1:$AG$1,0))</f>
        <v>450</v>
      </c>
      <c r="I23" s="22">
        <f>INDEX(NoSettings!$C$2:$AG$6843,MATCH($C23,NoSettings!$A$2:$A$6843,0),MATCH(I$17,NoSettings!$C$1:$AG$1,0))</f>
        <v>639</v>
      </c>
      <c r="J23" s="22">
        <f>INDEX(NoSettings!$C$2:$AG$6843,MATCH($C23,NoSettings!$A$2:$A$6843,0),MATCH(J$17,NoSettings!$C$1:$AG$1,0))</f>
        <v>900</v>
      </c>
      <c r="K23" s="22">
        <f>INDEX(NoSettings!$C$2:$AG$6843,MATCH($C23,NoSettings!$A$2:$A$6843,0),MATCH(K$17,NoSettings!$C$1:$AG$1,0))</f>
        <v>1272</v>
      </c>
      <c r="L23" s="22">
        <f>INDEX(NoSettings!$C$2:$AG$6843,MATCH($C23,NoSettings!$A$2:$A$6843,0),MATCH(L$17,NoSettings!$C$1:$AG$1,0))</f>
        <v>1782</v>
      </c>
      <c r="M23" s="22">
        <f>INDEX(NoSettings!$C$2:$AG$6843,MATCH($C23,NoSettings!$A$2:$A$6843,0),MATCH(M$17,NoSettings!$C$1:$AG$1,0))</f>
        <v>2487</v>
      </c>
      <c r="N23" s="22">
        <f>INDEX(NoSettings!$C$2:$AG$6843,MATCH($C23,NoSettings!$A$2:$A$6843,0),MATCH(N$17,NoSettings!$C$1:$AG$1,0))</f>
        <v>3450</v>
      </c>
      <c r="O23" s="22">
        <f>INDEX(NoSettings!$C$2:$AG$6843,MATCH($C23,NoSettings!$A$2:$A$6843,0),MATCH(O$17,NoSettings!$C$1:$AG$1,0))</f>
        <v>4755</v>
      </c>
      <c r="P23" s="22">
        <f>INDEX(NoSettings!$C$2:$AG$6843,MATCH($C23,NoSettings!$A$2:$A$6843,0),MATCH(P$17,NoSettings!$C$1:$AG$1,0))</f>
        <v>6483</v>
      </c>
      <c r="Q23" s="22">
        <f>INDEX(NoSettings!$C$2:$AG$6843,MATCH($C23,NoSettings!$A$2:$A$6843,0),MATCH(Q$17,NoSettings!$C$1:$AG$1,0))</f>
        <v>8769</v>
      </c>
      <c r="R23" s="22">
        <f>INDEX(NoSettings!$C$2:$AG$6843,MATCH($C23,NoSettings!$A$2:$A$6843,0),MATCH(R$17,NoSettings!$C$1:$AG$1,0))</f>
        <v>11724</v>
      </c>
      <c r="S23" s="22">
        <f>INDEX(NoSettings!$C$2:$AG$6843,MATCH($C23,NoSettings!$A$2:$A$6843,0),MATCH(S$17,NoSettings!$C$1:$AG$1,0))</f>
        <v>15447</v>
      </c>
      <c r="T23" s="22">
        <f>INDEX(NoSettings!$C$2:$AG$6843,MATCH($C23,NoSettings!$A$2:$A$6843,0),MATCH(T$17,NoSettings!$C$1:$AG$1,0))</f>
        <v>20145</v>
      </c>
      <c r="U23" s="22">
        <f>INDEX(NoSettings!$C$2:$AG$6843,MATCH($C23,NoSettings!$A$2:$A$6843,0),MATCH(U$17,NoSettings!$C$1:$AG$1,0))</f>
        <v>25629</v>
      </c>
      <c r="V23" s="22">
        <f>INDEX(NoSettings!$C$2:$AG$6843,MATCH($C23,NoSettings!$A$2:$A$6843,0),MATCH(V$17,NoSettings!$C$1:$AG$1,0))</f>
        <v>32253</v>
      </c>
      <c r="W23" s="22">
        <f>INDEX(NoSettings!$C$2:$AG$6843,MATCH($C23,NoSettings!$A$2:$A$6843,0),MATCH(W$17,NoSettings!$C$1:$AG$1,0))</f>
        <v>39663</v>
      </c>
      <c r="X23" s="22">
        <f>INDEX(NoSettings!$C$2:$AG$6843,MATCH($C23,NoSettings!$A$2:$A$6843,0),MATCH(X$17,NoSettings!$C$1:$AG$1,0))</f>
        <v>47436</v>
      </c>
      <c r="Y23" s="22">
        <f>INDEX(NoSettings!$C$2:$AG$6843,MATCH($C23,NoSettings!$A$2:$A$6843,0),MATCH(Y$17,NoSettings!$C$1:$AG$1,0))</f>
        <v>55884</v>
      </c>
      <c r="Z23" s="22">
        <f>INDEX(NoSettings!$C$2:$AG$6843,MATCH($C23,NoSettings!$A$2:$A$6843,0),MATCH(Z$17,NoSettings!$C$1:$AG$1,0))</f>
        <v>64665</v>
      </c>
      <c r="AA23" s="22">
        <f>INDEX(NoSettings!$C$2:$AG$6843,MATCH($C23,NoSettings!$A$2:$A$6843,0),MATCH(AA$17,NoSettings!$C$1:$AG$1,0))</f>
        <v>73338</v>
      </c>
      <c r="AB23" s="22">
        <f>INDEX(NoSettings!$C$2:$AG$6843,MATCH($C23,NoSettings!$A$2:$A$6843,0),MATCH(AB$17,NoSettings!$C$1:$AG$1,0))</f>
        <v>81825</v>
      </c>
      <c r="AC23" s="22">
        <f>INDEX(NoSettings!$C$2:$AG$6843,MATCH($C23,NoSettings!$A$2:$A$6843,0),MATCH(AC$17,NoSettings!$C$1:$AG$1,0))</f>
        <v>90105</v>
      </c>
      <c r="AD23" s="22">
        <f>INDEX(NoSettings!$C$2:$AG$6843,MATCH($C23,NoSettings!$A$2:$A$6843,0),MATCH(AD$17,NoSettings!$C$1:$AG$1,0))</f>
        <v>98580</v>
      </c>
      <c r="AE23" s="22">
        <f>INDEX(NoSettings!$C$2:$AG$6843,MATCH($C23,NoSettings!$A$2:$A$6843,0),MATCH(AE$17,NoSettings!$C$1:$AG$1,0))</f>
        <v>106152</v>
      </c>
      <c r="AF23" s="22">
        <f>INDEX(NoSettings!$C$2:$AG$6843,MATCH($C23,NoSettings!$A$2:$A$6843,0),MATCH(AF$17,NoSettings!$C$1:$AG$1,0))</f>
        <v>113952</v>
      </c>
      <c r="AG23" s="22">
        <f>INDEX(NoSettings!$C$2:$AG$6843,MATCH($C23,NoSettings!$A$2:$A$6843,0),MATCH(AG$17,NoSettings!$C$1:$AG$1,0))</f>
        <v>120807</v>
      </c>
      <c r="AH23" s="22">
        <f>INDEX(NoSettings!$C$2:$AG$6843,MATCH($C23,NoSettings!$A$2:$A$6843,0),MATCH(AH$17,NoSettings!$C$1:$AG$1,0))</f>
        <v>127842</v>
      </c>
      <c r="AI23" s="22">
        <f>INDEX(NoSettings!$C$2:$AG$6843,MATCH($C23,NoSettings!$A$2:$A$6843,0),MATCH(AI$17,NoSettings!$C$1:$AG$1,0))</f>
        <v>134700</v>
      </c>
    </row>
    <row r="24" spans="3:35">
      <c r="C24" t="s">
        <v>5706</v>
      </c>
      <c r="E24" s="22">
        <f>INDEX(NoSettings!$C$2:$AG$6843,MATCH($C24,NoSettings!$A$2:$A$6843,0),MATCH(E$17,NoSettings!$C$1:$AG$1,0))</f>
        <v>231</v>
      </c>
      <c r="F24" s="22">
        <f>INDEX(NoSettings!$C$2:$AG$6843,MATCH($C24,NoSettings!$A$2:$A$6843,0),MATCH(F$17,NoSettings!$C$1:$AG$1,0))</f>
        <v>234</v>
      </c>
      <c r="G24" s="22">
        <f>INDEX(NoSettings!$C$2:$AG$6843,MATCH($C24,NoSettings!$A$2:$A$6843,0),MATCH(G$17,NoSettings!$C$1:$AG$1,0))</f>
        <v>240</v>
      </c>
      <c r="H24" s="22">
        <f>INDEX(NoSettings!$C$2:$AG$6843,MATCH($C24,NoSettings!$A$2:$A$6843,0),MATCH(H$17,NoSettings!$C$1:$AG$1,0))</f>
        <v>246</v>
      </c>
      <c r="I24" s="22">
        <f>INDEX(NoSettings!$C$2:$AG$6843,MATCH($C24,NoSettings!$A$2:$A$6843,0),MATCH(I$17,NoSettings!$C$1:$AG$1,0))</f>
        <v>255</v>
      </c>
      <c r="J24" s="22">
        <f>INDEX(NoSettings!$C$2:$AG$6843,MATCH($C24,NoSettings!$A$2:$A$6843,0),MATCH(J$17,NoSettings!$C$1:$AG$1,0))</f>
        <v>261</v>
      </c>
      <c r="K24" s="22">
        <f>INDEX(NoSettings!$C$2:$AG$6843,MATCH($C24,NoSettings!$A$2:$A$6843,0),MATCH(K$17,NoSettings!$C$1:$AG$1,0))</f>
        <v>270</v>
      </c>
      <c r="L24" s="22">
        <f>INDEX(NoSettings!$C$2:$AG$6843,MATCH($C24,NoSettings!$A$2:$A$6843,0),MATCH(L$17,NoSettings!$C$1:$AG$1,0))</f>
        <v>279</v>
      </c>
      <c r="M24" s="22">
        <f>INDEX(NoSettings!$C$2:$AG$6843,MATCH($C24,NoSettings!$A$2:$A$6843,0),MATCH(M$17,NoSettings!$C$1:$AG$1,0))</f>
        <v>291</v>
      </c>
      <c r="N24" s="22">
        <f>INDEX(NoSettings!$C$2:$AG$6843,MATCH($C24,NoSettings!$A$2:$A$6843,0),MATCH(N$17,NoSettings!$C$1:$AG$1,0))</f>
        <v>303</v>
      </c>
      <c r="O24" s="22">
        <f>INDEX(NoSettings!$C$2:$AG$6843,MATCH($C24,NoSettings!$A$2:$A$6843,0),MATCH(O$17,NoSettings!$C$1:$AG$1,0))</f>
        <v>318</v>
      </c>
      <c r="P24" s="22">
        <f>INDEX(NoSettings!$C$2:$AG$6843,MATCH($C24,NoSettings!$A$2:$A$6843,0),MATCH(P$17,NoSettings!$C$1:$AG$1,0))</f>
        <v>336</v>
      </c>
      <c r="Q24" s="22">
        <f>INDEX(NoSettings!$C$2:$AG$6843,MATCH($C24,NoSettings!$A$2:$A$6843,0),MATCH(Q$17,NoSettings!$C$1:$AG$1,0))</f>
        <v>360</v>
      </c>
      <c r="R24" s="22">
        <f>INDEX(NoSettings!$C$2:$AG$6843,MATCH($C24,NoSettings!$A$2:$A$6843,0),MATCH(R$17,NoSettings!$C$1:$AG$1,0))</f>
        <v>387</v>
      </c>
      <c r="S24" s="22">
        <f>INDEX(NoSettings!$C$2:$AG$6843,MATCH($C24,NoSettings!$A$2:$A$6843,0),MATCH(S$17,NoSettings!$C$1:$AG$1,0))</f>
        <v>417</v>
      </c>
      <c r="T24" s="22">
        <f>INDEX(NoSettings!$C$2:$AG$6843,MATCH($C24,NoSettings!$A$2:$A$6843,0),MATCH(T$17,NoSettings!$C$1:$AG$1,0))</f>
        <v>456</v>
      </c>
      <c r="U24" s="22">
        <f>INDEX(NoSettings!$C$2:$AG$6843,MATCH($C24,NoSettings!$A$2:$A$6843,0),MATCH(U$17,NoSettings!$C$1:$AG$1,0))</f>
        <v>501</v>
      </c>
      <c r="V24" s="22">
        <f>INDEX(NoSettings!$C$2:$AG$6843,MATCH($C24,NoSettings!$A$2:$A$6843,0),MATCH(V$17,NoSettings!$C$1:$AG$1,0))</f>
        <v>552</v>
      </c>
      <c r="W24" s="22">
        <f>INDEX(NoSettings!$C$2:$AG$6843,MATCH($C24,NoSettings!$A$2:$A$6843,0),MATCH(W$17,NoSettings!$C$1:$AG$1,0))</f>
        <v>609</v>
      </c>
      <c r="X24" s="22">
        <f>INDEX(NoSettings!$C$2:$AG$6843,MATCH($C24,NoSettings!$A$2:$A$6843,0),MATCH(X$17,NoSettings!$C$1:$AG$1,0))</f>
        <v>669</v>
      </c>
      <c r="Y24" s="22">
        <f>INDEX(NoSettings!$C$2:$AG$6843,MATCH($C24,NoSettings!$A$2:$A$6843,0),MATCH(Y$17,NoSettings!$C$1:$AG$1,0))</f>
        <v>732</v>
      </c>
      <c r="Z24" s="22">
        <f>INDEX(NoSettings!$C$2:$AG$6843,MATCH($C24,NoSettings!$A$2:$A$6843,0),MATCH(Z$17,NoSettings!$C$1:$AG$1,0))</f>
        <v>798</v>
      </c>
      <c r="AA24" s="22">
        <f>INDEX(NoSettings!$C$2:$AG$6843,MATCH($C24,NoSettings!$A$2:$A$6843,0),MATCH(AA$17,NoSettings!$C$1:$AG$1,0))</f>
        <v>864</v>
      </c>
      <c r="AB24" s="22">
        <f>INDEX(NoSettings!$C$2:$AG$6843,MATCH($C24,NoSettings!$A$2:$A$6843,0),MATCH(AB$17,NoSettings!$C$1:$AG$1,0))</f>
        <v>930</v>
      </c>
      <c r="AC24" s="22">
        <f>INDEX(NoSettings!$C$2:$AG$6843,MATCH($C24,NoSettings!$A$2:$A$6843,0),MATCH(AC$17,NoSettings!$C$1:$AG$1,0))</f>
        <v>993</v>
      </c>
      <c r="AD24" s="22">
        <f>INDEX(NoSettings!$C$2:$AG$6843,MATCH($C24,NoSettings!$A$2:$A$6843,0),MATCH(AD$17,NoSettings!$C$1:$AG$1,0))</f>
        <v>1059</v>
      </c>
      <c r="AE24" s="22">
        <f>INDEX(NoSettings!$C$2:$AG$6843,MATCH($C24,NoSettings!$A$2:$A$6843,0),MATCH(AE$17,NoSettings!$C$1:$AG$1,0))</f>
        <v>1119</v>
      </c>
      <c r="AF24" s="22">
        <f>INDEX(NoSettings!$C$2:$AG$6843,MATCH($C24,NoSettings!$A$2:$A$6843,0),MATCH(AF$17,NoSettings!$C$1:$AG$1,0))</f>
        <v>1179</v>
      </c>
      <c r="AG24" s="22">
        <f>INDEX(NoSettings!$C$2:$AG$6843,MATCH($C24,NoSettings!$A$2:$A$6843,0),MATCH(AG$17,NoSettings!$C$1:$AG$1,0))</f>
        <v>1233</v>
      </c>
      <c r="AH24" s="22">
        <f>INDEX(NoSettings!$C$2:$AG$6843,MATCH($C24,NoSettings!$A$2:$A$6843,0),MATCH(AH$17,NoSettings!$C$1:$AG$1,0))</f>
        <v>1290</v>
      </c>
      <c r="AI24" s="22">
        <f>INDEX(NoSettings!$C$2:$AG$6843,MATCH($C24,NoSettings!$A$2:$A$6843,0),MATCH(AI$17,NoSettings!$C$1:$AG$1,0))</f>
        <v>1344</v>
      </c>
    </row>
    <row r="25" spans="3:35">
      <c r="C25" t="s">
        <v>5705</v>
      </c>
      <c r="E25" s="22">
        <f>INDEX(NoSettings!$C$2:$AG$6843,MATCH($C25,NoSettings!$A$2:$A$6843,0),MATCH(E$17,NoSettings!$C$1:$AG$1,0))</f>
        <v>58998</v>
      </c>
      <c r="F25" s="22">
        <f>INDEX(NoSettings!$C$2:$AG$6843,MATCH($C25,NoSettings!$A$2:$A$6843,0),MATCH(F$17,NoSettings!$C$1:$AG$1,0))</f>
        <v>60492</v>
      </c>
      <c r="G25" s="22">
        <f>INDEX(NoSettings!$C$2:$AG$6843,MATCH($C25,NoSettings!$A$2:$A$6843,0),MATCH(G$17,NoSettings!$C$1:$AG$1,0))</f>
        <v>61746</v>
      </c>
      <c r="H25" s="22">
        <f>INDEX(NoSettings!$C$2:$AG$6843,MATCH($C25,NoSettings!$A$2:$A$6843,0),MATCH(H$17,NoSettings!$C$1:$AG$1,0))</f>
        <v>63624</v>
      </c>
      <c r="I25" s="22">
        <f>INDEX(NoSettings!$C$2:$AG$6843,MATCH($C25,NoSettings!$A$2:$A$6843,0),MATCH(I$17,NoSettings!$C$1:$AG$1,0))</f>
        <v>65595</v>
      </c>
      <c r="J25" s="22">
        <f>INDEX(NoSettings!$C$2:$AG$6843,MATCH($C25,NoSettings!$A$2:$A$6843,0),MATCH(J$17,NoSettings!$C$1:$AG$1,0))</f>
        <v>67101</v>
      </c>
      <c r="K25" s="22">
        <f>INDEX(NoSettings!$C$2:$AG$6843,MATCH($C25,NoSettings!$A$2:$A$6843,0),MATCH(K$17,NoSettings!$C$1:$AG$1,0))</f>
        <v>69354</v>
      </c>
      <c r="L25" s="22">
        <f>INDEX(NoSettings!$C$2:$AG$6843,MATCH($C25,NoSettings!$A$2:$A$6843,0),MATCH(L$17,NoSettings!$C$1:$AG$1,0))</f>
        <v>71841</v>
      </c>
      <c r="M25" s="22">
        <f>INDEX(NoSettings!$C$2:$AG$6843,MATCH($C25,NoSettings!$A$2:$A$6843,0),MATCH(M$17,NoSettings!$C$1:$AG$1,0))</f>
        <v>74649</v>
      </c>
      <c r="N25" s="22">
        <f>INDEX(NoSettings!$C$2:$AG$6843,MATCH($C25,NoSettings!$A$2:$A$6843,0),MATCH(N$17,NoSettings!$C$1:$AG$1,0))</f>
        <v>77892</v>
      </c>
      <c r="O25" s="22">
        <f>INDEX(NoSettings!$C$2:$AG$6843,MATCH($C25,NoSettings!$A$2:$A$6843,0),MATCH(O$17,NoSettings!$C$1:$AG$1,0))</f>
        <v>81714</v>
      </c>
      <c r="P25" s="22">
        <f>INDEX(NoSettings!$C$2:$AG$6843,MATCH($C25,NoSettings!$A$2:$A$6843,0),MATCH(P$17,NoSettings!$C$1:$AG$1,0))</f>
        <v>86298</v>
      </c>
      <c r="Q25" s="22">
        <f>INDEX(NoSettings!$C$2:$AG$6843,MATCH($C25,NoSettings!$A$2:$A$6843,0),MATCH(Q$17,NoSettings!$C$1:$AG$1,0))</f>
        <v>91797</v>
      </c>
      <c r="R25" s="22">
        <f>INDEX(NoSettings!$C$2:$AG$6843,MATCH($C25,NoSettings!$A$2:$A$6843,0),MATCH(R$17,NoSettings!$C$1:$AG$1,0))</f>
        <v>98415</v>
      </c>
      <c r="S25" s="22">
        <f>INDEX(NoSettings!$C$2:$AG$6843,MATCH($C25,NoSettings!$A$2:$A$6843,0),MATCH(S$17,NoSettings!$C$1:$AG$1,0))</f>
        <v>106335</v>
      </c>
      <c r="T25" s="22">
        <f>INDEX(NoSettings!$C$2:$AG$6843,MATCH($C25,NoSettings!$A$2:$A$6843,0),MATCH(T$17,NoSettings!$C$1:$AG$1,0))</f>
        <v>116355</v>
      </c>
      <c r="U25" s="22">
        <f>INDEX(NoSettings!$C$2:$AG$6843,MATCH($C25,NoSettings!$A$2:$A$6843,0),MATCH(U$17,NoSettings!$C$1:$AG$1,0))</f>
        <v>127143</v>
      </c>
      <c r="V25" s="22">
        <f>INDEX(NoSettings!$C$2:$AG$6843,MATCH($C25,NoSettings!$A$2:$A$6843,0),MATCH(V$17,NoSettings!$C$1:$AG$1,0))</f>
        <v>140172</v>
      </c>
      <c r="W25" s="22">
        <f>INDEX(NoSettings!$C$2:$AG$6843,MATCH($C25,NoSettings!$A$2:$A$6843,0),MATCH(W$17,NoSettings!$C$1:$AG$1,0))</f>
        <v>154728</v>
      </c>
      <c r="X25" s="22">
        <f>INDEX(NoSettings!$C$2:$AG$6843,MATCH($C25,NoSettings!$A$2:$A$6843,0),MATCH(X$17,NoSettings!$C$1:$AG$1,0))</f>
        <v>169293</v>
      </c>
      <c r="Y25" s="22">
        <f>INDEX(NoSettings!$C$2:$AG$6843,MATCH($C25,NoSettings!$A$2:$A$6843,0),MATCH(Y$17,NoSettings!$C$1:$AG$1,0))</f>
        <v>185502</v>
      </c>
      <c r="Z25" s="22">
        <f>INDEX(NoSettings!$C$2:$AG$6843,MATCH($C25,NoSettings!$A$2:$A$6843,0),MATCH(Z$17,NoSettings!$C$1:$AG$1,0))</f>
        <v>201912</v>
      </c>
      <c r="AA25" s="22">
        <f>INDEX(NoSettings!$C$2:$AG$6843,MATCH($C25,NoSettings!$A$2:$A$6843,0),MATCH(AA$17,NoSettings!$C$1:$AG$1,0))</f>
        <v>218475</v>
      </c>
      <c r="AB25" s="22">
        <f>INDEX(NoSettings!$C$2:$AG$6843,MATCH($C25,NoSettings!$A$2:$A$6843,0),MATCH(AB$17,NoSettings!$C$1:$AG$1,0))</f>
        <v>234723</v>
      </c>
      <c r="AC25" s="22">
        <f>INDEX(NoSettings!$C$2:$AG$6843,MATCH($C25,NoSettings!$A$2:$A$6843,0),MATCH(AC$17,NoSettings!$C$1:$AG$1,0))</f>
        <v>250359</v>
      </c>
      <c r="AD25" s="22">
        <f>INDEX(NoSettings!$C$2:$AG$6843,MATCH($C25,NoSettings!$A$2:$A$6843,0),MATCH(AD$17,NoSettings!$C$1:$AG$1,0))</f>
        <v>266802</v>
      </c>
      <c r="AE25" s="22">
        <f>INDEX(NoSettings!$C$2:$AG$6843,MATCH($C25,NoSettings!$A$2:$A$6843,0),MATCH(AE$17,NoSettings!$C$1:$AG$1,0))</f>
        <v>281211</v>
      </c>
      <c r="AF25" s="22">
        <f>INDEX(NoSettings!$C$2:$AG$6843,MATCH($C25,NoSettings!$A$2:$A$6843,0),MATCH(AF$17,NoSettings!$C$1:$AG$1,0))</f>
        <v>296385</v>
      </c>
      <c r="AG25" s="22">
        <f>INDEX(NoSettings!$C$2:$AG$6843,MATCH($C25,NoSettings!$A$2:$A$6843,0),MATCH(AG$17,NoSettings!$C$1:$AG$1,0))</f>
        <v>309387</v>
      </c>
      <c r="AH25" s="22">
        <f>INDEX(NoSettings!$C$2:$AG$6843,MATCH($C25,NoSettings!$A$2:$A$6843,0),MATCH(AH$17,NoSettings!$C$1:$AG$1,0))</f>
        <v>323400</v>
      </c>
      <c r="AI25" s="22">
        <f>INDEX(NoSettings!$C$2:$AG$6843,MATCH($C25,NoSettings!$A$2:$A$6843,0),MATCH(AI$17,NoSettings!$C$1:$AG$1,0))</f>
        <v>336681</v>
      </c>
    </row>
    <row r="26" spans="3:35">
      <c r="C26" t="s">
        <v>5704</v>
      </c>
      <c r="E26" s="22">
        <f>INDEX(NoSettings!$C$2:$AG$6843,MATCH($C26,NoSettings!$A$2:$A$6843,0),MATCH(E$17,NoSettings!$C$1:$AG$1,0))</f>
        <v>0</v>
      </c>
      <c r="F26" s="22">
        <f>INDEX(NoSettings!$C$2:$AG$6843,MATCH($C26,NoSettings!$A$2:$A$6843,0),MATCH(F$17,NoSettings!$C$1:$AG$1,0))</f>
        <v>0</v>
      </c>
      <c r="G26" s="22">
        <f>INDEX(NoSettings!$C$2:$AG$6843,MATCH($C26,NoSettings!$A$2:$A$6843,0),MATCH(G$17,NoSettings!$C$1:$AG$1,0))</f>
        <v>0</v>
      </c>
      <c r="H26" s="22">
        <f>INDEX(NoSettings!$C$2:$AG$6843,MATCH($C26,NoSettings!$A$2:$A$6843,0),MATCH(H$17,NoSettings!$C$1:$AG$1,0))</f>
        <v>0</v>
      </c>
      <c r="I26" s="22">
        <f>INDEX(NoSettings!$C$2:$AG$6843,MATCH($C26,NoSettings!$A$2:$A$6843,0),MATCH(I$17,NoSettings!$C$1:$AG$1,0))</f>
        <v>0</v>
      </c>
      <c r="J26" s="22">
        <f>INDEX(NoSettings!$C$2:$AG$6843,MATCH($C26,NoSettings!$A$2:$A$6843,0),MATCH(J$17,NoSettings!$C$1:$AG$1,0))</f>
        <v>0</v>
      </c>
      <c r="K26" s="22">
        <f>INDEX(NoSettings!$C$2:$AG$6843,MATCH($C26,NoSettings!$A$2:$A$6843,0),MATCH(K$17,NoSettings!$C$1:$AG$1,0))</f>
        <v>0</v>
      </c>
      <c r="L26" s="22">
        <f>INDEX(NoSettings!$C$2:$AG$6843,MATCH($C26,NoSettings!$A$2:$A$6843,0),MATCH(L$17,NoSettings!$C$1:$AG$1,0))</f>
        <v>0</v>
      </c>
      <c r="M26" s="22">
        <f>INDEX(NoSettings!$C$2:$AG$6843,MATCH($C26,NoSettings!$A$2:$A$6843,0),MATCH(M$17,NoSettings!$C$1:$AG$1,0))</f>
        <v>0</v>
      </c>
      <c r="N26" s="22">
        <f>INDEX(NoSettings!$C$2:$AG$6843,MATCH($C26,NoSettings!$A$2:$A$6843,0),MATCH(N$17,NoSettings!$C$1:$AG$1,0))</f>
        <v>0</v>
      </c>
      <c r="O26" s="22">
        <f>INDEX(NoSettings!$C$2:$AG$6843,MATCH($C26,NoSettings!$A$2:$A$6843,0),MATCH(O$17,NoSettings!$C$1:$AG$1,0))</f>
        <v>0</v>
      </c>
      <c r="P26" s="22">
        <f>INDEX(NoSettings!$C$2:$AG$6843,MATCH($C26,NoSettings!$A$2:$A$6843,0),MATCH(P$17,NoSettings!$C$1:$AG$1,0))</f>
        <v>0</v>
      </c>
      <c r="Q26" s="22">
        <f>INDEX(NoSettings!$C$2:$AG$6843,MATCH($C26,NoSettings!$A$2:$A$6843,0),MATCH(Q$17,NoSettings!$C$1:$AG$1,0))</f>
        <v>0</v>
      </c>
      <c r="R26" s="22">
        <f>INDEX(NoSettings!$C$2:$AG$6843,MATCH($C26,NoSettings!$A$2:$A$6843,0),MATCH(R$17,NoSettings!$C$1:$AG$1,0))</f>
        <v>0</v>
      </c>
      <c r="S26" s="22">
        <f>INDEX(NoSettings!$C$2:$AG$6843,MATCH($C26,NoSettings!$A$2:$A$6843,0),MATCH(S$17,NoSettings!$C$1:$AG$1,0))</f>
        <v>0</v>
      </c>
      <c r="T26" s="22">
        <f>INDEX(NoSettings!$C$2:$AG$6843,MATCH($C26,NoSettings!$A$2:$A$6843,0),MATCH(T$17,NoSettings!$C$1:$AG$1,0))</f>
        <v>0</v>
      </c>
      <c r="U26" s="22">
        <f>INDEX(NoSettings!$C$2:$AG$6843,MATCH($C26,NoSettings!$A$2:$A$6843,0),MATCH(U$17,NoSettings!$C$1:$AG$1,0))</f>
        <v>0</v>
      </c>
      <c r="V26" s="22">
        <f>INDEX(NoSettings!$C$2:$AG$6843,MATCH($C26,NoSettings!$A$2:$A$6843,0),MATCH(V$17,NoSettings!$C$1:$AG$1,0))</f>
        <v>0</v>
      </c>
      <c r="W26" s="22">
        <f>INDEX(NoSettings!$C$2:$AG$6843,MATCH($C26,NoSettings!$A$2:$A$6843,0),MATCH(W$17,NoSettings!$C$1:$AG$1,0))</f>
        <v>0</v>
      </c>
      <c r="X26" s="22">
        <f>INDEX(NoSettings!$C$2:$AG$6843,MATCH($C26,NoSettings!$A$2:$A$6843,0),MATCH(X$17,NoSettings!$C$1:$AG$1,0))</f>
        <v>0</v>
      </c>
      <c r="Y26" s="22">
        <f>INDEX(NoSettings!$C$2:$AG$6843,MATCH($C26,NoSettings!$A$2:$A$6843,0),MATCH(Y$17,NoSettings!$C$1:$AG$1,0))</f>
        <v>0</v>
      </c>
      <c r="Z26" s="22">
        <f>INDEX(NoSettings!$C$2:$AG$6843,MATCH($C26,NoSettings!$A$2:$A$6843,0),MATCH(Z$17,NoSettings!$C$1:$AG$1,0))</f>
        <v>0</v>
      </c>
      <c r="AA26" s="22">
        <f>INDEX(NoSettings!$C$2:$AG$6843,MATCH($C26,NoSettings!$A$2:$A$6843,0),MATCH(AA$17,NoSettings!$C$1:$AG$1,0))</f>
        <v>0</v>
      </c>
      <c r="AB26" s="22">
        <f>INDEX(NoSettings!$C$2:$AG$6843,MATCH($C26,NoSettings!$A$2:$A$6843,0),MATCH(AB$17,NoSettings!$C$1:$AG$1,0))</f>
        <v>0</v>
      </c>
      <c r="AC26" s="22">
        <f>INDEX(NoSettings!$C$2:$AG$6843,MATCH($C26,NoSettings!$A$2:$A$6843,0),MATCH(AC$17,NoSettings!$C$1:$AG$1,0))</f>
        <v>0</v>
      </c>
      <c r="AD26" s="22">
        <f>INDEX(NoSettings!$C$2:$AG$6843,MATCH($C26,NoSettings!$A$2:$A$6843,0),MATCH(AD$17,NoSettings!$C$1:$AG$1,0))</f>
        <v>0</v>
      </c>
      <c r="AE26" s="22">
        <f>INDEX(NoSettings!$C$2:$AG$6843,MATCH($C26,NoSettings!$A$2:$A$6843,0),MATCH(AE$17,NoSettings!$C$1:$AG$1,0))</f>
        <v>0</v>
      </c>
      <c r="AF26" s="22">
        <f>INDEX(NoSettings!$C$2:$AG$6843,MATCH($C26,NoSettings!$A$2:$A$6843,0),MATCH(AF$17,NoSettings!$C$1:$AG$1,0))</f>
        <v>0</v>
      </c>
      <c r="AG26" s="22">
        <f>INDEX(NoSettings!$C$2:$AG$6843,MATCH($C26,NoSettings!$A$2:$A$6843,0),MATCH(AG$17,NoSettings!$C$1:$AG$1,0))</f>
        <v>0</v>
      </c>
      <c r="AH26" s="22">
        <f>INDEX(NoSettings!$C$2:$AG$6843,MATCH($C26,NoSettings!$A$2:$A$6843,0),MATCH(AH$17,NoSettings!$C$1:$AG$1,0))</f>
        <v>0</v>
      </c>
      <c r="AI26" s="22">
        <f>INDEX(NoSettings!$C$2:$AG$6843,MATCH($C26,NoSettings!$A$2:$A$6843,0),MATCH(AI$17,NoSettings!$C$1:$AG$1,0))</f>
        <v>0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3</v>
      </c>
      <c r="G27" s="22">
        <f>INDEX(NoSettings!$C$2:$AG$6843,MATCH($C27,NoSettings!$A$2:$A$6843,0),MATCH(G$17,NoSettings!$C$1:$AG$1,0))</f>
        <v>6</v>
      </c>
      <c r="H27" s="22">
        <f>INDEX(NoSettings!$C$2:$AG$6843,MATCH($C27,NoSettings!$A$2:$A$6843,0),MATCH(H$17,NoSettings!$C$1:$AG$1,0))</f>
        <v>12</v>
      </c>
      <c r="I27" s="22">
        <f>INDEX(NoSettings!$C$2:$AG$6843,MATCH($C27,NoSettings!$A$2:$A$6843,0),MATCH(I$17,NoSettings!$C$1:$AG$1,0))</f>
        <v>15</v>
      </c>
      <c r="J27" s="22">
        <f>INDEX(NoSettings!$C$2:$AG$6843,MATCH($C27,NoSettings!$A$2:$A$6843,0),MATCH(J$17,NoSettings!$C$1:$AG$1,0))</f>
        <v>24</v>
      </c>
      <c r="K27" s="22">
        <f>INDEX(NoSettings!$C$2:$AG$6843,MATCH($C27,NoSettings!$A$2:$A$6843,0),MATCH(K$17,NoSettings!$C$1:$AG$1,0))</f>
        <v>33</v>
      </c>
      <c r="L27" s="22">
        <f>INDEX(NoSettings!$C$2:$AG$6843,MATCH($C27,NoSettings!$A$2:$A$6843,0),MATCH(L$17,NoSettings!$C$1:$AG$1,0))</f>
        <v>51</v>
      </c>
      <c r="M27" s="22">
        <f>INDEX(NoSettings!$C$2:$AG$6843,MATCH($C27,NoSettings!$A$2:$A$6843,0),MATCH(M$17,NoSettings!$C$1:$AG$1,0))</f>
        <v>72</v>
      </c>
      <c r="N27" s="22">
        <f>INDEX(NoSettings!$C$2:$AG$6843,MATCH($C27,NoSettings!$A$2:$A$6843,0),MATCH(N$17,NoSettings!$C$1:$AG$1,0))</f>
        <v>99</v>
      </c>
      <c r="O27" s="22">
        <f>INDEX(NoSettings!$C$2:$AG$6843,MATCH($C27,NoSettings!$A$2:$A$6843,0),MATCH(O$17,NoSettings!$C$1:$AG$1,0))</f>
        <v>141</v>
      </c>
      <c r="P27" s="22">
        <f>INDEX(NoSettings!$C$2:$AG$6843,MATCH($C27,NoSettings!$A$2:$A$6843,0),MATCH(P$17,NoSettings!$C$1:$AG$1,0))</f>
        <v>195</v>
      </c>
      <c r="Q27" s="22">
        <f>INDEX(NoSettings!$C$2:$AG$6843,MATCH($C27,NoSettings!$A$2:$A$6843,0),MATCH(Q$17,NoSettings!$C$1:$AG$1,0))</f>
        <v>267</v>
      </c>
      <c r="R27" s="22">
        <f>INDEX(NoSettings!$C$2:$AG$6843,MATCH($C27,NoSettings!$A$2:$A$6843,0),MATCH(R$17,NoSettings!$C$1:$AG$1,0))</f>
        <v>360</v>
      </c>
      <c r="S27" s="22">
        <f>INDEX(NoSettings!$C$2:$AG$6843,MATCH($C27,NoSettings!$A$2:$A$6843,0),MATCH(S$17,NoSettings!$C$1:$AG$1,0))</f>
        <v>483</v>
      </c>
      <c r="T27" s="22">
        <f>INDEX(NoSettings!$C$2:$AG$6843,MATCH($C27,NoSettings!$A$2:$A$6843,0),MATCH(T$17,NoSettings!$C$1:$AG$1,0))</f>
        <v>639</v>
      </c>
      <c r="U27" s="22">
        <f>INDEX(NoSettings!$C$2:$AG$6843,MATCH($C27,NoSettings!$A$2:$A$6843,0),MATCH(U$17,NoSettings!$C$1:$AG$1,0))</f>
        <v>825</v>
      </c>
      <c r="V27" s="22">
        <f>INDEX(NoSettings!$C$2:$AG$6843,MATCH($C27,NoSettings!$A$2:$A$6843,0),MATCH(V$17,NoSettings!$C$1:$AG$1,0))</f>
        <v>1050</v>
      </c>
      <c r="W27" s="22">
        <f>INDEX(NoSettings!$C$2:$AG$6843,MATCH($C27,NoSettings!$A$2:$A$6843,0),MATCH(W$17,NoSettings!$C$1:$AG$1,0))</f>
        <v>1308</v>
      </c>
      <c r="X27" s="22">
        <f>INDEX(NoSettings!$C$2:$AG$6843,MATCH($C27,NoSettings!$A$2:$A$6843,0),MATCH(X$17,NoSettings!$C$1:$AG$1,0))</f>
        <v>1584</v>
      </c>
      <c r="Y27" s="22">
        <f>INDEX(NoSettings!$C$2:$AG$6843,MATCH($C27,NoSettings!$A$2:$A$6843,0),MATCH(Y$17,NoSettings!$C$1:$AG$1,0))</f>
        <v>1890</v>
      </c>
      <c r="Z27" s="22">
        <f>INDEX(NoSettings!$C$2:$AG$6843,MATCH($C27,NoSettings!$A$2:$A$6843,0),MATCH(Z$17,NoSettings!$C$1:$AG$1,0))</f>
        <v>2211</v>
      </c>
      <c r="AA27" s="22">
        <f>INDEX(NoSettings!$C$2:$AG$6843,MATCH($C27,NoSettings!$A$2:$A$6843,0),MATCH(AA$17,NoSettings!$C$1:$AG$1,0))</f>
        <v>2535</v>
      </c>
      <c r="AB27" s="22">
        <f>INDEX(NoSettings!$C$2:$AG$6843,MATCH($C27,NoSettings!$A$2:$A$6843,0),MATCH(AB$17,NoSettings!$C$1:$AG$1,0))</f>
        <v>2859</v>
      </c>
      <c r="AC27" s="22">
        <f>INDEX(NoSettings!$C$2:$AG$6843,MATCH($C27,NoSettings!$A$2:$A$6843,0),MATCH(AC$17,NoSettings!$C$1:$AG$1,0))</f>
        <v>3180</v>
      </c>
      <c r="AD27" s="22">
        <f>INDEX(NoSettings!$C$2:$AG$6843,MATCH($C27,NoSettings!$A$2:$A$6843,0),MATCH(AD$17,NoSettings!$C$1:$AG$1,0))</f>
        <v>3510</v>
      </c>
      <c r="AE27" s="22">
        <f>INDEX(NoSettings!$C$2:$AG$6843,MATCH($C27,NoSettings!$A$2:$A$6843,0),MATCH(AE$17,NoSettings!$C$1:$AG$1,0))</f>
        <v>3816</v>
      </c>
      <c r="AF27" s="22">
        <f>INDEX(NoSettings!$C$2:$AG$6843,MATCH($C27,NoSettings!$A$2:$A$6843,0),MATCH(AF$17,NoSettings!$C$1:$AG$1,0))</f>
        <v>4128</v>
      </c>
      <c r="AG27" s="22">
        <f>INDEX(NoSettings!$C$2:$AG$6843,MATCH($C27,NoSettings!$A$2:$A$6843,0),MATCH(AG$17,NoSettings!$C$1:$AG$1,0))</f>
        <v>4413</v>
      </c>
      <c r="AH27" s="22">
        <f>INDEX(NoSettings!$C$2:$AG$6843,MATCH($C27,NoSettings!$A$2:$A$6843,0),MATCH(AH$17,NoSettings!$C$1:$AG$1,0))</f>
        <v>4710</v>
      </c>
      <c r="AI27" s="22">
        <f>INDEX(NoSettings!$C$2:$AG$6843,MATCH($C27,NoSettings!$A$2:$A$6843,0),MATCH(AI$17,NoSettings!$C$1:$AG$1,0))</f>
        <v>5001</v>
      </c>
    </row>
    <row r="28" spans="3:35">
      <c r="C28" t="s">
        <v>5698</v>
      </c>
      <c r="E28" s="22">
        <f>INDEX(NoSettings!$C$2:$AG$6843,MATCH($C28,NoSettings!$A$2:$A$6843,0),MATCH(E$17,NoSettings!$C$1:$AG$1,0))</f>
        <v>25</v>
      </c>
      <c r="F28" s="22">
        <f>INDEX(NoSettings!$C$2:$AG$6843,MATCH($C28,NoSettings!$A$2:$A$6843,0),MATCH(F$17,NoSettings!$C$1:$AG$1,0))</f>
        <v>23</v>
      </c>
      <c r="G28" s="22">
        <f>INDEX(NoSettings!$C$2:$AG$6843,MATCH($C28,NoSettings!$A$2:$A$6843,0),MATCH(G$17,NoSettings!$C$1:$AG$1,0))</f>
        <v>37</v>
      </c>
      <c r="H28" s="22">
        <f>INDEX(NoSettings!$C$2:$AG$6843,MATCH($C28,NoSettings!$A$2:$A$6843,0),MATCH(H$17,NoSettings!$C$1:$AG$1,0))</f>
        <v>51</v>
      </c>
      <c r="I28" s="22">
        <f>INDEX(NoSettings!$C$2:$AG$6843,MATCH($C28,NoSettings!$A$2:$A$6843,0),MATCH(I$17,NoSettings!$C$1:$AG$1,0))</f>
        <v>65</v>
      </c>
      <c r="J28" s="22">
        <f>INDEX(NoSettings!$C$2:$AG$6843,MATCH($C28,NoSettings!$A$2:$A$6843,0),MATCH(J$17,NoSettings!$C$1:$AG$1,0))</f>
        <v>68</v>
      </c>
      <c r="K28" s="22">
        <f>INDEX(NoSettings!$C$2:$AG$6843,MATCH($C28,NoSettings!$A$2:$A$6843,0),MATCH(K$17,NoSettings!$C$1:$AG$1,0))</f>
        <v>71</v>
      </c>
      <c r="L28" s="22">
        <f>INDEX(NoSettings!$C$2:$AG$6843,MATCH($C28,NoSettings!$A$2:$A$6843,0),MATCH(L$17,NoSettings!$C$1:$AG$1,0))</f>
        <v>74</v>
      </c>
      <c r="M28" s="22">
        <f>INDEX(NoSettings!$C$2:$AG$6843,MATCH($C28,NoSettings!$A$2:$A$6843,0),MATCH(M$17,NoSettings!$C$1:$AG$1,0))</f>
        <v>77</v>
      </c>
      <c r="N28" s="22">
        <f>INDEX(NoSettings!$C$2:$AG$6843,MATCH($C28,NoSettings!$A$2:$A$6843,0),MATCH(N$17,NoSettings!$C$1:$AG$1,0))</f>
        <v>80</v>
      </c>
      <c r="O28" s="22">
        <f>INDEX(NoSettings!$C$2:$AG$6843,MATCH($C28,NoSettings!$A$2:$A$6843,0),MATCH(O$17,NoSettings!$C$1:$AG$1,0))</f>
        <v>84</v>
      </c>
      <c r="P28" s="22">
        <f>INDEX(NoSettings!$C$2:$AG$6843,MATCH($C28,NoSettings!$A$2:$A$6843,0),MATCH(P$17,NoSettings!$C$1:$AG$1,0))</f>
        <v>87</v>
      </c>
      <c r="Q28" s="22">
        <f>INDEX(NoSettings!$C$2:$AG$6843,MATCH($C28,NoSettings!$A$2:$A$6843,0),MATCH(Q$17,NoSettings!$C$1:$AG$1,0))</f>
        <v>91</v>
      </c>
      <c r="R28" s="22">
        <f>INDEX(NoSettings!$C$2:$AG$6843,MATCH($C28,NoSettings!$A$2:$A$6843,0),MATCH(R$17,NoSettings!$C$1:$AG$1,0))</f>
        <v>95</v>
      </c>
      <c r="S28" s="22">
        <f>INDEX(NoSettings!$C$2:$AG$6843,MATCH($C28,NoSettings!$A$2:$A$6843,0),MATCH(S$17,NoSettings!$C$1:$AG$1,0))</f>
        <v>99</v>
      </c>
      <c r="T28" s="22">
        <f>INDEX(NoSettings!$C$2:$AG$6843,MATCH($C28,NoSettings!$A$2:$A$6843,0),MATCH(T$17,NoSettings!$C$1:$AG$1,0))</f>
        <v>103</v>
      </c>
      <c r="U28" s="22">
        <f>INDEX(NoSettings!$C$2:$AG$6843,MATCH($C28,NoSettings!$A$2:$A$6843,0),MATCH(U$17,NoSettings!$C$1:$AG$1,0))</f>
        <v>107</v>
      </c>
      <c r="V28" s="22">
        <f>INDEX(NoSettings!$C$2:$AG$6843,MATCH($C28,NoSettings!$A$2:$A$6843,0),MATCH(V$17,NoSettings!$C$1:$AG$1,0))</f>
        <v>112</v>
      </c>
      <c r="W28" s="22">
        <f>INDEX(NoSettings!$C$2:$AG$6843,MATCH($C28,NoSettings!$A$2:$A$6843,0),MATCH(W$17,NoSettings!$C$1:$AG$1,0))</f>
        <v>117</v>
      </c>
      <c r="X28" s="22">
        <f>INDEX(NoSettings!$C$2:$AG$6843,MATCH($C28,NoSettings!$A$2:$A$6843,0),MATCH(X$17,NoSettings!$C$1:$AG$1,0))</f>
        <v>121</v>
      </c>
      <c r="Y28" s="22">
        <f>INDEX(NoSettings!$C$2:$AG$6843,MATCH($C28,NoSettings!$A$2:$A$6843,0),MATCH(Y$17,NoSettings!$C$1:$AG$1,0))</f>
        <v>126</v>
      </c>
      <c r="Z28" s="22">
        <f>INDEX(NoSettings!$C$2:$AG$6843,MATCH($C28,NoSettings!$A$2:$A$6843,0),MATCH(Z$17,NoSettings!$C$1:$AG$1,0))</f>
        <v>132</v>
      </c>
      <c r="AA28" s="22">
        <f>INDEX(NoSettings!$C$2:$AG$6843,MATCH($C28,NoSettings!$A$2:$A$6843,0),MATCH(AA$17,NoSettings!$C$1:$AG$1,0))</f>
        <v>138</v>
      </c>
      <c r="AB28" s="22">
        <f>INDEX(NoSettings!$C$2:$AG$6843,MATCH($C28,NoSettings!$A$2:$A$6843,0),MATCH(AB$17,NoSettings!$C$1:$AG$1,0))</f>
        <v>144</v>
      </c>
      <c r="AC28" s="22">
        <f>INDEX(NoSettings!$C$2:$AG$6843,MATCH($C28,NoSettings!$A$2:$A$6843,0),MATCH(AC$17,NoSettings!$C$1:$AG$1,0))</f>
        <v>149</v>
      </c>
      <c r="AD28" s="22">
        <f>INDEX(NoSettings!$C$2:$AG$6843,MATCH($C28,NoSettings!$A$2:$A$6843,0),MATCH(AD$17,NoSettings!$C$1:$AG$1,0))</f>
        <v>155</v>
      </c>
      <c r="AE28" s="22">
        <f>INDEX(NoSettings!$C$2:$AG$6843,MATCH($C28,NoSettings!$A$2:$A$6843,0),MATCH(AE$17,NoSettings!$C$1:$AG$1,0))</f>
        <v>162</v>
      </c>
      <c r="AF28" s="22">
        <f>INDEX(NoSettings!$C$2:$AG$6843,MATCH($C28,NoSettings!$A$2:$A$6843,0),MATCH(AF$17,NoSettings!$C$1:$AG$1,0))</f>
        <v>169</v>
      </c>
      <c r="AG28" s="22">
        <f>INDEX(NoSettings!$C$2:$AG$6843,MATCH($C28,NoSettings!$A$2:$A$6843,0),MATCH(AG$17,NoSettings!$C$1:$AG$1,0))</f>
        <v>176</v>
      </c>
      <c r="AH28" s="22">
        <f>INDEX(NoSettings!$C$2:$AG$6843,MATCH($C28,NoSettings!$A$2:$A$6843,0),MATCH(AH$17,NoSettings!$C$1:$AG$1,0))</f>
        <v>176</v>
      </c>
      <c r="AI28" s="22">
        <f>INDEX(NoSettings!$C$2:$AG$6843,MATCH($C28,NoSettings!$A$2:$A$6843,0),MATCH(AI$17,NoSettings!$C$1:$AG$1,0))</f>
        <v>176</v>
      </c>
    </row>
    <row r="29" spans="3:35">
      <c r="C29" t="s">
        <v>5691</v>
      </c>
      <c r="E29" s="22">
        <f>INDEX(NoSettings!$C$2:$AG$6843,MATCH($C29,NoSettings!$A$2:$A$6843,0),MATCH(E$17,NoSettings!$C$1:$AG$1,0))</f>
        <v>2</v>
      </c>
      <c r="F29" s="22">
        <f>INDEX(NoSettings!$C$2:$AG$6843,MATCH($C29,NoSettings!$A$2:$A$6843,0),MATCH(F$17,NoSettings!$C$1:$AG$1,0))</f>
        <v>2</v>
      </c>
      <c r="G29" s="22">
        <f>INDEX(NoSettings!$C$2:$AG$6843,MATCH($C29,NoSettings!$A$2:$A$6843,0),MATCH(G$17,NoSettings!$C$1:$AG$1,0))</f>
        <v>2</v>
      </c>
      <c r="H29" s="22">
        <f>INDEX(NoSettings!$C$2:$AG$6843,MATCH($C29,NoSettings!$A$2:$A$6843,0),MATCH(H$17,NoSettings!$C$1:$AG$1,0))</f>
        <v>2</v>
      </c>
      <c r="I29" s="22">
        <f>INDEX(NoSettings!$C$2:$AG$6843,MATCH($C29,NoSettings!$A$2:$A$6843,0),MATCH(I$17,NoSettings!$C$1:$AG$1,0))</f>
        <v>2</v>
      </c>
      <c r="J29" s="22">
        <f>INDEX(NoSettings!$C$2:$AG$6843,MATCH($C29,NoSettings!$A$2:$A$6843,0),MATCH(J$17,NoSettings!$C$1:$AG$1,0))</f>
        <v>2</v>
      </c>
      <c r="K29" s="22">
        <f>INDEX(NoSettings!$C$2:$AG$6843,MATCH($C29,NoSettings!$A$2:$A$6843,0),MATCH(K$17,NoSettings!$C$1:$AG$1,0))</f>
        <v>2</v>
      </c>
      <c r="L29" s="22">
        <f>INDEX(NoSettings!$C$2:$AG$6843,MATCH($C29,NoSettings!$A$2:$A$6843,0),MATCH(L$17,NoSettings!$C$1:$AG$1,0))</f>
        <v>2</v>
      </c>
      <c r="M29" s="22">
        <f>INDEX(NoSettings!$C$2:$AG$6843,MATCH($C29,NoSettings!$A$2:$A$6843,0),MATCH(M$17,NoSettings!$C$1:$AG$1,0))</f>
        <v>3</v>
      </c>
      <c r="N29" s="22">
        <f>INDEX(NoSettings!$C$2:$AG$6843,MATCH($C29,NoSettings!$A$2:$A$6843,0),MATCH(N$17,NoSettings!$C$1:$AG$1,0))</f>
        <v>3</v>
      </c>
      <c r="O29" s="22">
        <f>INDEX(NoSettings!$C$2:$AG$6843,MATCH($C29,NoSettings!$A$2:$A$6843,0),MATCH(O$17,NoSettings!$C$1:$AG$1,0))</f>
        <v>3</v>
      </c>
      <c r="P29" s="22">
        <f>INDEX(NoSettings!$C$2:$AG$6843,MATCH($C29,NoSettings!$A$2:$A$6843,0),MATCH(P$17,NoSettings!$C$1:$AG$1,0))</f>
        <v>3</v>
      </c>
      <c r="Q29" s="22">
        <f>INDEX(NoSettings!$C$2:$AG$6843,MATCH($C29,NoSettings!$A$2:$A$6843,0),MATCH(Q$17,NoSettings!$C$1:$AG$1,0))</f>
        <v>3</v>
      </c>
      <c r="R29" s="22">
        <f>INDEX(NoSettings!$C$2:$AG$6843,MATCH($C29,NoSettings!$A$2:$A$6843,0),MATCH(R$17,NoSettings!$C$1:$AG$1,0))</f>
        <v>3</v>
      </c>
      <c r="S29" s="22">
        <f>INDEX(NoSettings!$C$2:$AG$6843,MATCH($C29,NoSettings!$A$2:$A$6843,0),MATCH(S$17,NoSettings!$C$1:$AG$1,0))</f>
        <v>3</v>
      </c>
      <c r="T29" s="22">
        <f>INDEX(NoSettings!$C$2:$AG$6843,MATCH($C29,NoSettings!$A$2:$A$6843,0),MATCH(T$17,NoSettings!$C$1:$AG$1,0))</f>
        <v>3</v>
      </c>
      <c r="U29" s="22">
        <f>INDEX(NoSettings!$C$2:$AG$6843,MATCH($C29,NoSettings!$A$2:$A$6843,0),MATCH(U$17,NoSettings!$C$1:$AG$1,0))</f>
        <v>3</v>
      </c>
      <c r="V29" s="22">
        <f>INDEX(NoSettings!$C$2:$AG$6843,MATCH($C29,NoSettings!$A$2:$A$6843,0),MATCH(V$17,NoSettings!$C$1:$AG$1,0))</f>
        <v>3</v>
      </c>
      <c r="W29" s="22">
        <f>INDEX(NoSettings!$C$2:$AG$6843,MATCH($C29,NoSettings!$A$2:$A$6843,0),MATCH(W$17,NoSettings!$C$1:$AG$1,0))</f>
        <v>4</v>
      </c>
      <c r="X29" s="22">
        <f>INDEX(NoSettings!$C$2:$AG$6843,MATCH($C29,NoSettings!$A$2:$A$6843,0),MATCH(X$17,NoSettings!$C$1:$AG$1,0))</f>
        <v>4</v>
      </c>
      <c r="Y29" s="22">
        <f>INDEX(NoSettings!$C$2:$AG$6843,MATCH($C29,NoSettings!$A$2:$A$6843,0),MATCH(Y$17,NoSettings!$C$1:$AG$1,0))</f>
        <v>4</v>
      </c>
      <c r="Z29" s="22">
        <f>INDEX(NoSettings!$C$2:$AG$6843,MATCH($C29,NoSettings!$A$2:$A$6843,0),MATCH(Z$17,NoSettings!$C$1:$AG$1,0))</f>
        <v>4</v>
      </c>
      <c r="AA29" s="22">
        <f>INDEX(NoSettings!$C$2:$AG$6843,MATCH($C29,NoSettings!$A$2:$A$6843,0),MATCH(AA$17,NoSettings!$C$1:$AG$1,0))</f>
        <v>4</v>
      </c>
      <c r="AB29" s="22">
        <f>INDEX(NoSettings!$C$2:$AG$6843,MATCH($C29,NoSettings!$A$2:$A$6843,0),MATCH(AB$17,NoSettings!$C$1:$AG$1,0))</f>
        <v>4</v>
      </c>
      <c r="AC29" s="22">
        <f>INDEX(NoSettings!$C$2:$AG$6843,MATCH($C29,NoSettings!$A$2:$A$6843,0),MATCH(AC$17,NoSettings!$C$1:$AG$1,0))</f>
        <v>4</v>
      </c>
      <c r="AD29" s="22">
        <f>INDEX(NoSettings!$C$2:$AG$6843,MATCH($C29,NoSettings!$A$2:$A$6843,0),MATCH(AD$17,NoSettings!$C$1:$AG$1,0))</f>
        <v>4</v>
      </c>
      <c r="AE29" s="22">
        <f>INDEX(NoSettings!$C$2:$AG$6843,MATCH($C29,NoSettings!$A$2:$A$6843,0),MATCH(AE$17,NoSettings!$C$1:$AG$1,0))</f>
        <v>5</v>
      </c>
      <c r="AF29" s="22">
        <f>INDEX(NoSettings!$C$2:$AG$6843,MATCH($C29,NoSettings!$A$2:$A$6843,0),MATCH(AF$17,NoSettings!$C$1:$AG$1,0))</f>
        <v>5</v>
      </c>
      <c r="AG29" s="22">
        <f>INDEX(NoSettings!$C$2:$AG$6843,MATCH($C29,NoSettings!$A$2:$A$6843,0),MATCH(AG$17,NoSettings!$C$1:$AG$1,0))</f>
        <v>5</v>
      </c>
      <c r="AH29" s="22">
        <f>INDEX(NoSettings!$C$2:$AG$6843,MATCH($C29,NoSettings!$A$2:$A$6843,0),MATCH(AH$17,NoSettings!$C$1:$AG$1,0))</f>
        <v>5</v>
      </c>
      <c r="AI29" s="22">
        <f>INDEX(NoSettings!$C$2:$AG$6843,MATCH($C29,NoSettings!$A$2:$A$6843,0),MATCH(AI$17,NoSettings!$C$1:$AG$1,0))</f>
        <v>5</v>
      </c>
    </row>
    <row r="30" spans="3:35">
      <c r="C30" t="s">
        <v>5687</v>
      </c>
      <c r="E30" s="22">
        <f>INDEX(NoSettings!$C$2:$AG$6843,MATCH($C30,NoSettings!$A$2:$A$6843,0),MATCH(E$17,NoSettings!$C$1:$AG$1,0))</f>
        <v>17</v>
      </c>
      <c r="F30" s="22">
        <f>INDEX(NoSettings!$C$2:$AG$6843,MATCH($C30,NoSettings!$A$2:$A$6843,0),MATCH(F$17,NoSettings!$C$1:$AG$1,0))</f>
        <v>18</v>
      </c>
      <c r="G30" s="22">
        <f>INDEX(NoSettings!$C$2:$AG$6843,MATCH($C30,NoSettings!$A$2:$A$6843,0),MATCH(G$17,NoSettings!$C$1:$AG$1,0))</f>
        <v>18</v>
      </c>
      <c r="H30" s="22">
        <f>INDEX(NoSettings!$C$2:$AG$6843,MATCH($C30,NoSettings!$A$2:$A$6843,0),MATCH(H$17,NoSettings!$C$1:$AG$1,0))</f>
        <v>19</v>
      </c>
      <c r="I30" s="22">
        <f>INDEX(NoSettings!$C$2:$AG$6843,MATCH($C30,NoSettings!$A$2:$A$6843,0),MATCH(I$17,NoSettings!$C$1:$AG$1,0))</f>
        <v>20</v>
      </c>
      <c r="J30" s="22">
        <f>INDEX(NoSettings!$C$2:$AG$6843,MATCH($C30,NoSettings!$A$2:$A$6843,0),MATCH(J$17,NoSettings!$C$1:$AG$1,0))</f>
        <v>21</v>
      </c>
      <c r="K30" s="22">
        <f>INDEX(NoSettings!$C$2:$AG$6843,MATCH($C30,NoSettings!$A$2:$A$6843,0),MATCH(K$17,NoSettings!$C$1:$AG$1,0))</f>
        <v>22</v>
      </c>
      <c r="L30" s="22">
        <f>INDEX(NoSettings!$C$2:$AG$6843,MATCH($C30,NoSettings!$A$2:$A$6843,0),MATCH(L$17,NoSettings!$C$1:$AG$1,0))</f>
        <v>23</v>
      </c>
      <c r="M30" s="22">
        <f>INDEX(NoSettings!$C$2:$AG$6843,MATCH($C30,NoSettings!$A$2:$A$6843,0),MATCH(M$17,NoSettings!$C$1:$AG$1,0))</f>
        <v>24</v>
      </c>
      <c r="N30" s="22">
        <f>INDEX(NoSettings!$C$2:$AG$6843,MATCH($C30,NoSettings!$A$2:$A$6843,0),MATCH(N$17,NoSettings!$C$1:$AG$1,0))</f>
        <v>25</v>
      </c>
      <c r="O30" s="22">
        <f>INDEX(NoSettings!$C$2:$AG$6843,MATCH($C30,NoSettings!$A$2:$A$6843,0),MATCH(O$17,NoSettings!$C$1:$AG$1,0))</f>
        <v>26</v>
      </c>
      <c r="P30" s="22">
        <f>INDEX(NoSettings!$C$2:$AG$6843,MATCH($C30,NoSettings!$A$2:$A$6843,0),MATCH(P$17,NoSettings!$C$1:$AG$1,0))</f>
        <v>27</v>
      </c>
      <c r="Q30" s="22">
        <f>INDEX(NoSettings!$C$2:$AG$6843,MATCH($C30,NoSettings!$A$2:$A$6843,0),MATCH(Q$17,NoSettings!$C$1:$AG$1,0))</f>
        <v>28</v>
      </c>
      <c r="R30" s="22">
        <f>INDEX(NoSettings!$C$2:$AG$6843,MATCH($C30,NoSettings!$A$2:$A$6843,0),MATCH(R$17,NoSettings!$C$1:$AG$1,0))</f>
        <v>30</v>
      </c>
      <c r="S30" s="22">
        <f>INDEX(NoSettings!$C$2:$AG$6843,MATCH($C30,NoSettings!$A$2:$A$6843,0),MATCH(S$17,NoSettings!$C$1:$AG$1,0))</f>
        <v>31</v>
      </c>
      <c r="T30" s="22">
        <f>INDEX(NoSettings!$C$2:$AG$6843,MATCH($C30,NoSettings!$A$2:$A$6843,0),MATCH(T$17,NoSettings!$C$1:$AG$1,0))</f>
        <v>32</v>
      </c>
      <c r="U30" s="22">
        <f>INDEX(NoSettings!$C$2:$AG$6843,MATCH($C30,NoSettings!$A$2:$A$6843,0),MATCH(U$17,NoSettings!$C$1:$AG$1,0))</f>
        <v>33</v>
      </c>
      <c r="V30" s="22">
        <f>INDEX(NoSettings!$C$2:$AG$6843,MATCH($C30,NoSettings!$A$2:$A$6843,0),MATCH(V$17,NoSettings!$C$1:$AG$1,0))</f>
        <v>35</v>
      </c>
      <c r="W30" s="22">
        <f>INDEX(NoSettings!$C$2:$AG$6843,MATCH($C30,NoSettings!$A$2:$A$6843,0),MATCH(W$17,NoSettings!$C$1:$AG$1,0))</f>
        <v>36</v>
      </c>
      <c r="X30" s="22">
        <f>INDEX(NoSettings!$C$2:$AG$6843,MATCH($C30,NoSettings!$A$2:$A$6843,0),MATCH(X$17,NoSettings!$C$1:$AG$1,0))</f>
        <v>38</v>
      </c>
      <c r="Y30" s="22">
        <f>INDEX(NoSettings!$C$2:$AG$6843,MATCH($C30,NoSettings!$A$2:$A$6843,0),MATCH(Y$17,NoSettings!$C$1:$AG$1,0))</f>
        <v>39</v>
      </c>
      <c r="Z30" s="22">
        <f>INDEX(NoSettings!$C$2:$AG$6843,MATCH($C30,NoSettings!$A$2:$A$6843,0),MATCH(Z$17,NoSettings!$C$1:$AG$1,0))</f>
        <v>41</v>
      </c>
      <c r="AA30" s="22">
        <f>INDEX(NoSettings!$C$2:$AG$6843,MATCH($C30,NoSettings!$A$2:$A$6843,0),MATCH(AA$17,NoSettings!$C$1:$AG$1,0))</f>
        <v>42</v>
      </c>
      <c r="AB30" s="22">
        <f>INDEX(NoSettings!$C$2:$AG$6843,MATCH($C30,NoSettings!$A$2:$A$6843,0),MATCH(AB$17,NoSettings!$C$1:$AG$1,0))</f>
        <v>44</v>
      </c>
      <c r="AC30" s="22">
        <f>INDEX(NoSettings!$C$2:$AG$6843,MATCH($C30,NoSettings!$A$2:$A$6843,0),MATCH(AC$17,NoSettings!$C$1:$AG$1,0))</f>
        <v>46</v>
      </c>
      <c r="AD30" s="22">
        <f>INDEX(NoSettings!$C$2:$AG$6843,MATCH($C30,NoSettings!$A$2:$A$6843,0),MATCH(AD$17,NoSettings!$C$1:$AG$1,0))</f>
        <v>48</v>
      </c>
      <c r="AE30" s="22">
        <f>INDEX(NoSettings!$C$2:$AG$6843,MATCH($C30,NoSettings!$A$2:$A$6843,0),MATCH(AE$17,NoSettings!$C$1:$AG$1,0))</f>
        <v>50</v>
      </c>
      <c r="AF30" s="22">
        <f>INDEX(NoSettings!$C$2:$AG$6843,MATCH($C30,NoSettings!$A$2:$A$6843,0),MATCH(AF$17,NoSettings!$C$1:$AG$1,0))</f>
        <v>52</v>
      </c>
      <c r="AG30" s="22">
        <f>INDEX(NoSettings!$C$2:$AG$6843,MATCH($C30,NoSettings!$A$2:$A$6843,0),MATCH(AG$17,NoSettings!$C$1:$AG$1,0))</f>
        <v>54</v>
      </c>
      <c r="AH30" s="22">
        <f>INDEX(NoSettings!$C$2:$AG$6843,MATCH($C30,NoSettings!$A$2:$A$6843,0),MATCH(AH$17,NoSettings!$C$1:$AG$1,0))</f>
        <v>57</v>
      </c>
      <c r="AI30" s="22">
        <f>INDEX(NoSettings!$C$2:$AG$6843,MATCH($C30,NoSettings!$A$2:$A$6843,0),MATCH(AI$17,NoSettings!$C$1:$AG$1,0))</f>
        <v>59</v>
      </c>
    </row>
    <row r="31" spans="3:35">
      <c r="C31" t="s">
        <v>5684</v>
      </c>
      <c r="E31" s="22">
        <f>INDEX(NoSettings!$C$2:$AG$6843,MATCH($C31,NoSettings!$A$2:$A$6843,0),MATCH(E$17,NoSettings!$C$1:$AG$1,0))</f>
        <v>13</v>
      </c>
      <c r="F31" s="22">
        <f>INDEX(NoSettings!$C$2:$AG$6843,MATCH($C31,NoSettings!$A$2:$A$6843,0),MATCH(F$17,NoSettings!$C$1:$AG$1,0))</f>
        <v>13</v>
      </c>
      <c r="G31" s="22">
        <f>INDEX(NoSettings!$C$2:$AG$6843,MATCH($C31,NoSettings!$A$2:$A$6843,0),MATCH(G$17,NoSettings!$C$1:$AG$1,0))</f>
        <v>13</v>
      </c>
      <c r="H31" s="22">
        <f>INDEX(NoSettings!$C$2:$AG$6843,MATCH($C31,NoSettings!$A$2:$A$6843,0),MATCH(H$17,NoSettings!$C$1:$AG$1,0))</f>
        <v>14</v>
      </c>
      <c r="I31" s="22">
        <f>INDEX(NoSettings!$C$2:$AG$6843,MATCH($C31,NoSettings!$A$2:$A$6843,0),MATCH(I$17,NoSettings!$C$1:$AG$1,0))</f>
        <v>15</v>
      </c>
      <c r="J31" s="22">
        <f>INDEX(NoSettings!$C$2:$AG$6843,MATCH($C31,NoSettings!$A$2:$A$6843,0),MATCH(J$17,NoSettings!$C$1:$AG$1,0))</f>
        <v>15</v>
      </c>
      <c r="K31" s="22">
        <f>INDEX(NoSettings!$C$2:$AG$6843,MATCH($C31,NoSettings!$A$2:$A$6843,0),MATCH(K$17,NoSettings!$C$1:$AG$1,0))</f>
        <v>15</v>
      </c>
      <c r="L31" s="22">
        <f>INDEX(NoSettings!$C$2:$AG$6843,MATCH($C31,NoSettings!$A$2:$A$6843,0),MATCH(L$17,NoSettings!$C$1:$AG$1,0))</f>
        <v>16</v>
      </c>
      <c r="M31" s="22">
        <f>INDEX(NoSettings!$C$2:$AG$6843,MATCH($C31,NoSettings!$A$2:$A$6843,0),MATCH(M$17,NoSettings!$C$1:$AG$1,0))</f>
        <v>17</v>
      </c>
      <c r="N31" s="22">
        <f>INDEX(NoSettings!$C$2:$AG$6843,MATCH($C31,NoSettings!$A$2:$A$6843,0),MATCH(N$17,NoSettings!$C$1:$AG$1,0))</f>
        <v>17</v>
      </c>
      <c r="O31" s="22">
        <f>INDEX(NoSettings!$C$2:$AG$6843,MATCH($C31,NoSettings!$A$2:$A$6843,0),MATCH(O$17,NoSettings!$C$1:$AG$1,0))</f>
        <v>18</v>
      </c>
      <c r="P31" s="22">
        <f>INDEX(NoSettings!$C$2:$AG$6843,MATCH($C31,NoSettings!$A$2:$A$6843,0),MATCH(P$17,NoSettings!$C$1:$AG$1,0))</f>
        <v>19</v>
      </c>
      <c r="Q31" s="22">
        <f>INDEX(NoSettings!$C$2:$AG$6843,MATCH($C31,NoSettings!$A$2:$A$6843,0),MATCH(Q$17,NoSettings!$C$1:$AG$1,0))</f>
        <v>19</v>
      </c>
      <c r="R31" s="22">
        <f>INDEX(NoSettings!$C$2:$AG$6843,MATCH($C31,NoSettings!$A$2:$A$6843,0),MATCH(R$17,NoSettings!$C$1:$AG$1,0))</f>
        <v>20</v>
      </c>
      <c r="S31" s="22">
        <f>INDEX(NoSettings!$C$2:$AG$6843,MATCH($C31,NoSettings!$A$2:$A$6843,0),MATCH(S$17,NoSettings!$C$1:$AG$1,0))</f>
        <v>21</v>
      </c>
      <c r="T31" s="22">
        <f>INDEX(NoSettings!$C$2:$AG$6843,MATCH($C31,NoSettings!$A$2:$A$6843,0),MATCH(T$17,NoSettings!$C$1:$AG$1,0))</f>
        <v>21</v>
      </c>
      <c r="U31" s="22">
        <f>INDEX(NoSettings!$C$2:$AG$6843,MATCH($C31,NoSettings!$A$2:$A$6843,0),MATCH(U$17,NoSettings!$C$1:$AG$1,0))</f>
        <v>22</v>
      </c>
      <c r="V31" s="22">
        <f>INDEX(NoSettings!$C$2:$AG$6843,MATCH($C31,NoSettings!$A$2:$A$6843,0),MATCH(V$17,NoSettings!$C$1:$AG$1,0))</f>
        <v>23</v>
      </c>
      <c r="W31" s="22">
        <f>INDEX(NoSettings!$C$2:$AG$6843,MATCH($C31,NoSettings!$A$2:$A$6843,0),MATCH(W$17,NoSettings!$C$1:$AG$1,0))</f>
        <v>24</v>
      </c>
      <c r="X31" s="22">
        <f>INDEX(NoSettings!$C$2:$AG$6843,MATCH($C31,NoSettings!$A$2:$A$6843,0),MATCH(X$17,NoSettings!$C$1:$AG$1,0))</f>
        <v>25</v>
      </c>
      <c r="Y31" s="22">
        <f>INDEX(NoSettings!$C$2:$AG$6843,MATCH($C31,NoSettings!$A$2:$A$6843,0),MATCH(Y$17,NoSettings!$C$1:$AG$1,0))</f>
        <v>25</v>
      </c>
      <c r="Z31" s="22">
        <f>INDEX(NoSettings!$C$2:$AG$6843,MATCH($C31,NoSettings!$A$2:$A$6843,0),MATCH(Z$17,NoSettings!$C$1:$AG$1,0))</f>
        <v>26</v>
      </c>
      <c r="AA31" s="22">
        <f>INDEX(NoSettings!$C$2:$AG$6843,MATCH($C31,NoSettings!$A$2:$A$6843,0),MATCH(AA$17,NoSettings!$C$1:$AG$1,0))</f>
        <v>27</v>
      </c>
      <c r="AB31" s="22">
        <f>INDEX(NoSettings!$C$2:$AG$6843,MATCH($C31,NoSettings!$A$2:$A$6843,0),MATCH(AB$17,NoSettings!$C$1:$AG$1,0))</f>
        <v>28</v>
      </c>
      <c r="AC31" s="22">
        <f>INDEX(NoSettings!$C$2:$AG$6843,MATCH($C31,NoSettings!$A$2:$A$6843,0),MATCH(AC$17,NoSettings!$C$1:$AG$1,0))</f>
        <v>29</v>
      </c>
      <c r="AD31" s="22">
        <f>INDEX(NoSettings!$C$2:$AG$6843,MATCH($C31,NoSettings!$A$2:$A$6843,0),MATCH(AD$17,NoSettings!$C$1:$AG$1,0))</f>
        <v>30</v>
      </c>
      <c r="AE31" s="22">
        <f>INDEX(NoSettings!$C$2:$AG$6843,MATCH($C31,NoSettings!$A$2:$A$6843,0),MATCH(AE$17,NoSettings!$C$1:$AG$1,0))</f>
        <v>32</v>
      </c>
      <c r="AF31" s="22">
        <f>INDEX(NoSettings!$C$2:$AG$6843,MATCH($C31,NoSettings!$A$2:$A$6843,0),MATCH(AF$17,NoSettings!$C$1:$AG$1,0))</f>
        <v>33</v>
      </c>
      <c r="AG31" s="22">
        <f>INDEX(NoSettings!$C$2:$AG$6843,MATCH($C31,NoSettings!$A$2:$A$6843,0),MATCH(AG$17,NoSettings!$C$1:$AG$1,0))</f>
        <v>34</v>
      </c>
      <c r="AH31" s="22">
        <f>INDEX(NoSettings!$C$2:$AG$6843,MATCH($C31,NoSettings!$A$2:$A$6843,0),MATCH(AH$17,NoSettings!$C$1:$AG$1,0))</f>
        <v>35</v>
      </c>
      <c r="AI31" s="22">
        <f>INDEX(NoSettings!$C$2:$AG$6843,MATCH($C31,NoSettings!$A$2:$A$6843,0),MATCH(AI$17,NoSettings!$C$1:$AG$1,0))</f>
        <v>36</v>
      </c>
    </row>
    <row r="32" spans="3:35">
      <c r="C32" t="s">
        <v>5677</v>
      </c>
      <c r="E32" s="22">
        <f>INDEX(NoSettings!$C$2:$AG$6843,MATCH($C32,NoSettings!$A$2:$A$6843,0),MATCH(E$17,NoSettings!$C$1:$AG$1,0))</f>
        <v>3</v>
      </c>
      <c r="F32" s="22">
        <f>INDEX(NoSettings!$C$2:$AG$6843,MATCH($C32,NoSettings!$A$2:$A$6843,0),MATCH(F$17,NoSettings!$C$1:$AG$1,0))</f>
        <v>3</v>
      </c>
      <c r="G32" s="22">
        <f>INDEX(NoSettings!$C$2:$AG$6843,MATCH($C32,NoSettings!$A$2:$A$6843,0),MATCH(G$17,NoSettings!$C$1:$AG$1,0))</f>
        <v>2</v>
      </c>
      <c r="H32" s="22">
        <f>INDEX(NoSettings!$C$2:$AG$6843,MATCH($C32,NoSettings!$A$2:$A$6843,0),MATCH(H$17,NoSettings!$C$1:$AG$1,0))</f>
        <v>2</v>
      </c>
      <c r="I32" s="22">
        <f>INDEX(NoSettings!$C$2:$AG$6843,MATCH($C32,NoSettings!$A$2:$A$6843,0),MATCH(I$17,NoSettings!$C$1:$AG$1,0))</f>
        <v>2</v>
      </c>
      <c r="J32" s="22">
        <f>INDEX(NoSettings!$C$2:$AG$6843,MATCH($C32,NoSettings!$A$2:$A$6843,0),MATCH(J$17,NoSettings!$C$1:$AG$1,0))</f>
        <v>2</v>
      </c>
      <c r="K32" s="22">
        <f>INDEX(NoSettings!$C$2:$AG$6843,MATCH($C32,NoSettings!$A$2:$A$6843,0),MATCH(K$17,NoSettings!$C$1:$AG$1,0))</f>
        <v>2</v>
      </c>
      <c r="L32" s="22">
        <f>INDEX(NoSettings!$C$2:$AG$6843,MATCH($C32,NoSettings!$A$2:$A$6843,0),MATCH(L$17,NoSettings!$C$1:$AG$1,0))</f>
        <v>2</v>
      </c>
      <c r="M32" s="22">
        <f>INDEX(NoSettings!$C$2:$AG$6843,MATCH($C32,NoSettings!$A$2:$A$6843,0),MATCH(M$17,NoSettings!$C$1:$AG$1,0))</f>
        <v>2</v>
      </c>
      <c r="N32" s="22">
        <f>INDEX(NoSettings!$C$2:$AG$6843,MATCH($C32,NoSettings!$A$2:$A$6843,0),MATCH(N$17,NoSettings!$C$1:$AG$1,0))</f>
        <v>2</v>
      </c>
      <c r="O32" s="22">
        <f>INDEX(NoSettings!$C$2:$AG$6843,MATCH($C32,NoSettings!$A$2:$A$6843,0),MATCH(O$17,NoSettings!$C$1:$AG$1,0))</f>
        <v>2</v>
      </c>
      <c r="P32" s="22">
        <f>INDEX(NoSettings!$C$2:$AG$6843,MATCH($C32,NoSettings!$A$2:$A$6843,0),MATCH(P$17,NoSettings!$C$1:$AG$1,0))</f>
        <v>2</v>
      </c>
      <c r="Q32" s="22">
        <f>INDEX(NoSettings!$C$2:$AG$6843,MATCH($C32,NoSettings!$A$2:$A$6843,0),MATCH(Q$17,NoSettings!$C$1:$AG$1,0))</f>
        <v>2</v>
      </c>
      <c r="R32" s="22">
        <f>INDEX(NoSettings!$C$2:$AG$6843,MATCH($C32,NoSettings!$A$2:$A$6843,0),MATCH(R$17,NoSettings!$C$1:$AG$1,0))</f>
        <v>1</v>
      </c>
      <c r="S32" s="22">
        <f>INDEX(NoSettings!$C$2:$AG$6843,MATCH($C32,NoSettings!$A$2:$A$6843,0),MATCH(S$17,NoSettings!$C$1:$AG$1,0))</f>
        <v>1</v>
      </c>
      <c r="T32" s="22">
        <f>INDEX(NoSettings!$C$2:$AG$6843,MATCH($C32,NoSettings!$A$2:$A$6843,0),MATCH(T$17,NoSettings!$C$1:$AG$1,0))</f>
        <v>1</v>
      </c>
      <c r="U32" s="22">
        <f>INDEX(NoSettings!$C$2:$AG$6843,MATCH($C32,NoSettings!$A$2:$A$6843,0),MATCH(U$17,NoSettings!$C$1:$AG$1,0))</f>
        <v>1</v>
      </c>
      <c r="V32" s="22">
        <f>INDEX(NoSettings!$C$2:$AG$6843,MATCH($C32,NoSettings!$A$2:$A$6843,0),MATCH(V$17,NoSettings!$C$1:$AG$1,0))</f>
        <v>1</v>
      </c>
      <c r="W32" s="22">
        <f>INDEX(NoSettings!$C$2:$AG$6843,MATCH($C32,NoSettings!$A$2:$A$6843,0),MATCH(W$17,NoSettings!$C$1:$AG$1,0))</f>
        <v>1</v>
      </c>
      <c r="X32" s="22">
        <f>INDEX(NoSettings!$C$2:$AG$6843,MATCH($C32,NoSettings!$A$2:$A$6843,0),MATCH(X$17,NoSettings!$C$1:$AG$1,0))</f>
        <v>1</v>
      </c>
      <c r="Y32" s="22">
        <f>INDEX(NoSettings!$C$2:$AG$6843,MATCH($C32,NoSettings!$A$2:$A$6843,0),MATCH(Y$17,NoSettings!$C$1:$AG$1,0))</f>
        <v>1</v>
      </c>
      <c r="Z32" s="22">
        <f>INDEX(NoSettings!$C$2:$AG$6843,MATCH($C32,NoSettings!$A$2:$A$6843,0),MATCH(Z$17,NoSettings!$C$1:$AG$1,0))</f>
        <v>1</v>
      </c>
      <c r="AA32" s="22">
        <f>INDEX(NoSettings!$C$2:$AG$6843,MATCH($C32,NoSettings!$A$2:$A$6843,0),MATCH(AA$17,NoSettings!$C$1:$AG$1,0))</f>
        <v>1</v>
      </c>
      <c r="AB32" s="22">
        <f>INDEX(NoSettings!$C$2:$AG$6843,MATCH($C32,NoSettings!$A$2:$A$6843,0),MATCH(AB$17,NoSettings!$C$1:$AG$1,0))</f>
        <v>1</v>
      </c>
      <c r="AC32" s="22">
        <f>INDEX(NoSettings!$C$2:$AG$6843,MATCH($C32,NoSettings!$A$2:$A$6843,0),MATCH(AC$17,NoSettings!$C$1:$AG$1,0))</f>
        <v>1</v>
      </c>
      <c r="AD32" s="22">
        <f>INDEX(NoSettings!$C$2:$AG$6843,MATCH($C32,NoSettings!$A$2:$A$6843,0),MATCH(AD$17,NoSettings!$C$1:$AG$1,0))</f>
        <v>1</v>
      </c>
      <c r="AE32" s="22">
        <f>INDEX(NoSettings!$C$2:$AG$6843,MATCH($C32,NoSettings!$A$2:$A$6843,0),MATCH(AE$17,NoSettings!$C$1:$AG$1,0))</f>
        <v>1</v>
      </c>
      <c r="AF32" s="22">
        <f>INDEX(NoSettings!$C$2:$AG$6843,MATCH($C32,NoSettings!$A$2:$A$6843,0),MATCH(AF$17,NoSettings!$C$1:$AG$1,0))</f>
        <v>1</v>
      </c>
      <c r="AG32" s="22">
        <f>INDEX(NoSettings!$C$2:$AG$6843,MATCH($C32,NoSettings!$A$2:$A$6843,0),MATCH(AG$17,NoSettings!$C$1:$AG$1,0))</f>
        <v>1</v>
      </c>
      <c r="AH32" s="22">
        <f>INDEX(NoSettings!$C$2:$AG$6843,MATCH($C32,NoSettings!$A$2:$A$6843,0),MATCH(AH$17,NoSettings!$C$1:$AG$1,0))</f>
        <v>1</v>
      </c>
      <c r="AI32" s="22">
        <f>INDEX(NoSettings!$C$2:$AG$6843,MATCH($C32,NoSettings!$A$2:$A$6843,0),MATCH(AI$17,NoSettings!$C$1:$AG$1,0))</f>
        <v>1</v>
      </c>
    </row>
    <row r="33" spans="1:35">
      <c r="C33" t="s">
        <v>5671</v>
      </c>
      <c r="E33" s="22">
        <f>INDEX(NoSettings!$C$2:$AG$6843,MATCH($C33,NoSettings!$A$2:$A$6843,0),MATCH(E$17,NoSettings!$C$1:$AG$1,0))</f>
        <v>0</v>
      </c>
      <c r="F33" s="22">
        <f>INDEX(NoSettings!$C$2:$AG$6843,MATCH($C33,NoSettings!$A$2:$A$6843,0),MATCH(F$17,NoSettings!$C$1:$AG$1,0))</f>
        <v>0</v>
      </c>
      <c r="G33" s="22">
        <f>INDEX(NoSettings!$C$2:$AG$6843,MATCH($C33,NoSettings!$A$2:$A$6843,0),MATCH(G$17,NoSettings!$C$1:$AG$1,0))</f>
        <v>0</v>
      </c>
      <c r="H33" s="22">
        <f>INDEX(NoSettings!$C$2:$AG$6843,MATCH($C33,NoSettings!$A$2:$A$6843,0),MATCH(H$17,NoSettings!$C$1:$AG$1,0))</f>
        <v>0</v>
      </c>
      <c r="I33" s="22">
        <f>INDEX(NoSettings!$C$2:$AG$6843,MATCH($C33,NoSettings!$A$2:$A$6843,0),MATCH(I$17,NoSettings!$C$1:$AG$1,0))</f>
        <v>0</v>
      </c>
      <c r="J33" s="22">
        <f>INDEX(NoSettings!$C$2:$AG$6843,MATCH($C33,NoSettings!$A$2:$A$6843,0),MATCH(J$17,NoSettings!$C$1:$AG$1,0))</f>
        <v>0</v>
      </c>
      <c r="K33" s="22">
        <f>INDEX(NoSettings!$C$2:$AG$6843,MATCH($C33,NoSettings!$A$2:$A$6843,0),MATCH(K$17,NoSettings!$C$1:$AG$1,0))</f>
        <v>0</v>
      </c>
      <c r="L33" s="22">
        <f>INDEX(NoSettings!$C$2:$AG$6843,MATCH($C33,NoSettings!$A$2:$A$6843,0),MATCH(L$17,NoSettings!$C$1:$AG$1,0))</f>
        <v>0</v>
      </c>
      <c r="M33" s="22">
        <f>INDEX(NoSettings!$C$2:$AG$6843,MATCH($C33,NoSettings!$A$2:$A$6843,0),MATCH(M$17,NoSettings!$C$1:$AG$1,0))</f>
        <v>0</v>
      </c>
      <c r="N33" s="22">
        <f>INDEX(NoSettings!$C$2:$AG$6843,MATCH($C33,NoSettings!$A$2:$A$6843,0),MATCH(N$17,NoSettings!$C$1:$AG$1,0))</f>
        <v>0</v>
      </c>
      <c r="O33" s="22">
        <f>INDEX(NoSettings!$C$2:$AG$6843,MATCH($C33,NoSettings!$A$2:$A$6843,0),MATCH(O$17,NoSettings!$C$1:$AG$1,0))</f>
        <v>0</v>
      </c>
      <c r="P33" s="22">
        <f>INDEX(NoSettings!$C$2:$AG$6843,MATCH($C33,NoSettings!$A$2:$A$6843,0),MATCH(P$17,NoSettings!$C$1:$AG$1,0))</f>
        <v>0</v>
      </c>
      <c r="Q33" s="22">
        <f>INDEX(NoSettings!$C$2:$AG$6843,MATCH($C33,NoSettings!$A$2:$A$6843,0),MATCH(Q$17,NoSettings!$C$1:$AG$1,0))</f>
        <v>0</v>
      </c>
      <c r="R33" s="22">
        <f>INDEX(NoSettings!$C$2:$AG$6843,MATCH($C33,NoSettings!$A$2:$A$6843,0),MATCH(R$17,NoSettings!$C$1:$AG$1,0))</f>
        <v>0</v>
      </c>
      <c r="S33" s="22">
        <f>INDEX(NoSettings!$C$2:$AG$6843,MATCH($C33,NoSettings!$A$2:$A$6843,0),MATCH(S$17,NoSettings!$C$1:$AG$1,0))</f>
        <v>0</v>
      </c>
      <c r="T33" s="22">
        <f>INDEX(NoSettings!$C$2:$AG$6843,MATCH($C33,NoSettings!$A$2:$A$6843,0),MATCH(T$17,NoSettings!$C$1:$AG$1,0))</f>
        <v>0</v>
      </c>
      <c r="U33" s="22">
        <f>INDEX(NoSettings!$C$2:$AG$6843,MATCH($C33,NoSettings!$A$2:$A$6843,0),MATCH(U$17,NoSettings!$C$1:$AG$1,0))</f>
        <v>0</v>
      </c>
      <c r="V33" s="22">
        <f>INDEX(NoSettings!$C$2:$AG$6843,MATCH($C33,NoSettings!$A$2:$A$6843,0),MATCH(V$17,NoSettings!$C$1:$AG$1,0))</f>
        <v>0</v>
      </c>
      <c r="W33" s="22">
        <f>INDEX(NoSettings!$C$2:$AG$6843,MATCH($C33,NoSettings!$A$2:$A$6843,0),MATCH(W$17,NoSettings!$C$1:$AG$1,0))</f>
        <v>0</v>
      </c>
      <c r="X33" s="22">
        <f>INDEX(NoSettings!$C$2:$AG$6843,MATCH($C33,NoSettings!$A$2:$A$6843,0),MATCH(X$17,NoSettings!$C$1:$AG$1,0))</f>
        <v>0</v>
      </c>
      <c r="Y33" s="22">
        <f>INDEX(NoSettings!$C$2:$AG$6843,MATCH($C33,NoSettings!$A$2:$A$6843,0),MATCH(Y$17,NoSettings!$C$1:$AG$1,0))</f>
        <v>0</v>
      </c>
      <c r="Z33" s="22">
        <f>INDEX(NoSettings!$C$2:$AG$6843,MATCH($C33,NoSettings!$A$2:$A$6843,0),MATCH(Z$17,NoSettings!$C$1:$AG$1,0))</f>
        <v>0</v>
      </c>
      <c r="AA33" s="22">
        <f>INDEX(NoSettings!$C$2:$AG$6843,MATCH($C33,NoSettings!$A$2:$A$6843,0),MATCH(AA$17,NoSettings!$C$1:$AG$1,0))</f>
        <v>0</v>
      </c>
      <c r="AB33" s="22">
        <f>INDEX(NoSettings!$C$2:$AG$6843,MATCH($C33,NoSettings!$A$2:$A$6843,0),MATCH(AB$17,NoSettings!$C$1:$AG$1,0))</f>
        <v>0</v>
      </c>
      <c r="AC33" s="22">
        <f>INDEX(NoSettings!$C$2:$AG$6843,MATCH($C33,NoSettings!$A$2:$A$6843,0),MATCH(AC$17,NoSettings!$C$1:$AG$1,0))</f>
        <v>0</v>
      </c>
      <c r="AD33" s="22">
        <f>INDEX(NoSettings!$C$2:$AG$6843,MATCH($C33,NoSettings!$A$2:$A$6843,0),MATCH(AD$17,NoSettings!$C$1:$AG$1,0))</f>
        <v>0</v>
      </c>
      <c r="AE33" s="22">
        <f>INDEX(NoSettings!$C$2:$AG$6843,MATCH($C33,NoSettings!$A$2:$A$6843,0),MATCH(AE$17,NoSettings!$C$1:$AG$1,0))</f>
        <v>0</v>
      </c>
      <c r="AF33" s="22">
        <f>INDEX(NoSettings!$C$2:$AG$6843,MATCH($C33,NoSettings!$A$2:$A$6843,0),MATCH(AF$17,NoSettings!$C$1:$AG$1,0))</f>
        <v>0</v>
      </c>
      <c r="AG33" s="22">
        <f>INDEX(NoSettings!$C$2:$AG$6843,MATCH($C33,NoSettings!$A$2:$A$6843,0),MATCH(AG$17,NoSettings!$C$1:$AG$1,0))</f>
        <v>0</v>
      </c>
      <c r="AH33" s="22">
        <f>INDEX(NoSettings!$C$2:$AG$6843,MATCH($C33,NoSettings!$A$2:$A$6843,0),MATCH(AH$17,NoSettings!$C$1:$AG$1,0))</f>
        <v>0</v>
      </c>
      <c r="AI33" s="22">
        <f>INDEX(NoSettings!$C$2:$AG$6843,MATCH($C33,NoSettings!$A$2:$A$6843,0),MATCH(AI$17,NoSettings!$C$1:$AG$1,0))</f>
        <v>0</v>
      </c>
    </row>
    <row r="34" spans="1:35">
      <c r="C34" t="s">
        <v>5670</v>
      </c>
      <c r="E34" s="22">
        <f>INDEX(NoSettings!$C$2:$AG$6843,MATCH($C34,NoSettings!$A$2:$A$6843,0),MATCH(E$17,NoSettings!$C$1:$AG$1,0))</f>
        <v>33</v>
      </c>
      <c r="F34" s="22">
        <f>INDEX(NoSettings!$C$2:$AG$6843,MATCH($C34,NoSettings!$A$2:$A$6843,0),MATCH(F$17,NoSettings!$C$1:$AG$1,0))</f>
        <v>33</v>
      </c>
      <c r="G34" s="22">
        <f>INDEX(NoSettings!$C$2:$AG$6843,MATCH($C34,NoSettings!$A$2:$A$6843,0),MATCH(G$17,NoSettings!$C$1:$AG$1,0))</f>
        <v>33</v>
      </c>
      <c r="H34" s="22">
        <f>INDEX(NoSettings!$C$2:$AG$6843,MATCH($C34,NoSettings!$A$2:$A$6843,0),MATCH(H$17,NoSettings!$C$1:$AG$1,0))</f>
        <v>32</v>
      </c>
      <c r="I34" s="22">
        <f>INDEX(NoSettings!$C$2:$AG$6843,MATCH($C34,NoSettings!$A$2:$A$6843,0),MATCH(I$17,NoSettings!$C$1:$AG$1,0))</f>
        <v>32</v>
      </c>
      <c r="J34" s="22">
        <f>INDEX(NoSettings!$C$2:$AG$6843,MATCH($C34,NoSettings!$A$2:$A$6843,0),MATCH(J$17,NoSettings!$C$1:$AG$1,0))</f>
        <v>32</v>
      </c>
      <c r="K34" s="22">
        <f>INDEX(NoSettings!$C$2:$AG$6843,MATCH($C34,NoSettings!$A$2:$A$6843,0),MATCH(K$17,NoSettings!$C$1:$AG$1,0))</f>
        <v>31</v>
      </c>
      <c r="L34" s="22">
        <f>INDEX(NoSettings!$C$2:$AG$6843,MATCH($C34,NoSettings!$A$2:$A$6843,0),MATCH(L$17,NoSettings!$C$1:$AG$1,0))</f>
        <v>31</v>
      </c>
      <c r="M34" s="22">
        <f>INDEX(NoSettings!$C$2:$AG$6843,MATCH($C34,NoSettings!$A$2:$A$6843,0),MATCH(M$17,NoSettings!$C$1:$AG$1,0))</f>
        <v>30</v>
      </c>
      <c r="N34" s="22">
        <f>INDEX(NoSettings!$C$2:$AG$6843,MATCH($C34,NoSettings!$A$2:$A$6843,0),MATCH(N$17,NoSettings!$C$1:$AG$1,0))</f>
        <v>30</v>
      </c>
      <c r="O34" s="22">
        <f>INDEX(NoSettings!$C$2:$AG$6843,MATCH($C34,NoSettings!$A$2:$A$6843,0),MATCH(O$17,NoSettings!$C$1:$AG$1,0))</f>
        <v>30</v>
      </c>
      <c r="P34" s="22">
        <f>INDEX(NoSettings!$C$2:$AG$6843,MATCH($C34,NoSettings!$A$2:$A$6843,0),MATCH(P$17,NoSettings!$C$1:$AG$1,0))</f>
        <v>29</v>
      </c>
      <c r="Q34" s="22">
        <f>INDEX(NoSettings!$C$2:$AG$6843,MATCH($C34,NoSettings!$A$2:$A$6843,0),MATCH(Q$17,NoSettings!$C$1:$AG$1,0))</f>
        <v>29</v>
      </c>
      <c r="R34" s="22">
        <f>INDEX(NoSettings!$C$2:$AG$6843,MATCH($C34,NoSettings!$A$2:$A$6843,0),MATCH(R$17,NoSettings!$C$1:$AG$1,0))</f>
        <v>29</v>
      </c>
      <c r="S34" s="22">
        <f>INDEX(NoSettings!$C$2:$AG$6843,MATCH($C34,NoSettings!$A$2:$A$6843,0),MATCH(S$17,NoSettings!$C$1:$AG$1,0))</f>
        <v>28</v>
      </c>
      <c r="T34" s="22">
        <f>INDEX(NoSettings!$C$2:$AG$6843,MATCH($C34,NoSettings!$A$2:$A$6843,0),MATCH(T$17,NoSettings!$C$1:$AG$1,0))</f>
        <v>28</v>
      </c>
      <c r="U34" s="22">
        <f>INDEX(NoSettings!$C$2:$AG$6843,MATCH($C34,NoSettings!$A$2:$A$6843,0),MATCH(U$17,NoSettings!$C$1:$AG$1,0))</f>
        <v>28</v>
      </c>
      <c r="V34" s="22">
        <f>INDEX(NoSettings!$C$2:$AG$6843,MATCH($C34,NoSettings!$A$2:$A$6843,0),MATCH(V$17,NoSettings!$C$1:$AG$1,0))</f>
        <v>27</v>
      </c>
      <c r="W34" s="22">
        <f>INDEX(NoSettings!$C$2:$AG$6843,MATCH($C34,NoSettings!$A$2:$A$6843,0),MATCH(W$17,NoSettings!$C$1:$AG$1,0))</f>
        <v>27</v>
      </c>
      <c r="X34" s="22">
        <f>INDEX(NoSettings!$C$2:$AG$6843,MATCH($C34,NoSettings!$A$2:$A$6843,0),MATCH(X$17,NoSettings!$C$1:$AG$1,0))</f>
        <v>27</v>
      </c>
      <c r="Y34" s="22">
        <f>INDEX(NoSettings!$C$2:$AG$6843,MATCH($C34,NoSettings!$A$2:$A$6843,0),MATCH(Y$17,NoSettings!$C$1:$AG$1,0))</f>
        <v>26</v>
      </c>
      <c r="Z34" s="22">
        <f>INDEX(NoSettings!$C$2:$AG$6843,MATCH($C34,NoSettings!$A$2:$A$6843,0),MATCH(Z$17,NoSettings!$C$1:$AG$1,0))</f>
        <v>26</v>
      </c>
      <c r="AA34" s="22">
        <f>INDEX(NoSettings!$C$2:$AG$6843,MATCH($C34,NoSettings!$A$2:$A$6843,0),MATCH(AA$17,NoSettings!$C$1:$AG$1,0))</f>
        <v>26</v>
      </c>
      <c r="AB34" s="22">
        <f>INDEX(NoSettings!$C$2:$AG$6843,MATCH($C34,NoSettings!$A$2:$A$6843,0),MATCH(AB$17,NoSettings!$C$1:$AG$1,0))</f>
        <v>26</v>
      </c>
      <c r="AC34" s="22">
        <f>INDEX(NoSettings!$C$2:$AG$6843,MATCH($C34,NoSettings!$A$2:$A$6843,0),MATCH(AC$17,NoSettings!$C$1:$AG$1,0))</f>
        <v>25</v>
      </c>
      <c r="AD34" s="22">
        <f>INDEX(NoSettings!$C$2:$AG$6843,MATCH($C34,NoSettings!$A$2:$A$6843,0),MATCH(AD$17,NoSettings!$C$1:$AG$1,0))</f>
        <v>25</v>
      </c>
      <c r="AE34" s="22">
        <f>INDEX(NoSettings!$C$2:$AG$6843,MATCH($C34,NoSettings!$A$2:$A$6843,0),MATCH(AE$17,NoSettings!$C$1:$AG$1,0))</f>
        <v>25</v>
      </c>
      <c r="AF34" s="22">
        <f>INDEX(NoSettings!$C$2:$AG$6843,MATCH($C34,NoSettings!$A$2:$A$6843,0),MATCH(AF$17,NoSettings!$C$1:$AG$1,0))</f>
        <v>24</v>
      </c>
      <c r="AG34" s="22">
        <f>INDEX(NoSettings!$C$2:$AG$6843,MATCH($C34,NoSettings!$A$2:$A$6843,0),MATCH(AG$17,NoSettings!$C$1:$AG$1,0))</f>
        <v>24</v>
      </c>
      <c r="AH34" s="22">
        <f>INDEX(NoSettings!$C$2:$AG$6843,MATCH($C34,NoSettings!$A$2:$A$6843,0),MATCH(AH$17,NoSettings!$C$1:$AG$1,0))</f>
        <v>24</v>
      </c>
      <c r="AI34" s="22">
        <f>INDEX(NoSettings!$C$2:$AG$6843,MATCH($C34,NoSettings!$A$2:$A$6843,0),MATCH(AI$17,NoSettings!$C$1:$AG$1,0))</f>
        <v>24</v>
      </c>
    </row>
    <row r="35" spans="1:35">
      <c r="C35" t="s">
        <v>5663</v>
      </c>
      <c r="E35" s="22">
        <f>INDEX(NoSettings!$C$2:$AG$6843,MATCH($C35,NoSettings!$A$2:$A$6843,0),MATCH(E$17,NoSettings!$C$1:$AG$1,0))</f>
        <v>134</v>
      </c>
      <c r="F35" s="22">
        <f>INDEX(NoSettings!$C$2:$AG$6843,MATCH($C35,NoSettings!$A$2:$A$6843,0),MATCH(F$17,NoSettings!$C$1:$AG$1,0))</f>
        <v>139</v>
      </c>
      <c r="G35" s="22">
        <f>INDEX(NoSettings!$C$2:$AG$6843,MATCH($C35,NoSettings!$A$2:$A$6843,0),MATCH(G$17,NoSettings!$C$1:$AG$1,0))</f>
        <v>145</v>
      </c>
      <c r="H35" s="22">
        <f>INDEX(NoSettings!$C$2:$AG$6843,MATCH($C35,NoSettings!$A$2:$A$6843,0),MATCH(H$17,NoSettings!$C$1:$AG$1,0))</f>
        <v>147</v>
      </c>
      <c r="I35" s="22">
        <f>INDEX(NoSettings!$C$2:$AG$6843,MATCH($C35,NoSettings!$A$2:$A$6843,0),MATCH(I$17,NoSettings!$C$1:$AG$1,0))</f>
        <v>147</v>
      </c>
      <c r="J35" s="22">
        <f>INDEX(NoSettings!$C$2:$AG$6843,MATCH($C35,NoSettings!$A$2:$A$6843,0),MATCH(J$17,NoSettings!$C$1:$AG$1,0))</f>
        <v>149</v>
      </c>
      <c r="K35" s="22">
        <f>INDEX(NoSettings!$C$2:$AG$6843,MATCH($C35,NoSettings!$A$2:$A$6843,0),MATCH(K$17,NoSettings!$C$1:$AG$1,0))</f>
        <v>150</v>
      </c>
      <c r="L35" s="22">
        <f>INDEX(NoSettings!$C$2:$AG$6843,MATCH($C35,NoSettings!$A$2:$A$6843,0),MATCH(L$17,NoSettings!$C$1:$AG$1,0))</f>
        <v>150</v>
      </c>
      <c r="M35" s="22">
        <f>INDEX(NoSettings!$C$2:$AG$6843,MATCH($C35,NoSettings!$A$2:$A$6843,0),MATCH(M$17,NoSettings!$C$1:$AG$1,0))</f>
        <v>151</v>
      </c>
      <c r="N35" s="22">
        <f>INDEX(NoSettings!$C$2:$AG$6843,MATCH($C35,NoSettings!$A$2:$A$6843,0),MATCH(N$17,NoSettings!$C$1:$AG$1,0))</f>
        <v>151</v>
      </c>
      <c r="O35" s="22">
        <f>INDEX(NoSettings!$C$2:$AG$6843,MATCH($C35,NoSettings!$A$2:$A$6843,0),MATCH(O$17,NoSettings!$C$1:$AG$1,0))</f>
        <v>153</v>
      </c>
      <c r="P35" s="22">
        <f>INDEX(NoSettings!$C$2:$AG$6843,MATCH($C35,NoSettings!$A$2:$A$6843,0),MATCH(P$17,NoSettings!$C$1:$AG$1,0))</f>
        <v>154</v>
      </c>
      <c r="Q35" s="22">
        <f>INDEX(NoSettings!$C$2:$AG$6843,MATCH($C35,NoSettings!$A$2:$A$6843,0),MATCH(Q$17,NoSettings!$C$1:$AG$1,0))</f>
        <v>154</v>
      </c>
      <c r="R35" s="22">
        <f>INDEX(NoSettings!$C$2:$AG$6843,MATCH($C35,NoSettings!$A$2:$A$6843,0),MATCH(R$17,NoSettings!$C$1:$AG$1,0))</f>
        <v>156</v>
      </c>
      <c r="S35" s="22">
        <f>INDEX(NoSettings!$C$2:$AG$6843,MATCH($C35,NoSettings!$A$2:$A$6843,0),MATCH(S$17,NoSettings!$C$1:$AG$1,0))</f>
        <v>157</v>
      </c>
      <c r="T35" s="22">
        <f>INDEX(NoSettings!$C$2:$AG$6843,MATCH($C35,NoSettings!$A$2:$A$6843,0),MATCH(T$17,NoSettings!$C$1:$AG$1,0))</f>
        <v>157</v>
      </c>
      <c r="U35" s="22">
        <f>INDEX(NoSettings!$C$2:$AG$6843,MATCH($C35,NoSettings!$A$2:$A$6843,0),MATCH(U$17,NoSettings!$C$1:$AG$1,0))</f>
        <v>158</v>
      </c>
      <c r="V35" s="22">
        <f>INDEX(NoSettings!$C$2:$AG$6843,MATCH($C35,NoSettings!$A$2:$A$6843,0),MATCH(V$17,NoSettings!$C$1:$AG$1,0))</f>
        <v>160</v>
      </c>
      <c r="W35" s="22">
        <f>INDEX(NoSettings!$C$2:$AG$6843,MATCH($C35,NoSettings!$A$2:$A$6843,0),MATCH(W$17,NoSettings!$C$1:$AG$1,0))</f>
        <v>160</v>
      </c>
      <c r="X35" s="22">
        <f>INDEX(NoSettings!$C$2:$AG$6843,MATCH($C35,NoSettings!$A$2:$A$6843,0),MATCH(X$17,NoSettings!$C$1:$AG$1,0))</f>
        <v>161</v>
      </c>
      <c r="Y35" s="22">
        <f>INDEX(NoSettings!$C$2:$AG$6843,MATCH($C35,NoSettings!$A$2:$A$6843,0),MATCH(Y$17,NoSettings!$C$1:$AG$1,0))</f>
        <v>162</v>
      </c>
      <c r="Z35" s="22">
        <f>INDEX(NoSettings!$C$2:$AG$6843,MATCH($C35,NoSettings!$A$2:$A$6843,0),MATCH(Z$17,NoSettings!$C$1:$AG$1,0))</f>
        <v>162</v>
      </c>
      <c r="AA35" s="22">
        <f>INDEX(NoSettings!$C$2:$AG$6843,MATCH($C35,NoSettings!$A$2:$A$6843,0),MATCH(AA$17,NoSettings!$C$1:$AG$1,0))</f>
        <v>164</v>
      </c>
      <c r="AB35" s="22">
        <f>INDEX(NoSettings!$C$2:$AG$6843,MATCH($C35,NoSettings!$A$2:$A$6843,0),MATCH(AB$17,NoSettings!$C$1:$AG$1,0))</f>
        <v>165</v>
      </c>
      <c r="AC35" s="22">
        <f>INDEX(NoSettings!$C$2:$AG$6843,MATCH($C35,NoSettings!$A$2:$A$6843,0),MATCH(AC$17,NoSettings!$C$1:$AG$1,0))</f>
        <v>165</v>
      </c>
      <c r="AD35" s="22">
        <f>INDEX(NoSettings!$C$2:$AG$6843,MATCH($C35,NoSettings!$A$2:$A$6843,0),MATCH(AD$17,NoSettings!$C$1:$AG$1,0))</f>
        <v>167</v>
      </c>
      <c r="AE35" s="22">
        <f>INDEX(NoSettings!$C$2:$AG$6843,MATCH($C35,NoSettings!$A$2:$A$6843,0),MATCH(AE$17,NoSettings!$C$1:$AG$1,0))</f>
        <v>168</v>
      </c>
      <c r="AF35" s="22">
        <f>INDEX(NoSettings!$C$2:$AG$6843,MATCH($C35,NoSettings!$A$2:$A$6843,0),MATCH(AF$17,NoSettings!$C$1:$AG$1,0))</f>
        <v>168</v>
      </c>
      <c r="AG35" s="22">
        <f>INDEX(NoSettings!$C$2:$AG$6843,MATCH($C35,NoSettings!$A$2:$A$6843,0),MATCH(AG$17,NoSettings!$C$1:$AG$1,0))</f>
        <v>169</v>
      </c>
      <c r="AH35" s="22">
        <f>INDEX(NoSettings!$C$2:$AG$6843,MATCH($C35,NoSettings!$A$2:$A$6843,0),MATCH(AH$17,NoSettings!$C$1:$AG$1,0))</f>
        <v>171</v>
      </c>
      <c r="AI35" s="22">
        <f>INDEX(NoSettings!$C$2:$AG$6843,MATCH($C35,NoSettings!$A$2:$A$6843,0),MATCH(AI$17,NoSettings!$C$1:$AG$1,0))</f>
        <v>171</v>
      </c>
    </row>
    <row r="36" spans="1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13041</v>
      </c>
      <c r="G36" s="22">
        <f>INDEX(NoSettings!$C$2:$AG$6843,MATCH($C36,NoSettings!$A$2:$A$6843,0),MATCH(G$17,NoSettings!$C$1:$AG$1,0))</f>
        <v>12378</v>
      </c>
      <c r="H36" s="22">
        <f>INDEX(NoSettings!$C$2:$AG$6843,MATCH($C36,NoSettings!$A$2:$A$6843,0),MATCH(H$17,NoSettings!$C$1:$AG$1,0))</f>
        <v>11577</v>
      </c>
      <c r="I36" s="22">
        <f>INDEX(NoSettings!$C$2:$AG$6843,MATCH($C36,NoSettings!$A$2:$A$6843,0),MATCH(I$17,NoSettings!$C$1:$AG$1,0))</f>
        <v>10647</v>
      </c>
      <c r="J36" s="22">
        <f>INDEX(NoSettings!$C$2:$AG$6843,MATCH($C36,NoSettings!$A$2:$A$6843,0),MATCH(J$17,NoSettings!$C$1:$AG$1,0))</f>
        <v>9606</v>
      </c>
      <c r="K36" s="22">
        <f>INDEX(NoSettings!$C$2:$AG$6843,MATCH($C36,NoSettings!$A$2:$A$6843,0),MATCH(K$17,NoSettings!$C$1:$AG$1,0))</f>
        <v>8490</v>
      </c>
      <c r="L36" s="22">
        <f>INDEX(NoSettings!$C$2:$AG$6843,MATCH($C36,NoSettings!$A$2:$A$6843,0),MATCH(L$17,NoSettings!$C$1:$AG$1,0))</f>
        <v>7350</v>
      </c>
      <c r="M36" s="22">
        <f>INDEX(NoSettings!$C$2:$AG$6843,MATCH($C36,NoSettings!$A$2:$A$6843,0),MATCH(M$17,NoSettings!$C$1:$AG$1,0))</f>
        <v>6252</v>
      </c>
      <c r="N36" s="22">
        <f>INDEX(NoSettings!$C$2:$AG$6843,MATCH($C36,NoSettings!$A$2:$A$6843,0),MATCH(N$17,NoSettings!$C$1:$AG$1,0))</f>
        <v>5238</v>
      </c>
      <c r="O36" s="22">
        <f>INDEX(NoSettings!$C$2:$AG$6843,MATCH($C36,NoSettings!$A$2:$A$6843,0),MATCH(O$17,NoSettings!$C$1:$AG$1,0))</f>
        <v>4347</v>
      </c>
      <c r="P36" s="22">
        <f>INDEX(NoSettings!$C$2:$AG$6843,MATCH($C36,NoSettings!$A$2:$A$6843,0),MATCH(P$17,NoSettings!$C$1:$AG$1,0))</f>
        <v>3594</v>
      </c>
      <c r="Q36" s="22">
        <f>INDEX(NoSettings!$C$2:$AG$6843,MATCH($C36,NoSettings!$A$2:$A$6843,0),MATCH(Q$17,NoSettings!$C$1:$AG$1,0))</f>
        <v>2976</v>
      </c>
      <c r="R36" s="22">
        <f>INDEX(NoSettings!$C$2:$AG$6843,MATCH($C36,NoSettings!$A$2:$A$6843,0),MATCH(R$17,NoSettings!$C$1:$AG$1,0))</f>
        <v>2481</v>
      </c>
      <c r="S36" s="22">
        <f>INDEX(NoSettings!$C$2:$AG$6843,MATCH($C36,NoSettings!$A$2:$A$6843,0),MATCH(S$17,NoSettings!$C$1:$AG$1,0))</f>
        <v>2094</v>
      </c>
      <c r="T36" s="22">
        <f>INDEX(NoSettings!$C$2:$AG$6843,MATCH($C36,NoSettings!$A$2:$A$6843,0),MATCH(T$17,NoSettings!$C$1:$AG$1,0))</f>
        <v>1794</v>
      </c>
      <c r="U36" s="22">
        <f>INDEX(NoSettings!$C$2:$AG$6843,MATCH($C36,NoSettings!$A$2:$A$6843,0),MATCH(U$17,NoSettings!$C$1:$AG$1,0))</f>
        <v>1566</v>
      </c>
      <c r="V36" s="22">
        <f>INDEX(NoSettings!$C$2:$AG$6843,MATCH($C36,NoSettings!$A$2:$A$6843,0),MATCH(V$17,NoSettings!$C$1:$AG$1,0))</f>
        <v>1389</v>
      </c>
      <c r="W36" s="22">
        <f>INDEX(NoSettings!$C$2:$AG$6843,MATCH($C36,NoSettings!$A$2:$A$6843,0),MATCH(W$17,NoSettings!$C$1:$AG$1,0))</f>
        <v>1257</v>
      </c>
      <c r="X36" s="22">
        <f>INDEX(NoSettings!$C$2:$AG$6843,MATCH($C36,NoSettings!$A$2:$A$6843,0),MATCH(X$17,NoSettings!$C$1:$AG$1,0))</f>
        <v>1155</v>
      </c>
      <c r="Y36" s="22">
        <f>INDEX(NoSettings!$C$2:$AG$6843,MATCH($C36,NoSettings!$A$2:$A$6843,0),MATCH(Y$17,NoSettings!$C$1:$AG$1,0))</f>
        <v>1077</v>
      </c>
      <c r="Z36" s="22">
        <f>INDEX(NoSettings!$C$2:$AG$6843,MATCH($C36,NoSettings!$A$2:$A$6843,0),MATCH(Z$17,NoSettings!$C$1:$AG$1,0))</f>
        <v>1017</v>
      </c>
      <c r="AA36" s="22">
        <f>INDEX(NoSettings!$C$2:$AG$6843,MATCH($C36,NoSettings!$A$2:$A$6843,0),MATCH(AA$17,NoSettings!$C$1:$AG$1,0))</f>
        <v>972</v>
      </c>
      <c r="AB36" s="22">
        <f>INDEX(NoSettings!$C$2:$AG$6843,MATCH($C36,NoSettings!$A$2:$A$6843,0),MATCH(AB$17,NoSettings!$C$1:$AG$1,0))</f>
        <v>936</v>
      </c>
      <c r="AC36" s="22">
        <f>INDEX(NoSettings!$C$2:$AG$6843,MATCH($C36,NoSettings!$A$2:$A$6843,0),MATCH(AC$17,NoSettings!$C$1:$AG$1,0))</f>
        <v>906</v>
      </c>
      <c r="AD36" s="22">
        <f>INDEX(NoSettings!$C$2:$AG$6843,MATCH($C36,NoSettings!$A$2:$A$6843,0),MATCH(AD$17,NoSettings!$C$1:$AG$1,0))</f>
        <v>882</v>
      </c>
      <c r="AE36" s="22">
        <f>INDEX(NoSettings!$C$2:$AG$6843,MATCH($C36,NoSettings!$A$2:$A$6843,0),MATCH(AE$17,NoSettings!$C$1:$AG$1,0))</f>
        <v>861</v>
      </c>
      <c r="AF36" s="22">
        <f>INDEX(NoSettings!$C$2:$AG$6843,MATCH($C36,NoSettings!$A$2:$A$6843,0),MATCH(AF$17,NoSettings!$C$1:$AG$1,0))</f>
        <v>846</v>
      </c>
      <c r="AG36" s="22">
        <f>INDEX(NoSettings!$C$2:$AG$6843,MATCH($C36,NoSettings!$A$2:$A$6843,0),MATCH(AG$17,NoSettings!$C$1:$AG$1,0))</f>
        <v>831</v>
      </c>
      <c r="AH36" s="22">
        <f>INDEX(NoSettings!$C$2:$AG$6843,MATCH($C36,NoSettings!$A$2:$A$6843,0),MATCH(AH$17,NoSettings!$C$1:$AG$1,0))</f>
        <v>816</v>
      </c>
      <c r="AI36" s="22">
        <f>INDEX(NoSettings!$C$2:$AG$6843,MATCH($C36,NoSettings!$A$2:$A$6843,0),MATCH(AI$17,NoSettings!$C$1:$AG$1,0))</f>
        <v>804</v>
      </c>
    </row>
    <row r="38" spans="1:35">
      <c r="D38" s="23"/>
    </row>
    <row r="39" spans="1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1:35">
      <c r="A40" s="15"/>
      <c r="C40" s="23" t="s">
        <v>22</v>
      </c>
      <c r="D40" s="44" t="s">
        <v>6979</v>
      </c>
      <c r="E40" s="45">
        <f>E19</f>
        <v>797490</v>
      </c>
      <c r="F40" s="45">
        <f t="shared" ref="F40:AI40" si="1">F19</f>
        <v>807747</v>
      </c>
      <c r="G40" s="45">
        <f t="shared" si="1"/>
        <v>830070</v>
      </c>
      <c r="H40" s="45">
        <f t="shared" si="1"/>
        <v>852420</v>
      </c>
      <c r="I40" s="45">
        <f t="shared" si="1"/>
        <v>874332</v>
      </c>
      <c r="J40" s="45">
        <f t="shared" si="1"/>
        <v>888384</v>
      </c>
      <c r="K40" s="45">
        <f t="shared" si="1"/>
        <v>909513</v>
      </c>
      <c r="L40" s="45">
        <f t="shared" si="1"/>
        <v>937314</v>
      </c>
      <c r="M40" s="45">
        <f t="shared" si="1"/>
        <v>955806</v>
      </c>
      <c r="N40" s="45">
        <f t="shared" si="1"/>
        <v>975453</v>
      </c>
      <c r="O40" s="45">
        <f t="shared" si="1"/>
        <v>995871</v>
      </c>
      <c r="P40" s="45">
        <f t="shared" si="1"/>
        <v>1027290</v>
      </c>
      <c r="Q40" s="45">
        <f t="shared" si="1"/>
        <v>1053410</v>
      </c>
      <c r="R40" s="45">
        <f t="shared" si="1"/>
        <v>1088230</v>
      </c>
      <c r="S40" s="45">
        <f t="shared" si="1"/>
        <v>1122060</v>
      </c>
      <c r="T40" s="45">
        <f t="shared" si="1"/>
        <v>1166850</v>
      </c>
      <c r="U40" s="45">
        <f t="shared" si="1"/>
        <v>1219090</v>
      </c>
      <c r="V40" s="45">
        <f t="shared" si="1"/>
        <v>1274010</v>
      </c>
      <c r="W40" s="45">
        <f t="shared" si="1"/>
        <v>1325820</v>
      </c>
      <c r="X40" s="45">
        <f t="shared" si="1"/>
        <v>1380500</v>
      </c>
      <c r="Y40" s="45">
        <f t="shared" si="1"/>
        <v>1448020</v>
      </c>
      <c r="Z40" s="45">
        <f t="shared" si="1"/>
        <v>1506940</v>
      </c>
      <c r="AA40" s="45">
        <f t="shared" si="1"/>
        <v>1567730</v>
      </c>
      <c r="AB40" s="45">
        <f t="shared" si="1"/>
        <v>1636630</v>
      </c>
      <c r="AC40" s="45">
        <f t="shared" si="1"/>
        <v>1706300</v>
      </c>
      <c r="AD40" s="45">
        <f t="shared" si="1"/>
        <v>1776170</v>
      </c>
      <c r="AE40" s="45">
        <f t="shared" si="1"/>
        <v>1842500</v>
      </c>
      <c r="AF40" s="45">
        <f t="shared" si="1"/>
        <v>1909040</v>
      </c>
      <c r="AG40" s="45">
        <f t="shared" si="1"/>
        <v>1971860</v>
      </c>
      <c r="AH40" s="45">
        <f t="shared" si="1"/>
        <v>2036040</v>
      </c>
      <c r="AI40" s="45">
        <f t="shared" si="1"/>
        <v>2107580</v>
      </c>
    </row>
    <row r="41" spans="1:35">
      <c r="A41" s="15"/>
      <c r="C41" s="23" t="s">
        <v>22</v>
      </c>
      <c r="D41" s="44" t="s">
        <v>6978</v>
      </c>
      <c r="E41" s="45">
        <f>E6</f>
        <v>738625.00498546835</v>
      </c>
      <c r="F41" s="45">
        <f t="shared" ref="F41:AI41" si="2">F6</f>
        <v>660559.60037366243</v>
      </c>
      <c r="G41" s="45">
        <f t="shared" si="2"/>
        <v>741157.11922124471</v>
      </c>
      <c r="H41" s="45">
        <f t="shared" si="2"/>
        <v>751882.08445469709</v>
      </c>
      <c r="I41" s="45">
        <f t="shared" si="2"/>
        <v>762607.04968814284</v>
      </c>
      <c r="J41" s="45">
        <f t="shared" si="2"/>
        <v>773332.01492158952</v>
      </c>
      <c r="K41" s="45">
        <f t="shared" si="2"/>
        <v>784056.98015503515</v>
      </c>
      <c r="L41" s="45">
        <f t="shared" si="2"/>
        <v>794781.9453884816</v>
      </c>
      <c r="M41" s="45">
        <f t="shared" si="2"/>
        <v>805506.91062193399</v>
      </c>
      <c r="N41" s="45">
        <f t="shared" si="2"/>
        <v>816231.87585537997</v>
      </c>
      <c r="O41" s="45">
        <f t="shared" si="2"/>
        <v>826956.84108882642</v>
      </c>
      <c r="P41" s="45">
        <f t="shared" si="2"/>
        <v>837681.80632227205</v>
      </c>
      <c r="Q41" s="45">
        <f t="shared" si="2"/>
        <v>848406.77155572455</v>
      </c>
      <c r="R41" s="45">
        <f t="shared" si="2"/>
        <v>859131.736789171</v>
      </c>
      <c r="S41" s="45">
        <f t="shared" si="2"/>
        <v>869856.70202261687</v>
      </c>
      <c r="T41" s="45">
        <f t="shared" si="2"/>
        <v>880581.66725606262</v>
      </c>
      <c r="U41" s="45">
        <f t="shared" si="2"/>
        <v>891306.63248950907</v>
      </c>
      <c r="V41" s="45">
        <f t="shared" si="2"/>
        <v>902031.59772296133</v>
      </c>
      <c r="W41" s="45">
        <f t="shared" si="2"/>
        <v>912756.56295640743</v>
      </c>
      <c r="X41" s="45">
        <f t="shared" si="2"/>
        <v>923481.52818985388</v>
      </c>
      <c r="Y41" s="45">
        <f t="shared" si="2"/>
        <v>934206.49342329963</v>
      </c>
      <c r="Z41" s="45">
        <f t="shared" si="2"/>
        <v>944931.45865674608</v>
      </c>
      <c r="AA41" s="45">
        <f t="shared" si="2"/>
        <v>955656.42389019881</v>
      </c>
      <c r="AB41" s="45">
        <f t="shared" si="2"/>
        <v>966381.38912364421</v>
      </c>
      <c r="AC41" s="45">
        <f t="shared" si="2"/>
        <v>977106.35435709113</v>
      </c>
      <c r="AD41" s="45">
        <f t="shared" si="2"/>
        <v>987831.31959053641</v>
      </c>
      <c r="AE41" s="45">
        <f t="shared" si="2"/>
        <v>998556.28482398926</v>
      </c>
      <c r="AF41" s="45">
        <f t="shared" si="2"/>
        <v>1009281.2500574356</v>
      </c>
      <c r="AG41" s="45">
        <f t="shared" si="2"/>
        <v>1020006.2152908812</v>
      </c>
      <c r="AH41" s="45">
        <f t="shared" si="2"/>
        <v>1030731.1805243271</v>
      </c>
      <c r="AI41" s="45">
        <f t="shared" si="2"/>
        <v>1041456.1457577735</v>
      </c>
    </row>
    <row r="42" spans="1:35">
      <c r="C42" s="23" t="s">
        <v>23</v>
      </c>
      <c r="D42" s="44" t="s">
        <v>6979</v>
      </c>
      <c r="E42" s="45">
        <f>E20</f>
        <v>367497</v>
      </c>
      <c r="F42" s="45">
        <f t="shared" ref="F42:AI42" si="3">F20</f>
        <v>361242</v>
      </c>
      <c r="G42" s="45">
        <f t="shared" si="3"/>
        <v>371877</v>
      </c>
      <c r="H42" s="45">
        <f t="shared" si="3"/>
        <v>380526</v>
      </c>
      <c r="I42" s="45">
        <f t="shared" si="3"/>
        <v>389199</v>
      </c>
      <c r="J42" s="45">
        <f t="shared" si="3"/>
        <v>394812</v>
      </c>
      <c r="K42" s="45">
        <f t="shared" si="3"/>
        <v>403167</v>
      </c>
      <c r="L42" s="45">
        <f t="shared" si="3"/>
        <v>415311</v>
      </c>
      <c r="M42" s="45">
        <f t="shared" si="3"/>
        <v>423132</v>
      </c>
      <c r="N42" s="45">
        <f t="shared" si="3"/>
        <v>431217</v>
      </c>
      <c r="O42" s="45">
        <f t="shared" si="3"/>
        <v>439173</v>
      </c>
      <c r="P42" s="45">
        <f t="shared" si="3"/>
        <v>452385</v>
      </c>
      <c r="Q42" s="45">
        <f t="shared" si="3"/>
        <v>463893</v>
      </c>
      <c r="R42" s="45">
        <f t="shared" si="3"/>
        <v>478356</v>
      </c>
      <c r="S42" s="45">
        <f t="shared" si="3"/>
        <v>492351</v>
      </c>
      <c r="T42" s="45">
        <f t="shared" si="3"/>
        <v>511092</v>
      </c>
      <c r="U42" s="45">
        <f t="shared" si="3"/>
        <v>532791</v>
      </c>
      <c r="V42" s="45">
        <f t="shared" si="3"/>
        <v>556548</v>
      </c>
      <c r="W42" s="45">
        <f t="shared" si="3"/>
        <v>577929</v>
      </c>
      <c r="X42" s="45">
        <f t="shared" si="3"/>
        <v>600459</v>
      </c>
      <c r="Y42" s="45">
        <f t="shared" si="3"/>
        <v>628455</v>
      </c>
      <c r="Z42" s="45">
        <f t="shared" si="3"/>
        <v>653553</v>
      </c>
      <c r="AA42" s="45">
        <f t="shared" si="3"/>
        <v>678177</v>
      </c>
      <c r="AB42" s="45">
        <f t="shared" si="3"/>
        <v>706464</v>
      </c>
      <c r="AC42" s="45">
        <f t="shared" si="3"/>
        <v>734496</v>
      </c>
      <c r="AD42" s="45">
        <f t="shared" si="3"/>
        <v>762558</v>
      </c>
      <c r="AE42" s="45">
        <f t="shared" si="3"/>
        <v>790170</v>
      </c>
      <c r="AF42" s="45">
        <f t="shared" si="3"/>
        <v>816273</v>
      </c>
      <c r="AG42" s="45">
        <f t="shared" si="3"/>
        <v>841203</v>
      </c>
      <c r="AH42" s="45">
        <f t="shared" si="3"/>
        <v>865881</v>
      </c>
      <c r="AI42" s="45">
        <f t="shared" si="3"/>
        <v>895089</v>
      </c>
    </row>
    <row r="43" spans="1:35">
      <c r="C43" s="23" t="s">
        <v>23</v>
      </c>
      <c r="D43" s="44" t="s">
        <v>6978</v>
      </c>
      <c r="E43" s="45">
        <f>E7</f>
        <v>423976.67949324608</v>
      </c>
      <c r="F43" s="45">
        <f t="shared" ref="F43:AI43" si="4">F7</f>
        <v>361670.84789488686</v>
      </c>
      <c r="G43" s="45">
        <f t="shared" si="4"/>
        <v>405799.75460268406</v>
      </c>
      <c r="H43" s="45">
        <f t="shared" si="4"/>
        <v>411671.90795180167</v>
      </c>
      <c r="I43" s="45">
        <f t="shared" si="4"/>
        <v>417544.06130091543</v>
      </c>
      <c r="J43" s="45">
        <f t="shared" si="4"/>
        <v>423416.21465002978</v>
      </c>
      <c r="K43" s="45">
        <f t="shared" si="4"/>
        <v>429288.36799914367</v>
      </c>
      <c r="L43" s="45">
        <f t="shared" si="4"/>
        <v>435160.5213482579</v>
      </c>
      <c r="M43" s="45">
        <f t="shared" si="4"/>
        <v>441032.67469737533</v>
      </c>
      <c r="N43" s="45">
        <f t="shared" si="4"/>
        <v>446904.82804648939</v>
      </c>
      <c r="O43" s="45">
        <f t="shared" si="4"/>
        <v>452776.98139560362</v>
      </c>
      <c r="P43" s="45">
        <f t="shared" si="4"/>
        <v>458649.13474471739</v>
      </c>
      <c r="Q43" s="45">
        <f t="shared" si="4"/>
        <v>464521.288093835</v>
      </c>
      <c r="R43" s="45">
        <f t="shared" si="4"/>
        <v>470393.44144294912</v>
      </c>
      <c r="S43" s="45">
        <f t="shared" si="4"/>
        <v>476265.59479206306</v>
      </c>
      <c r="T43" s="45">
        <f t="shared" si="4"/>
        <v>482137.748141177</v>
      </c>
      <c r="U43" s="45">
        <f t="shared" si="4"/>
        <v>488009.90149029111</v>
      </c>
      <c r="V43" s="45">
        <f t="shared" si="4"/>
        <v>493882.05483940861</v>
      </c>
      <c r="W43" s="45">
        <f t="shared" si="4"/>
        <v>499754.20818852267</v>
      </c>
      <c r="X43" s="45">
        <f t="shared" si="4"/>
        <v>505626.36153763684</v>
      </c>
      <c r="Y43" s="45">
        <f t="shared" si="4"/>
        <v>511498.51488675067</v>
      </c>
      <c r="Z43" s="45">
        <f t="shared" si="4"/>
        <v>517370.66823586496</v>
      </c>
      <c r="AA43" s="45">
        <f t="shared" si="4"/>
        <v>523242.82158498251</v>
      </c>
      <c r="AB43" s="45">
        <f t="shared" si="4"/>
        <v>529114.97493409633</v>
      </c>
      <c r="AC43" s="45">
        <f t="shared" si="4"/>
        <v>534987.12828321056</v>
      </c>
      <c r="AD43" s="45">
        <f t="shared" si="4"/>
        <v>540859.28163232433</v>
      </c>
      <c r="AE43" s="45">
        <f t="shared" si="4"/>
        <v>546731.43498144194</v>
      </c>
      <c r="AF43" s="45">
        <f t="shared" si="4"/>
        <v>552603.58833055629</v>
      </c>
      <c r="AG43" s="45">
        <f t="shared" si="4"/>
        <v>558475.74167967006</v>
      </c>
      <c r="AH43" s="45">
        <f t="shared" si="4"/>
        <v>564347.89502878382</v>
      </c>
      <c r="AI43" s="45">
        <f t="shared" si="4"/>
        <v>570220.04837789806</v>
      </c>
    </row>
    <row r="44" spans="1:35">
      <c r="A44" s="15"/>
      <c r="C44" s="23" t="s">
        <v>24</v>
      </c>
      <c r="D44" s="44" t="s">
        <v>6979</v>
      </c>
      <c r="E44" s="45">
        <f>E18</f>
        <v>4815</v>
      </c>
      <c r="F44" s="45">
        <f t="shared" ref="F44:AI44" si="5">F18</f>
        <v>21189</v>
      </c>
      <c r="G44" s="45">
        <f t="shared" si="5"/>
        <v>28788</v>
      </c>
      <c r="H44" s="45">
        <f t="shared" si="5"/>
        <v>39783</v>
      </c>
      <c r="I44" s="45">
        <f t="shared" si="5"/>
        <v>54906</v>
      </c>
      <c r="J44" s="45">
        <f t="shared" si="5"/>
        <v>74643</v>
      </c>
      <c r="K44" s="45">
        <f t="shared" si="5"/>
        <v>103089</v>
      </c>
      <c r="L44" s="45">
        <f t="shared" si="5"/>
        <v>142842</v>
      </c>
      <c r="M44" s="45">
        <f t="shared" si="5"/>
        <v>197313</v>
      </c>
      <c r="N44" s="45">
        <f t="shared" si="5"/>
        <v>267618</v>
      </c>
      <c r="O44" s="45">
        <f t="shared" si="5"/>
        <v>358401</v>
      </c>
      <c r="P44" s="45">
        <f t="shared" si="5"/>
        <v>471753</v>
      </c>
      <c r="Q44" s="45">
        <f t="shared" si="5"/>
        <v>605751</v>
      </c>
      <c r="R44" s="45">
        <f t="shared" si="5"/>
        <v>769023</v>
      </c>
      <c r="S44" s="45">
        <f t="shared" si="5"/>
        <v>947850</v>
      </c>
      <c r="T44" s="45">
        <f t="shared" si="5"/>
        <v>1154840</v>
      </c>
      <c r="U44" s="45">
        <f t="shared" si="5"/>
        <v>1375930</v>
      </c>
      <c r="V44" s="45">
        <f t="shared" si="5"/>
        <v>1609810</v>
      </c>
      <c r="W44" s="45">
        <f t="shared" si="5"/>
        <v>1860410</v>
      </c>
      <c r="X44" s="45">
        <f t="shared" si="5"/>
        <v>2113470</v>
      </c>
      <c r="Y44" s="45">
        <f t="shared" si="5"/>
        <v>2371710</v>
      </c>
      <c r="Z44" s="45">
        <f t="shared" si="5"/>
        <v>2609450</v>
      </c>
      <c r="AA44" s="45">
        <f t="shared" si="5"/>
        <v>2832550</v>
      </c>
      <c r="AB44" s="45">
        <f t="shared" si="5"/>
        <v>3058450</v>
      </c>
      <c r="AC44" s="45">
        <f t="shared" si="5"/>
        <v>3269500</v>
      </c>
      <c r="AD44" s="45">
        <f t="shared" si="5"/>
        <v>3464780</v>
      </c>
      <c r="AE44" s="45">
        <f t="shared" si="5"/>
        <v>3648500</v>
      </c>
      <c r="AF44" s="45">
        <f t="shared" si="5"/>
        <v>3819000</v>
      </c>
      <c r="AG44" s="45">
        <f t="shared" si="5"/>
        <v>3981500</v>
      </c>
      <c r="AH44" s="45">
        <f t="shared" si="5"/>
        <v>4131220</v>
      </c>
      <c r="AI44" s="45">
        <f t="shared" si="5"/>
        <v>4289890</v>
      </c>
    </row>
    <row r="45" spans="1:35">
      <c r="A45" s="15"/>
      <c r="C45" s="23" t="s">
        <v>24</v>
      </c>
      <c r="D45" s="44" t="s">
        <v>6978</v>
      </c>
      <c r="E45" s="45">
        <f>E8</f>
        <v>20900.563088008268</v>
      </c>
      <c r="F45" s="45">
        <f t="shared" ref="F45:AI45" si="6">F8</f>
        <v>39786</v>
      </c>
      <c r="G45" s="45">
        <f t="shared" si="6"/>
        <v>44301.151703128591</v>
      </c>
      <c r="H45" s="45">
        <f t="shared" si="6"/>
        <v>52408.874708473682</v>
      </c>
      <c r="I45" s="45">
        <f t="shared" si="6"/>
        <v>60516.597713818774</v>
      </c>
      <c r="J45" s="45">
        <f t="shared" si="6"/>
        <v>68624.320719162002</v>
      </c>
      <c r="K45" s="45">
        <f t="shared" si="6"/>
        <v>76732.043724507093</v>
      </c>
      <c r="L45" s="45">
        <f t="shared" si="6"/>
        <v>84839.766729850322</v>
      </c>
      <c r="M45" s="45">
        <f t="shared" si="6"/>
        <v>92947.489735195413</v>
      </c>
      <c r="N45" s="45">
        <f t="shared" si="6"/>
        <v>101055.2127405405</v>
      </c>
      <c r="O45" s="45">
        <f t="shared" si="6"/>
        <v>109162.93574588373</v>
      </c>
      <c r="P45" s="45">
        <f t="shared" si="6"/>
        <v>117270.65875122882</v>
      </c>
      <c r="Q45" s="45">
        <f t="shared" si="6"/>
        <v>125378.38175657392</v>
      </c>
      <c r="R45" s="45">
        <f t="shared" si="6"/>
        <v>133486.10476191714</v>
      </c>
      <c r="S45" s="45">
        <f t="shared" si="6"/>
        <v>141593.82776726224</v>
      </c>
      <c r="T45" s="45">
        <f t="shared" si="6"/>
        <v>149701.55077260733</v>
      </c>
      <c r="U45" s="45">
        <f t="shared" si="6"/>
        <v>157809.27377795056</v>
      </c>
      <c r="V45" s="45">
        <f t="shared" si="6"/>
        <v>165916.99678329565</v>
      </c>
      <c r="W45" s="45">
        <f t="shared" si="6"/>
        <v>174024.71978864074</v>
      </c>
      <c r="X45" s="45">
        <f t="shared" si="6"/>
        <v>182132.44279398397</v>
      </c>
      <c r="Y45" s="45">
        <f t="shared" si="6"/>
        <v>190240.16579932906</v>
      </c>
      <c r="Z45" s="45">
        <f t="shared" si="6"/>
        <v>198347.88880467229</v>
      </c>
      <c r="AA45" s="45">
        <f t="shared" si="6"/>
        <v>206455.61181001738</v>
      </c>
      <c r="AB45" s="45">
        <f t="shared" si="6"/>
        <v>214563.33481536247</v>
      </c>
      <c r="AC45" s="45">
        <f t="shared" si="6"/>
        <v>222671.0578207057</v>
      </c>
      <c r="AD45" s="45">
        <f t="shared" si="6"/>
        <v>230778.78082605079</v>
      </c>
      <c r="AE45" s="45">
        <f t="shared" si="6"/>
        <v>238886.50383139588</v>
      </c>
      <c r="AF45" s="45">
        <f t="shared" si="6"/>
        <v>246994.22683673911</v>
      </c>
      <c r="AG45" s="45">
        <f t="shared" si="6"/>
        <v>255101.9498420842</v>
      </c>
      <c r="AH45" s="45">
        <f t="shared" si="6"/>
        <v>263209.67284742929</v>
      </c>
      <c r="AI45" s="45">
        <f t="shared" si="6"/>
        <v>271317.39585277252</v>
      </c>
    </row>
    <row r="46" spans="1:35">
      <c r="C46" s="23" t="s">
        <v>25</v>
      </c>
      <c r="D46" s="44" t="s">
        <v>6979</v>
      </c>
      <c r="E46" s="45">
        <f>E22</f>
        <v>51</v>
      </c>
      <c r="F46" s="45">
        <f t="shared" ref="F46:AI46" si="7">F22</f>
        <v>63</v>
      </c>
      <c r="G46" s="45">
        <f t="shared" si="7"/>
        <v>84</v>
      </c>
      <c r="H46" s="45">
        <f t="shared" si="7"/>
        <v>96</v>
      </c>
      <c r="I46" s="45">
        <f t="shared" si="7"/>
        <v>111</v>
      </c>
      <c r="J46" s="45">
        <f t="shared" si="7"/>
        <v>126</v>
      </c>
      <c r="K46" s="45">
        <f t="shared" si="7"/>
        <v>150</v>
      </c>
      <c r="L46" s="45">
        <f t="shared" si="7"/>
        <v>177</v>
      </c>
      <c r="M46" s="45">
        <f t="shared" si="7"/>
        <v>213</v>
      </c>
      <c r="N46" s="45">
        <f t="shared" si="7"/>
        <v>258</v>
      </c>
      <c r="O46" s="45">
        <f t="shared" si="7"/>
        <v>312</v>
      </c>
      <c r="P46" s="45">
        <f t="shared" si="7"/>
        <v>387</v>
      </c>
      <c r="Q46" s="45">
        <f t="shared" si="7"/>
        <v>474</v>
      </c>
      <c r="R46" s="45">
        <f t="shared" si="7"/>
        <v>588</v>
      </c>
      <c r="S46" s="45">
        <f t="shared" si="7"/>
        <v>717</v>
      </c>
      <c r="T46" s="45">
        <f t="shared" si="7"/>
        <v>876</v>
      </c>
      <c r="U46" s="45">
        <f t="shared" si="7"/>
        <v>1056</v>
      </c>
      <c r="V46" s="45">
        <f t="shared" si="7"/>
        <v>1257</v>
      </c>
      <c r="W46" s="45">
        <f t="shared" si="7"/>
        <v>1467</v>
      </c>
      <c r="X46" s="45">
        <f t="shared" si="7"/>
        <v>1683</v>
      </c>
      <c r="Y46" s="45">
        <f t="shared" si="7"/>
        <v>1923</v>
      </c>
      <c r="Z46" s="45">
        <f t="shared" si="7"/>
        <v>2133</v>
      </c>
      <c r="AA46" s="45">
        <f t="shared" si="7"/>
        <v>2340</v>
      </c>
      <c r="AB46" s="45">
        <f t="shared" si="7"/>
        <v>2559</v>
      </c>
      <c r="AC46" s="45">
        <f t="shared" si="7"/>
        <v>2772</v>
      </c>
      <c r="AD46" s="45">
        <f t="shared" si="7"/>
        <v>2982</v>
      </c>
      <c r="AE46" s="45">
        <f t="shared" si="7"/>
        <v>3180</v>
      </c>
      <c r="AF46" s="45">
        <f t="shared" si="7"/>
        <v>3381</v>
      </c>
      <c r="AG46" s="45">
        <f t="shared" si="7"/>
        <v>3576</v>
      </c>
      <c r="AH46" s="45">
        <f t="shared" si="7"/>
        <v>3771</v>
      </c>
      <c r="AI46" s="45">
        <f t="shared" si="7"/>
        <v>3978</v>
      </c>
    </row>
    <row r="47" spans="1:35">
      <c r="C47" s="23" t="s">
        <v>25</v>
      </c>
      <c r="D47" s="44" t="s">
        <v>6978</v>
      </c>
      <c r="E47" s="45">
        <f>E9</f>
        <v>4077.5563058357152</v>
      </c>
      <c r="F47" s="45">
        <f t="shared" ref="F47:AI47" si="8">F9</f>
        <v>5536.100836520749</v>
      </c>
      <c r="G47" s="45">
        <f t="shared" si="8"/>
        <v>6736.1225419277325</v>
      </c>
      <c r="H47" s="45">
        <f t="shared" si="8"/>
        <v>8000.7749536545016</v>
      </c>
      <c r="I47" s="45">
        <f t="shared" si="8"/>
        <v>9265.4273653812706</v>
      </c>
      <c r="J47" s="45">
        <f t="shared" si="8"/>
        <v>10530.079777107574</v>
      </c>
      <c r="K47" s="45">
        <f t="shared" si="8"/>
        <v>11794.732188834343</v>
      </c>
      <c r="L47" s="45">
        <f t="shared" si="8"/>
        <v>13059.384600561112</v>
      </c>
      <c r="M47" s="45">
        <f t="shared" si="8"/>
        <v>14324.037012287881</v>
      </c>
      <c r="N47" s="45">
        <f t="shared" si="8"/>
        <v>15588.689424014185</v>
      </c>
      <c r="O47" s="45">
        <f t="shared" si="8"/>
        <v>16853.341835740954</v>
      </c>
      <c r="P47" s="45">
        <f t="shared" si="8"/>
        <v>18117.994247467723</v>
      </c>
      <c r="Q47" s="45">
        <f t="shared" si="8"/>
        <v>19382.646659194492</v>
      </c>
      <c r="R47" s="45">
        <f t="shared" si="8"/>
        <v>20647.299070921261</v>
      </c>
      <c r="S47" s="45">
        <f t="shared" si="8"/>
        <v>21911.951482647564</v>
      </c>
      <c r="T47" s="45">
        <f t="shared" si="8"/>
        <v>23176.603894374333</v>
      </c>
      <c r="U47" s="45">
        <f t="shared" si="8"/>
        <v>24441.256306101102</v>
      </c>
      <c r="V47" s="45">
        <f t="shared" si="8"/>
        <v>25705.908717827871</v>
      </c>
      <c r="W47" s="45">
        <f t="shared" si="8"/>
        <v>26970.561129554175</v>
      </c>
      <c r="X47" s="45">
        <f t="shared" si="8"/>
        <v>28235.213541280944</v>
      </c>
      <c r="Y47" s="45">
        <f t="shared" si="8"/>
        <v>29499.865953007713</v>
      </c>
      <c r="Z47" s="45">
        <f t="shared" si="8"/>
        <v>30764.518364734482</v>
      </c>
      <c r="AA47" s="45">
        <f t="shared" si="8"/>
        <v>32029.170776460785</v>
      </c>
      <c r="AB47" s="45">
        <f t="shared" si="8"/>
        <v>33293.823188187554</v>
      </c>
      <c r="AC47" s="45">
        <f t="shared" si="8"/>
        <v>34558.475599914324</v>
      </c>
      <c r="AD47" s="45">
        <f t="shared" si="8"/>
        <v>35823.128011641093</v>
      </c>
      <c r="AE47" s="45">
        <f t="shared" si="8"/>
        <v>37087.780423367396</v>
      </c>
      <c r="AF47" s="45">
        <f t="shared" si="8"/>
        <v>38352.432835094165</v>
      </c>
      <c r="AG47" s="45">
        <f t="shared" si="8"/>
        <v>39617.085246820934</v>
      </c>
      <c r="AH47" s="45">
        <f t="shared" si="8"/>
        <v>40881.737658547703</v>
      </c>
      <c r="AI47" s="45">
        <f t="shared" si="8"/>
        <v>42146.390070274472</v>
      </c>
    </row>
    <row r="48" spans="1:35">
      <c r="C48" s="23" t="s">
        <v>26</v>
      </c>
      <c r="D48" s="44" t="s">
        <v>6979</v>
      </c>
      <c r="E48" s="45">
        <f>E24</f>
        <v>231</v>
      </c>
      <c r="F48" s="45">
        <f t="shared" ref="F48:AI48" si="9">F24</f>
        <v>234</v>
      </c>
      <c r="G48" s="45">
        <f t="shared" si="9"/>
        <v>240</v>
      </c>
      <c r="H48" s="45">
        <f t="shared" si="9"/>
        <v>246</v>
      </c>
      <c r="I48" s="45">
        <f t="shared" si="9"/>
        <v>255</v>
      </c>
      <c r="J48" s="45">
        <f t="shared" si="9"/>
        <v>261</v>
      </c>
      <c r="K48" s="45">
        <f t="shared" si="9"/>
        <v>270</v>
      </c>
      <c r="L48" s="45">
        <f t="shared" si="9"/>
        <v>279</v>
      </c>
      <c r="M48" s="45">
        <f t="shared" si="9"/>
        <v>291</v>
      </c>
      <c r="N48" s="45">
        <f t="shared" si="9"/>
        <v>303</v>
      </c>
      <c r="O48" s="45">
        <f t="shared" si="9"/>
        <v>318</v>
      </c>
      <c r="P48" s="45">
        <f t="shared" si="9"/>
        <v>336</v>
      </c>
      <c r="Q48" s="45">
        <f t="shared" si="9"/>
        <v>360</v>
      </c>
      <c r="R48" s="45">
        <f t="shared" si="9"/>
        <v>387</v>
      </c>
      <c r="S48" s="45">
        <f t="shared" si="9"/>
        <v>417</v>
      </c>
      <c r="T48" s="45">
        <f t="shared" si="9"/>
        <v>456</v>
      </c>
      <c r="U48" s="45">
        <f t="shared" si="9"/>
        <v>501</v>
      </c>
      <c r="V48" s="45">
        <f t="shared" si="9"/>
        <v>552</v>
      </c>
      <c r="W48" s="45">
        <f t="shared" si="9"/>
        <v>609</v>
      </c>
      <c r="X48" s="45">
        <f t="shared" si="9"/>
        <v>669</v>
      </c>
      <c r="Y48" s="45">
        <f t="shared" si="9"/>
        <v>732</v>
      </c>
      <c r="Z48" s="45">
        <f t="shared" si="9"/>
        <v>798</v>
      </c>
      <c r="AA48" s="45">
        <f t="shared" si="9"/>
        <v>864</v>
      </c>
      <c r="AB48" s="45">
        <f t="shared" si="9"/>
        <v>930</v>
      </c>
      <c r="AC48" s="45">
        <f t="shared" si="9"/>
        <v>993</v>
      </c>
      <c r="AD48" s="45">
        <f t="shared" si="9"/>
        <v>1059</v>
      </c>
      <c r="AE48" s="45">
        <f t="shared" si="9"/>
        <v>1119</v>
      </c>
      <c r="AF48" s="45">
        <f t="shared" si="9"/>
        <v>1179</v>
      </c>
      <c r="AG48" s="45">
        <f t="shared" si="9"/>
        <v>1233</v>
      </c>
      <c r="AH48" s="45">
        <f t="shared" si="9"/>
        <v>1290</v>
      </c>
      <c r="AI48" s="45">
        <f t="shared" si="9"/>
        <v>1344</v>
      </c>
    </row>
    <row r="49" spans="3:35">
      <c r="C49" s="23" t="s">
        <v>26</v>
      </c>
      <c r="D49" s="44" t="s">
        <v>6978</v>
      </c>
      <c r="E49" s="45">
        <f>E12</f>
        <v>311.01704444465162</v>
      </c>
      <c r="F49" s="45">
        <f t="shared" ref="F49:AI49" si="10">F12</f>
        <v>296.42158651815868</v>
      </c>
      <c r="G49" s="45">
        <f t="shared" si="10"/>
        <v>277.86190643913858</v>
      </c>
      <c r="H49" s="45">
        <f t="shared" si="10"/>
        <v>274.27882999803882</v>
      </c>
      <c r="I49" s="45">
        <f t="shared" si="10"/>
        <v>270.69575355694025</v>
      </c>
      <c r="J49" s="45">
        <f t="shared" si="10"/>
        <v>267.11267711584037</v>
      </c>
      <c r="K49" s="45">
        <f t="shared" si="10"/>
        <v>263.52960067474061</v>
      </c>
      <c r="L49" s="45">
        <f t="shared" si="10"/>
        <v>259.94652423364204</v>
      </c>
      <c r="M49" s="45">
        <f t="shared" si="10"/>
        <v>256.36344779254227</v>
      </c>
      <c r="N49" s="45">
        <f t="shared" si="10"/>
        <v>252.78037135144368</v>
      </c>
      <c r="O49" s="45">
        <f t="shared" si="10"/>
        <v>249.19729491034394</v>
      </c>
      <c r="P49" s="45">
        <f t="shared" si="10"/>
        <v>245.61421846924523</v>
      </c>
      <c r="Q49" s="45">
        <f t="shared" si="10"/>
        <v>242.0311420281455</v>
      </c>
      <c r="R49" s="45">
        <f t="shared" si="10"/>
        <v>238.44806558704687</v>
      </c>
      <c r="S49" s="45">
        <f t="shared" si="10"/>
        <v>234.86498914594713</v>
      </c>
      <c r="T49" s="45">
        <f t="shared" si="10"/>
        <v>231.28191270484854</v>
      </c>
      <c r="U49" s="45">
        <f t="shared" si="10"/>
        <v>227.69883626374869</v>
      </c>
      <c r="V49" s="45">
        <f t="shared" si="10"/>
        <v>224.11575982265009</v>
      </c>
      <c r="W49" s="45">
        <f t="shared" si="10"/>
        <v>220.53268338155033</v>
      </c>
      <c r="X49" s="45">
        <f t="shared" si="10"/>
        <v>216.94960694045176</v>
      </c>
      <c r="Y49" s="45">
        <f t="shared" si="10"/>
        <v>213.366530499352</v>
      </c>
      <c r="Z49" s="45">
        <f t="shared" si="10"/>
        <v>209.78345405825323</v>
      </c>
      <c r="AA49" s="45">
        <f t="shared" si="10"/>
        <v>206.20037761715355</v>
      </c>
      <c r="AB49" s="45">
        <f t="shared" si="10"/>
        <v>202.61730117605495</v>
      </c>
      <c r="AC49" s="45">
        <f t="shared" si="10"/>
        <v>199.03422473495519</v>
      </c>
      <c r="AD49" s="45">
        <f t="shared" si="10"/>
        <v>195.45114829385659</v>
      </c>
      <c r="AE49" s="45">
        <f t="shared" si="10"/>
        <v>191.86807185275674</v>
      </c>
      <c r="AF49" s="45">
        <f t="shared" si="10"/>
        <v>188.28499541165814</v>
      </c>
      <c r="AG49" s="45">
        <f t="shared" si="10"/>
        <v>184.70191897055841</v>
      </c>
      <c r="AH49" s="45">
        <f t="shared" si="10"/>
        <v>181.11884252945868</v>
      </c>
      <c r="AI49" s="45">
        <f t="shared" si="10"/>
        <v>177.53576608836005</v>
      </c>
    </row>
    <row r="50" spans="3:35">
      <c r="C50" s="23" t="s">
        <v>27</v>
      </c>
      <c r="D50" s="44" t="s">
        <v>6979</v>
      </c>
      <c r="E50" s="45">
        <f>E25</f>
        <v>58998</v>
      </c>
      <c r="F50" s="45">
        <f t="shared" ref="F50:AI50" si="11">F25</f>
        <v>60492</v>
      </c>
      <c r="G50" s="45">
        <f t="shared" si="11"/>
        <v>61746</v>
      </c>
      <c r="H50" s="45">
        <f t="shared" si="11"/>
        <v>63624</v>
      </c>
      <c r="I50" s="45">
        <f t="shared" si="11"/>
        <v>65595</v>
      </c>
      <c r="J50" s="45">
        <f t="shared" si="11"/>
        <v>67101</v>
      </c>
      <c r="K50" s="45">
        <f t="shared" si="11"/>
        <v>69354</v>
      </c>
      <c r="L50" s="45">
        <f t="shared" si="11"/>
        <v>71841</v>
      </c>
      <c r="M50" s="45">
        <f t="shared" si="11"/>
        <v>74649</v>
      </c>
      <c r="N50" s="45">
        <f t="shared" si="11"/>
        <v>77892</v>
      </c>
      <c r="O50" s="45">
        <f t="shared" si="11"/>
        <v>81714</v>
      </c>
      <c r="P50" s="45">
        <f t="shared" si="11"/>
        <v>86298</v>
      </c>
      <c r="Q50" s="45">
        <f t="shared" si="11"/>
        <v>91797</v>
      </c>
      <c r="R50" s="45">
        <f t="shared" si="11"/>
        <v>98415</v>
      </c>
      <c r="S50" s="45">
        <f t="shared" si="11"/>
        <v>106335</v>
      </c>
      <c r="T50" s="45">
        <f t="shared" si="11"/>
        <v>116355</v>
      </c>
      <c r="U50" s="45">
        <f t="shared" si="11"/>
        <v>127143</v>
      </c>
      <c r="V50" s="45">
        <f t="shared" si="11"/>
        <v>140172</v>
      </c>
      <c r="W50" s="45">
        <f t="shared" si="11"/>
        <v>154728</v>
      </c>
      <c r="X50" s="45">
        <f t="shared" si="11"/>
        <v>169293</v>
      </c>
      <c r="Y50" s="45">
        <f t="shared" si="11"/>
        <v>185502</v>
      </c>
      <c r="Z50" s="45">
        <f t="shared" si="11"/>
        <v>201912</v>
      </c>
      <c r="AA50" s="45">
        <f t="shared" si="11"/>
        <v>218475</v>
      </c>
      <c r="AB50" s="45">
        <f t="shared" si="11"/>
        <v>234723</v>
      </c>
      <c r="AC50" s="45">
        <f t="shared" si="11"/>
        <v>250359</v>
      </c>
      <c r="AD50" s="45">
        <f t="shared" si="11"/>
        <v>266802</v>
      </c>
      <c r="AE50" s="45">
        <f t="shared" si="11"/>
        <v>281211</v>
      </c>
      <c r="AF50" s="45">
        <f t="shared" si="11"/>
        <v>296385</v>
      </c>
      <c r="AG50" s="45">
        <f t="shared" si="11"/>
        <v>309387</v>
      </c>
      <c r="AH50" s="45">
        <f t="shared" si="11"/>
        <v>323400</v>
      </c>
      <c r="AI50" s="45">
        <f t="shared" si="11"/>
        <v>336681</v>
      </c>
    </row>
    <row r="51" spans="3:35">
      <c r="C51" s="23" t="s">
        <v>27</v>
      </c>
      <c r="D51" s="44" t="s">
        <v>6978</v>
      </c>
      <c r="E51" s="45">
        <f>E13</f>
        <v>58126.654839157338</v>
      </c>
      <c r="F51" s="45">
        <f t="shared" ref="F51:AI51" si="12">F13</f>
        <v>55398.877824146577</v>
      </c>
      <c r="G51" s="45">
        <f t="shared" si="12"/>
        <v>45804.226353627499</v>
      </c>
      <c r="H51" s="45">
        <f t="shared" si="12"/>
        <v>43198.112814127322</v>
      </c>
      <c r="I51" s="45">
        <f t="shared" si="12"/>
        <v>40591.999274628055</v>
      </c>
      <c r="J51" s="45">
        <f t="shared" si="12"/>
        <v>37985.885735127842</v>
      </c>
      <c r="K51" s="45">
        <f t="shared" si="12"/>
        <v>35379.772195627658</v>
      </c>
      <c r="L51" s="45">
        <f t="shared" si="12"/>
        <v>32773.658656128406</v>
      </c>
      <c r="M51" s="45">
        <f t="shared" si="12"/>
        <v>30167.545116628218</v>
      </c>
      <c r="N51" s="45">
        <f t="shared" si="12"/>
        <v>27561.431577128966</v>
      </c>
      <c r="O51" s="45">
        <f t="shared" si="12"/>
        <v>24955.318037628778</v>
      </c>
      <c r="P51" s="45">
        <f t="shared" si="12"/>
        <v>22349.2044981295</v>
      </c>
      <c r="Q51" s="45">
        <f t="shared" si="12"/>
        <v>19743.090958629313</v>
      </c>
      <c r="R51" s="45">
        <f t="shared" si="12"/>
        <v>17136.977419130046</v>
      </c>
      <c r="S51" s="45">
        <f t="shared" si="12"/>
        <v>14530.863879629869</v>
      </c>
      <c r="T51" s="45">
        <f t="shared" si="12"/>
        <v>11924.750340130609</v>
      </c>
      <c r="U51" s="45">
        <f t="shared" si="12"/>
        <v>9318.6368006303965</v>
      </c>
      <c r="V51" s="45">
        <f t="shared" si="12"/>
        <v>6712.523261131144</v>
      </c>
      <c r="W51" s="45">
        <f t="shared" si="12"/>
        <v>4106.4097216309528</v>
      </c>
      <c r="X51" s="45">
        <f t="shared" si="12"/>
        <v>1500.2961821317003</v>
      </c>
      <c r="Y51" s="45">
        <f t="shared" si="12"/>
        <v>0</v>
      </c>
      <c r="Z51" s="45">
        <f t="shared" si="12"/>
        <v>0</v>
      </c>
      <c r="AA51" s="45">
        <f t="shared" si="12"/>
        <v>0</v>
      </c>
      <c r="AB51" s="45">
        <f t="shared" si="12"/>
        <v>0</v>
      </c>
      <c r="AC51" s="45">
        <f t="shared" si="12"/>
        <v>0</v>
      </c>
      <c r="AD51" s="45">
        <f t="shared" si="12"/>
        <v>0</v>
      </c>
      <c r="AE51" s="45">
        <f t="shared" si="12"/>
        <v>0</v>
      </c>
      <c r="AF51" s="45">
        <f t="shared" si="12"/>
        <v>0</v>
      </c>
      <c r="AG51" s="45">
        <f t="shared" si="12"/>
        <v>0</v>
      </c>
      <c r="AH51" s="45">
        <f t="shared" si="12"/>
        <v>0</v>
      </c>
      <c r="AI51" s="45">
        <f t="shared" si="12"/>
        <v>0</v>
      </c>
    </row>
    <row r="52" spans="3:35">
      <c r="C52" s="23" t="s">
        <v>28</v>
      </c>
      <c r="D52" s="44" t="s">
        <v>6979</v>
      </c>
      <c r="E52" s="45">
        <f>E23</f>
        <v>6</v>
      </c>
      <c r="F52" s="45">
        <f t="shared" ref="F52:AI52" si="13">F23</f>
        <v>222</v>
      </c>
      <c r="G52" s="45">
        <f t="shared" si="13"/>
        <v>312</v>
      </c>
      <c r="H52" s="45">
        <f t="shared" si="13"/>
        <v>450</v>
      </c>
      <c r="I52" s="45">
        <f t="shared" si="13"/>
        <v>639</v>
      </c>
      <c r="J52" s="45">
        <f t="shared" si="13"/>
        <v>900</v>
      </c>
      <c r="K52" s="45">
        <f t="shared" si="13"/>
        <v>1272</v>
      </c>
      <c r="L52" s="45">
        <f t="shared" si="13"/>
        <v>1782</v>
      </c>
      <c r="M52" s="45">
        <f t="shared" si="13"/>
        <v>2487</v>
      </c>
      <c r="N52" s="45">
        <f t="shared" si="13"/>
        <v>3450</v>
      </c>
      <c r="O52" s="45">
        <f t="shared" si="13"/>
        <v>4755</v>
      </c>
      <c r="P52" s="45">
        <f t="shared" si="13"/>
        <v>6483</v>
      </c>
      <c r="Q52" s="45">
        <f t="shared" si="13"/>
        <v>8769</v>
      </c>
      <c r="R52" s="45">
        <f t="shared" si="13"/>
        <v>11724</v>
      </c>
      <c r="S52" s="45">
        <f t="shared" si="13"/>
        <v>15447</v>
      </c>
      <c r="T52" s="45">
        <f t="shared" si="13"/>
        <v>20145</v>
      </c>
      <c r="U52" s="45">
        <f t="shared" si="13"/>
        <v>25629</v>
      </c>
      <c r="V52" s="45">
        <f t="shared" si="13"/>
        <v>32253</v>
      </c>
      <c r="W52" s="45">
        <f t="shared" si="13"/>
        <v>39663</v>
      </c>
      <c r="X52" s="45">
        <f t="shared" si="13"/>
        <v>47436</v>
      </c>
      <c r="Y52" s="45">
        <f t="shared" si="13"/>
        <v>55884</v>
      </c>
      <c r="Z52" s="45">
        <f t="shared" si="13"/>
        <v>64665</v>
      </c>
      <c r="AA52" s="45">
        <f t="shared" si="13"/>
        <v>73338</v>
      </c>
      <c r="AB52" s="45">
        <f t="shared" si="13"/>
        <v>81825</v>
      </c>
      <c r="AC52" s="45">
        <f t="shared" si="13"/>
        <v>90105</v>
      </c>
      <c r="AD52" s="45">
        <f t="shared" si="13"/>
        <v>98580</v>
      </c>
      <c r="AE52" s="45">
        <f t="shared" si="13"/>
        <v>106152</v>
      </c>
      <c r="AF52" s="45">
        <f t="shared" si="13"/>
        <v>113952</v>
      </c>
      <c r="AG52" s="45">
        <f t="shared" si="13"/>
        <v>120807</v>
      </c>
      <c r="AH52" s="45">
        <f t="shared" si="13"/>
        <v>127842</v>
      </c>
      <c r="AI52" s="45">
        <f t="shared" si="13"/>
        <v>134700</v>
      </c>
    </row>
    <row r="53" spans="3:35">
      <c r="C53" s="23" t="s">
        <v>28</v>
      </c>
      <c r="D53" s="44" t="s">
        <v>6978</v>
      </c>
      <c r="E53" s="45">
        <f>E14</f>
        <v>3286.7948991594908</v>
      </c>
      <c r="F53" s="45">
        <f t="shared" ref="F53:AI53" si="14">F14</f>
        <v>5307.2635294547563</v>
      </c>
      <c r="G53" s="45">
        <f t="shared" si="14"/>
        <v>8009.6351161533967</v>
      </c>
      <c r="H53" s="45">
        <f t="shared" si="14"/>
        <v>10541.530963751487</v>
      </c>
      <c r="I53" s="45">
        <f t="shared" si="14"/>
        <v>13073.426811348647</v>
      </c>
      <c r="J53" s="45">
        <f t="shared" si="14"/>
        <v>15605.322658946738</v>
      </c>
      <c r="K53" s="45">
        <f t="shared" si="14"/>
        <v>18137.218506544828</v>
      </c>
      <c r="L53" s="45">
        <f t="shared" si="14"/>
        <v>20669.114354141988</v>
      </c>
      <c r="M53" s="45">
        <f t="shared" si="14"/>
        <v>23201.010201740079</v>
      </c>
      <c r="N53" s="45">
        <f t="shared" si="14"/>
        <v>25732.906049337238</v>
      </c>
      <c r="O53" s="45">
        <f t="shared" si="14"/>
        <v>28264.801896935329</v>
      </c>
      <c r="P53" s="45">
        <f t="shared" si="14"/>
        <v>30796.697744532488</v>
      </c>
      <c r="Q53" s="45">
        <f t="shared" si="14"/>
        <v>33328.593592130579</v>
      </c>
      <c r="R53" s="45">
        <f t="shared" si="14"/>
        <v>35860.489439727738</v>
      </c>
      <c r="S53" s="45">
        <f t="shared" si="14"/>
        <v>38392.385287325829</v>
      </c>
      <c r="T53" s="45">
        <f t="shared" si="14"/>
        <v>40924.281134922989</v>
      </c>
      <c r="U53" s="45">
        <f t="shared" si="14"/>
        <v>43456.176982521079</v>
      </c>
      <c r="V53" s="45">
        <f t="shared" si="14"/>
        <v>45988.072830118239</v>
      </c>
      <c r="W53" s="45">
        <f t="shared" si="14"/>
        <v>48519.96867771633</v>
      </c>
      <c r="X53" s="45">
        <f t="shared" si="14"/>
        <v>51051.864525313489</v>
      </c>
      <c r="Y53" s="45">
        <f t="shared" si="14"/>
        <v>53583.76037291158</v>
      </c>
      <c r="Z53" s="45">
        <f t="shared" si="14"/>
        <v>56115.656220508739</v>
      </c>
      <c r="AA53" s="45">
        <f t="shared" si="14"/>
        <v>58647.55206810683</v>
      </c>
      <c r="AB53" s="45">
        <f t="shared" si="14"/>
        <v>61179.44791570399</v>
      </c>
      <c r="AC53" s="45">
        <f t="shared" si="14"/>
        <v>63711.34376330208</v>
      </c>
      <c r="AD53" s="45">
        <f t="shared" si="14"/>
        <v>66243.23961089924</v>
      </c>
      <c r="AE53" s="45">
        <f t="shared" si="14"/>
        <v>68775.135458497331</v>
      </c>
      <c r="AF53" s="45">
        <f t="shared" si="14"/>
        <v>71307.03130609449</v>
      </c>
      <c r="AG53" s="45">
        <f t="shared" si="14"/>
        <v>73838.927153692581</v>
      </c>
      <c r="AH53" s="45">
        <f t="shared" si="14"/>
        <v>76370.823001290672</v>
      </c>
      <c r="AI53" s="45">
        <f t="shared" si="14"/>
        <v>78902.718848887831</v>
      </c>
    </row>
    <row r="54" spans="3:35">
      <c r="C54" s="23" t="s">
        <v>29</v>
      </c>
      <c r="D54" s="44" t="s">
        <v>6979</v>
      </c>
      <c r="E54" s="45">
        <f>E27</f>
        <v>0</v>
      </c>
      <c r="F54" s="45">
        <f t="shared" ref="F54:AI54" si="15">F27</f>
        <v>3</v>
      </c>
      <c r="G54" s="45">
        <f t="shared" si="15"/>
        <v>6</v>
      </c>
      <c r="H54" s="45">
        <f t="shared" si="15"/>
        <v>12</v>
      </c>
      <c r="I54" s="45">
        <f t="shared" si="15"/>
        <v>15</v>
      </c>
      <c r="J54" s="45">
        <f t="shared" si="15"/>
        <v>24</v>
      </c>
      <c r="K54" s="45">
        <f t="shared" si="15"/>
        <v>33</v>
      </c>
      <c r="L54" s="45">
        <f t="shared" si="15"/>
        <v>51</v>
      </c>
      <c r="M54" s="45">
        <f t="shared" si="15"/>
        <v>72</v>
      </c>
      <c r="N54" s="45">
        <f t="shared" si="15"/>
        <v>99</v>
      </c>
      <c r="O54" s="45">
        <f t="shared" si="15"/>
        <v>141</v>
      </c>
      <c r="P54" s="45">
        <f t="shared" si="15"/>
        <v>195</v>
      </c>
      <c r="Q54" s="45">
        <f t="shared" si="15"/>
        <v>267</v>
      </c>
      <c r="R54" s="45">
        <f t="shared" si="15"/>
        <v>360</v>
      </c>
      <c r="S54" s="45">
        <f t="shared" si="15"/>
        <v>483</v>
      </c>
      <c r="T54" s="45">
        <f t="shared" si="15"/>
        <v>639</v>
      </c>
      <c r="U54" s="45">
        <f t="shared" si="15"/>
        <v>825</v>
      </c>
      <c r="V54" s="45">
        <f t="shared" si="15"/>
        <v>1050</v>
      </c>
      <c r="W54" s="45">
        <f t="shared" si="15"/>
        <v>1308</v>
      </c>
      <c r="X54" s="45">
        <f t="shared" si="15"/>
        <v>1584</v>
      </c>
      <c r="Y54" s="45">
        <f t="shared" si="15"/>
        <v>1890</v>
      </c>
      <c r="Z54" s="45">
        <f t="shared" si="15"/>
        <v>2211</v>
      </c>
      <c r="AA54" s="45">
        <f t="shared" si="15"/>
        <v>2535</v>
      </c>
      <c r="AB54" s="45">
        <f t="shared" si="15"/>
        <v>2859</v>
      </c>
      <c r="AC54" s="45">
        <f t="shared" si="15"/>
        <v>3180</v>
      </c>
      <c r="AD54" s="45">
        <f t="shared" si="15"/>
        <v>3510</v>
      </c>
      <c r="AE54" s="45">
        <f t="shared" si="15"/>
        <v>3816</v>
      </c>
      <c r="AF54" s="45">
        <f t="shared" si="15"/>
        <v>4128</v>
      </c>
      <c r="AG54" s="45">
        <f t="shared" si="15"/>
        <v>4413</v>
      </c>
      <c r="AH54" s="45">
        <f t="shared" si="15"/>
        <v>4710</v>
      </c>
      <c r="AI54" s="45">
        <f t="shared" si="15"/>
        <v>5001</v>
      </c>
    </row>
    <row r="55" spans="3:35">
      <c r="C55" s="23" t="s">
        <v>29</v>
      </c>
      <c r="D55" s="44" t="s">
        <v>6978</v>
      </c>
      <c r="E55" s="45">
        <f>E15</f>
        <v>0</v>
      </c>
      <c r="F55" s="45">
        <f t="shared" ref="F55:AI55" si="16">F15</f>
        <v>0</v>
      </c>
      <c r="G55" s="45">
        <f t="shared" si="16"/>
        <v>3254.9579901771358</v>
      </c>
      <c r="H55" s="45">
        <f t="shared" si="16"/>
        <v>4761.6932919536966</v>
      </c>
      <c r="I55" s="45">
        <f t="shared" si="16"/>
        <v>6260.6679128826981</v>
      </c>
      <c r="J55" s="45">
        <f t="shared" si="16"/>
        <v>7751.9046575359653</v>
      </c>
      <c r="K55" s="45">
        <f t="shared" si="16"/>
        <v>10321.101500050489</v>
      </c>
      <c r="L55" s="45">
        <f t="shared" si="16"/>
        <v>12882.906603365907</v>
      </c>
      <c r="M55" s="45">
        <f t="shared" si="16"/>
        <v>15437.316333392137</v>
      </c>
      <c r="N55" s="45">
        <f t="shared" si="16"/>
        <v>17984.327053656471</v>
      </c>
      <c r="O55" s="45">
        <f t="shared" si="16"/>
        <v>20523.935125301698</v>
      </c>
      <c r="P55" s="45">
        <f t="shared" si="16"/>
        <v>23053.615872471524</v>
      </c>
      <c r="Q55" s="45">
        <f t="shared" si="16"/>
        <v>25575.054837513562</v>
      </c>
      <c r="R55" s="45">
        <f t="shared" si="16"/>
        <v>28088.252020427837</v>
      </c>
      <c r="S55" s="45">
        <f t="shared" si="16"/>
        <v>30593.207421214356</v>
      </c>
      <c r="T55" s="45">
        <f t="shared" si="16"/>
        <v>33089.92103987305</v>
      </c>
      <c r="U55" s="45">
        <f t="shared" si="16"/>
        <v>35578.392876404017</v>
      </c>
      <c r="V55" s="45">
        <f t="shared" si="16"/>
        <v>38058.6229308072</v>
      </c>
      <c r="W55" s="45">
        <f t="shared" si="16"/>
        <v>40530.611203082583</v>
      </c>
      <c r="X55" s="45">
        <f t="shared" si="16"/>
        <v>42994.357693230224</v>
      </c>
      <c r="Y55" s="45">
        <f t="shared" si="16"/>
        <v>45449.862401250066</v>
      </c>
      <c r="Z55" s="45">
        <f t="shared" si="16"/>
        <v>47897.125327142145</v>
      </c>
      <c r="AA55" s="45">
        <f t="shared" si="16"/>
        <v>50336.146470906446</v>
      </c>
      <c r="AB55" s="45">
        <f t="shared" si="16"/>
        <v>52766.925832543013</v>
      </c>
      <c r="AC55" s="45">
        <f t="shared" si="16"/>
        <v>55189.463412051715</v>
      </c>
      <c r="AD55" s="45">
        <f t="shared" si="16"/>
        <v>57603.759209432705</v>
      </c>
      <c r="AE55" s="45">
        <f t="shared" si="16"/>
        <v>60009.813224685931</v>
      </c>
      <c r="AF55" s="45">
        <f t="shared" si="16"/>
        <v>62407.625457811337</v>
      </c>
      <c r="AG55" s="45">
        <f t="shared" si="16"/>
        <v>64797.195908809001</v>
      </c>
      <c r="AH55" s="45">
        <f t="shared" si="16"/>
        <v>67178.52457767888</v>
      </c>
      <c r="AI55" s="45">
        <f t="shared" si="16"/>
        <v>69551.61146442093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609"/>
  <sheetViews>
    <sheetView topLeftCell="A382" workbookViewId="0">
      <selection activeCell="B373" sqref="B373"/>
    </sheetView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>
      <c r="D7" s="1"/>
    </row>
    <row r="8" spans="3:36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6" spans="3:37">
      <c r="F186" s="23"/>
    </row>
    <row r="187" spans="3:37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398" t="s">
        <v>6979</v>
      </c>
      <c r="E366" s="399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398" t="s">
        <v>6978</v>
      </c>
      <c r="E367" s="399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398" t="s">
        <v>7229</v>
      </c>
      <c r="E368" s="399" t="s">
        <v>7040</v>
      </c>
      <c r="F368">
        <f>ROK!I124*mtoe_to_btu</f>
        <v>326235646391200</v>
      </c>
      <c r="K368">
        <f>ROK!J124*mtoe_to_btu</f>
        <v>325283249418399.94</v>
      </c>
      <c r="P368">
        <f>ROK!K124*mtoe_to_btu</f>
        <v>323338772265600</v>
      </c>
      <c r="U368">
        <f>ROK!L124*mtoe_to_btu</f>
        <v>324926100553600</v>
      </c>
      <c r="Z368">
        <f>ROK!M124*mtoe_to_btu</f>
        <v>325164199796800.06</v>
      </c>
      <c r="AE368">
        <f>ROK!N124*mtoe_to_btu</f>
        <v>323576871508800</v>
      </c>
      <c r="AJ368">
        <f>ROK!O124*mtoe_to_btu</f>
        <v>326235646391200</v>
      </c>
    </row>
    <row r="369" spans="4:36">
      <c r="D369" s="400" t="s">
        <v>6979</v>
      </c>
      <c r="E369" s="47" t="s">
        <v>7041</v>
      </c>
      <c r="F369">
        <f t="shared" ref="F369:U369" si="2">SUMIFS(F$188:F$362,$C$188:$C$362,$E369)</f>
        <v>665143510000000</v>
      </c>
      <c r="G369">
        <f t="shared" si="2"/>
        <v>633193030000000</v>
      </c>
      <c r="H369">
        <f t="shared" si="2"/>
        <v>586238660000000</v>
      </c>
      <c r="I369">
        <f t="shared" si="2"/>
        <v>540982080000000</v>
      </c>
      <c r="J369">
        <f t="shared" si="2"/>
        <v>494643310000000</v>
      </c>
      <c r="K369">
        <f t="shared" si="2"/>
        <v>448175430000000</v>
      </c>
      <c r="L369">
        <f t="shared" si="2"/>
        <v>456259650000000</v>
      </c>
      <c r="M369">
        <f t="shared" si="2"/>
        <v>463989050000000</v>
      </c>
      <c r="N369">
        <f t="shared" si="2"/>
        <v>471715870000000</v>
      </c>
      <c r="O369">
        <f t="shared" si="2"/>
        <v>479632880000000</v>
      </c>
      <c r="P369">
        <f t="shared" si="2"/>
        <v>487472790000000</v>
      </c>
      <c r="Q369">
        <f t="shared" si="2"/>
        <v>493148310000000</v>
      </c>
      <c r="R369">
        <f t="shared" si="2"/>
        <v>498347830000000</v>
      </c>
      <c r="S369">
        <f t="shared" si="2"/>
        <v>504280950000000</v>
      </c>
      <c r="T369">
        <f t="shared" si="2"/>
        <v>510057270000000</v>
      </c>
      <c r="U369">
        <f t="shared" si="2"/>
        <v>517165290000000</v>
      </c>
      <c r="V369">
        <f t="shared" ref="V369:AJ369" si="3">SUMIFS(V$188:V$362,$C$188:$C$362,$E369)</f>
        <v>521032920000000</v>
      </c>
      <c r="W369">
        <f t="shared" si="3"/>
        <v>526078750000000</v>
      </c>
      <c r="X369">
        <f t="shared" si="3"/>
        <v>531474880000000</v>
      </c>
      <c r="Y369">
        <f t="shared" si="3"/>
        <v>535451810000000</v>
      </c>
      <c r="Z369">
        <f t="shared" si="3"/>
        <v>540633750000000</v>
      </c>
      <c r="AA369">
        <f t="shared" si="3"/>
        <v>546496960000000</v>
      </c>
      <c r="AB369">
        <f t="shared" si="3"/>
        <v>551576790000000</v>
      </c>
      <c r="AC369">
        <f t="shared" si="3"/>
        <v>557679610000000</v>
      </c>
      <c r="AD369">
        <f t="shared" si="3"/>
        <v>561783440000000</v>
      </c>
      <c r="AE369">
        <f t="shared" si="3"/>
        <v>566635470000000</v>
      </c>
      <c r="AF369">
        <f t="shared" si="3"/>
        <v>572075300000000</v>
      </c>
      <c r="AG369">
        <f t="shared" si="3"/>
        <v>578033930000000</v>
      </c>
      <c r="AH369">
        <f t="shared" si="3"/>
        <v>583129350000000</v>
      </c>
      <c r="AI369">
        <f t="shared" si="3"/>
        <v>588319780000000</v>
      </c>
      <c r="AJ369">
        <f t="shared" si="3"/>
        <v>594525910000000</v>
      </c>
    </row>
    <row r="370" spans="4:36">
      <c r="D370" s="400" t="s">
        <v>6978</v>
      </c>
      <c r="E370" s="47" t="s">
        <v>7041</v>
      </c>
      <c r="F370">
        <f t="shared" ref="F370:U370" si="4">SUMIFS(F$9:F$183,$C$9:$C$183,$E370)</f>
        <v>420332293629792.25</v>
      </c>
      <c r="G370">
        <f t="shared" si="4"/>
        <v>429094961121298.88</v>
      </c>
      <c r="H370">
        <f t="shared" si="4"/>
        <v>437857634119359.69</v>
      </c>
      <c r="I370">
        <f t="shared" si="4"/>
        <v>446620312629479.81</v>
      </c>
      <c r="J370">
        <f t="shared" si="4"/>
        <v>455382996657171.38</v>
      </c>
      <c r="K370">
        <f t="shared" si="4"/>
        <v>464145686207954.69</v>
      </c>
      <c r="L370">
        <f t="shared" si="4"/>
        <v>472359817329901.5</v>
      </c>
      <c r="M370">
        <f t="shared" si="4"/>
        <v>480573953985989.38</v>
      </c>
      <c r="N370">
        <f t="shared" si="4"/>
        <v>488788096181752.5</v>
      </c>
      <c r="O370">
        <f t="shared" si="4"/>
        <v>497002243922730.63</v>
      </c>
      <c r="P370">
        <f t="shared" si="4"/>
        <v>505216397214469</v>
      </c>
      <c r="Q370">
        <f t="shared" si="4"/>
        <v>511154286105397.19</v>
      </c>
      <c r="R370">
        <f t="shared" si="4"/>
        <v>517092180558192.69</v>
      </c>
      <c r="S370">
        <f t="shared" si="4"/>
        <v>523030080578417.38</v>
      </c>
      <c r="T370">
        <f t="shared" si="4"/>
        <v>528967986171638.5</v>
      </c>
      <c r="U370">
        <f t="shared" si="4"/>
        <v>534905897343429.19</v>
      </c>
      <c r="V370">
        <f t="shared" ref="V370:AJ370" si="5">SUMIFS(V$9:V$183,$C$9:$C$183,$E370)</f>
        <v>539680259651567.25</v>
      </c>
      <c r="W370">
        <f t="shared" si="5"/>
        <v>544454627549437.63</v>
      </c>
      <c r="X370">
        <f t="shared" si="5"/>
        <v>549229001042629.88</v>
      </c>
      <c r="Y370">
        <f t="shared" si="5"/>
        <v>554003380136739.75</v>
      </c>
      <c r="Z370">
        <f t="shared" si="5"/>
        <v>558777764837367.38</v>
      </c>
      <c r="AA370">
        <f t="shared" si="5"/>
        <v>565069854659409.63</v>
      </c>
      <c r="AB370">
        <f t="shared" si="5"/>
        <v>570304308154144.75</v>
      </c>
      <c r="AC370">
        <f t="shared" si="5"/>
        <v>575538901390085</v>
      </c>
      <c r="AD370">
        <f t="shared" si="5"/>
        <v>580773633668522.38</v>
      </c>
      <c r="AE370">
        <f t="shared" si="5"/>
        <v>586008504294246.75</v>
      </c>
      <c r="AF370">
        <f t="shared" si="5"/>
        <v>591243512575519.38</v>
      </c>
      <c r="AG370">
        <f t="shared" si="5"/>
        <v>596478657824063.88</v>
      </c>
      <c r="AH370">
        <f t="shared" si="5"/>
        <v>601713939355043.13</v>
      </c>
      <c r="AI370">
        <f t="shared" si="5"/>
        <v>606949356487045.25</v>
      </c>
      <c r="AJ370">
        <f t="shared" si="5"/>
        <v>612184908542065.88</v>
      </c>
    </row>
    <row r="371" spans="4:36">
      <c r="D371" s="400" t="s">
        <v>7229</v>
      </c>
      <c r="E371" s="47" t="s">
        <v>7041</v>
      </c>
      <c r="F371">
        <f>ROK!I126*mtoe_to_btu</f>
        <v>315164031582400</v>
      </c>
      <c r="K371">
        <f>ROK!J126*mtoe_to_btu</f>
        <v>330799215219200</v>
      </c>
      <c r="P371">
        <f>ROK!K126*mtoe_to_btu</f>
        <v>342466078136000</v>
      </c>
      <c r="U371">
        <f>ROK!L126*mtoe_to_btu</f>
        <v>355442486890400</v>
      </c>
      <c r="Z371">
        <f>ROK!M126*mtoe_to_btu</f>
        <v>367783964329600</v>
      </c>
      <c r="AE371">
        <f>ROK!N126*mtoe_to_btu</f>
        <v>380760373084000</v>
      </c>
      <c r="AJ371">
        <f>ROK!O126*mtoe_to_btu</f>
        <v>393895514667200</v>
      </c>
    </row>
    <row r="372" spans="4:36">
      <c r="D372" s="24" t="s">
        <v>6979</v>
      </c>
      <c r="E372" s="17" t="s">
        <v>7042</v>
      </c>
      <c r="F372">
        <f t="shared" ref="F372:U372" si="6">SUMIFS(F$188:F$362,$C$188:$C$362,$E372)</f>
        <v>376570900000000</v>
      </c>
      <c r="G372">
        <f t="shared" si="6"/>
        <v>393751400000000</v>
      </c>
      <c r="H372">
        <f t="shared" si="6"/>
        <v>411071900000000</v>
      </c>
      <c r="I372">
        <f t="shared" si="6"/>
        <v>427342400000000</v>
      </c>
      <c r="J372">
        <f t="shared" si="6"/>
        <v>444612900000000</v>
      </c>
      <c r="K372">
        <f t="shared" si="6"/>
        <v>460783300000000</v>
      </c>
      <c r="L372">
        <f t="shared" si="6"/>
        <v>473383700000000</v>
      </c>
      <c r="M372">
        <f t="shared" si="6"/>
        <v>485984100000000</v>
      </c>
      <c r="N372">
        <f t="shared" si="6"/>
        <v>497584400000000</v>
      </c>
      <c r="O372">
        <f t="shared" si="6"/>
        <v>510184800000000</v>
      </c>
      <c r="P372">
        <f t="shared" si="6"/>
        <v>521885100000000</v>
      </c>
      <c r="Q372">
        <f t="shared" si="6"/>
        <v>533965500000000</v>
      </c>
      <c r="R372">
        <f t="shared" si="6"/>
        <v>545145800000000</v>
      </c>
      <c r="S372">
        <f t="shared" si="6"/>
        <v>556226100000000</v>
      </c>
      <c r="T372">
        <f t="shared" si="6"/>
        <v>566406400000000</v>
      </c>
      <c r="U372">
        <f t="shared" si="6"/>
        <v>577576700000000</v>
      </c>
      <c r="V372">
        <f t="shared" ref="V372:AJ372" si="7">SUMIFS(V$188:V$362,$C$188:$C$362,$E372)</f>
        <v>589567100000000</v>
      </c>
      <c r="W372">
        <f t="shared" si="7"/>
        <v>600847400000000</v>
      </c>
      <c r="X372">
        <f t="shared" si="7"/>
        <v>612027700000000</v>
      </c>
      <c r="Y372">
        <f t="shared" si="7"/>
        <v>622148000000000</v>
      </c>
      <c r="Z372">
        <f t="shared" si="7"/>
        <v>634348400000000</v>
      </c>
      <c r="AA372">
        <f t="shared" si="7"/>
        <v>645348700000000</v>
      </c>
      <c r="AB372">
        <f t="shared" si="7"/>
        <v>656449000000000</v>
      </c>
      <c r="AC372">
        <f t="shared" si="7"/>
        <v>666649300000000</v>
      </c>
      <c r="AD372">
        <f t="shared" si="7"/>
        <v>678849700000000</v>
      </c>
      <c r="AE372">
        <f t="shared" si="7"/>
        <v>689850000000000</v>
      </c>
      <c r="AF372">
        <f t="shared" si="7"/>
        <v>702050300000000</v>
      </c>
      <c r="AG372">
        <f t="shared" si="7"/>
        <v>713250600000000</v>
      </c>
      <c r="AH372">
        <f t="shared" si="7"/>
        <v>724351000000000</v>
      </c>
      <c r="AI372">
        <f t="shared" si="7"/>
        <v>735541300000000</v>
      </c>
      <c r="AJ372">
        <f t="shared" si="7"/>
        <v>746641600000000</v>
      </c>
    </row>
    <row r="373" spans="4:36">
      <c r="D373" s="24" t="s">
        <v>6978</v>
      </c>
      <c r="E373" s="17" t="s">
        <v>7042</v>
      </c>
      <c r="F373">
        <f t="shared" ref="F373:U373" si="8">SUMIFS(F$9:F$183,$C$9:$C$183,$E373)</f>
        <v>398835729956724.06</v>
      </c>
      <c r="G373">
        <f t="shared" si="8"/>
        <v>411219966558582.13</v>
      </c>
      <c r="H373">
        <f t="shared" si="8"/>
        <v>423604203186052.63</v>
      </c>
      <c r="I373">
        <f t="shared" si="8"/>
        <v>435988439839161.31</v>
      </c>
      <c r="J373">
        <f t="shared" si="8"/>
        <v>448372676517933.56</v>
      </c>
      <c r="K373">
        <f t="shared" si="8"/>
        <v>460756913222391.31</v>
      </c>
      <c r="L373">
        <f t="shared" si="8"/>
        <v>473137750809572.13</v>
      </c>
      <c r="M373">
        <f t="shared" si="8"/>
        <v>485518588422493.75</v>
      </c>
      <c r="N373">
        <f t="shared" si="8"/>
        <v>497899426061177.88</v>
      </c>
      <c r="O373">
        <f t="shared" si="8"/>
        <v>510280263725658.25</v>
      </c>
      <c r="P373">
        <f t="shared" si="8"/>
        <v>522661101415950.94</v>
      </c>
      <c r="Q373">
        <f t="shared" si="8"/>
        <v>533725337744203.25</v>
      </c>
      <c r="R373">
        <f t="shared" si="8"/>
        <v>544789574098319.63</v>
      </c>
      <c r="S373">
        <f t="shared" si="8"/>
        <v>555853810478335.38</v>
      </c>
      <c r="T373">
        <f t="shared" si="8"/>
        <v>566918046884268.75</v>
      </c>
      <c r="U373">
        <f t="shared" si="8"/>
        <v>577982283316149.63</v>
      </c>
      <c r="V373">
        <f t="shared" ref="V373:AJ373" si="9">SUMIFS(V$9:V$183,$C$9:$C$183,$E373)</f>
        <v>589284459783867.75</v>
      </c>
      <c r="W373">
        <f t="shared" si="9"/>
        <v>600586636277585.25</v>
      </c>
      <c r="X373">
        <f t="shared" si="9"/>
        <v>611888812797324.38</v>
      </c>
      <c r="Y373">
        <f t="shared" si="9"/>
        <v>623190989343118.75</v>
      </c>
      <c r="Z373">
        <f t="shared" si="9"/>
        <v>634493165914984.5</v>
      </c>
      <c r="AA373">
        <f t="shared" si="9"/>
        <v>645477932388737.88</v>
      </c>
      <c r="AB373">
        <f t="shared" si="9"/>
        <v>656679008615606.13</v>
      </c>
      <c r="AC373">
        <f t="shared" si="9"/>
        <v>667880085492448.63</v>
      </c>
      <c r="AD373">
        <f t="shared" si="9"/>
        <v>679081163016011.5</v>
      </c>
      <c r="AE373">
        <f t="shared" si="9"/>
        <v>690282241183069.38</v>
      </c>
      <c r="AF373">
        <f t="shared" si="9"/>
        <v>701483319990400.63</v>
      </c>
      <c r="AG373">
        <f t="shared" si="9"/>
        <v>712684399434800</v>
      </c>
      <c r="AH373">
        <f t="shared" si="9"/>
        <v>723885479513090.25</v>
      </c>
      <c r="AI373">
        <f t="shared" si="9"/>
        <v>735086560222097.63</v>
      </c>
      <c r="AJ373">
        <f t="shared" si="9"/>
        <v>746287641558664.63</v>
      </c>
    </row>
    <row r="374" spans="4:36">
      <c r="D374" s="24" t="s">
        <v>7229</v>
      </c>
      <c r="E374" s="17" t="s">
        <v>7042</v>
      </c>
      <c r="F374">
        <f>ROK!I127*mtoe_to_btu</f>
        <v>25357569400800</v>
      </c>
      <c r="K374">
        <f>ROK!J127*mtoe_to_btu</f>
        <v>26548065616800</v>
      </c>
      <c r="P374">
        <f>ROK!K127*mtoe_to_btu</f>
        <v>27500462589599.996</v>
      </c>
      <c r="U374">
        <f>ROK!L127*mtoe_to_btu</f>
        <v>28532225976800</v>
      </c>
      <c r="Z374">
        <f>ROK!M127*mtoe_to_btu</f>
        <v>29484622949600</v>
      </c>
      <c r="AE374">
        <f>ROK!N127*mtoe_to_btu</f>
        <v>30278287093600</v>
      </c>
      <c r="AJ374">
        <f>ROK!O127*mtoe_to_btu</f>
        <v>31032268030400</v>
      </c>
    </row>
    <row r="375" spans="4:36">
      <c r="D375" s="400" t="s">
        <v>6979</v>
      </c>
      <c r="E375" s="47" t="s">
        <v>7043</v>
      </c>
      <c r="F375">
        <f t="shared" ref="F375:U375" si="10">SUMIFS(F$188:F$362,$C$188:$C$362,$E375)</f>
        <v>266422000000000</v>
      </c>
      <c r="G375">
        <f t="shared" si="10"/>
        <v>266365000000000</v>
      </c>
      <c r="H375">
        <f t="shared" si="10"/>
        <v>267399000000000</v>
      </c>
      <c r="I375">
        <f t="shared" si="10"/>
        <v>277442000000000</v>
      </c>
      <c r="J375">
        <f t="shared" si="10"/>
        <v>287476000000000</v>
      </c>
      <c r="K375">
        <f t="shared" si="10"/>
        <v>298610000000000</v>
      </c>
      <c r="L375">
        <f t="shared" si="10"/>
        <v>308610000000000</v>
      </c>
      <c r="M375">
        <f t="shared" si="10"/>
        <v>308609000000000</v>
      </c>
      <c r="N375">
        <f t="shared" si="10"/>
        <v>308609000000000</v>
      </c>
      <c r="O375">
        <f t="shared" si="10"/>
        <v>308609000000000</v>
      </c>
      <c r="P375">
        <f t="shared" si="10"/>
        <v>309619000000000</v>
      </c>
      <c r="Q375">
        <f t="shared" si="10"/>
        <v>309609000000000</v>
      </c>
      <c r="R375">
        <f t="shared" si="10"/>
        <v>309608000000000</v>
      </c>
      <c r="S375">
        <f t="shared" si="10"/>
        <v>309597000000000</v>
      </c>
      <c r="T375">
        <f t="shared" si="10"/>
        <v>309597000000000</v>
      </c>
      <c r="U375">
        <f t="shared" si="10"/>
        <v>309596000000000</v>
      </c>
      <c r="V375">
        <f t="shared" ref="V375:AJ375" si="11">SUMIFS(V$188:V$362,$C$188:$C$362,$E375)</f>
        <v>309596000000000</v>
      </c>
      <c r="W375">
        <f t="shared" si="11"/>
        <v>309596000000000</v>
      </c>
      <c r="X375">
        <f t="shared" si="11"/>
        <v>309596000000000</v>
      </c>
      <c r="Y375">
        <f t="shared" si="11"/>
        <v>309596000000000</v>
      </c>
      <c r="Z375">
        <f t="shared" si="11"/>
        <v>309496000000000</v>
      </c>
      <c r="AA375">
        <f t="shared" si="11"/>
        <v>309595000000000</v>
      </c>
      <c r="AB375">
        <f t="shared" si="11"/>
        <v>309485000000000</v>
      </c>
      <c r="AC375">
        <f t="shared" si="11"/>
        <v>329485000000000</v>
      </c>
      <c r="AD375">
        <f t="shared" si="11"/>
        <v>329485000000000</v>
      </c>
      <c r="AE375">
        <f t="shared" si="11"/>
        <v>329484000000000</v>
      </c>
      <c r="AF375">
        <f t="shared" si="11"/>
        <v>330484000000000</v>
      </c>
      <c r="AG375">
        <f t="shared" si="11"/>
        <v>330474000000000</v>
      </c>
      <c r="AH375">
        <f t="shared" si="11"/>
        <v>340374000000000</v>
      </c>
      <c r="AI375">
        <f t="shared" si="11"/>
        <v>340373000000000</v>
      </c>
      <c r="AJ375">
        <f t="shared" si="11"/>
        <v>340373000000000</v>
      </c>
    </row>
    <row r="376" spans="4:36">
      <c r="D376" s="400" t="s">
        <v>6978</v>
      </c>
      <c r="E376" s="47" t="s">
        <v>7043</v>
      </c>
      <c r="F376">
        <f t="shared" ref="F376:U376" si="12">SUMIFS(F$9:F$183,$C$9:$C$183,$E376)</f>
        <v>281845107707962.69</v>
      </c>
      <c r="G376">
        <f t="shared" si="12"/>
        <v>285281521438141.75</v>
      </c>
      <c r="H376">
        <f t="shared" si="12"/>
        <v>288717935524135.88</v>
      </c>
      <c r="I376">
        <f t="shared" si="12"/>
        <v>292154349966300.38</v>
      </c>
      <c r="J376">
        <f t="shared" si="12"/>
        <v>295590764764991.13</v>
      </c>
      <c r="K376">
        <f t="shared" si="12"/>
        <v>299027179920565.75</v>
      </c>
      <c r="L376">
        <f t="shared" si="12"/>
        <v>301289780325152.5</v>
      </c>
      <c r="M376">
        <f t="shared" si="12"/>
        <v>303552381087336.06</v>
      </c>
      <c r="N376">
        <f t="shared" si="12"/>
        <v>305814982207475</v>
      </c>
      <c r="O376">
        <f t="shared" si="12"/>
        <v>308077583685926.56</v>
      </c>
      <c r="P376">
        <f t="shared" si="12"/>
        <v>310340185523049.94</v>
      </c>
      <c r="Q376">
        <f t="shared" si="12"/>
        <v>311720659650164.69</v>
      </c>
      <c r="R376">
        <f t="shared" si="12"/>
        <v>313101134136668.88</v>
      </c>
      <c r="S376">
        <f t="shared" si="12"/>
        <v>314481608982921.38</v>
      </c>
      <c r="T376">
        <f t="shared" si="12"/>
        <v>315862084189282.13</v>
      </c>
      <c r="U376">
        <f t="shared" si="12"/>
        <v>317242559756111.13</v>
      </c>
      <c r="V376">
        <f t="shared" ref="V376:AJ376" si="13">SUMIFS(V$9:V$183,$C$9:$C$183,$E376)</f>
        <v>318200095378652.06</v>
      </c>
      <c r="W376">
        <f t="shared" si="13"/>
        <v>319157631362381.94</v>
      </c>
      <c r="X376">
        <f t="shared" si="13"/>
        <v>320115167707662.75</v>
      </c>
      <c r="Y376">
        <f t="shared" si="13"/>
        <v>321072704414856</v>
      </c>
      <c r="Z376">
        <f t="shared" si="13"/>
        <v>322030241484323.06</v>
      </c>
      <c r="AA376">
        <f t="shared" si="13"/>
        <v>323549521328557.13</v>
      </c>
      <c r="AB376">
        <f t="shared" si="13"/>
        <v>324684319061298.75</v>
      </c>
      <c r="AC376">
        <f t="shared" si="13"/>
        <v>325819125823643.63</v>
      </c>
      <c r="AD376">
        <f t="shared" si="13"/>
        <v>326953941570443.25</v>
      </c>
      <c r="AE376">
        <f t="shared" si="13"/>
        <v>328088766256775.44</v>
      </c>
      <c r="AF376">
        <f t="shared" si="13"/>
        <v>329223599837942.81</v>
      </c>
      <c r="AG376">
        <f t="shared" si="13"/>
        <v>330358442269471.31</v>
      </c>
      <c r="AH376">
        <f t="shared" si="13"/>
        <v>331493293507108.63</v>
      </c>
      <c r="AI376">
        <f t="shared" si="13"/>
        <v>332628153506824.5</v>
      </c>
      <c r="AJ376">
        <f t="shared" si="13"/>
        <v>333763022224808.69</v>
      </c>
    </row>
    <row r="377" spans="4:36">
      <c r="D377" s="400" t="s">
        <v>7229</v>
      </c>
      <c r="E377" s="47" t="s">
        <v>7043</v>
      </c>
      <c r="F377">
        <f>ROK!I125*mtoe_to_btu</f>
        <v>151708901125600</v>
      </c>
      <c r="K377">
        <f>ROK!J125*mtoe_to_btu</f>
        <v>160637622745600</v>
      </c>
      <c r="P377">
        <f>ROK!K125*mtoe_to_btu</f>
        <v>167304401555200</v>
      </c>
      <c r="U377">
        <f>ROK!L125*mtoe_to_btu</f>
        <v>174407695643999.97</v>
      </c>
      <c r="Z377">
        <f>ROK!M125*mtoe_to_btu</f>
        <v>181471306525600.03</v>
      </c>
      <c r="AE377">
        <f>ROK!N125*mtoe_to_btu</f>
        <v>188534917407200</v>
      </c>
      <c r="AJ377">
        <f>ROK!O125*mtoe_to_btu</f>
        <v>196193776396800</v>
      </c>
    </row>
    <row r="378" spans="4:36">
      <c r="D378" s="24" t="s">
        <v>6979</v>
      </c>
      <c r="E378" s="17" t="s">
        <v>7044</v>
      </c>
      <c r="F378">
        <f t="shared" ref="F378:U378" si="14">SUMIFS(F$188:F$362,$C$188:$C$362,$E378)</f>
        <v>337621000000000</v>
      </c>
      <c r="G378">
        <f t="shared" si="14"/>
        <v>310696000000000</v>
      </c>
      <c r="H378">
        <f t="shared" si="14"/>
        <v>283946000000000</v>
      </c>
      <c r="I378">
        <f t="shared" si="14"/>
        <v>270359000000000</v>
      </c>
      <c r="J378">
        <f t="shared" si="14"/>
        <v>256758000000000</v>
      </c>
      <c r="K378">
        <f t="shared" si="14"/>
        <v>248256000000000</v>
      </c>
      <c r="L378">
        <f t="shared" si="14"/>
        <v>246306000000000</v>
      </c>
      <c r="M378">
        <f t="shared" si="14"/>
        <v>247131000000000</v>
      </c>
      <c r="N378">
        <f t="shared" si="14"/>
        <v>249096000000000</v>
      </c>
      <c r="O378">
        <f t="shared" si="14"/>
        <v>248572000000000</v>
      </c>
      <c r="P378">
        <f t="shared" si="14"/>
        <v>250019000000000</v>
      </c>
      <c r="Q378">
        <f t="shared" si="14"/>
        <v>249927000000000</v>
      </c>
      <c r="R378">
        <f t="shared" si="14"/>
        <v>250146000000000</v>
      </c>
      <c r="S378">
        <f t="shared" si="14"/>
        <v>250202000000000</v>
      </c>
      <c r="T378">
        <f t="shared" si="14"/>
        <v>251806000000000</v>
      </c>
      <c r="U378">
        <f t="shared" si="14"/>
        <v>251746000000000</v>
      </c>
      <c r="V378">
        <f t="shared" ref="V378:AJ378" si="15">SUMIFS(V$188:V$362,$C$188:$C$362,$E378)</f>
        <v>253240000000000</v>
      </c>
      <c r="W378">
        <f t="shared" si="15"/>
        <v>254440000000000</v>
      </c>
      <c r="X378">
        <f t="shared" si="15"/>
        <v>254810000000000</v>
      </c>
      <c r="Y378">
        <f t="shared" si="15"/>
        <v>254902000000000</v>
      </c>
      <c r="Z378">
        <f t="shared" si="15"/>
        <v>255982000000000</v>
      </c>
      <c r="AA378">
        <f t="shared" si="15"/>
        <v>256500000000000</v>
      </c>
      <c r="AB378">
        <f t="shared" si="15"/>
        <v>256611000000000</v>
      </c>
      <c r="AC378">
        <f t="shared" si="15"/>
        <v>256254000000000</v>
      </c>
      <c r="AD378">
        <f t="shared" si="15"/>
        <v>256285000000000</v>
      </c>
      <c r="AE378">
        <f t="shared" si="15"/>
        <v>258672000000000</v>
      </c>
      <c r="AF378">
        <f t="shared" si="15"/>
        <v>258167000000000</v>
      </c>
      <c r="AG378">
        <f t="shared" si="15"/>
        <v>257371000000000</v>
      </c>
      <c r="AH378">
        <f t="shared" si="15"/>
        <v>256660000000000</v>
      </c>
      <c r="AI378">
        <f t="shared" si="15"/>
        <v>256561000000000</v>
      </c>
      <c r="AJ378">
        <f t="shared" si="15"/>
        <v>255751000000000</v>
      </c>
    </row>
    <row r="379" spans="4:36">
      <c r="D379" s="24" t="s">
        <v>6978</v>
      </c>
      <c r="E379" s="17" t="s">
        <v>7044</v>
      </c>
      <c r="F379">
        <f t="shared" ref="F379:U379" si="16">SUMIFS(F$9:F$183,$C$9:$C$183,$E379)</f>
        <v>5976949475130753</v>
      </c>
      <c r="G379">
        <f t="shared" si="16"/>
        <v>5764464020594013</v>
      </c>
      <c r="H379">
        <f t="shared" si="16"/>
        <v>5551978566057336</v>
      </c>
      <c r="I379">
        <f t="shared" si="16"/>
        <v>5339493111520659</v>
      </c>
      <c r="J379">
        <f t="shared" si="16"/>
        <v>5127007656983982</v>
      </c>
      <c r="K379">
        <f t="shared" si="16"/>
        <v>4914522202447291</v>
      </c>
      <c r="L379">
        <f t="shared" si="16"/>
        <v>4928873741323744</v>
      </c>
      <c r="M379">
        <f t="shared" si="16"/>
        <v>4943225280200198</v>
      </c>
      <c r="N379">
        <f t="shared" si="16"/>
        <v>4957576819076649</v>
      </c>
      <c r="O379">
        <f t="shared" si="16"/>
        <v>4971928357953103</v>
      </c>
      <c r="P379">
        <f t="shared" si="16"/>
        <v>4986279896829553</v>
      </c>
      <c r="Q379">
        <f t="shared" si="16"/>
        <v>4983683324128201</v>
      </c>
      <c r="R379">
        <f t="shared" si="16"/>
        <v>4981086751426848</v>
      </c>
      <c r="S379">
        <f t="shared" si="16"/>
        <v>4978490178725495</v>
      </c>
      <c r="T379">
        <f t="shared" si="16"/>
        <v>4975893606024142</v>
      </c>
      <c r="U379">
        <f t="shared" si="16"/>
        <v>4973297033322789</v>
      </c>
      <c r="V379">
        <f t="shared" ref="V379:AJ379" si="17">SUMIFS(V$9:V$183,$C$9:$C$183,$E379)</f>
        <v>4962300704352603</v>
      </c>
      <c r="W379">
        <f t="shared" si="17"/>
        <v>4951304375382417</v>
      </c>
      <c r="X379">
        <f t="shared" si="17"/>
        <v>4940308046412231</v>
      </c>
      <c r="Y379">
        <f t="shared" si="17"/>
        <v>4929311717442044</v>
      </c>
      <c r="Z379">
        <f t="shared" si="17"/>
        <v>4918315388471858</v>
      </c>
      <c r="AA379">
        <f t="shared" si="17"/>
        <v>4918518734526783</v>
      </c>
      <c r="AB379">
        <f t="shared" si="17"/>
        <v>4911085938519132</v>
      </c>
      <c r="AC379">
        <f t="shared" si="17"/>
        <v>4903653142511481</v>
      </c>
      <c r="AD379">
        <f t="shared" si="17"/>
        <v>4896220346503832</v>
      </c>
      <c r="AE379">
        <f t="shared" si="17"/>
        <v>4888787550496181</v>
      </c>
      <c r="AF379">
        <f t="shared" si="17"/>
        <v>4881354754488530</v>
      </c>
      <c r="AG379">
        <f t="shared" si="17"/>
        <v>4873921958480879</v>
      </c>
      <c r="AH379">
        <f t="shared" si="17"/>
        <v>4866489162473228</v>
      </c>
      <c r="AI379">
        <f t="shared" si="17"/>
        <v>4859056366465576</v>
      </c>
      <c r="AJ379">
        <f t="shared" si="17"/>
        <v>4851623570457925</v>
      </c>
    </row>
    <row r="380" spans="4:36">
      <c r="D380" s="24"/>
      <c r="E380" s="17"/>
    </row>
    <row r="381" spans="4:36">
      <c r="D381" s="400" t="s">
        <v>6979</v>
      </c>
      <c r="E381" s="47" t="s">
        <v>7045</v>
      </c>
      <c r="F381">
        <f t="shared" ref="F381:U381" si="18">SUMIFS(F$188:F$362,$C$188:$C$362,$E381)</f>
        <v>436987000000000</v>
      </c>
      <c r="G381">
        <f t="shared" si="18"/>
        <v>437131000000000</v>
      </c>
      <c r="H381">
        <f t="shared" si="18"/>
        <v>438254000000000</v>
      </c>
      <c r="I381">
        <f t="shared" si="18"/>
        <v>438388000000000</v>
      </c>
      <c r="J381">
        <f t="shared" si="18"/>
        <v>539410000000000</v>
      </c>
      <c r="K381">
        <f t="shared" si="18"/>
        <v>550550000000000</v>
      </c>
      <c r="L381">
        <f t="shared" si="18"/>
        <v>550540000000000</v>
      </c>
      <c r="M381">
        <f t="shared" si="18"/>
        <v>550530000000000</v>
      </c>
      <c r="N381">
        <f t="shared" si="18"/>
        <v>550640000000000</v>
      </c>
      <c r="O381">
        <f t="shared" si="18"/>
        <v>551640000000000</v>
      </c>
      <c r="P381">
        <f t="shared" si="18"/>
        <v>551630000000000</v>
      </c>
      <c r="Q381">
        <f t="shared" si="18"/>
        <v>551610000000000</v>
      </c>
      <c r="R381">
        <f t="shared" si="18"/>
        <v>551600000000000</v>
      </c>
      <c r="S381">
        <f t="shared" si="18"/>
        <v>551580000000000</v>
      </c>
      <c r="T381">
        <f t="shared" si="18"/>
        <v>551550000000000</v>
      </c>
      <c r="U381">
        <f t="shared" si="18"/>
        <v>551530000000000</v>
      </c>
      <c r="V381">
        <f t="shared" ref="V381:AJ381" si="19">SUMIFS(V$188:V$362,$C$188:$C$362,$E381)</f>
        <v>551530000000000</v>
      </c>
      <c r="W381">
        <f t="shared" si="19"/>
        <v>551530000000000</v>
      </c>
      <c r="X381">
        <f t="shared" si="19"/>
        <v>551530000000000</v>
      </c>
      <c r="Y381">
        <f t="shared" si="19"/>
        <v>551520000000000</v>
      </c>
      <c r="Z381">
        <f t="shared" si="19"/>
        <v>551520000000000</v>
      </c>
      <c r="AA381">
        <f t="shared" si="19"/>
        <v>551489000000000</v>
      </c>
      <c r="AB381">
        <f t="shared" si="19"/>
        <v>551488000000000</v>
      </c>
      <c r="AC381">
        <f t="shared" si="19"/>
        <v>551477000000000</v>
      </c>
      <c r="AD381">
        <f t="shared" si="19"/>
        <v>551466000000000</v>
      </c>
      <c r="AE381">
        <f t="shared" si="19"/>
        <v>551455000000000</v>
      </c>
      <c r="AF381">
        <f t="shared" si="19"/>
        <v>551445000000000</v>
      </c>
      <c r="AG381">
        <f t="shared" si="19"/>
        <v>551354000000000</v>
      </c>
      <c r="AH381">
        <f t="shared" si="19"/>
        <v>551343000000000</v>
      </c>
      <c r="AI381">
        <f t="shared" si="19"/>
        <v>551332000000000</v>
      </c>
      <c r="AJ381">
        <f t="shared" si="19"/>
        <v>551321000000000</v>
      </c>
    </row>
    <row r="382" spans="4:36">
      <c r="D382" s="400" t="s">
        <v>6978</v>
      </c>
      <c r="E382" s="47" t="s">
        <v>7045</v>
      </c>
      <c r="F382">
        <f t="shared" ref="F382:U382" si="20">SUMIFS(F$9:F$183,$C$9:$C$183,$E382)</f>
        <v>473453528075906.44</v>
      </c>
      <c r="G382">
        <f t="shared" si="20"/>
        <v>480721461998891.38</v>
      </c>
      <c r="H382">
        <f t="shared" si="20"/>
        <v>487989395921879</v>
      </c>
      <c r="I382">
        <f t="shared" si="20"/>
        <v>495257329844863.81</v>
      </c>
      <c r="J382">
        <f t="shared" si="20"/>
        <v>502525263767848.81</v>
      </c>
      <c r="K382">
        <f t="shared" si="20"/>
        <v>509793197690833.25</v>
      </c>
      <c r="L382">
        <f t="shared" si="20"/>
        <v>512808525883138.38</v>
      </c>
      <c r="M382">
        <f t="shared" si="20"/>
        <v>515823854075442.81</v>
      </c>
      <c r="N382">
        <f t="shared" si="20"/>
        <v>518839182267748.13</v>
      </c>
      <c r="O382">
        <f t="shared" si="20"/>
        <v>521854510460052.69</v>
      </c>
      <c r="P382">
        <f t="shared" si="20"/>
        <v>524869838652357.56</v>
      </c>
      <c r="Q382">
        <f t="shared" si="20"/>
        <v>526239407053322.19</v>
      </c>
      <c r="R382">
        <f t="shared" si="20"/>
        <v>527608975454287.25</v>
      </c>
      <c r="S382">
        <f t="shared" si="20"/>
        <v>528978543855252.5</v>
      </c>
      <c r="T382">
        <f t="shared" si="20"/>
        <v>530348112256217.5</v>
      </c>
      <c r="U382">
        <f t="shared" si="20"/>
        <v>531717680657182.75</v>
      </c>
      <c r="V382">
        <f t="shared" ref="V382:AJ382" si="21">SUMIFS(V$9:V$183,$C$9:$C$183,$E382)</f>
        <v>532387653959807.13</v>
      </c>
      <c r="W382">
        <f t="shared" si="21"/>
        <v>533057627262431.44</v>
      </c>
      <c r="X382">
        <f t="shared" si="21"/>
        <v>533727600565055.63</v>
      </c>
      <c r="Y382">
        <f t="shared" si="21"/>
        <v>534397573867679.94</v>
      </c>
      <c r="Z382">
        <f t="shared" si="21"/>
        <v>535067547170304.13</v>
      </c>
      <c r="AA382">
        <f t="shared" si="21"/>
        <v>536670313937383</v>
      </c>
      <c r="AB382">
        <f t="shared" si="21"/>
        <v>537637085160515.5</v>
      </c>
      <c r="AC382">
        <f t="shared" si="21"/>
        <v>538603856383648.06</v>
      </c>
      <c r="AD382">
        <f t="shared" si="21"/>
        <v>539570627606780.69</v>
      </c>
      <c r="AE382">
        <f t="shared" si="21"/>
        <v>540537398829912.75</v>
      </c>
      <c r="AF382">
        <f t="shared" si="21"/>
        <v>541504170053045.38</v>
      </c>
      <c r="AG382">
        <f t="shared" si="21"/>
        <v>542470941276177.94</v>
      </c>
      <c r="AH382">
        <f t="shared" si="21"/>
        <v>543437712499310.63</v>
      </c>
      <c r="AI382">
        <f t="shared" si="21"/>
        <v>544404483722443.13</v>
      </c>
      <c r="AJ382">
        <f t="shared" si="21"/>
        <v>545371254945575.75</v>
      </c>
    </row>
    <row r="383" spans="4:36">
      <c r="D383" s="400"/>
      <c r="E383" s="47"/>
    </row>
    <row r="384" spans="4:36">
      <c r="D384" s="24" t="s">
        <v>6979</v>
      </c>
      <c r="E384" s="17" t="s">
        <v>7046</v>
      </c>
      <c r="F384">
        <f t="shared" ref="F384:U384" si="22">SUMIFS(F$188:F$362,$C$188:$C$362,$E384)</f>
        <v>671679730000000</v>
      </c>
      <c r="G384">
        <f t="shared" si="22"/>
        <v>772187240000000</v>
      </c>
      <c r="H384">
        <f t="shared" si="22"/>
        <v>771447530000000</v>
      </c>
      <c r="I384">
        <f t="shared" si="22"/>
        <v>771952240000000</v>
      </c>
      <c r="J384">
        <f t="shared" si="22"/>
        <v>781994800000000</v>
      </c>
      <c r="K384">
        <f t="shared" si="22"/>
        <v>782168050000000</v>
      </c>
      <c r="L384">
        <f t="shared" si="22"/>
        <v>782106670000000</v>
      </c>
      <c r="M384">
        <f t="shared" si="22"/>
        <v>782095110000000</v>
      </c>
      <c r="N384">
        <f t="shared" si="22"/>
        <v>782091520000000</v>
      </c>
      <c r="O384">
        <f t="shared" si="22"/>
        <v>882087410000000</v>
      </c>
      <c r="P384">
        <f t="shared" si="22"/>
        <v>882067350000000</v>
      </c>
      <c r="Q384">
        <f t="shared" si="22"/>
        <v>882132190000000</v>
      </c>
      <c r="R384">
        <f t="shared" si="22"/>
        <v>882108350000000</v>
      </c>
      <c r="S384">
        <f t="shared" si="22"/>
        <v>882082240000000</v>
      </c>
      <c r="T384">
        <f t="shared" si="22"/>
        <v>882055400000000</v>
      </c>
      <c r="U384">
        <f t="shared" si="22"/>
        <v>882036470000000</v>
      </c>
      <c r="V384">
        <f t="shared" ref="V384:AJ384" si="23">SUMIFS(V$188:V$362,$C$188:$C$362,$E384)</f>
        <v>882038230000000</v>
      </c>
      <c r="W384">
        <f t="shared" si="23"/>
        <v>883022260000000</v>
      </c>
      <c r="X384">
        <f t="shared" si="23"/>
        <v>883004050000000</v>
      </c>
      <c r="Y384">
        <f t="shared" si="23"/>
        <v>882997890000000</v>
      </c>
      <c r="Z384">
        <f t="shared" si="23"/>
        <v>882973880000000</v>
      </c>
      <c r="AA384">
        <f t="shared" si="23"/>
        <v>882934010000000</v>
      </c>
      <c r="AB384">
        <f t="shared" si="23"/>
        <v>882929540000000</v>
      </c>
      <c r="AC384">
        <f t="shared" si="23"/>
        <v>883916700000000</v>
      </c>
      <c r="AD384">
        <f t="shared" si="23"/>
        <v>885950270000000</v>
      </c>
      <c r="AE384">
        <f t="shared" si="23"/>
        <v>885924300000000</v>
      </c>
      <c r="AF384">
        <f t="shared" si="23"/>
        <v>895902350000000</v>
      </c>
      <c r="AG384">
        <f t="shared" si="23"/>
        <v>895871950000000</v>
      </c>
      <c r="AH384">
        <f t="shared" si="23"/>
        <v>895843600000000</v>
      </c>
      <c r="AI384">
        <f t="shared" si="23"/>
        <v>895905250000000</v>
      </c>
      <c r="AJ384">
        <f t="shared" si="23"/>
        <v>895886240000000</v>
      </c>
    </row>
    <row r="385" spans="1:36">
      <c r="D385" s="24" t="s">
        <v>6978</v>
      </c>
      <c r="E385" s="17" t="s">
        <v>7046</v>
      </c>
      <c r="F385">
        <f t="shared" ref="F385:AJ385" si="24">SUMIFS(F$9:F$183,$C$9:$C$183,$E385)</f>
        <v>2073022316721359.5</v>
      </c>
      <c r="G385">
        <f t="shared" si="24"/>
        <v>2105864725103810.8</v>
      </c>
      <c r="H385">
        <f t="shared" si="24"/>
        <v>2138707133486275</v>
      </c>
      <c r="I385">
        <f t="shared" si="24"/>
        <v>2171549541868726.8</v>
      </c>
      <c r="J385">
        <f t="shared" si="24"/>
        <v>2204391950251178.5</v>
      </c>
      <c r="K385">
        <f t="shared" si="24"/>
        <v>2237234358633627.8</v>
      </c>
      <c r="L385">
        <f t="shared" si="24"/>
        <v>2250397034366276</v>
      </c>
      <c r="M385">
        <f t="shared" si="24"/>
        <v>2263559710098923</v>
      </c>
      <c r="N385">
        <f t="shared" si="24"/>
        <v>2276722385831572</v>
      </c>
      <c r="O385">
        <f t="shared" si="24"/>
        <v>2289885061564218</v>
      </c>
      <c r="P385">
        <f t="shared" si="24"/>
        <v>2303047737296866</v>
      </c>
      <c r="Q385">
        <f t="shared" si="24"/>
        <v>2308873069982231.5</v>
      </c>
      <c r="R385">
        <f t="shared" si="24"/>
        <v>2314698402667599</v>
      </c>
      <c r="S385">
        <f t="shared" si="24"/>
        <v>2320523735352966</v>
      </c>
      <c r="T385">
        <f t="shared" si="24"/>
        <v>2326349068038333.5</v>
      </c>
      <c r="U385">
        <f t="shared" si="24"/>
        <v>2332174400723701.5</v>
      </c>
      <c r="V385">
        <f t="shared" si="24"/>
        <v>2334849790465181.5</v>
      </c>
      <c r="W385">
        <f t="shared" si="24"/>
        <v>2337525180206661</v>
      </c>
      <c r="X385">
        <f t="shared" si="24"/>
        <v>2340200569948140</v>
      </c>
      <c r="Y385">
        <f t="shared" si="24"/>
        <v>2342875959689619.5</v>
      </c>
      <c r="Z385">
        <f t="shared" si="24"/>
        <v>2345551349431099</v>
      </c>
      <c r="AA385">
        <f t="shared" si="24"/>
        <v>2352426663097762.5</v>
      </c>
      <c r="AB385">
        <f t="shared" si="24"/>
        <v>2356438392269982.5</v>
      </c>
      <c r="AC385">
        <f t="shared" si="24"/>
        <v>2360450121442202.5</v>
      </c>
      <c r="AD385">
        <f t="shared" si="24"/>
        <v>2364461850614423</v>
      </c>
      <c r="AE385">
        <f t="shared" si="24"/>
        <v>2368473579786641.5</v>
      </c>
      <c r="AF385">
        <f t="shared" si="24"/>
        <v>2372485308958861.5</v>
      </c>
      <c r="AG385">
        <f t="shared" si="24"/>
        <v>2376497038131081.5</v>
      </c>
      <c r="AH385">
        <f t="shared" si="24"/>
        <v>2380508767303301</v>
      </c>
      <c r="AI385">
        <f t="shared" si="24"/>
        <v>2384520496475522</v>
      </c>
      <c r="AJ385">
        <f t="shared" si="24"/>
        <v>2388532225647742</v>
      </c>
    </row>
    <row r="386" spans="1:36">
      <c r="D386" s="24" t="s">
        <v>7229</v>
      </c>
      <c r="E386" s="17" t="s">
        <v>7046</v>
      </c>
      <c r="F386">
        <f>ROK!I130*mtoe_to_btu</f>
        <v>92144407118400</v>
      </c>
      <c r="K386">
        <f>ROK!J130*mtoe_to_btu</f>
        <v>95914311802400</v>
      </c>
      <c r="P386">
        <f>ROK!K130*mtoe_to_btu</f>
        <v>98374670648800</v>
      </c>
      <c r="U386">
        <f>ROK!L130*mtoe_to_btu</f>
        <v>101390594396000</v>
      </c>
      <c r="Z386">
        <f>ROK!M130*mtoe_to_btu</f>
        <v>104247785314399.98</v>
      </c>
      <c r="AE386">
        <f>ROK!N130*mtoe_to_btu</f>
        <v>106430361710400</v>
      </c>
      <c r="AJ386">
        <f>ROK!O130*mtoe_to_btu</f>
        <v>109247869421600</v>
      </c>
    </row>
    <row r="387" spans="1:36" s="23" customFormat="1">
      <c r="E387" s="401" t="s">
        <v>6983</v>
      </c>
    </row>
    <row r="388" spans="1:36" s="23" customFormat="1">
      <c r="E388" s="401" t="s">
        <v>6979</v>
      </c>
      <c r="F388">
        <f>SUMIFS(F$366:F$386,$D$366:$D$386,$E388)</f>
        <v>3059891440000000</v>
      </c>
      <c r="G388">
        <f t="shared" ref="G388:AJ390" si="25">SUMIFS(G$366:G$386,$D$366:$D$386,$E388)</f>
        <v>3137171370000000</v>
      </c>
      <c r="H388">
        <f t="shared" si="25"/>
        <v>3103643090000000</v>
      </c>
      <c r="I388">
        <f t="shared" si="25"/>
        <v>3076138920000000</v>
      </c>
      <c r="J388">
        <f t="shared" si="25"/>
        <v>3174883510000000</v>
      </c>
      <c r="K388">
        <f t="shared" si="25"/>
        <v>3181946480000000</v>
      </c>
      <c r="L388">
        <f t="shared" si="25"/>
        <v>3217393120000000</v>
      </c>
      <c r="M388">
        <f t="shared" ref="M388:X389" si="26">SUMIFS(M$366:M$386,$D$366:$D$386,$E388)</f>
        <v>3246156760000000</v>
      </c>
      <c r="N388">
        <f t="shared" si="26"/>
        <v>3274185590000000</v>
      </c>
      <c r="O388">
        <f t="shared" si="26"/>
        <v>3403778190000000</v>
      </c>
      <c r="P388">
        <f t="shared" si="26"/>
        <v>3430989940000000</v>
      </c>
      <c r="Q388">
        <f t="shared" si="26"/>
        <v>3451201300000000</v>
      </c>
      <c r="R388">
        <f t="shared" si="26"/>
        <v>3471257580000000</v>
      </c>
      <c r="S388">
        <f t="shared" si="26"/>
        <v>3489817290000000</v>
      </c>
      <c r="T388">
        <f t="shared" si="26"/>
        <v>3509085070000000</v>
      </c>
      <c r="U388">
        <f t="shared" si="26"/>
        <v>3528338460000000</v>
      </c>
      <c r="V388">
        <f t="shared" si="26"/>
        <v>3545508450000000</v>
      </c>
      <c r="W388">
        <f t="shared" si="26"/>
        <v>3563955210000000</v>
      </c>
      <c r="X388">
        <f t="shared" si="26"/>
        <v>3580572230000000</v>
      </c>
      <c r="Y388">
        <f t="shared" si="25"/>
        <v>3594534800000000</v>
      </c>
      <c r="Z388">
        <f t="shared" ref="Z388:AB389" si="27">SUMIFS(Z$366:Z$386,$D$366:$D$386,$E388)</f>
        <v>3613939130000000</v>
      </c>
      <c r="AA388">
        <f t="shared" si="27"/>
        <v>3633812470000000</v>
      </c>
      <c r="AB388">
        <f t="shared" si="27"/>
        <v>3650217030000000</v>
      </c>
      <c r="AC388">
        <f t="shared" si="25"/>
        <v>3687346510000000</v>
      </c>
      <c r="AD388">
        <f t="shared" si="25"/>
        <v>3707137210000000</v>
      </c>
      <c r="AE388">
        <f>SUMIFS(AE$366:AE$386,$D$366:$D$386,$E388)</f>
        <v>3726622470000000</v>
      </c>
      <c r="AF388">
        <f>SUMIFS(AF$366:AF$386,$D$366:$D$386,$E388)</f>
        <v>3755137250000000</v>
      </c>
      <c r="AG388">
        <f t="shared" si="25"/>
        <v>3772692280000000</v>
      </c>
      <c r="AH388">
        <f t="shared" si="25"/>
        <v>3798402750000000</v>
      </c>
      <c r="AI388">
        <f t="shared" si="25"/>
        <v>3816062030000000</v>
      </c>
      <c r="AJ388">
        <f>SUMIFS(AJ$366:AJ$386,$D$366:$D$386,$E388)</f>
        <v>3833907650000000</v>
      </c>
    </row>
    <row r="389" spans="1:36" s="23" customFormat="1">
      <c r="E389" s="401" t="s">
        <v>6978</v>
      </c>
      <c r="F389">
        <f t="shared" ref="F389:U390" si="28">SUMIFS(F$366:F$386,$D$366:$D$386,$E389)</f>
        <v>1.0958534095077536E+16</v>
      </c>
      <c r="G389">
        <f t="shared" si="28"/>
        <v>1.0843442056310542E+16</v>
      </c>
      <c r="H389">
        <f t="shared" si="28"/>
        <v>1.0728350023431604E+16</v>
      </c>
      <c r="I389">
        <f t="shared" si="28"/>
        <v>1.061325799644651E+16</v>
      </c>
      <c r="J389">
        <f t="shared" si="28"/>
        <v>1.0498165975361188E+16</v>
      </c>
      <c r="K389">
        <f t="shared" si="28"/>
        <v>1.0383073960181504E+16</v>
      </c>
      <c r="L389">
        <f t="shared" si="28"/>
        <v>1.0450182279331882E+16</v>
      </c>
      <c r="M389">
        <f t="shared" si="26"/>
        <v>1.051729060439974E+16</v>
      </c>
      <c r="N389">
        <f t="shared" si="26"/>
        <v>1.0584398935390992E+16</v>
      </c>
      <c r="O389">
        <f t="shared" si="26"/>
        <v>1.0651507272311568E+16</v>
      </c>
      <c r="P389">
        <f t="shared" si="26"/>
        <v>1.0718615615167386E+16</v>
      </c>
      <c r="Q389">
        <f t="shared" si="26"/>
        <v>1.074266727294303E+16</v>
      </c>
      <c r="R389">
        <f t="shared" si="26"/>
        <v>1.0766718936665796E+16</v>
      </c>
      <c r="S389">
        <f t="shared" si="26"/>
        <v>1.0790770606341638E+16</v>
      </c>
      <c r="T389">
        <f t="shared" si="26"/>
        <v>1.0814822281976504E+16</v>
      </c>
      <c r="U389">
        <f t="shared" si="26"/>
        <v>1.0838873963576354E+16</v>
      </c>
      <c r="V389">
        <f t="shared" si="26"/>
        <v>1.084227684646752E+16</v>
      </c>
      <c r="W389">
        <f t="shared" si="26"/>
        <v>1.0845679735335608E+16</v>
      </c>
      <c r="X389">
        <f t="shared" si="26"/>
        <v>1.084908263018659E+16</v>
      </c>
      <c r="Y389">
        <f t="shared" si="25"/>
        <v>1.0852485531026456E+16</v>
      </c>
      <c r="Z389">
        <f t="shared" si="27"/>
        <v>1.0855888437861186E+16</v>
      </c>
      <c r="AA389">
        <f t="shared" si="27"/>
        <v>1.0886787049076092E+16</v>
      </c>
      <c r="AB389">
        <f t="shared" si="27"/>
        <v>1.0898914169844784E+16</v>
      </c>
      <c r="AC389">
        <f t="shared" si="25"/>
        <v>1.0911041440034262E+16</v>
      </c>
      <c r="AD389">
        <f t="shared" si="25"/>
        <v>1.0923168858897416E+16</v>
      </c>
      <c r="AE389">
        <f>SUMIFS(AE$366:AE$386,$D$366:$D$386,$E389)</f>
        <v>1.0935296425690876E+16</v>
      </c>
      <c r="AF389">
        <f>SUMIFS(AF$366:AF$386,$D$366:$D$386,$E389)</f>
        <v>1.0947424139674994E+16</v>
      </c>
      <c r="AG389">
        <f t="shared" si="25"/>
        <v>1.0959552000113818E+16</v>
      </c>
      <c r="AH389">
        <f t="shared" si="25"/>
        <v>1.0971680006275072E+16</v>
      </c>
      <c r="AI389">
        <f t="shared" si="25"/>
        <v>1.0983808157430148E+16</v>
      </c>
      <c r="AJ389">
        <f>SUMIFS(AJ$366:AJ$386,$D$366:$D$386,$E389)</f>
        <v>1.0995936452854068E+16</v>
      </c>
    </row>
    <row r="390" spans="1:36" s="23" customFormat="1">
      <c r="E390" s="401" t="s">
        <v>7229</v>
      </c>
      <c r="F390">
        <f>SUMIFS(F$366:F$386,$D$366:$D$386,$E390)</f>
        <v>910610555618400</v>
      </c>
      <c r="G390"/>
      <c r="H390"/>
      <c r="I390"/>
      <c r="J390"/>
      <c r="K390">
        <f t="shared" si="28"/>
        <v>939182464802400</v>
      </c>
      <c r="L390"/>
      <c r="M390"/>
      <c r="N390"/>
      <c r="O390"/>
      <c r="P390">
        <f t="shared" si="28"/>
        <v>958984385195200</v>
      </c>
      <c r="Q390"/>
      <c r="R390"/>
      <c r="S390"/>
      <c r="T390"/>
      <c r="U390">
        <f t="shared" si="28"/>
        <v>984699103460800</v>
      </c>
      <c r="V390"/>
      <c r="W390"/>
      <c r="X390"/>
      <c r="Y390"/>
      <c r="Z390">
        <f t="shared" si="25"/>
        <v>1008151878916000</v>
      </c>
      <c r="AA390"/>
      <c r="AB390"/>
      <c r="AC390"/>
      <c r="AD390"/>
      <c r="AE390">
        <f t="shared" si="25"/>
        <v>1029580810804000</v>
      </c>
      <c r="AF390"/>
      <c r="AG390"/>
      <c r="AH390"/>
      <c r="AI390"/>
      <c r="AJ390">
        <f t="shared" si="25"/>
        <v>1056605074907200</v>
      </c>
    </row>
    <row r="391" spans="1:36">
      <c r="A391" s="1"/>
    </row>
    <row r="409" spans="1:37" s="55" customFormat="1">
      <c r="A409" s="54"/>
      <c r="B409" s="54"/>
      <c r="C409" s="54" t="s">
        <v>7073</v>
      </c>
      <c r="D409" s="54"/>
      <c r="E409" s="54"/>
      <c r="F409" s="54">
        <v>2020</v>
      </c>
      <c r="G409" s="54">
        <v>2021</v>
      </c>
      <c r="H409" s="54">
        <v>2022</v>
      </c>
      <c r="I409" s="54">
        <v>2023</v>
      </c>
      <c r="J409" s="54">
        <v>2024</v>
      </c>
      <c r="K409" s="54">
        <v>2025</v>
      </c>
      <c r="L409" s="54">
        <v>2026</v>
      </c>
      <c r="M409" s="54">
        <v>2027</v>
      </c>
      <c r="N409" s="54">
        <v>2028</v>
      </c>
      <c r="O409" s="54">
        <v>2029</v>
      </c>
      <c r="P409" s="54">
        <v>2030</v>
      </c>
      <c r="Q409" s="54">
        <v>2031</v>
      </c>
      <c r="R409" s="54">
        <v>2032</v>
      </c>
      <c r="S409" s="54">
        <v>2033</v>
      </c>
      <c r="T409" s="54">
        <v>2034</v>
      </c>
      <c r="U409" s="54">
        <v>2035</v>
      </c>
      <c r="V409" s="54">
        <v>2036</v>
      </c>
      <c r="W409" s="54">
        <v>2037</v>
      </c>
      <c r="X409" s="54">
        <v>2038</v>
      </c>
      <c r="Y409" s="54">
        <v>2039</v>
      </c>
      <c r="Z409" s="54">
        <v>2040</v>
      </c>
      <c r="AA409" s="54">
        <v>2041</v>
      </c>
      <c r="AB409" s="54">
        <v>2042</v>
      </c>
      <c r="AC409" s="54">
        <v>2043</v>
      </c>
      <c r="AD409" s="54">
        <v>2044</v>
      </c>
      <c r="AE409" s="54">
        <v>2045</v>
      </c>
      <c r="AF409" s="54">
        <v>2046</v>
      </c>
      <c r="AG409" s="54">
        <v>2047</v>
      </c>
      <c r="AH409" s="54">
        <v>2048</v>
      </c>
      <c r="AI409" s="54">
        <v>2049</v>
      </c>
      <c r="AJ409" s="54">
        <v>2050</v>
      </c>
    </row>
    <row r="410" spans="1:37">
      <c r="C410" t="s">
        <v>7040</v>
      </c>
      <c r="D410" t="s">
        <v>35</v>
      </c>
      <c r="E410" t="s">
        <v>6949</v>
      </c>
      <c r="F410" s="46">
        <f t="shared" ref="F410:AJ410" si="29">IFERROR((F188-F9)/F9,0)</f>
        <v>-0.1521085926885106</v>
      </c>
      <c r="G410" s="46">
        <f t="shared" si="29"/>
        <v>-0.1168278552717298</v>
      </c>
      <c r="H410" s="46">
        <f t="shared" si="29"/>
        <v>-8.4809457889758286E-2</v>
      </c>
      <c r="I410" s="46">
        <f t="shared" si="29"/>
        <v>-5.126892601643996E-2</v>
      </c>
      <c r="J410" s="46">
        <f t="shared" si="29"/>
        <v>-2.4735110390311878E-2</v>
      </c>
      <c r="K410" s="46">
        <f t="shared" si="29"/>
        <v>-3.5596683517457548E-4</v>
      </c>
      <c r="L410" s="46">
        <f t="shared" si="29"/>
        <v>1.9999088756052834E-4</v>
      </c>
      <c r="M410" s="46">
        <f t="shared" si="29"/>
        <v>7.3106176531061E-4</v>
      </c>
      <c r="N410" s="46">
        <f t="shared" si="29"/>
        <v>1.238880264487199E-3</v>
      </c>
      <c r="O410" s="46">
        <f t="shared" si="29"/>
        <v>1.7249407909263235E-3</v>
      </c>
      <c r="P410" s="46">
        <f t="shared" si="29"/>
        <v>-1.3886398092590809E-3</v>
      </c>
      <c r="Q410" s="46">
        <f t="shared" si="29"/>
        <v>-1.6367391286252332E-3</v>
      </c>
      <c r="R410" s="46">
        <f t="shared" si="29"/>
        <v>1.5999730392651083E-3</v>
      </c>
      <c r="S410" s="46">
        <f t="shared" si="29"/>
        <v>1.3170366360391458E-3</v>
      </c>
      <c r="T410" s="46">
        <f t="shared" si="29"/>
        <v>1.0419005486984139E-3</v>
      </c>
      <c r="U410" s="46">
        <f t="shared" si="29"/>
        <v>7.7424659119491575E-4</v>
      </c>
      <c r="V410" s="46">
        <f t="shared" si="29"/>
        <v>-1.3194933652970985E-3</v>
      </c>
      <c r="W410" s="46">
        <f t="shared" si="29"/>
        <v>-9.8748487458945913E-5</v>
      </c>
      <c r="X410" s="46">
        <f t="shared" si="29"/>
        <v>1.1011168577534781E-3</v>
      </c>
      <c r="Y410" s="46">
        <f t="shared" si="29"/>
        <v>-9.421335002087949E-4</v>
      </c>
      <c r="Z410" s="46">
        <f t="shared" si="29"/>
        <v>2.4464585455447269E-4</v>
      </c>
      <c r="AA410" s="46">
        <f t="shared" si="29"/>
        <v>-1.5152348902655417E-3</v>
      </c>
      <c r="AB410" s="46">
        <f t="shared" si="29"/>
        <v>8.5697883424452664E-4</v>
      </c>
      <c r="AC410" s="46">
        <f t="shared" si="29"/>
        <v>9.4971052534494315E-5</v>
      </c>
      <c r="AD410" s="46">
        <f t="shared" si="29"/>
        <v>-6.519272005300875E-4</v>
      </c>
      <c r="AE410" s="46">
        <f t="shared" si="29"/>
        <v>-1.3841609138434126E-3</v>
      </c>
      <c r="AF410" s="46">
        <f t="shared" si="29"/>
        <v>8.9453244448345619E-4</v>
      </c>
      <c r="AG410" s="46">
        <f t="shared" si="29"/>
        <v>1.6150931619197817E-4</v>
      </c>
      <c r="AH410" s="46">
        <f t="shared" si="29"/>
        <v>-5.5753342995432944E-4</v>
      </c>
      <c r="AI410" s="46">
        <f t="shared" si="29"/>
        <v>-1.2629919714593971E-3</v>
      </c>
      <c r="AJ410" s="46">
        <f t="shared" si="29"/>
        <v>9.2927474893750154E-4</v>
      </c>
      <c r="AK410" s="46"/>
    </row>
    <row r="411" spans="1:37">
      <c r="C411" t="s">
        <v>7040</v>
      </c>
      <c r="D411" t="s">
        <v>36</v>
      </c>
      <c r="E411" t="s">
        <v>6948</v>
      </c>
      <c r="F411" s="46">
        <f t="shared" ref="F411:AJ411" si="30">IFERROR((F189-F10)/F10,0)</f>
        <v>0</v>
      </c>
      <c r="G411" s="46">
        <f t="shared" si="30"/>
        <v>0</v>
      </c>
      <c r="H411" s="46">
        <f t="shared" si="30"/>
        <v>0</v>
      </c>
      <c r="I411" s="46">
        <f t="shared" si="30"/>
        <v>0</v>
      </c>
      <c r="J411" s="46">
        <f t="shared" si="30"/>
        <v>0</v>
      </c>
      <c r="K411" s="46">
        <f t="shared" si="30"/>
        <v>0</v>
      </c>
      <c r="L411" s="46">
        <f t="shared" si="30"/>
        <v>0</v>
      </c>
      <c r="M411" s="46">
        <f t="shared" si="30"/>
        <v>0</v>
      </c>
      <c r="N411" s="46">
        <f t="shared" si="30"/>
        <v>0</v>
      </c>
      <c r="O411" s="46">
        <f t="shared" si="30"/>
        <v>0</v>
      </c>
      <c r="P411" s="46">
        <f t="shared" si="30"/>
        <v>0</v>
      </c>
      <c r="Q411" s="46">
        <f t="shared" si="30"/>
        <v>0</v>
      </c>
      <c r="R411" s="46">
        <f t="shared" si="30"/>
        <v>0</v>
      </c>
      <c r="S411" s="46">
        <f t="shared" si="30"/>
        <v>0</v>
      </c>
      <c r="T411" s="46">
        <f t="shared" si="30"/>
        <v>0</v>
      </c>
      <c r="U411" s="46">
        <f t="shared" si="30"/>
        <v>0</v>
      </c>
      <c r="V411" s="46">
        <f t="shared" si="30"/>
        <v>0</v>
      </c>
      <c r="W411" s="46">
        <f t="shared" si="30"/>
        <v>0</v>
      </c>
      <c r="X411" s="46">
        <f t="shared" si="30"/>
        <v>0</v>
      </c>
      <c r="Y411" s="46">
        <f t="shared" si="30"/>
        <v>0</v>
      </c>
      <c r="Z411" s="46">
        <f t="shared" si="30"/>
        <v>0</v>
      </c>
      <c r="AA411" s="46">
        <f t="shared" si="30"/>
        <v>0</v>
      </c>
      <c r="AB411" s="46">
        <f t="shared" si="30"/>
        <v>0</v>
      </c>
      <c r="AC411" s="46">
        <f t="shared" si="30"/>
        <v>0</v>
      </c>
      <c r="AD411" s="46">
        <f t="shared" si="30"/>
        <v>0</v>
      </c>
      <c r="AE411" s="46">
        <f t="shared" si="30"/>
        <v>0</v>
      </c>
      <c r="AF411" s="46">
        <f t="shared" si="30"/>
        <v>0</v>
      </c>
      <c r="AG411" s="46">
        <f t="shared" si="30"/>
        <v>0</v>
      </c>
      <c r="AH411" s="46">
        <f t="shared" si="30"/>
        <v>0</v>
      </c>
      <c r="AI411" s="46">
        <f t="shared" si="30"/>
        <v>0</v>
      </c>
      <c r="AJ411" s="46">
        <f t="shared" si="30"/>
        <v>0</v>
      </c>
      <c r="AK411" s="46"/>
    </row>
    <row r="412" spans="1:37">
      <c r="C412" t="s">
        <v>7040</v>
      </c>
      <c r="D412" t="s">
        <v>37</v>
      </c>
      <c r="E412" t="s">
        <v>6947</v>
      </c>
      <c r="F412" s="46">
        <f t="shared" ref="F412:AJ412" si="31">IFERROR((F190-F11)/F11,0)</f>
        <v>0</v>
      </c>
      <c r="G412" s="46">
        <f t="shared" si="31"/>
        <v>0</v>
      </c>
      <c r="H412" s="46">
        <f t="shared" si="31"/>
        <v>0</v>
      </c>
      <c r="I412" s="46">
        <f t="shared" si="31"/>
        <v>0</v>
      </c>
      <c r="J412" s="46">
        <f t="shared" si="31"/>
        <v>0</v>
      </c>
      <c r="K412" s="46">
        <f t="shared" si="31"/>
        <v>0</v>
      </c>
      <c r="L412" s="46">
        <f t="shared" si="31"/>
        <v>0</v>
      </c>
      <c r="M412" s="46">
        <f t="shared" si="31"/>
        <v>0</v>
      </c>
      <c r="N412" s="46">
        <f t="shared" si="31"/>
        <v>0</v>
      </c>
      <c r="O412" s="46">
        <f t="shared" si="31"/>
        <v>0</v>
      </c>
      <c r="P412" s="46">
        <f t="shared" si="31"/>
        <v>0</v>
      </c>
      <c r="Q412" s="46">
        <f t="shared" si="31"/>
        <v>0</v>
      </c>
      <c r="R412" s="46">
        <f t="shared" si="31"/>
        <v>0</v>
      </c>
      <c r="S412" s="46">
        <f t="shared" si="31"/>
        <v>0</v>
      </c>
      <c r="T412" s="46">
        <f t="shared" si="31"/>
        <v>0</v>
      </c>
      <c r="U412" s="46">
        <f t="shared" si="31"/>
        <v>0</v>
      </c>
      <c r="V412" s="46">
        <f t="shared" si="31"/>
        <v>0</v>
      </c>
      <c r="W412" s="46">
        <f t="shared" si="31"/>
        <v>0</v>
      </c>
      <c r="X412" s="46">
        <f t="shared" si="31"/>
        <v>0</v>
      </c>
      <c r="Y412" s="46">
        <f t="shared" si="31"/>
        <v>0</v>
      </c>
      <c r="Z412" s="46">
        <f t="shared" si="31"/>
        <v>0</v>
      </c>
      <c r="AA412" s="46">
        <f t="shared" si="31"/>
        <v>0</v>
      </c>
      <c r="AB412" s="46">
        <f t="shared" si="31"/>
        <v>0</v>
      </c>
      <c r="AC412" s="46">
        <f t="shared" si="31"/>
        <v>0</v>
      </c>
      <c r="AD412" s="46">
        <f t="shared" si="31"/>
        <v>0</v>
      </c>
      <c r="AE412" s="46">
        <f t="shared" si="31"/>
        <v>0</v>
      </c>
      <c r="AF412" s="46">
        <f t="shared" si="31"/>
        <v>0</v>
      </c>
      <c r="AG412" s="46">
        <f t="shared" si="31"/>
        <v>0</v>
      </c>
      <c r="AH412" s="46">
        <f t="shared" si="31"/>
        <v>0</v>
      </c>
      <c r="AI412" s="46">
        <f t="shared" si="31"/>
        <v>0</v>
      </c>
      <c r="AJ412" s="46">
        <f t="shared" si="31"/>
        <v>0</v>
      </c>
      <c r="AK412" s="46"/>
    </row>
    <row r="413" spans="1:37">
      <c r="C413" t="s">
        <v>7040</v>
      </c>
      <c r="D413" t="s">
        <v>38</v>
      </c>
      <c r="E413" t="s">
        <v>6946</v>
      </c>
      <c r="F413" s="46">
        <f t="shared" ref="F413:AJ413" si="32">IFERROR((F191-F12)/F12,0)</f>
        <v>0</v>
      </c>
      <c r="G413" s="46">
        <f t="shared" si="32"/>
        <v>0</v>
      </c>
      <c r="H413" s="46">
        <f t="shared" si="32"/>
        <v>0</v>
      </c>
      <c r="I413" s="46">
        <f t="shared" si="32"/>
        <v>0</v>
      </c>
      <c r="J413" s="46">
        <f t="shared" si="32"/>
        <v>0</v>
      </c>
      <c r="K413" s="46">
        <f t="shared" si="32"/>
        <v>0</v>
      </c>
      <c r="L413" s="46">
        <f t="shared" si="32"/>
        <v>0</v>
      </c>
      <c r="M413" s="46">
        <f t="shared" si="32"/>
        <v>0</v>
      </c>
      <c r="N413" s="46">
        <f t="shared" si="32"/>
        <v>0</v>
      </c>
      <c r="O413" s="46">
        <f t="shared" si="32"/>
        <v>0</v>
      </c>
      <c r="P413" s="46">
        <f t="shared" si="32"/>
        <v>0</v>
      </c>
      <c r="Q413" s="46">
        <f t="shared" si="32"/>
        <v>0</v>
      </c>
      <c r="R413" s="46">
        <f t="shared" si="32"/>
        <v>0</v>
      </c>
      <c r="S413" s="46">
        <f t="shared" si="32"/>
        <v>0</v>
      </c>
      <c r="T413" s="46">
        <f t="shared" si="32"/>
        <v>0</v>
      </c>
      <c r="U413" s="46">
        <f t="shared" si="32"/>
        <v>0</v>
      </c>
      <c r="V413" s="46">
        <f t="shared" si="32"/>
        <v>0</v>
      </c>
      <c r="W413" s="46">
        <f t="shared" si="32"/>
        <v>0</v>
      </c>
      <c r="X413" s="46">
        <f t="shared" si="32"/>
        <v>0</v>
      </c>
      <c r="Y413" s="46">
        <f t="shared" si="32"/>
        <v>0</v>
      </c>
      <c r="Z413" s="46">
        <f t="shared" si="32"/>
        <v>0</v>
      </c>
      <c r="AA413" s="46">
        <f t="shared" si="32"/>
        <v>0</v>
      </c>
      <c r="AB413" s="46">
        <f t="shared" si="32"/>
        <v>0</v>
      </c>
      <c r="AC413" s="46">
        <f t="shared" si="32"/>
        <v>0</v>
      </c>
      <c r="AD413" s="46">
        <f t="shared" si="32"/>
        <v>0</v>
      </c>
      <c r="AE413" s="46">
        <f t="shared" si="32"/>
        <v>0</v>
      </c>
      <c r="AF413" s="46">
        <f t="shared" si="32"/>
        <v>0</v>
      </c>
      <c r="AG413" s="46">
        <f t="shared" si="32"/>
        <v>0</v>
      </c>
      <c r="AH413" s="46">
        <f t="shared" si="32"/>
        <v>0</v>
      </c>
      <c r="AI413" s="46">
        <f t="shared" si="32"/>
        <v>0</v>
      </c>
      <c r="AJ413" s="46">
        <f t="shared" si="32"/>
        <v>0</v>
      </c>
      <c r="AK413" s="46"/>
    </row>
    <row r="414" spans="1:37">
      <c r="C414" t="s">
        <v>7040</v>
      </c>
      <c r="D414" t="s">
        <v>39</v>
      </c>
      <c r="E414" t="s">
        <v>6945</v>
      </c>
      <c r="F414" s="46">
        <f t="shared" ref="F414:AJ414" si="33">IFERROR((F192-F13)/F13,0)</f>
        <v>0</v>
      </c>
      <c r="G414" s="46">
        <f t="shared" si="33"/>
        <v>0</v>
      </c>
      <c r="H414" s="46">
        <f t="shared" si="33"/>
        <v>0</v>
      </c>
      <c r="I414" s="46">
        <f t="shared" si="33"/>
        <v>0</v>
      </c>
      <c r="J414" s="46">
        <f t="shared" si="33"/>
        <v>0</v>
      </c>
      <c r="K414" s="46">
        <f t="shared" si="33"/>
        <v>0</v>
      </c>
      <c r="L414" s="46">
        <f t="shared" si="33"/>
        <v>0</v>
      </c>
      <c r="M414" s="46">
        <f t="shared" si="33"/>
        <v>0</v>
      </c>
      <c r="N414" s="46">
        <f t="shared" si="33"/>
        <v>0</v>
      </c>
      <c r="O414" s="46">
        <f t="shared" si="33"/>
        <v>0</v>
      </c>
      <c r="P414" s="46">
        <f t="shared" si="33"/>
        <v>0</v>
      </c>
      <c r="Q414" s="46">
        <f t="shared" si="33"/>
        <v>0</v>
      </c>
      <c r="R414" s="46">
        <f t="shared" si="33"/>
        <v>0</v>
      </c>
      <c r="S414" s="46">
        <f t="shared" si="33"/>
        <v>0</v>
      </c>
      <c r="T414" s="46">
        <f t="shared" si="33"/>
        <v>0</v>
      </c>
      <c r="U414" s="46">
        <f t="shared" si="33"/>
        <v>0</v>
      </c>
      <c r="V414" s="46">
        <f t="shared" si="33"/>
        <v>0</v>
      </c>
      <c r="W414" s="46">
        <f t="shared" si="33"/>
        <v>0</v>
      </c>
      <c r="X414" s="46">
        <f t="shared" si="33"/>
        <v>0</v>
      </c>
      <c r="Y414" s="46">
        <f t="shared" si="33"/>
        <v>0</v>
      </c>
      <c r="Z414" s="46">
        <f t="shared" si="33"/>
        <v>0</v>
      </c>
      <c r="AA414" s="46">
        <f t="shared" si="33"/>
        <v>0</v>
      </c>
      <c r="AB414" s="46">
        <f t="shared" si="33"/>
        <v>0</v>
      </c>
      <c r="AC414" s="46">
        <f t="shared" si="33"/>
        <v>0</v>
      </c>
      <c r="AD414" s="46">
        <f t="shared" si="33"/>
        <v>0</v>
      </c>
      <c r="AE414" s="46">
        <f t="shared" si="33"/>
        <v>0</v>
      </c>
      <c r="AF414" s="46">
        <f t="shared" si="33"/>
        <v>0</v>
      </c>
      <c r="AG414" s="46">
        <f t="shared" si="33"/>
        <v>0</v>
      </c>
      <c r="AH414" s="46">
        <f t="shared" si="33"/>
        <v>0</v>
      </c>
      <c r="AI414" s="46">
        <f t="shared" si="33"/>
        <v>0</v>
      </c>
      <c r="AJ414" s="46">
        <f t="shared" si="33"/>
        <v>0</v>
      </c>
      <c r="AK414" s="46"/>
    </row>
    <row r="415" spans="1:37">
      <c r="C415" t="s">
        <v>7040</v>
      </c>
      <c r="D415" t="s">
        <v>40</v>
      </c>
      <c r="E415" t="s">
        <v>6944</v>
      </c>
      <c r="F415" s="46">
        <f t="shared" ref="F415:AJ415" si="34">IFERROR((F193-F14)/F14,0)</f>
        <v>-0.15423549474625864</v>
      </c>
      <c r="G415" s="46">
        <f t="shared" si="34"/>
        <v>-0.11589099524355766</v>
      </c>
      <c r="H415" s="46">
        <f t="shared" si="34"/>
        <v>-8.1092135798338613E-2</v>
      </c>
      <c r="I415" s="46">
        <f t="shared" si="34"/>
        <v>-5.4535335027254606E-2</v>
      </c>
      <c r="J415" s="46">
        <f t="shared" si="34"/>
        <v>-2.5278514251523446E-2</v>
      </c>
      <c r="K415" s="46">
        <f t="shared" si="34"/>
        <v>1.6025134796019841E-3</v>
      </c>
      <c r="L415" s="46">
        <f t="shared" si="34"/>
        <v>1.8627122112937614E-3</v>
      </c>
      <c r="M415" s="46">
        <f t="shared" si="34"/>
        <v>2.111263428729593E-3</v>
      </c>
      <c r="N415" s="46">
        <f t="shared" si="34"/>
        <v>-2.0862401727875339E-3</v>
      </c>
      <c r="O415" s="46">
        <f t="shared" si="34"/>
        <v>-1.7637400373710472E-3</v>
      </c>
      <c r="P415" s="46">
        <f t="shared" si="34"/>
        <v>-1.4547679204042737E-3</v>
      </c>
      <c r="Q415" s="46">
        <f t="shared" si="34"/>
        <v>9.3906029768062605E-4</v>
      </c>
      <c r="R415" s="46">
        <f t="shared" si="34"/>
        <v>-8.6364096291623681E-4</v>
      </c>
      <c r="S415" s="46">
        <f t="shared" si="34"/>
        <v>1.4550066822881385E-3</v>
      </c>
      <c r="T415" s="46">
        <f t="shared" si="34"/>
        <v>-3.0510773988022918E-4</v>
      </c>
      <c r="U415" s="46">
        <f t="shared" si="34"/>
        <v>1.9428914783484047E-3</v>
      </c>
      <c r="V415" s="46">
        <f t="shared" si="34"/>
        <v>1.0767878581645505E-3</v>
      </c>
      <c r="W415" s="46">
        <f t="shared" si="34"/>
        <v>2.2562579166207831E-4</v>
      </c>
      <c r="X415" s="46">
        <f t="shared" si="34"/>
        <v>-6.1097806004878775E-4</v>
      </c>
      <c r="Y415" s="46">
        <f t="shared" si="34"/>
        <v>-1.4333940338490641E-3</v>
      </c>
      <c r="Z415" s="46">
        <f t="shared" si="34"/>
        <v>1.5517767187701753E-3</v>
      </c>
      <c r="AA415" s="46">
        <f t="shared" si="34"/>
        <v>-1.6081596023791943E-3</v>
      </c>
      <c r="AB415" s="46">
        <f t="shared" si="34"/>
        <v>-6.0232540568513134E-4</v>
      </c>
      <c r="AC415" s="46">
        <f t="shared" si="34"/>
        <v>3.8336481881150056E-4</v>
      </c>
      <c r="AD415" s="46">
        <f t="shared" si="34"/>
        <v>1.3495102105202392E-3</v>
      </c>
      <c r="AE415" s="46">
        <f t="shared" si="34"/>
        <v>-1.2957748595809702E-3</v>
      </c>
      <c r="AF415" s="46">
        <f t="shared" si="34"/>
        <v>-3.3209048232988187E-4</v>
      </c>
      <c r="AG415" s="46">
        <f t="shared" si="34"/>
        <v>6.1303733203000568E-4</v>
      </c>
      <c r="AH415" s="46">
        <f t="shared" si="34"/>
        <v>1.5401394559236754E-3</v>
      </c>
      <c r="AI415" s="46">
        <f t="shared" si="34"/>
        <v>-1.0069964923185052E-3</v>
      </c>
      <c r="AJ415" s="46">
        <f t="shared" si="34"/>
        <v>-8.2085651307223836E-5</v>
      </c>
      <c r="AK415" s="46"/>
    </row>
    <row r="416" spans="1:37">
      <c r="C416" t="s">
        <v>7040</v>
      </c>
      <c r="D416" t="s">
        <v>41</v>
      </c>
      <c r="E416" t="s">
        <v>6943</v>
      </c>
      <c r="F416" s="46">
        <f t="shared" ref="F416:AJ416" si="35">IFERROR((F194-F15)/F15,0)</f>
        <v>0</v>
      </c>
      <c r="G416" s="46">
        <f t="shared" si="35"/>
        <v>0</v>
      </c>
      <c r="H416" s="46">
        <f t="shared" si="35"/>
        <v>0</v>
      </c>
      <c r="I416" s="46">
        <f t="shared" si="35"/>
        <v>0</v>
      </c>
      <c r="J416" s="46">
        <f t="shared" si="35"/>
        <v>0</v>
      </c>
      <c r="K416" s="46">
        <f t="shared" si="35"/>
        <v>0</v>
      </c>
      <c r="L416" s="46">
        <f t="shared" si="35"/>
        <v>0</v>
      </c>
      <c r="M416" s="46">
        <f t="shared" si="35"/>
        <v>0</v>
      </c>
      <c r="N416" s="46">
        <f t="shared" si="35"/>
        <v>0</v>
      </c>
      <c r="O416" s="46">
        <f t="shared" si="35"/>
        <v>0</v>
      </c>
      <c r="P416" s="46">
        <f t="shared" si="35"/>
        <v>0</v>
      </c>
      <c r="Q416" s="46">
        <f t="shared" si="35"/>
        <v>0</v>
      </c>
      <c r="R416" s="46">
        <f t="shared" si="35"/>
        <v>0</v>
      </c>
      <c r="S416" s="46">
        <f t="shared" si="35"/>
        <v>0</v>
      </c>
      <c r="T416" s="46">
        <f t="shared" si="35"/>
        <v>0</v>
      </c>
      <c r="U416" s="46">
        <f t="shared" si="35"/>
        <v>0</v>
      </c>
      <c r="V416" s="46">
        <f t="shared" si="35"/>
        <v>0</v>
      </c>
      <c r="W416" s="46">
        <f t="shared" si="35"/>
        <v>0</v>
      </c>
      <c r="X416" s="46">
        <f t="shared" si="35"/>
        <v>0</v>
      </c>
      <c r="Y416" s="46">
        <f t="shared" si="35"/>
        <v>0</v>
      </c>
      <c r="Z416" s="46">
        <f t="shared" si="35"/>
        <v>0</v>
      </c>
      <c r="AA416" s="46">
        <f t="shared" si="35"/>
        <v>0</v>
      </c>
      <c r="AB416" s="46">
        <f t="shared" si="35"/>
        <v>0</v>
      </c>
      <c r="AC416" s="46">
        <f t="shared" si="35"/>
        <v>0</v>
      </c>
      <c r="AD416" s="46">
        <f t="shared" si="35"/>
        <v>0</v>
      </c>
      <c r="AE416" s="46">
        <f t="shared" si="35"/>
        <v>0</v>
      </c>
      <c r="AF416" s="46">
        <f t="shared" si="35"/>
        <v>0</v>
      </c>
      <c r="AG416" s="46">
        <f t="shared" si="35"/>
        <v>0</v>
      </c>
      <c r="AH416" s="46">
        <f t="shared" si="35"/>
        <v>0</v>
      </c>
      <c r="AI416" s="46">
        <f t="shared" si="35"/>
        <v>0</v>
      </c>
      <c r="AJ416" s="46">
        <f t="shared" si="35"/>
        <v>0</v>
      </c>
      <c r="AK416" s="46"/>
    </row>
    <row r="417" spans="3:37">
      <c r="C417" t="s">
        <v>7040</v>
      </c>
      <c r="D417" t="s">
        <v>42</v>
      </c>
      <c r="E417" t="s">
        <v>6942</v>
      </c>
      <c r="F417" s="46">
        <f t="shared" ref="F417:AJ417" si="36">IFERROR((F195-F16)/F16,0)</f>
        <v>0</v>
      </c>
      <c r="G417" s="46">
        <f t="shared" si="36"/>
        <v>0</v>
      </c>
      <c r="H417" s="46">
        <f t="shared" si="36"/>
        <v>0</v>
      </c>
      <c r="I417" s="46">
        <f t="shared" si="36"/>
        <v>0</v>
      </c>
      <c r="J417" s="46">
        <f t="shared" si="36"/>
        <v>0</v>
      </c>
      <c r="K417" s="46">
        <f t="shared" si="36"/>
        <v>0</v>
      </c>
      <c r="L417" s="46">
        <f t="shared" si="36"/>
        <v>0</v>
      </c>
      <c r="M417" s="46">
        <f t="shared" si="36"/>
        <v>0</v>
      </c>
      <c r="N417" s="46">
        <f t="shared" si="36"/>
        <v>0</v>
      </c>
      <c r="O417" s="46">
        <f t="shared" si="36"/>
        <v>0</v>
      </c>
      <c r="P417" s="46">
        <f t="shared" si="36"/>
        <v>0</v>
      </c>
      <c r="Q417" s="46">
        <f t="shared" si="36"/>
        <v>0</v>
      </c>
      <c r="R417" s="46">
        <f t="shared" si="36"/>
        <v>0</v>
      </c>
      <c r="S417" s="46">
        <f t="shared" si="36"/>
        <v>0</v>
      </c>
      <c r="T417" s="46">
        <f t="shared" si="36"/>
        <v>0</v>
      </c>
      <c r="U417" s="46">
        <f t="shared" si="36"/>
        <v>0</v>
      </c>
      <c r="V417" s="46">
        <f t="shared" si="36"/>
        <v>0</v>
      </c>
      <c r="W417" s="46">
        <f t="shared" si="36"/>
        <v>0</v>
      </c>
      <c r="X417" s="46">
        <f t="shared" si="36"/>
        <v>0</v>
      </c>
      <c r="Y417" s="46">
        <f t="shared" si="36"/>
        <v>0</v>
      </c>
      <c r="Z417" s="46">
        <f t="shared" si="36"/>
        <v>0</v>
      </c>
      <c r="AA417" s="46">
        <f t="shared" si="36"/>
        <v>0</v>
      </c>
      <c r="AB417" s="46">
        <f t="shared" si="36"/>
        <v>0</v>
      </c>
      <c r="AC417" s="46">
        <f t="shared" si="36"/>
        <v>0</v>
      </c>
      <c r="AD417" s="46">
        <f t="shared" si="36"/>
        <v>0</v>
      </c>
      <c r="AE417" s="46">
        <f t="shared" si="36"/>
        <v>0</v>
      </c>
      <c r="AF417" s="46">
        <f t="shared" si="36"/>
        <v>0</v>
      </c>
      <c r="AG417" s="46">
        <f t="shared" si="36"/>
        <v>0</v>
      </c>
      <c r="AH417" s="46">
        <f t="shared" si="36"/>
        <v>0</v>
      </c>
      <c r="AI417" s="46">
        <f t="shared" si="36"/>
        <v>0</v>
      </c>
      <c r="AJ417" s="46">
        <f t="shared" si="36"/>
        <v>0</v>
      </c>
      <c r="AK417" s="46"/>
    </row>
    <row r="418" spans="3:37">
      <c r="C418" t="s">
        <v>7040</v>
      </c>
      <c r="D418" t="s">
        <v>43</v>
      </c>
      <c r="E418" t="s">
        <v>6941</v>
      </c>
      <c r="F418" s="46">
        <f t="shared" ref="F418:AJ418" si="37">IFERROR((F196-F17)/F17,0)</f>
        <v>0</v>
      </c>
      <c r="G418" s="46">
        <f t="shared" si="37"/>
        <v>0</v>
      </c>
      <c r="H418" s="46">
        <f t="shared" si="37"/>
        <v>0</v>
      </c>
      <c r="I418" s="46">
        <f t="shared" si="37"/>
        <v>0</v>
      </c>
      <c r="J418" s="46">
        <f t="shared" si="37"/>
        <v>0</v>
      </c>
      <c r="K418" s="46">
        <f t="shared" si="37"/>
        <v>0</v>
      </c>
      <c r="L418" s="46">
        <f t="shared" si="37"/>
        <v>0</v>
      </c>
      <c r="M418" s="46">
        <f t="shared" si="37"/>
        <v>0</v>
      </c>
      <c r="N418" s="46">
        <f t="shared" si="37"/>
        <v>0</v>
      </c>
      <c r="O418" s="46">
        <f t="shared" si="37"/>
        <v>0</v>
      </c>
      <c r="P418" s="46">
        <f t="shared" si="37"/>
        <v>0</v>
      </c>
      <c r="Q418" s="46">
        <f t="shared" si="37"/>
        <v>0</v>
      </c>
      <c r="R418" s="46">
        <f t="shared" si="37"/>
        <v>0</v>
      </c>
      <c r="S418" s="46">
        <f t="shared" si="37"/>
        <v>0</v>
      </c>
      <c r="T418" s="46">
        <f t="shared" si="37"/>
        <v>0</v>
      </c>
      <c r="U418" s="46">
        <f t="shared" si="37"/>
        <v>0</v>
      </c>
      <c r="V418" s="46">
        <f t="shared" si="37"/>
        <v>0</v>
      </c>
      <c r="W418" s="46">
        <f t="shared" si="37"/>
        <v>0</v>
      </c>
      <c r="X418" s="46">
        <f t="shared" si="37"/>
        <v>0</v>
      </c>
      <c r="Y418" s="46">
        <f t="shared" si="37"/>
        <v>0</v>
      </c>
      <c r="Z418" s="46">
        <f t="shared" si="37"/>
        <v>0</v>
      </c>
      <c r="AA418" s="46">
        <f t="shared" si="37"/>
        <v>0</v>
      </c>
      <c r="AB418" s="46">
        <f t="shared" si="37"/>
        <v>0</v>
      </c>
      <c r="AC418" s="46">
        <f t="shared" si="37"/>
        <v>0</v>
      </c>
      <c r="AD418" s="46">
        <f t="shared" si="37"/>
        <v>0</v>
      </c>
      <c r="AE418" s="46">
        <f t="shared" si="37"/>
        <v>0</v>
      </c>
      <c r="AF418" s="46">
        <f t="shared" si="37"/>
        <v>0</v>
      </c>
      <c r="AG418" s="46">
        <f t="shared" si="37"/>
        <v>0</v>
      </c>
      <c r="AH418" s="46">
        <f t="shared" si="37"/>
        <v>0</v>
      </c>
      <c r="AI418" s="46">
        <f t="shared" si="37"/>
        <v>0</v>
      </c>
      <c r="AJ418" s="46">
        <f t="shared" si="37"/>
        <v>0</v>
      </c>
      <c r="AK418" s="46"/>
    </row>
    <row r="419" spans="3:37">
      <c r="C419" t="s">
        <v>7040</v>
      </c>
      <c r="D419" t="s">
        <v>44</v>
      </c>
      <c r="E419" t="s">
        <v>6940</v>
      </c>
      <c r="F419" s="46">
        <f t="shared" ref="F419:AJ419" si="38">IFERROR((F197-F18)/F18,0)</f>
        <v>-0.10479531510157929</v>
      </c>
      <c r="G419" s="46">
        <f t="shared" si="38"/>
        <v>-8.1388388178031276E-2</v>
      </c>
      <c r="H419" s="46">
        <f t="shared" si="38"/>
        <v>-5.911249720482549E-2</v>
      </c>
      <c r="I419" s="46">
        <f t="shared" si="38"/>
        <v>-3.7887597635418831E-2</v>
      </c>
      <c r="J419" s="46">
        <f t="shared" si="38"/>
        <v>-1.9873657996054773E-2</v>
      </c>
      <c r="K419" s="46">
        <f t="shared" si="38"/>
        <v>-4.8899698282984388E-4</v>
      </c>
      <c r="L419" s="46">
        <f t="shared" si="38"/>
        <v>-8.3132458040406794E-4</v>
      </c>
      <c r="M419" s="46">
        <f t="shared" si="38"/>
        <v>9.379166089815875E-4</v>
      </c>
      <c r="N419" s="46">
        <f t="shared" si="38"/>
        <v>5.8158413599862784E-4</v>
      </c>
      <c r="O419" s="46">
        <f t="shared" si="38"/>
        <v>2.3844916201523443E-4</v>
      </c>
      <c r="P419" s="46">
        <f t="shared" si="38"/>
        <v>-9.2208176550774836E-5</v>
      </c>
      <c r="Q419" s="46">
        <f t="shared" si="38"/>
        <v>7.2996682745103409E-4</v>
      </c>
      <c r="R419" s="46">
        <f t="shared" si="38"/>
        <v>-4.110563244537123E-4</v>
      </c>
      <c r="S419" s="46">
        <f t="shared" si="38"/>
        <v>3.9938857459145339E-4</v>
      </c>
      <c r="T419" s="46">
        <f t="shared" si="38"/>
        <v>-7.1871681804407919E-4</v>
      </c>
      <c r="U419" s="46">
        <f t="shared" si="38"/>
        <v>8.0308695744565236E-5</v>
      </c>
      <c r="V419" s="46">
        <f t="shared" si="38"/>
        <v>-6.9572950965041212E-4</v>
      </c>
      <c r="W419" s="46">
        <f t="shared" si="38"/>
        <v>4.1994770114826163E-4</v>
      </c>
      <c r="X419" s="46">
        <f t="shared" si="38"/>
        <v>-3.5287235585816559E-4</v>
      </c>
      <c r="Y419" s="46">
        <f t="shared" si="38"/>
        <v>7.5599026440340803E-4</v>
      </c>
      <c r="Z419" s="46">
        <f t="shared" si="38"/>
        <v>-1.3636135703328933E-5</v>
      </c>
      <c r="AA419" s="46">
        <f t="shared" si="38"/>
        <v>6.5420055113298752E-4</v>
      </c>
      <c r="AB419" s="46">
        <f t="shared" si="38"/>
        <v>-7.4246643177432712E-4</v>
      </c>
      <c r="AC419" s="46">
        <f t="shared" si="38"/>
        <v>-2.9068420908059722E-4</v>
      </c>
      <c r="AD419" s="46">
        <f t="shared" si="38"/>
        <v>1.5655350561389613E-4</v>
      </c>
      <c r="AE419" s="46">
        <f t="shared" si="38"/>
        <v>5.9931493942669994E-4</v>
      </c>
      <c r="AF419" s="46">
        <f t="shared" si="38"/>
        <v>-7.6926023613289451E-4</v>
      </c>
      <c r="AG419" s="46">
        <f t="shared" si="38"/>
        <v>-3.262991701717473E-4</v>
      </c>
      <c r="AH419" s="46">
        <f t="shared" si="38"/>
        <v>1.1229399443242645E-4</v>
      </c>
      <c r="AI419" s="46">
        <f t="shared" si="38"/>
        <v>5.4658354649099428E-4</v>
      </c>
      <c r="AJ419" s="46">
        <f t="shared" si="38"/>
        <v>-7.9500753822503792E-4</v>
      </c>
      <c r="AK419" s="46"/>
    </row>
    <row r="420" spans="3:37">
      <c r="C420" t="s">
        <v>7040</v>
      </c>
      <c r="D420" t="s">
        <v>45</v>
      </c>
      <c r="E420" t="s">
        <v>6939</v>
      </c>
      <c r="F420" s="46">
        <f t="shared" ref="F420:AJ420" si="39">IFERROR((F198-F19)/F19,0)</f>
        <v>-0.10490348386485879</v>
      </c>
      <c r="G420" s="46">
        <f t="shared" si="39"/>
        <v>-8.1019750445395694E-2</v>
      </c>
      <c r="H420" s="46">
        <f t="shared" si="39"/>
        <v>-6.0162279230648798E-2</v>
      </c>
      <c r="I420" s="46">
        <f t="shared" si="39"/>
        <v>-3.8460856242945519E-2</v>
      </c>
      <c r="J420" s="46">
        <f t="shared" si="39"/>
        <v>-1.9545615102346692E-2</v>
      </c>
      <c r="K420" s="46">
        <f t="shared" si="39"/>
        <v>2.6306067972342156E-4</v>
      </c>
      <c r="L420" s="46">
        <f t="shared" si="39"/>
        <v>-5.2419765773790246E-4</v>
      </c>
      <c r="M420" s="46">
        <f t="shared" si="39"/>
        <v>3.9734220216675726E-4</v>
      </c>
      <c r="N420" s="46">
        <f t="shared" si="39"/>
        <v>-3.627418871345798E-4</v>
      </c>
      <c r="O420" s="46">
        <f t="shared" si="39"/>
        <v>5.2167694516968796E-4</v>
      </c>
      <c r="P420" s="46">
        <f t="shared" si="39"/>
        <v>-2.1302835439347193E-4</v>
      </c>
      <c r="Q420" s="46">
        <f t="shared" si="39"/>
        <v>2.1588068535155396E-4</v>
      </c>
      <c r="R420" s="46">
        <f t="shared" si="39"/>
        <v>6.37130635101133E-4</v>
      </c>
      <c r="S420" s="46">
        <f t="shared" si="39"/>
        <v>-4.9390684059810372E-4</v>
      </c>
      <c r="T420" s="46">
        <f t="shared" si="39"/>
        <v>-7.3821034476301436E-5</v>
      </c>
      <c r="U420" s="46">
        <f t="shared" si="39"/>
        <v>3.3895893153918291E-4</v>
      </c>
      <c r="V420" s="46">
        <f t="shared" si="39"/>
        <v>6.9743766593243026E-4</v>
      </c>
      <c r="W420" s="46">
        <f t="shared" si="39"/>
        <v>-4.5587705221322256E-4</v>
      </c>
      <c r="X420" s="46">
        <f t="shared" si="39"/>
        <v>-9.7191606433204324E-5</v>
      </c>
      <c r="Y420" s="46">
        <f t="shared" si="39"/>
        <v>2.5959477676161194E-4</v>
      </c>
      <c r="Z420" s="46">
        <f t="shared" si="39"/>
        <v>6.1449713945110906E-4</v>
      </c>
      <c r="AA420" s="46">
        <f t="shared" si="39"/>
        <v>5.3329018373897397E-4</v>
      </c>
      <c r="AB420" s="46">
        <f t="shared" si="39"/>
        <v>-1.2583771188293786E-4</v>
      </c>
      <c r="AC420" s="46">
        <f t="shared" si="39"/>
        <v>6.8898402044004583E-4</v>
      </c>
      <c r="AD420" s="46">
        <f t="shared" si="39"/>
        <v>3.5703269568743806E-5</v>
      </c>
      <c r="AE420" s="46">
        <f t="shared" si="39"/>
        <v>-6.110389716062907E-4</v>
      </c>
      <c r="AF420" s="46">
        <f t="shared" si="39"/>
        <v>1.9402671308753894E-4</v>
      </c>
      <c r="AG420" s="46">
        <f t="shared" si="39"/>
        <v>-4.4709106249096444E-4</v>
      </c>
      <c r="AH420" s="46">
        <f t="shared" si="39"/>
        <v>3.4922780009937079E-4</v>
      </c>
      <c r="AI420" s="46">
        <f t="shared" si="39"/>
        <v>-2.8636056912982648E-4</v>
      </c>
      <c r="AJ420" s="46">
        <f t="shared" si="39"/>
        <v>5.0139799446674799E-4</v>
      </c>
      <c r="AK420" s="46"/>
    </row>
    <row r="421" spans="3:37">
      <c r="C421" t="s">
        <v>7040</v>
      </c>
      <c r="D421" t="s">
        <v>46</v>
      </c>
      <c r="E421" t="s">
        <v>6938</v>
      </c>
      <c r="F421" s="46">
        <f t="shared" ref="F421:AJ421" si="40">IFERROR((F199-F20)/F20,0)</f>
        <v>0</v>
      </c>
      <c r="G421" s="46">
        <f t="shared" si="40"/>
        <v>0</v>
      </c>
      <c r="H421" s="46">
        <f t="shared" si="40"/>
        <v>0</v>
      </c>
      <c r="I421" s="46">
        <f t="shared" si="40"/>
        <v>0</v>
      </c>
      <c r="J421" s="46">
        <f t="shared" si="40"/>
        <v>0</v>
      </c>
      <c r="K421" s="46">
        <f t="shared" si="40"/>
        <v>0</v>
      </c>
      <c r="L421" s="46">
        <f t="shared" si="40"/>
        <v>0</v>
      </c>
      <c r="M421" s="46">
        <f t="shared" si="40"/>
        <v>0</v>
      </c>
      <c r="N421" s="46">
        <f t="shared" si="40"/>
        <v>0</v>
      </c>
      <c r="O421" s="46">
        <f t="shared" si="40"/>
        <v>0</v>
      </c>
      <c r="P421" s="46">
        <f t="shared" si="40"/>
        <v>0</v>
      </c>
      <c r="Q421" s="46">
        <f t="shared" si="40"/>
        <v>0</v>
      </c>
      <c r="R421" s="46">
        <f t="shared" si="40"/>
        <v>0</v>
      </c>
      <c r="S421" s="46">
        <f t="shared" si="40"/>
        <v>0</v>
      </c>
      <c r="T421" s="46">
        <f t="shared" si="40"/>
        <v>0</v>
      </c>
      <c r="U421" s="46">
        <f t="shared" si="40"/>
        <v>0</v>
      </c>
      <c r="V421" s="46">
        <f t="shared" si="40"/>
        <v>0</v>
      </c>
      <c r="W421" s="46">
        <f t="shared" si="40"/>
        <v>0</v>
      </c>
      <c r="X421" s="46">
        <f t="shared" si="40"/>
        <v>0</v>
      </c>
      <c r="Y421" s="46">
        <f t="shared" si="40"/>
        <v>0</v>
      </c>
      <c r="Z421" s="46">
        <f t="shared" si="40"/>
        <v>0</v>
      </c>
      <c r="AA421" s="46">
        <f t="shared" si="40"/>
        <v>0</v>
      </c>
      <c r="AB421" s="46">
        <f t="shared" si="40"/>
        <v>0</v>
      </c>
      <c r="AC421" s="46">
        <f t="shared" si="40"/>
        <v>0</v>
      </c>
      <c r="AD421" s="46">
        <f t="shared" si="40"/>
        <v>0</v>
      </c>
      <c r="AE421" s="46">
        <f t="shared" si="40"/>
        <v>0</v>
      </c>
      <c r="AF421" s="46">
        <f t="shared" si="40"/>
        <v>0</v>
      </c>
      <c r="AG421" s="46">
        <f t="shared" si="40"/>
        <v>0</v>
      </c>
      <c r="AH421" s="46">
        <f t="shared" si="40"/>
        <v>0</v>
      </c>
      <c r="AI421" s="46">
        <f t="shared" si="40"/>
        <v>0</v>
      </c>
      <c r="AJ421" s="46">
        <f t="shared" si="40"/>
        <v>0</v>
      </c>
      <c r="AK421" s="46"/>
    </row>
    <row r="422" spans="3:37">
      <c r="C422" t="s">
        <v>7040</v>
      </c>
      <c r="D422" t="s">
        <v>47</v>
      </c>
      <c r="E422" t="s">
        <v>6937</v>
      </c>
      <c r="F422" s="46">
        <f t="shared" ref="F422:AJ422" si="41">IFERROR((F200-F21)/F21,0)</f>
        <v>-0.15258743141935335</v>
      </c>
      <c r="G422" s="46">
        <f t="shared" si="41"/>
        <v>-0.11649943270788232</v>
      </c>
      <c r="H422" s="46">
        <f t="shared" si="41"/>
        <v>-8.3748419887091655E-2</v>
      </c>
      <c r="I422" s="46">
        <f t="shared" si="41"/>
        <v>-5.2872486902932718E-2</v>
      </c>
      <c r="J422" s="46">
        <f t="shared" si="41"/>
        <v>-2.5586302542387671E-2</v>
      </c>
      <c r="K422" s="46">
        <f t="shared" si="41"/>
        <v>2.2942847180576404E-3</v>
      </c>
      <c r="L422" s="46">
        <f t="shared" si="41"/>
        <v>-2.3470622182705813E-3</v>
      </c>
      <c r="M422" s="46">
        <f t="shared" si="41"/>
        <v>2.1672778348500172E-3</v>
      </c>
      <c r="N422" s="46">
        <f t="shared" si="41"/>
        <v>-2.2680721871273955E-3</v>
      </c>
      <c r="O422" s="46">
        <f t="shared" si="41"/>
        <v>2.0511544161346687E-3</v>
      </c>
      <c r="P422" s="46">
        <f t="shared" si="41"/>
        <v>-2.1957089972243818E-3</v>
      </c>
      <c r="Q422" s="46">
        <f t="shared" si="41"/>
        <v>-1.4661516270776559E-5</v>
      </c>
      <c r="R422" s="46">
        <f t="shared" si="41"/>
        <v>2.1045516212603995E-3</v>
      </c>
      <c r="S422" s="46">
        <f t="shared" si="41"/>
        <v>-3.8687929492359956E-3</v>
      </c>
      <c r="T422" s="46">
        <f t="shared" si="41"/>
        <v>-1.7548771526042369E-3</v>
      </c>
      <c r="U422" s="46">
        <f t="shared" si="41"/>
        <v>3.0155221028370615E-4</v>
      </c>
      <c r="V422" s="46">
        <f t="shared" si="41"/>
        <v>-6.5499260281346014E-4</v>
      </c>
      <c r="W422" s="46">
        <f t="shared" si="41"/>
        <v>-1.5950356194276113E-3</v>
      </c>
      <c r="X422" s="46">
        <f t="shared" si="41"/>
        <v>-2.5190002078694955E-3</v>
      </c>
      <c r="Y422" s="46">
        <f t="shared" si="41"/>
        <v>-3.427295376731595E-3</v>
      </c>
      <c r="Z422" s="46">
        <f t="shared" si="41"/>
        <v>3.1659970321061409E-3</v>
      </c>
      <c r="AA422" s="46">
        <f t="shared" si="41"/>
        <v>3.5226884453132441E-3</v>
      </c>
      <c r="AB422" s="46">
        <f t="shared" si="41"/>
        <v>6.7641367248486093E-4</v>
      </c>
      <c r="AC422" s="46">
        <f t="shared" si="41"/>
        <v>-2.1128583855168164E-3</v>
      </c>
      <c r="AD422" s="46">
        <f t="shared" si="41"/>
        <v>2.3125522203873944E-3</v>
      </c>
      <c r="AE422" s="46">
        <f t="shared" si="41"/>
        <v>-4.380174019499138E-4</v>
      </c>
      <c r="AF422" s="46">
        <f t="shared" si="41"/>
        <v>-3.1351075689501368E-3</v>
      </c>
      <c r="AG422" s="46">
        <f t="shared" si="41"/>
        <v>1.1723226043805887E-3</v>
      </c>
      <c r="AH422" s="46">
        <f t="shared" si="41"/>
        <v>-1.4886844352921067E-3</v>
      </c>
      <c r="AI422" s="46">
        <f t="shared" si="41"/>
        <v>2.7218173040749094E-3</v>
      </c>
      <c r="AJ422" s="46">
        <f t="shared" si="41"/>
        <v>9.6112148412173844E-5</v>
      </c>
      <c r="AK422" s="46"/>
    </row>
    <row r="423" spans="3:37">
      <c r="C423" t="s">
        <v>7040</v>
      </c>
      <c r="D423" t="s">
        <v>48</v>
      </c>
      <c r="E423" t="s">
        <v>6936</v>
      </c>
      <c r="F423" s="46">
        <f t="shared" ref="F423:AJ423" si="42">IFERROR((F201-F22)/F22,0)</f>
        <v>-0.93870771754244831</v>
      </c>
      <c r="G423" s="46">
        <f t="shared" si="42"/>
        <v>-0.93748971891315169</v>
      </c>
      <c r="H423" s="46">
        <f t="shared" si="42"/>
        <v>-0.93355531225878385</v>
      </c>
      <c r="I423" s="46">
        <f t="shared" si="42"/>
        <v>-0.94487663504550234</v>
      </c>
      <c r="J423" s="46">
        <f t="shared" si="42"/>
        <v>-0.94191533754946111</v>
      </c>
      <c r="K423" s="46">
        <f t="shared" si="42"/>
        <v>-0.93671497918352753</v>
      </c>
      <c r="L423" s="46">
        <f t="shared" si="42"/>
        <v>-0.93505205278265502</v>
      </c>
      <c r="M423" s="46">
        <f t="shared" si="42"/>
        <v>-0.93364126375368506</v>
      </c>
      <c r="N423" s="46">
        <f t="shared" si="42"/>
        <v>-0.93206992878287842</v>
      </c>
      <c r="O423" s="46">
        <f t="shared" si="42"/>
        <v>-0.93005837275334258</v>
      </c>
      <c r="P423" s="46">
        <f t="shared" si="42"/>
        <v>-0.92966033288277583</v>
      </c>
      <c r="Q423" s="46">
        <f t="shared" si="42"/>
        <v>-0.92980772475311935</v>
      </c>
      <c r="R423" s="46">
        <f t="shared" si="42"/>
        <v>-0.92989017833352006</v>
      </c>
      <c r="S423" s="46">
        <f t="shared" si="42"/>
        <v>-0.93000155051638445</v>
      </c>
      <c r="T423" s="46">
        <f t="shared" si="42"/>
        <v>-0.93157983556240032</v>
      </c>
      <c r="U423" s="46">
        <f t="shared" si="42"/>
        <v>-0.93291537384193191</v>
      </c>
      <c r="V423" s="46">
        <f t="shared" si="42"/>
        <v>-0.93398687637549516</v>
      </c>
      <c r="W423" s="46">
        <f t="shared" si="42"/>
        <v>-0.93506368280544161</v>
      </c>
      <c r="X423" s="46">
        <f t="shared" si="42"/>
        <v>-0.93628706606172174</v>
      </c>
      <c r="Y423" s="46">
        <f t="shared" si="42"/>
        <v>-0.93743294961367396</v>
      </c>
      <c r="Z423" s="46">
        <f t="shared" si="42"/>
        <v>-0.93852881146974798</v>
      </c>
      <c r="AA423" s="46">
        <f t="shared" si="42"/>
        <v>-0.93962266380118387</v>
      </c>
      <c r="AB423" s="46">
        <f t="shared" si="42"/>
        <v>-0.9406664468296263</v>
      </c>
      <c r="AC423" s="46">
        <f t="shared" si="42"/>
        <v>-0.94166100853242274</v>
      </c>
      <c r="AD423" s="46">
        <f t="shared" si="42"/>
        <v>-0.94254762001056824</v>
      </c>
      <c r="AE423" s="46">
        <f t="shared" si="42"/>
        <v>-0.94348493367416975</v>
      </c>
      <c r="AF423" s="46">
        <f t="shared" si="42"/>
        <v>-0.94442411674738391</v>
      </c>
      <c r="AG423" s="46">
        <f t="shared" si="42"/>
        <v>-0.94543157817748691</v>
      </c>
      <c r="AH423" s="46">
        <f t="shared" si="42"/>
        <v>-0.94642084354772193</v>
      </c>
      <c r="AI423" s="46">
        <f t="shared" si="42"/>
        <v>-0.94735493248195113</v>
      </c>
      <c r="AJ423" s="46">
        <f t="shared" si="42"/>
        <v>-0.94834996715200848</v>
      </c>
      <c r="AK423" s="46"/>
    </row>
    <row r="424" spans="3:37">
      <c r="C424" t="s">
        <v>7040</v>
      </c>
      <c r="D424" t="s">
        <v>49</v>
      </c>
      <c r="E424" t="s">
        <v>6935</v>
      </c>
      <c r="F424" s="46">
        <f t="shared" ref="F424:AJ424" si="43">IFERROR((F202-F23)/F23,0)</f>
        <v>-5.2853887467642358E-2</v>
      </c>
      <c r="G424" s="46">
        <f t="shared" si="43"/>
        <v>-4.2533666337890137E-2</v>
      </c>
      <c r="H424" s="46">
        <f t="shared" si="43"/>
        <v>-3.2170117069046676E-2</v>
      </c>
      <c r="I424" s="46">
        <f t="shared" si="43"/>
        <v>-2.1762966225577711E-2</v>
      </c>
      <c r="J424" s="46">
        <f t="shared" si="43"/>
        <v>-1.1311938066299468E-2</v>
      </c>
      <c r="K424" s="46">
        <f t="shared" si="43"/>
        <v>3.8418688079043799E-4</v>
      </c>
      <c r="L424" s="46">
        <f t="shared" si="43"/>
        <v>-3.5413985729240146E-4</v>
      </c>
      <c r="M424" s="46">
        <f t="shared" si="43"/>
        <v>1.1568280563125423E-4</v>
      </c>
      <c r="N424" s="46">
        <f t="shared" si="43"/>
        <v>5.9288325325297978E-4</v>
      </c>
      <c r="O424" s="46">
        <f t="shared" si="43"/>
        <v>-1.6132082644582419E-4</v>
      </c>
      <c r="P424" s="46">
        <f t="shared" si="43"/>
        <v>3.2128317454878358E-4</v>
      </c>
      <c r="Q424" s="46">
        <f t="shared" si="43"/>
        <v>3.7186171685480339E-5</v>
      </c>
      <c r="R424" s="46">
        <f t="shared" si="43"/>
        <v>-2.5179899937646805E-4</v>
      </c>
      <c r="S424" s="46">
        <f t="shared" si="43"/>
        <v>-5.4579959200501762E-4</v>
      </c>
      <c r="T424" s="46">
        <f t="shared" si="43"/>
        <v>4.4762067009062711E-4</v>
      </c>
      <c r="U424" s="46">
        <f t="shared" si="43"/>
        <v>1.5460400386553753E-4</v>
      </c>
      <c r="V424" s="46">
        <f t="shared" si="43"/>
        <v>-3.4618750935484972E-4</v>
      </c>
      <c r="W424" s="46">
        <f t="shared" si="43"/>
        <v>4.6894626471621572E-4</v>
      </c>
      <c r="X424" s="46">
        <f t="shared" si="43"/>
        <v>-3.6992855305739124E-5</v>
      </c>
      <c r="Y424" s="46">
        <f t="shared" si="43"/>
        <v>-5.5056839748454341E-4</v>
      </c>
      <c r="Z424" s="46">
        <f t="shared" si="43"/>
        <v>2.8160646947069864E-4</v>
      </c>
      <c r="AA424" s="46">
        <f t="shared" si="43"/>
        <v>4.9901340160069159E-4</v>
      </c>
      <c r="AB424" s="46">
        <f t="shared" si="43"/>
        <v>6.5155684783346996E-4</v>
      </c>
      <c r="AC424" s="46">
        <f t="shared" si="43"/>
        <v>-5.8331891481538489E-4</v>
      </c>
      <c r="AD424" s="46">
        <f t="shared" si="43"/>
        <v>-4.3743051531860554E-4</v>
      </c>
      <c r="AE424" s="46">
        <f t="shared" si="43"/>
        <v>-2.8902224496871729E-4</v>
      </c>
      <c r="AF424" s="46">
        <f t="shared" si="43"/>
        <v>-1.3802824795580815E-4</v>
      </c>
      <c r="AG424" s="46">
        <f t="shared" si="43"/>
        <v>1.5619646503718847E-5</v>
      </c>
      <c r="AH424" s="46">
        <f t="shared" si="43"/>
        <v>1.7199202681696701E-4</v>
      </c>
      <c r="AI424" s="46">
        <f t="shared" si="43"/>
        <v>3.3116200712229437E-4</v>
      </c>
      <c r="AJ424" s="46">
        <f t="shared" si="43"/>
        <v>4.9320534128675768E-4</v>
      </c>
      <c r="AK424" s="46"/>
    </row>
    <row r="425" spans="3:37">
      <c r="C425" t="s">
        <v>7040</v>
      </c>
      <c r="D425" t="s">
        <v>50</v>
      </c>
      <c r="E425" t="s">
        <v>6934</v>
      </c>
      <c r="F425" s="46">
        <f t="shared" ref="F425:AJ425" si="44">IFERROR((F203-F24)/F24,0)</f>
        <v>-5.2774661527660992E-2</v>
      </c>
      <c r="G425" s="46">
        <f t="shared" si="44"/>
        <v>-4.301001774767671E-2</v>
      </c>
      <c r="H425" s="46">
        <f t="shared" si="44"/>
        <v>-3.3204378349618667E-2</v>
      </c>
      <c r="I425" s="46">
        <f t="shared" si="44"/>
        <v>-1.945091455651481E-2</v>
      </c>
      <c r="J425" s="46">
        <f t="shared" si="44"/>
        <v>-9.5542704006443286E-3</v>
      </c>
      <c r="K425" s="46">
        <f t="shared" si="44"/>
        <v>3.8418688078567851E-4</v>
      </c>
      <c r="L425" s="46">
        <f t="shared" si="44"/>
        <v>2.1063181509983672E-4</v>
      </c>
      <c r="M425" s="46">
        <f t="shared" si="44"/>
        <v>3.4372587512194956E-5</v>
      </c>
      <c r="N425" s="46">
        <f t="shared" si="44"/>
        <v>-1.4465449853553775E-4</v>
      </c>
      <c r="O425" s="46">
        <f t="shared" si="44"/>
        <v>-3.2651515592994505E-4</v>
      </c>
      <c r="P425" s="46">
        <f t="shared" si="44"/>
        <v>-5.1127719430709144E-4</v>
      </c>
      <c r="Q425" s="46">
        <f t="shared" si="44"/>
        <v>-2.1471236387896682E-4</v>
      </c>
      <c r="R425" s="46">
        <f t="shared" si="44"/>
        <v>8.6955155976799697E-5</v>
      </c>
      <c r="S425" s="46">
        <f t="shared" si="44"/>
        <v>3.9385820324570967E-4</v>
      </c>
      <c r="T425" s="46">
        <f t="shared" si="44"/>
        <v>7.0613426715813456E-4</v>
      </c>
      <c r="U425" s="46">
        <f t="shared" si="44"/>
        <v>1.0239256935641455E-3</v>
      </c>
      <c r="V425" s="46">
        <f t="shared" si="44"/>
        <v>-1.7104010463055692E-4</v>
      </c>
      <c r="W425" s="46">
        <f t="shared" si="44"/>
        <v>-1.383774006149274E-3</v>
      </c>
      <c r="X425" s="46">
        <f t="shared" si="44"/>
        <v>1.7407191573912137E-3</v>
      </c>
      <c r="Y425" s="46">
        <f t="shared" si="44"/>
        <v>5.2410841068546612E-4</v>
      </c>
      <c r="Z425" s="46">
        <f t="shared" si="44"/>
        <v>-7.11004957792882E-4</v>
      </c>
      <c r="AA425" s="46">
        <f t="shared" si="44"/>
        <v>1.3453288669552934E-4</v>
      </c>
      <c r="AB425" s="46">
        <f t="shared" si="44"/>
        <v>-4.5108949580536769E-4</v>
      </c>
      <c r="AC425" s="46">
        <f t="shared" si="44"/>
        <v>-1.046655345550465E-3</v>
      </c>
      <c r="AD425" s="46">
        <f t="shared" si="44"/>
        <v>-1.6524200808493252E-3</v>
      </c>
      <c r="AE425" s="46">
        <f t="shared" si="44"/>
        <v>-2.2686479434983952E-3</v>
      </c>
      <c r="AF425" s="46">
        <f t="shared" si="44"/>
        <v>1.7637539141926253E-3</v>
      </c>
      <c r="AG425" s="46">
        <f t="shared" si="44"/>
        <v>1.1667167626387516E-3</v>
      </c>
      <c r="AH425" s="46">
        <f t="shared" si="44"/>
        <v>5.5909294293283302E-4</v>
      </c>
      <c r="AI425" s="46">
        <f t="shared" si="44"/>
        <v>-5.940164813175599E-5</v>
      </c>
      <c r="AJ425" s="46">
        <f t="shared" si="44"/>
        <v>-6.8906137108584167E-4</v>
      </c>
      <c r="AK425" s="46"/>
    </row>
    <row r="426" spans="3:37">
      <c r="C426" t="s">
        <v>7040</v>
      </c>
      <c r="D426" t="s">
        <v>51</v>
      </c>
      <c r="E426" t="s">
        <v>6933</v>
      </c>
      <c r="F426" s="46">
        <f t="shared" ref="F426:AJ426" si="45">IFERROR((F204-F25)/F25,0)</f>
        <v>0</v>
      </c>
      <c r="G426" s="46">
        <f t="shared" si="45"/>
        <v>0</v>
      </c>
      <c r="H426" s="46">
        <f t="shared" si="45"/>
        <v>0</v>
      </c>
      <c r="I426" s="46">
        <f t="shared" si="45"/>
        <v>0</v>
      </c>
      <c r="J426" s="46">
        <f t="shared" si="45"/>
        <v>0</v>
      </c>
      <c r="K426" s="46">
        <f t="shared" si="45"/>
        <v>0</v>
      </c>
      <c r="L426" s="46">
        <f t="shared" si="45"/>
        <v>0</v>
      </c>
      <c r="M426" s="46">
        <f t="shared" si="45"/>
        <v>0</v>
      </c>
      <c r="N426" s="46">
        <f t="shared" si="45"/>
        <v>0</v>
      </c>
      <c r="O426" s="46">
        <f t="shared" si="45"/>
        <v>0</v>
      </c>
      <c r="P426" s="46">
        <f t="shared" si="45"/>
        <v>0</v>
      </c>
      <c r="Q426" s="46">
        <f t="shared" si="45"/>
        <v>0</v>
      </c>
      <c r="R426" s="46">
        <f t="shared" si="45"/>
        <v>0</v>
      </c>
      <c r="S426" s="46">
        <f t="shared" si="45"/>
        <v>0</v>
      </c>
      <c r="T426" s="46">
        <f t="shared" si="45"/>
        <v>0</v>
      </c>
      <c r="U426" s="46">
        <f t="shared" si="45"/>
        <v>0</v>
      </c>
      <c r="V426" s="46">
        <f t="shared" si="45"/>
        <v>0</v>
      </c>
      <c r="W426" s="46">
        <f t="shared" si="45"/>
        <v>0</v>
      </c>
      <c r="X426" s="46">
        <f t="shared" si="45"/>
        <v>0</v>
      </c>
      <c r="Y426" s="46">
        <f t="shared" si="45"/>
        <v>0</v>
      </c>
      <c r="Z426" s="46">
        <f t="shared" si="45"/>
        <v>0</v>
      </c>
      <c r="AA426" s="46">
        <f t="shared" si="45"/>
        <v>0</v>
      </c>
      <c r="AB426" s="46">
        <f t="shared" si="45"/>
        <v>0</v>
      </c>
      <c r="AC426" s="46">
        <f t="shared" si="45"/>
        <v>0</v>
      </c>
      <c r="AD426" s="46">
        <f t="shared" si="45"/>
        <v>0</v>
      </c>
      <c r="AE426" s="46">
        <f t="shared" si="45"/>
        <v>0</v>
      </c>
      <c r="AF426" s="46">
        <f t="shared" si="45"/>
        <v>0</v>
      </c>
      <c r="AG426" s="46">
        <f t="shared" si="45"/>
        <v>0</v>
      </c>
      <c r="AH426" s="46">
        <f t="shared" si="45"/>
        <v>0</v>
      </c>
      <c r="AI426" s="46">
        <f t="shared" si="45"/>
        <v>0</v>
      </c>
      <c r="AJ426" s="46">
        <f t="shared" si="45"/>
        <v>0</v>
      </c>
      <c r="AK426" s="46"/>
    </row>
    <row r="427" spans="3:37">
      <c r="C427" t="s">
        <v>7040</v>
      </c>
      <c r="D427" t="s">
        <v>52</v>
      </c>
      <c r="E427" t="s">
        <v>6932</v>
      </c>
      <c r="F427" s="46">
        <f t="shared" ref="F427:AJ427" si="46">IFERROR((F205-F26)/F26,0)</f>
        <v>0</v>
      </c>
      <c r="G427" s="46">
        <f t="shared" si="46"/>
        <v>0</v>
      </c>
      <c r="H427" s="46">
        <f t="shared" si="46"/>
        <v>0</v>
      </c>
      <c r="I427" s="46">
        <f t="shared" si="46"/>
        <v>0</v>
      </c>
      <c r="J427" s="46">
        <f t="shared" si="46"/>
        <v>0</v>
      </c>
      <c r="K427" s="46">
        <f t="shared" si="46"/>
        <v>0</v>
      </c>
      <c r="L427" s="46">
        <f t="shared" si="46"/>
        <v>0</v>
      </c>
      <c r="M427" s="46">
        <f t="shared" si="46"/>
        <v>0</v>
      </c>
      <c r="N427" s="46">
        <f t="shared" si="46"/>
        <v>0</v>
      </c>
      <c r="O427" s="46">
        <f t="shared" si="46"/>
        <v>0</v>
      </c>
      <c r="P427" s="46">
        <f t="shared" si="46"/>
        <v>0</v>
      </c>
      <c r="Q427" s="46">
        <f t="shared" si="46"/>
        <v>0</v>
      </c>
      <c r="R427" s="46">
        <f t="shared" si="46"/>
        <v>0</v>
      </c>
      <c r="S427" s="46">
        <f t="shared" si="46"/>
        <v>0</v>
      </c>
      <c r="T427" s="46">
        <f t="shared" si="46"/>
        <v>0</v>
      </c>
      <c r="U427" s="46">
        <f t="shared" si="46"/>
        <v>0</v>
      </c>
      <c r="V427" s="46">
        <f t="shared" si="46"/>
        <v>0</v>
      </c>
      <c r="W427" s="46">
        <f t="shared" si="46"/>
        <v>0</v>
      </c>
      <c r="X427" s="46">
        <f t="shared" si="46"/>
        <v>0</v>
      </c>
      <c r="Y427" s="46">
        <f t="shared" si="46"/>
        <v>0</v>
      </c>
      <c r="Z427" s="46">
        <f t="shared" si="46"/>
        <v>0</v>
      </c>
      <c r="AA427" s="46">
        <f t="shared" si="46"/>
        <v>0</v>
      </c>
      <c r="AB427" s="46">
        <f t="shared" si="46"/>
        <v>0</v>
      </c>
      <c r="AC427" s="46">
        <f t="shared" si="46"/>
        <v>0</v>
      </c>
      <c r="AD427" s="46">
        <f t="shared" si="46"/>
        <v>0</v>
      </c>
      <c r="AE427" s="46">
        <f t="shared" si="46"/>
        <v>0</v>
      </c>
      <c r="AF427" s="46">
        <f t="shared" si="46"/>
        <v>0</v>
      </c>
      <c r="AG427" s="46">
        <f t="shared" si="46"/>
        <v>0</v>
      </c>
      <c r="AH427" s="46">
        <f t="shared" si="46"/>
        <v>0</v>
      </c>
      <c r="AI427" s="46">
        <f t="shared" si="46"/>
        <v>0</v>
      </c>
      <c r="AJ427" s="46">
        <f t="shared" si="46"/>
        <v>0</v>
      </c>
      <c r="AK427" s="46"/>
    </row>
    <row r="428" spans="3:37">
      <c r="C428" t="s">
        <v>7040</v>
      </c>
      <c r="D428" t="s">
        <v>53</v>
      </c>
      <c r="E428" t="s">
        <v>6931</v>
      </c>
      <c r="F428" s="46">
        <f t="shared" ref="F428:AJ428" si="47">IFERROR((F206-F27)/F27,0)</f>
        <v>0</v>
      </c>
      <c r="G428" s="46">
        <f t="shared" si="47"/>
        <v>0</v>
      </c>
      <c r="H428" s="46">
        <f t="shared" si="47"/>
        <v>0</v>
      </c>
      <c r="I428" s="46">
        <f t="shared" si="47"/>
        <v>0</v>
      </c>
      <c r="J428" s="46">
        <f t="shared" si="47"/>
        <v>0</v>
      </c>
      <c r="K428" s="46">
        <f t="shared" si="47"/>
        <v>0</v>
      </c>
      <c r="L428" s="46">
        <f t="shared" si="47"/>
        <v>0</v>
      </c>
      <c r="M428" s="46">
        <f t="shared" si="47"/>
        <v>0</v>
      </c>
      <c r="N428" s="46">
        <f t="shared" si="47"/>
        <v>0</v>
      </c>
      <c r="O428" s="46">
        <f t="shared" si="47"/>
        <v>0</v>
      </c>
      <c r="P428" s="46">
        <f t="shared" si="47"/>
        <v>0</v>
      </c>
      <c r="Q428" s="46">
        <f t="shared" si="47"/>
        <v>0</v>
      </c>
      <c r="R428" s="46">
        <f t="shared" si="47"/>
        <v>0</v>
      </c>
      <c r="S428" s="46">
        <f t="shared" si="47"/>
        <v>0</v>
      </c>
      <c r="T428" s="46">
        <f t="shared" si="47"/>
        <v>0</v>
      </c>
      <c r="U428" s="46">
        <f t="shared" si="47"/>
        <v>0</v>
      </c>
      <c r="V428" s="46">
        <f t="shared" si="47"/>
        <v>0</v>
      </c>
      <c r="W428" s="46">
        <f t="shared" si="47"/>
        <v>0</v>
      </c>
      <c r="X428" s="46">
        <f t="shared" si="47"/>
        <v>0</v>
      </c>
      <c r="Y428" s="46">
        <f t="shared" si="47"/>
        <v>0</v>
      </c>
      <c r="Z428" s="46">
        <f t="shared" si="47"/>
        <v>0</v>
      </c>
      <c r="AA428" s="46">
        <f t="shared" si="47"/>
        <v>0</v>
      </c>
      <c r="AB428" s="46">
        <f t="shared" si="47"/>
        <v>0</v>
      </c>
      <c r="AC428" s="46">
        <f t="shared" si="47"/>
        <v>0</v>
      </c>
      <c r="AD428" s="46">
        <f t="shared" si="47"/>
        <v>0</v>
      </c>
      <c r="AE428" s="46">
        <f t="shared" si="47"/>
        <v>0</v>
      </c>
      <c r="AF428" s="46">
        <f t="shared" si="47"/>
        <v>0</v>
      </c>
      <c r="AG428" s="46">
        <f t="shared" si="47"/>
        <v>0</v>
      </c>
      <c r="AH428" s="46">
        <f t="shared" si="47"/>
        <v>0</v>
      </c>
      <c r="AI428" s="46">
        <f t="shared" si="47"/>
        <v>0</v>
      </c>
      <c r="AJ428" s="46">
        <f t="shared" si="47"/>
        <v>0</v>
      </c>
      <c r="AK428" s="46"/>
    </row>
    <row r="429" spans="3:37">
      <c r="C429" t="s">
        <v>7040</v>
      </c>
      <c r="D429" t="s">
        <v>54</v>
      </c>
      <c r="E429" t="s">
        <v>6930</v>
      </c>
      <c r="F429" s="46">
        <f t="shared" ref="F429:AJ429" si="48">IFERROR((F207-F28)/F28,0)</f>
        <v>0</v>
      </c>
      <c r="G429" s="46">
        <f t="shared" si="48"/>
        <v>0</v>
      </c>
      <c r="H429" s="46">
        <f t="shared" si="48"/>
        <v>0</v>
      </c>
      <c r="I429" s="46">
        <f t="shared" si="48"/>
        <v>0</v>
      </c>
      <c r="J429" s="46">
        <f t="shared" si="48"/>
        <v>0</v>
      </c>
      <c r="K429" s="46">
        <f t="shared" si="48"/>
        <v>0</v>
      </c>
      <c r="L429" s="46">
        <f t="shared" si="48"/>
        <v>0</v>
      </c>
      <c r="M429" s="46">
        <f t="shared" si="48"/>
        <v>0</v>
      </c>
      <c r="N429" s="46">
        <f t="shared" si="48"/>
        <v>0</v>
      </c>
      <c r="O429" s="46">
        <f t="shared" si="48"/>
        <v>0</v>
      </c>
      <c r="P429" s="46">
        <f t="shared" si="48"/>
        <v>0</v>
      </c>
      <c r="Q429" s="46">
        <f t="shared" si="48"/>
        <v>0</v>
      </c>
      <c r="R429" s="46">
        <f t="shared" si="48"/>
        <v>0</v>
      </c>
      <c r="S429" s="46">
        <f t="shared" si="48"/>
        <v>0</v>
      </c>
      <c r="T429" s="46">
        <f t="shared" si="48"/>
        <v>0</v>
      </c>
      <c r="U429" s="46">
        <f t="shared" si="48"/>
        <v>0</v>
      </c>
      <c r="V429" s="46">
        <f t="shared" si="48"/>
        <v>0</v>
      </c>
      <c r="W429" s="46">
        <f t="shared" si="48"/>
        <v>0</v>
      </c>
      <c r="X429" s="46">
        <f t="shared" si="48"/>
        <v>0</v>
      </c>
      <c r="Y429" s="46">
        <f t="shared" si="48"/>
        <v>0</v>
      </c>
      <c r="Z429" s="46">
        <f t="shared" si="48"/>
        <v>0</v>
      </c>
      <c r="AA429" s="46">
        <f t="shared" si="48"/>
        <v>0</v>
      </c>
      <c r="AB429" s="46">
        <f t="shared" si="48"/>
        <v>0</v>
      </c>
      <c r="AC429" s="46">
        <f t="shared" si="48"/>
        <v>0</v>
      </c>
      <c r="AD429" s="46">
        <f t="shared" si="48"/>
        <v>0</v>
      </c>
      <c r="AE429" s="46">
        <f t="shared" si="48"/>
        <v>0</v>
      </c>
      <c r="AF429" s="46">
        <f t="shared" si="48"/>
        <v>0</v>
      </c>
      <c r="AG429" s="46">
        <f t="shared" si="48"/>
        <v>0</v>
      </c>
      <c r="AH429" s="46">
        <f t="shared" si="48"/>
        <v>0</v>
      </c>
      <c r="AI429" s="46">
        <f t="shared" si="48"/>
        <v>0</v>
      </c>
      <c r="AJ429" s="46">
        <f t="shared" si="48"/>
        <v>0</v>
      </c>
      <c r="AK429" s="46"/>
    </row>
    <row r="430" spans="3:37">
      <c r="C430" t="s">
        <v>7040</v>
      </c>
      <c r="D430" t="s">
        <v>55</v>
      </c>
      <c r="E430" t="s">
        <v>6929</v>
      </c>
      <c r="F430" s="46">
        <f t="shared" ref="F430:AJ430" si="49">IFERROR((F208-F29)/F29,0)</f>
        <v>0</v>
      </c>
      <c r="G430" s="46">
        <f t="shared" si="49"/>
        <v>0</v>
      </c>
      <c r="H430" s="46">
        <f t="shared" si="49"/>
        <v>0</v>
      </c>
      <c r="I430" s="46">
        <f t="shared" si="49"/>
        <v>0</v>
      </c>
      <c r="J430" s="46">
        <f t="shared" si="49"/>
        <v>0</v>
      </c>
      <c r="K430" s="46">
        <f t="shared" si="49"/>
        <v>0</v>
      </c>
      <c r="L430" s="46">
        <f t="shared" si="49"/>
        <v>0</v>
      </c>
      <c r="M430" s="46">
        <f t="shared" si="49"/>
        <v>0</v>
      </c>
      <c r="N430" s="46">
        <f t="shared" si="49"/>
        <v>0</v>
      </c>
      <c r="O430" s="46">
        <f t="shared" si="49"/>
        <v>0</v>
      </c>
      <c r="P430" s="46">
        <f t="shared" si="49"/>
        <v>0</v>
      </c>
      <c r="Q430" s="46">
        <f t="shared" si="49"/>
        <v>0</v>
      </c>
      <c r="R430" s="46">
        <f t="shared" si="49"/>
        <v>0</v>
      </c>
      <c r="S430" s="46">
        <f t="shared" si="49"/>
        <v>0</v>
      </c>
      <c r="T430" s="46">
        <f t="shared" si="49"/>
        <v>0</v>
      </c>
      <c r="U430" s="46">
        <f t="shared" si="49"/>
        <v>0</v>
      </c>
      <c r="V430" s="46">
        <f t="shared" si="49"/>
        <v>0</v>
      </c>
      <c r="W430" s="46">
        <f t="shared" si="49"/>
        <v>0</v>
      </c>
      <c r="X430" s="46">
        <f t="shared" si="49"/>
        <v>0</v>
      </c>
      <c r="Y430" s="46">
        <f t="shared" si="49"/>
        <v>0</v>
      </c>
      <c r="Z430" s="46">
        <f t="shared" si="49"/>
        <v>0</v>
      </c>
      <c r="AA430" s="46">
        <f t="shared" si="49"/>
        <v>0</v>
      </c>
      <c r="AB430" s="46">
        <f t="shared" si="49"/>
        <v>0</v>
      </c>
      <c r="AC430" s="46">
        <f t="shared" si="49"/>
        <v>0</v>
      </c>
      <c r="AD430" s="46">
        <f t="shared" si="49"/>
        <v>0</v>
      </c>
      <c r="AE430" s="46">
        <f t="shared" si="49"/>
        <v>0</v>
      </c>
      <c r="AF430" s="46">
        <f t="shared" si="49"/>
        <v>0</v>
      </c>
      <c r="AG430" s="46">
        <f t="shared" si="49"/>
        <v>0</v>
      </c>
      <c r="AH430" s="46">
        <f t="shared" si="49"/>
        <v>0</v>
      </c>
      <c r="AI430" s="46">
        <f t="shared" si="49"/>
        <v>0</v>
      </c>
      <c r="AJ430" s="46">
        <f t="shared" si="49"/>
        <v>0</v>
      </c>
      <c r="AK430" s="46"/>
    </row>
    <row r="431" spans="3:37">
      <c r="C431" t="s">
        <v>7040</v>
      </c>
      <c r="D431" t="s">
        <v>56</v>
      </c>
      <c r="E431" t="s">
        <v>6928</v>
      </c>
      <c r="F431" s="46">
        <f t="shared" ref="F431:AJ431" si="50">IFERROR((F209-F30)/F30,0)</f>
        <v>-0.15348745353073928</v>
      </c>
      <c r="G431" s="46">
        <f t="shared" si="50"/>
        <v>-0.11669840195517717</v>
      </c>
      <c r="H431" s="46">
        <f t="shared" si="50"/>
        <v>-8.3311161242575094E-2</v>
      </c>
      <c r="I431" s="46">
        <f t="shared" si="50"/>
        <v>-5.287474425056482E-2</v>
      </c>
      <c r="J431" s="46">
        <f t="shared" si="50"/>
        <v>-2.5014508202963741E-2</v>
      </c>
      <c r="K431" s="46">
        <f t="shared" si="50"/>
        <v>-5.0306558671619215E-4</v>
      </c>
      <c r="L431" s="46">
        <f t="shared" si="50"/>
        <v>-3.2112636622974051E-5</v>
      </c>
      <c r="M431" s="46">
        <f t="shared" si="50"/>
        <v>4.1775861501546722E-4</v>
      </c>
      <c r="N431" s="46">
        <f t="shared" si="50"/>
        <v>-1.6712602718607395E-4</v>
      </c>
      <c r="O431" s="46">
        <f t="shared" si="50"/>
        <v>3.2463019574993039E-3</v>
      </c>
      <c r="P431" s="46">
        <f t="shared" si="50"/>
        <v>1.654146992503258E-3</v>
      </c>
      <c r="Q431" s="46">
        <f t="shared" si="50"/>
        <v>-3.1638840351786292E-3</v>
      </c>
      <c r="R431" s="46">
        <f t="shared" si="50"/>
        <v>1.6037719439662853E-3</v>
      </c>
      <c r="S431" s="46">
        <f t="shared" si="50"/>
        <v>-3.0788693798838597E-3</v>
      </c>
      <c r="T431" s="46">
        <f t="shared" si="50"/>
        <v>1.5561744898770424E-3</v>
      </c>
      <c r="U431" s="46">
        <f t="shared" si="50"/>
        <v>-2.998478550530286E-3</v>
      </c>
      <c r="V431" s="46">
        <f t="shared" si="50"/>
        <v>-2.6883816849882715E-3</v>
      </c>
      <c r="W431" s="46">
        <f t="shared" si="50"/>
        <v>-2.3836344437351254E-3</v>
      </c>
      <c r="X431" s="46">
        <f t="shared" si="50"/>
        <v>-2.0840995773865911E-3</v>
      </c>
      <c r="Y431" s="46">
        <f t="shared" si="50"/>
        <v>-1.7896444917552285E-3</v>
      </c>
      <c r="Z431" s="46">
        <f t="shared" si="50"/>
        <v>-1.500141052141188E-3</v>
      </c>
      <c r="AA431" s="46">
        <f t="shared" si="50"/>
        <v>1.2817765280704874E-3</v>
      </c>
      <c r="AB431" s="46">
        <f t="shared" si="50"/>
        <v>-3.7463777959370078E-4</v>
      </c>
      <c r="AC431" s="46">
        <f t="shared" si="50"/>
        <v>-1.9978788626235072E-3</v>
      </c>
      <c r="AD431" s="46">
        <f t="shared" si="50"/>
        <v>-3.588933387683181E-3</v>
      </c>
      <c r="AE431" s="46">
        <f t="shared" si="50"/>
        <v>3.0731618858172182E-3</v>
      </c>
      <c r="AF431" s="46">
        <f t="shared" si="50"/>
        <v>1.4637440665556268E-3</v>
      </c>
      <c r="AG431" s="46">
        <f t="shared" si="50"/>
        <v>-1.1468304280378672E-4</v>
      </c>
      <c r="AH431" s="46">
        <f t="shared" si="50"/>
        <v>-1.6630060349496799E-3</v>
      </c>
      <c r="AI431" s="46">
        <f t="shared" si="50"/>
        <v>-3.182078003441178E-3</v>
      </c>
      <c r="AJ431" s="46">
        <f t="shared" si="50"/>
        <v>3.1645025662361999E-3</v>
      </c>
      <c r="AK431" s="46"/>
    </row>
    <row r="432" spans="3:37">
      <c r="C432" t="s">
        <v>7040</v>
      </c>
      <c r="D432" t="s">
        <v>57</v>
      </c>
      <c r="E432" t="s">
        <v>6927</v>
      </c>
      <c r="F432" s="46">
        <f t="shared" ref="F432:AJ432" si="51">IFERROR((F210-F31)/F31,0)</f>
        <v>0</v>
      </c>
      <c r="G432" s="46">
        <f t="shared" si="51"/>
        <v>0</v>
      </c>
      <c r="H432" s="46">
        <f t="shared" si="51"/>
        <v>0</v>
      </c>
      <c r="I432" s="46">
        <f t="shared" si="51"/>
        <v>0</v>
      </c>
      <c r="J432" s="46">
        <f t="shared" si="51"/>
        <v>0</v>
      </c>
      <c r="K432" s="46">
        <f t="shared" si="51"/>
        <v>0</v>
      </c>
      <c r="L432" s="46">
        <f t="shared" si="51"/>
        <v>0</v>
      </c>
      <c r="M432" s="46">
        <f t="shared" si="51"/>
        <v>0</v>
      </c>
      <c r="N432" s="46">
        <f t="shared" si="51"/>
        <v>0</v>
      </c>
      <c r="O432" s="46">
        <f t="shared" si="51"/>
        <v>0</v>
      </c>
      <c r="P432" s="46">
        <f t="shared" si="51"/>
        <v>0</v>
      </c>
      <c r="Q432" s="46">
        <f t="shared" si="51"/>
        <v>0</v>
      </c>
      <c r="R432" s="46">
        <f t="shared" si="51"/>
        <v>0</v>
      </c>
      <c r="S432" s="46">
        <f t="shared" si="51"/>
        <v>0</v>
      </c>
      <c r="T432" s="46">
        <f t="shared" si="51"/>
        <v>0</v>
      </c>
      <c r="U432" s="46">
        <f t="shared" si="51"/>
        <v>0</v>
      </c>
      <c r="V432" s="46">
        <f t="shared" si="51"/>
        <v>0</v>
      </c>
      <c r="W432" s="46">
        <f t="shared" si="51"/>
        <v>0</v>
      </c>
      <c r="X432" s="46">
        <f t="shared" si="51"/>
        <v>0</v>
      </c>
      <c r="Y432" s="46">
        <f t="shared" si="51"/>
        <v>0</v>
      </c>
      <c r="Z432" s="46">
        <f t="shared" si="51"/>
        <v>0</v>
      </c>
      <c r="AA432" s="46">
        <f t="shared" si="51"/>
        <v>0</v>
      </c>
      <c r="AB432" s="46">
        <f t="shared" si="51"/>
        <v>0</v>
      </c>
      <c r="AC432" s="46">
        <f t="shared" si="51"/>
        <v>0</v>
      </c>
      <c r="AD432" s="46">
        <f t="shared" si="51"/>
        <v>0</v>
      </c>
      <c r="AE432" s="46">
        <f t="shared" si="51"/>
        <v>0</v>
      </c>
      <c r="AF432" s="46">
        <f t="shared" si="51"/>
        <v>0</v>
      </c>
      <c r="AG432" s="46">
        <f t="shared" si="51"/>
        <v>0</v>
      </c>
      <c r="AH432" s="46">
        <f t="shared" si="51"/>
        <v>0</v>
      </c>
      <c r="AI432" s="46">
        <f t="shared" si="51"/>
        <v>0</v>
      </c>
      <c r="AJ432" s="46">
        <f t="shared" si="51"/>
        <v>0</v>
      </c>
      <c r="AK432" s="46"/>
    </row>
    <row r="433" spans="3:37">
      <c r="C433" t="s">
        <v>7040</v>
      </c>
      <c r="D433" t="s">
        <v>58</v>
      </c>
      <c r="E433" t="s">
        <v>6926</v>
      </c>
      <c r="F433" s="46">
        <f t="shared" ref="F433:AJ433" si="52">IFERROR((F211-F32)/F32,0)</f>
        <v>0</v>
      </c>
      <c r="G433" s="46">
        <f t="shared" si="52"/>
        <v>0</v>
      </c>
      <c r="H433" s="46">
        <f t="shared" si="52"/>
        <v>0</v>
      </c>
      <c r="I433" s="46">
        <f t="shared" si="52"/>
        <v>0</v>
      </c>
      <c r="J433" s="46">
        <f t="shared" si="52"/>
        <v>0</v>
      </c>
      <c r="K433" s="46">
        <f t="shared" si="52"/>
        <v>0</v>
      </c>
      <c r="L433" s="46">
        <f t="shared" si="52"/>
        <v>0</v>
      </c>
      <c r="M433" s="46">
        <f t="shared" si="52"/>
        <v>0</v>
      </c>
      <c r="N433" s="46">
        <f t="shared" si="52"/>
        <v>0</v>
      </c>
      <c r="O433" s="46">
        <f t="shared" si="52"/>
        <v>0</v>
      </c>
      <c r="P433" s="46">
        <f t="shared" si="52"/>
        <v>0</v>
      </c>
      <c r="Q433" s="46">
        <f t="shared" si="52"/>
        <v>0</v>
      </c>
      <c r="R433" s="46">
        <f t="shared" si="52"/>
        <v>0</v>
      </c>
      <c r="S433" s="46">
        <f t="shared" si="52"/>
        <v>0</v>
      </c>
      <c r="T433" s="46">
        <f t="shared" si="52"/>
        <v>0</v>
      </c>
      <c r="U433" s="46">
        <f t="shared" si="52"/>
        <v>0</v>
      </c>
      <c r="V433" s="46">
        <f t="shared" si="52"/>
        <v>0</v>
      </c>
      <c r="W433" s="46">
        <f t="shared" si="52"/>
        <v>0</v>
      </c>
      <c r="X433" s="46">
        <f t="shared" si="52"/>
        <v>0</v>
      </c>
      <c r="Y433" s="46">
        <f t="shared" si="52"/>
        <v>0</v>
      </c>
      <c r="Z433" s="46">
        <f t="shared" si="52"/>
        <v>0</v>
      </c>
      <c r="AA433" s="46">
        <f t="shared" si="52"/>
        <v>0</v>
      </c>
      <c r="AB433" s="46">
        <f t="shared" si="52"/>
        <v>0</v>
      </c>
      <c r="AC433" s="46">
        <f t="shared" si="52"/>
        <v>0</v>
      </c>
      <c r="AD433" s="46">
        <f t="shared" si="52"/>
        <v>0</v>
      </c>
      <c r="AE433" s="46">
        <f t="shared" si="52"/>
        <v>0</v>
      </c>
      <c r="AF433" s="46">
        <f t="shared" si="52"/>
        <v>0</v>
      </c>
      <c r="AG433" s="46">
        <f t="shared" si="52"/>
        <v>0</v>
      </c>
      <c r="AH433" s="46">
        <f t="shared" si="52"/>
        <v>0</v>
      </c>
      <c r="AI433" s="46">
        <f t="shared" si="52"/>
        <v>0</v>
      </c>
      <c r="AJ433" s="46">
        <f t="shared" si="52"/>
        <v>0</v>
      </c>
      <c r="AK433" s="46"/>
    </row>
    <row r="434" spans="3:37">
      <c r="C434" t="s">
        <v>7040</v>
      </c>
      <c r="D434" t="s">
        <v>59</v>
      </c>
      <c r="E434" t="s">
        <v>6925</v>
      </c>
      <c r="F434" s="46">
        <f t="shared" ref="F434:AJ434" si="53">IFERROR((F212-F33)/F33,0)</f>
        <v>-0.15344173504459657</v>
      </c>
      <c r="G434" s="46">
        <f t="shared" si="53"/>
        <v>-0.11667280682925291</v>
      </c>
      <c r="H434" s="46">
        <f t="shared" si="53"/>
        <v>-8.3303828709536107E-2</v>
      </c>
      <c r="I434" s="46">
        <f t="shared" si="53"/>
        <v>-5.2884060229968256E-2</v>
      </c>
      <c r="J434" s="46">
        <f t="shared" si="53"/>
        <v>-2.5039063541408679E-2</v>
      </c>
      <c r="K434" s="46">
        <f t="shared" si="53"/>
        <v>5.4478693557584868E-4</v>
      </c>
      <c r="L434" s="46">
        <f t="shared" si="53"/>
        <v>1.1237046483191196E-4</v>
      </c>
      <c r="M434" s="46">
        <f t="shared" si="53"/>
        <v>-3.0068935119590361E-4</v>
      </c>
      <c r="N434" s="46">
        <f t="shared" si="53"/>
        <v>-6.9566377859086627E-4</v>
      </c>
      <c r="O434" s="46">
        <f t="shared" si="53"/>
        <v>-1.0737151461972226E-3</v>
      </c>
      <c r="P434" s="46">
        <f t="shared" si="53"/>
        <v>-1.4359082696844836E-3</v>
      </c>
      <c r="Q434" s="46">
        <f t="shared" si="53"/>
        <v>1.1162785459872023E-3</v>
      </c>
      <c r="R434" s="46">
        <f t="shared" si="53"/>
        <v>2.6190259579103532E-4</v>
      </c>
      <c r="S434" s="46">
        <f t="shared" si="53"/>
        <v>-5.6858971058083212E-4</v>
      </c>
      <c r="T434" s="46">
        <f t="shared" si="53"/>
        <v>-1.3761860507346202E-3</v>
      </c>
      <c r="U434" s="46">
        <f t="shared" si="53"/>
        <v>1.0363789097415812E-3</v>
      </c>
      <c r="V434" s="46">
        <f t="shared" si="53"/>
        <v>-1.3326750722608745E-3</v>
      </c>
      <c r="W434" s="46">
        <f t="shared" si="53"/>
        <v>-5.1783372944886122E-4</v>
      </c>
      <c r="X434" s="46">
        <f t="shared" si="53"/>
        <v>2.8307062561840665E-4</v>
      </c>
      <c r="Y434" s="46">
        <f t="shared" si="53"/>
        <v>1.0703925268342894E-3</v>
      </c>
      <c r="Z434" s="46">
        <f t="shared" si="53"/>
        <v>-1.2192699864004182E-3</v>
      </c>
      <c r="AA434" s="46">
        <f t="shared" si="53"/>
        <v>-4.5849803844348733E-4</v>
      </c>
      <c r="AB434" s="46">
        <f t="shared" si="53"/>
        <v>1.3881624783991838E-3</v>
      </c>
      <c r="AC434" s="46">
        <f t="shared" si="53"/>
        <v>2.3855402225352301E-4</v>
      </c>
      <c r="AD434" s="46">
        <f t="shared" si="53"/>
        <v>-8.8825933610599793E-4</v>
      </c>
      <c r="AE434" s="46">
        <f t="shared" si="53"/>
        <v>9.0823435565149443E-4</v>
      </c>
      <c r="AF434" s="46">
        <f t="shared" si="53"/>
        <v>-2.0318063046268002E-4</v>
      </c>
      <c r="AG434" s="46">
        <f t="shared" si="53"/>
        <v>-1.2931943750835435E-3</v>
      </c>
      <c r="AH434" s="46">
        <f t="shared" si="53"/>
        <v>4.5576612454029645E-4</v>
      </c>
      <c r="AI434" s="46">
        <f t="shared" si="53"/>
        <v>-6.1987943954791634E-4</v>
      </c>
      <c r="AJ434" s="46">
        <f t="shared" si="53"/>
        <v>1.0900481294653468E-3</v>
      </c>
      <c r="AK434" s="46"/>
    </row>
    <row r="435" spans="3:37">
      <c r="C435" t="s">
        <v>7041</v>
      </c>
      <c r="D435" t="s">
        <v>35</v>
      </c>
      <c r="E435" t="s">
        <v>6924</v>
      </c>
      <c r="F435" s="46">
        <f t="shared" ref="F435:AJ435" si="54">IFERROR((F213-F34)/F34,0)</f>
        <v>0.71108684497192265</v>
      </c>
      <c r="G435" s="46">
        <f t="shared" si="54"/>
        <v>0.55734381380238507</v>
      </c>
      <c r="H435" s="46">
        <f t="shared" si="54"/>
        <v>0.41491470496984595</v>
      </c>
      <c r="I435" s="46">
        <f t="shared" si="54"/>
        <v>0.2703225209486409</v>
      </c>
      <c r="J435" s="46">
        <f t="shared" si="54"/>
        <v>0.136433073846603</v>
      </c>
      <c r="K435" s="46">
        <f t="shared" si="54"/>
        <v>1.929151211707394E-4</v>
      </c>
      <c r="L435" s="46">
        <f t="shared" si="54"/>
        <v>2.0541675363369358E-3</v>
      </c>
      <c r="M435" s="46">
        <f t="shared" si="54"/>
        <v>-2.2296617396762742E-3</v>
      </c>
      <c r="N435" s="46">
        <f t="shared" si="54"/>
        <v>-3.8940684910723105E-4</v>
      </c>
      <c r="O435" s="46">
        <f t="shared" si="54"/>
        <v>1.392342399011703E-3</v>
      </c>
      <c r="P435" s="46">
        <f t="shared" si="54"/>
        <v>-2.6800394858836826E-3</v>
      </c>
      <c r="Q435" s="46">
        <f t="shared" si="54"/>
        <v>-1.620599550219347E-3</v>
      </c>
      <c r="R435" s="46">
        <f t="shared" si="54"/>
        <v>-5.9473054621928683E-4</v>
      </c>
      <c r="S435" s="46">
        <f t="shared" si="54"/>
        <v>3.9913830411269125E-4</v>
      </c>
      <c r="T435" s="46">
        <f t="shared" si="54"/>
        <v>1.3624812884586268E-3</v>
      </c>
      <c r="U435" s="46">
        <f t="shared" si="54"/>
        <v>2.2966835011781106E-3</v>
      </c>
      <c r="V435" s="46">
        <f t="shared" si="54"/>
        <v>1.1754969372536755E-3</v>
      </c>
      <c r="W435" s="46">
        <f t="shared" si="54"/>
        <v>9.1555923578612053E-5</v>
      </c>
      <c r="X435" s="46">
        <f t="shared" si="54"/>
        <v>-9.5696514913836805E-4</v>
      </c>
      <c r="Y435" s="46">
        <f t="shared" si="54"/>
        <v>-1.9717744973410719E-3</v>
      </c>
      <c r="Z435" s="46">
        <f t="shared" si="54"/>
        <v>1.9813967180705274E-3</v>
      </c>
      <c r="AA435" s="46">
        <f t="shared" si="54"/>
        <v>-1.4251872120516762E-3</v>
      </c>
      <c r="AB435" s="46">
        <f t="shared" si="54"/>
        <v>-1.6093006699943392E-3</v>
      </c>
      <c r="AC435" s="46">
        <f t="shared" si="54"/>
        <v>-1.7881136619472182E-3</v>
      </c>
      <c r="AD435" s="46">
        <f t="shared" si="54"/>
        <v>-1.9618518335262837E-3</v>
      </c>
      <c r="AE435" s="46">
        <f t="shared" si="54"/>
        <v>-2.1307282016516139E-3</v>
      </c>
      <c r="AF435" s="46">
        <f t="shared" si="54"/>
        <v>2.2400789558872708E-3</v>
      </c>
      <c r="AG435" s="46">
        <f t="shared" si="54"/>
        <v>2.0186077477689895E-3</v>
      </c>
      <c r="AH435" s="46">
        <f t="shared" si="54"/>
        <v>1.8030844171915163E-3</v>
      </c>
      <c r="AI435" s="46">
        <f t="shared" si="54"/>
        <v>1.5932725327931201E-3</v>
      </c>
      <c r="AJ435" s="46">
        <f t="shared" si="54"/>
        <v>1.3889480303780157E-3</v>
      </c>
      <c r="AK435" s="46"/>
    </row>
    <row r="436" spans="3:37">
      <c r="C436" t="s">
        <v>7041</v>
      </c>
      <c r="D436" t="s">
        <v>36</v>
      </c>
      <c r="E436" t="s">
        <v>6923</v>
      </c>
      <c r="F436" s="46">
        <f t="shared" ref="F436:AJ436" si="55">IFERROR((F214-F35)/F35,0)</f>
        <v>0</v>
      </c>
      <c r="G436" s="46">
        <f t="shared" si="55"/>
        <v>0</v>
      </c>
      <c r="H436" s="46">
        <f t="shared" si="55"/>
        <v>0</v>
      </c>
      <c r="I436" s="46">
        <f t="shared" si="55"/>
        <v>0</v>
      </c>
      <c r="J436" s="46">
        <f t="shared" si="55"/>
        <v>0</v>
      </c>
      <c r="K436" s="46">
        <f t="shared" si="55"/>
        <v>0</v>
      </c>
      <c r="L436" s="46">
        <f t="shared" si="55"/>
        <v>0</v>
      </c>
      <c r="M436" s="46">
        <f t="shared" si="55"/>
        <v>0</v>
      </c>
      <c r="N436" s="46">
        <f t="shared" si="55"/>
        <v>0</v>
      </c>
      <c r="O436" s="46">
        <f t="shared" si="55"/>
        <v>0</v>
      </c>
      <c r="P436" s="46">
        <f t="shared" si="55"/>
        <v>0</v>
      </c>
      <c r="Q436" s="46">
        <f t="shared" si="55"/>
        <v>0</v>
      </c>
      <c r="R436" s="46">
        <f t="shared" si="55"/>
        <v>0</v>
      </c>
      <c r="S436" s="46">
        <f t="shared" si="55"/>
        <v>0</v>
      </c>
      <c r="T436" s="46">
        <f t="shared" si="55"/>
        <v>0</v>
      </c>
      <c r="U436" s="46">
        <f t="shared" si="55"/>
        <v>0</v>
      </c>
      <c r="V436" s="46">
        <f t="shared" si="55"/>
        <v>0</v>
      </c>
      <c r="W436" s="46">
        <f t="shared" si="55"/>
        <v>0</v>
      </c>
      <c r="X436" s="46">
        <f t="shared" si="55"/>
        <v>0</v>
      </c>
      <c r="Y436" s="46">
        <f t="shared" si="55"/>
        <v>0</v>
      </c>
      <c r="Z436" s="46">
        <f t="shared" si="55"/>
        <v>0</v>
      </c>
      <c r="AA436" s="46">
        <f t="shared" si="55"/>
        <v>0</v>
      </c>
      <c r="AB436" s="46">
        <f t="shared" si="55"/>
        <v>0</v>
      </c>
      <c r="AC436" s="46">
        <f t="shared" si="55"/>
        <v>0</v>
      </c>
      <c r="AD436" s="46">
        <f t="shared" si="55"/>
        <v>0</v>
      </c>
      <c r="AE436" s="46">
        <f t="shared" si="55"/>
        <v>0</v>
      </c>
      <c r="AF436" s="46">
        <f t="shared" si="55"/>
        <v>0</v>
      </c>
      <c r="AG436" s="46">
        <f t="shared" si="55"/>
        <v>0</v>
      </c>
      <c r="AH436" s="46">
        <f t="shared" si="55"/>
        <v>0</v>
      </c>
      <c r="AI436" s="46">
        <f t="shared" si="55"/>
        <v>0</v>
      </c>
      <c r="AJ436" s="46">
        <f t="shared" si="55"/>
        <v>0</v>
      </c>
      <c r="AK436" s="46"/>
    </row>
    <row r="437" spans="3:37">
      <c r="C437" t="s">
        <v>7041</v>
      </c>
      <c r="D437" t="s">
        <v>37</v>
      </c>
      <c r="E437" t="s">
        <v>6922</v>
      </c>
      <c r="F437" s="46">
        <f t="shared" ref="F437:AJ437" si="56">IFERROR((F215-F36)/F36,0)</f>
        <v>0</v>
      </c>
      <c r="G437" s="46">
        <f t="shared" si="56"/>
        <v>0</v>
      </c>
      <c r="H437" s="46">
        <f t="shared" si="56"/>
        <v>0</v>
      </c>
      <c r="I437" s="46">
        <f t="shared" si="56"/>
        <v>0</v>
      </c>
      <c r="J437" s="46">
        <f t="shared" si="56"/>
        <v>0</v>
      </c>
      <c r="K437" s="46">
        <f t="shared" si="56"/>
        <v>0</v>
      </c>
      <c r="L437" s="46">
        <f t="shared" si="56"/>
        <v>0</v>
      </c>
      <c r="M437" s="46">
        <f t="shared" si="56"/>
        <v>0</v>
      </c>
      <c r="N437" s="46">
        <f t="shared" si="56"/>
        <v>0</v>
      </c>
      <c r="O437" s="46">
        <f t="shared" si="56"/>
        <v>0</v>
      </c>
      <c r="P437" s="46">
        <f t="shared" si="56"/>
        <v>0</v>
      </c>
      <c r="Q437" s="46">
        <f t="shared" si="56"/>
        <v>0</v>
      </c>
      <c r="R437" s="46">
        <f t="shared" si="56"/>
        <v>0</v>
      </c>
      <c r="S437" s="46">
        <f t="shared" si="56"/>
        <v>0</v>
      </c>
      <c r="T437" s="46">
        <f t="shared" si="56"/>
        <v>0</v>
      </c>
      <c r="U437" s="46">
        <f t="shared" si="56"/>
        <v>0</v>
      </c>
      <c r="V437" s="46">
        <f t="shared" si="56"/>
        <v>0</v>
      </c>
      <c r="W437" s="46">
        <f t="shared" si="56"/>
        <v>0</v>
      </c>
      <c r="X437" s="46">
        <f t="shared" si="56"/>
        <v>0</v>
      </c>
      <c r="Y437" s="46">
        <f t="shared" si="56"/>
        <v>0</v>
      </c>
      <c r="Z437" s="46">
        <f t="shared" si="56"/>
        <v>0</v>
      </c>
      <c r="AA437" s="46">
        <f t="shared" si="56"/>
        <v>0</v>
      </c>
      <c r="AB437" s="46">
        <f t="shared" si="56"/>
        <v>0</v>
      </c>
      <c r="AC437" s="46">
        <f t="shared" si="56"/>
        <v>0</v>
      </c>
      <c r="AD437" s="46">
        <f t="shared" si="56"/>
        <v>0</v>
      </c>
      <c r="AE437" s="46">
        <f t="shared" si="56"/>
        <v>0</v>
      </c>
      <c r="AF437" s="46">
        <f t="shared" si="56"/>
        <v>0</v>
      </c>
      <c r="AG437" s="46">
        <f t="shared" si="56"/>
        <v>0</v>
      </c>
      <c r="AH437" s="46">
        <f t="shared" si="56"/>
        <v>0</v>
      </c>
      <c r="AI437" s="46">
        <f t="shared" si="56"/>
        <v>0</v>
      </c>
      <c r="AJ437" s="46">
        <f t="shared" si="56"/>
        <v>0</v>
      </c>
      <c r="AK437" s="46"/>
    </row>
    <row r="438" spans="3:37">
      <c r="C438" t="s">
        <v>7041</v>
      </c>
      <c r="D438" t="s">
        <v>38</v>
      </c>
      <c r="E438" t="s">
        <v>6921</v>
      </c>
      <c r="F438" s="46">
        <f t="shared" ref="F438:AJ438" si="57">IFERROR((F216-F37)/F37,0)</f>
        <v>0</v>
      </c>
      <c r="G438" s="46">
        <f t="shared" si="57"/>
        <v>0</v>
      </c>
      <c r="H438" s="46">
        <f t="shared" si="57"/>
        <v>0</v>
      </c>
      <c r="I438" s="46">
        <f t="shared" si="57"/>
        <v>0</v>
      </c>
      <c r="J438" s="46">
        <f t="shared" si="57"/>
        <v>0</v>
      </c>
      <c r="K438" s="46">
        <f t="shared" si="57"/>
        <v>0</v>
      </c>
      <c r="L438" s="46">
        <f t="shared" si="57"/>
        <v>0</v>
      </c>
      <c r="M438" s="46">
        <f t="shared" si="57"/>
        <v>0</v>
      </c>
      <c r="N438" s="46">
        <f t="shared" si="57"/>
        <v>0</v>
      </c>
      <c r="O438" s="46">
        <f t="shared" si="57"/>
        <v>0</v>
      </c>
      <c r="P438" s="46">
        <f t="shared" si="57"/>
        <v>0</v>
      </c>
      <c r="Q438" s="46">
        <f t="shared" si="57"/>
        <v>0</v>
      </c>
      <c r="R438" s="46">
        <f t="shared" si="57"/>
        <v>0</v>
      </c>
      <c r="S438" s="46">
        <f t="shared" si="57"/>
        <v>0</v>
      </c>
      <c r="T438" s="46">
        <f t="shared" si="57"/>
        <v>0</v>
      </c>
      <c r="U438" s="46">
        <f t="shared" si="57"/>
        <v>0</v>
      </c>
      <c r="V438" s="46">
        <f t="shared" si="57"/>
        <v>0</v>
      </c>
      <c r="W438" s="46">
        <f t="shared" si="57"/>
        <v>0</v>
      </c>
      <c r="X438" s="46">
        <f t="shared" si="57"/>
        <v>0</v>
      </c>
      <c r="Y438" s="46">
        <f t="shared" si="57"/>
        <v>0</v>
      </c>
      <c r="Z438" s="46">
        <f t="shared" si="57"/>
        <v>0</v>
      </c>
      <c r="AA438" s="46">
        <f t="shared" si="57"/>
        <v>0</v>
      </c>
      <c r="AB438" s="46">
        <f t="shared" si="57"/>
        <v>0</v>
      </c>
      <c r="AC438" s="46">
        <f t="shared" si="57"/>
        <v>0</v>
      </c>
      <c r="AD438" s="46">
        <f t="shared" si="57"/>
        <v>0</v>
      </c>
      <c r="AE438" s="46">
        <f t="shared" si="57"/>
        <v>0</v>
      </c>
      <c r="AF438" s="46">
        <f t="shared" si="57"/>
        <v>0</v>
      </c>
      <c r="AG438" s="46">
        <f t="shared" si="57"/>
        <v>0</v>
      </c>
      <c r="AH438" s="46">
        <f t="shared" si="57"/>
        <v>0</v>
      </c>
      <c r="AI438" s="46">
        <f t="shared" si="57"/>
        <v>0</v>
      </c>
      <c r="AJ438" s="46">
        <f t="shared" si="57"/>
        <v>0</v>
      </c>
      <c r="AK438" s="46"/>
    </row>
    <row r="439" spans="3:37">
      <c r="C439" t="s">
        <v>7041</v>
      </c>
      <c r="D439" t="s">
        <v>39</v>
      </c>
      <c r="E439" t="s">
        <v>6920</v>
      </c>
      <c r="F439" s="46">
        <f t="shared" ref="F439:AJ439" si="58">IFERROR((F217-F38)/F38,0)</f>
        <v>0.70987389508120957</v>
      </c>
      <c r="G439" s="46">
        <f t="shared" si="58"/>
        <v>0.55834130196540555</v>
      </c>
      <c r="H439" s="46">
        <f t="shared" si="58"/>
        <v>0.41479469933907337</v>
      </c>
      <c r="I439" s="46">
        <f t="shared" si="58"/>
        <v>0.27232936943753144</v>
      </c>
      <c r="J439" s="46">
        <f t="shared" si="58"/>
        <v>0.13411880195816692</v>
      </c>
      <c r="K439" s="46">
        <f t="shared" si="58"/>
        <v>-2.4803055855041203E-5</v>
      </c>
      <c r="L439" s="46">
        <f t="shared" si="58"/>
        <v>-1.1088001302507287E-3</v>
      </c>
      <c r="M439" s="46">
        <f t="shared" si="58"/>
        <v>9.1308252804055546E-4</v>
      </c>
      <c r="N439" s="46">
        <f t="shared" si="58"/>
        <v>-1.5104480321907537E-4</v>
      </c>
      <c r="O439" s="46">
        <f t="shared" si="58"/>
        <v>-1.1813412486145203E-3</v>
      </c>
      <c r="P439" s="46">
        <f t="shared" si="58"/>
        <v>7.4676523408210118E-4</v>
      </c>
      <c r="Q439" s="46">
        <f t="shared" si="58"/>
        <v>-9.6877503727110445E-4</v>
      </c>
      <c r="R439" s="46">
        <f t="shared" si="58"/>
        <v>2.0348338826765985E-4</v>
      </c>
      <c r="S439" s="46">
        <f t="shared" si="58"/>
        <v>1.3391753032581223E-3</v>
      </c>
      <c r="T439" s="46">
        <f t="shared" si="58"/>
        <v>-3.0642554559309282E-4</v>
      </c>
      <c r="U439" s="46">
        <f t="shared" si="58"/>
        <v>8.0262438491839484E-4</v>
      </c>
      <c r="V439" s="46">
        <f t="shared" si="58"/>
        <v>-1.4624797792923009E-4</v>
      </c>
      <c r="W439" s="46">
        <f t="shared" si="58"/>
        <v>-1.0635990271901281E-3</v>
      </c>
      <c r="X439" s="46">
        <f t="shared" si="58"/>
        <v>6.2131750881990605E-4</v>
      </c>
      <c r="Y439" s="46">
        <f t="shared" si="58"/>
        <v>-2.7887841766311333E-4</v>
      </c>
      <c r="Z439" s="46">
        <f t="shared" si="58"/>
        <v>-1.1505894426178922E-3</v>
      </c>
      <c r="AA439" s="46">
        <f t="shared" si="58"/>
        <v>4.9098655704210938E-4</v>
      </c>
      <c r="AB439" s="46">
        <f t="shared" si="58"/>
        <v>4.1286499543824771E-4</v>
      </c>
      <c r="AC439" s="46">
        <f t="shared" si="58"/>
        <v>3.3699248550364932E-4</v>
      </c>
      <c r="AD439" s="46">
        <f t="shared" si="58"/>
        <v>2.632732830855285E-4</v>
      </c>
      <c r="AE439" s="46">
        <f t="shared" si="58"/>
        <v>1.9161700253015216E-4</v>
      </c>
      <c r="AF439" s="46">
        <f t="shared" si="58"/>
        <v>1.2193824701201491E-4</v>
      </c>
      <c r="AG439" s="46">
        <f t="shared" si="58"/>
        <v>5.4156268991939313E-5</v>
      </c>
      <c r="AH439" s="46">
        <f t="shared" si="58"/>
        <v>-1.1805341908182815E-5</v>
      </c>
      <c r="AI439" s="46">
        <f t="shared" si="58"/>
        <v>-7.6018946271987772E-5</v>
      </c>
      <c r="AJ439" s="46">
        <f t="shared" si="58"/>
        <v>-1.385531196724473E-4</v>
      </c>
      <c r="AK439" s="46"/>
    </row>
    <row r="440" spans="3:37">
      <c r="C440" t="s">
        <v>7041</v>
      </c>
      <c r="D440" t="s">
        <v>40</v>
      </c>
      <c r="E440" t="s">
        <v>6919</v>
      </c>
      <c r="F440" s="46">
        <f t="shared" ref="F440:AJ440" si="59">IFERROR((F218-F39)/F39,0)</f>
        <v>0.70682145652228145</v>
      </c>
      <c r="G440" s="46">
        <f t="shared" si="59"/>
        <v>0.56462926448265449</v>
      </c>
      <c r="H440" s="46">
        <f t="shared" si="59"/>
        <v>0.41647517290111019</v>
      </c>
      <c r="I440" s="46">
        <f t="shared" si="59"/>
        <v>0.2728128133666291</v>
      </c>
      <c r="J440" s="46">
        <f t="shared" si="59"/>
        <v>0.13344096584128762</v>
      </c>
      <c r="K440" s="46">
        <f t="shared" si="59"/>
        <v>-1.8297475743507187E-3</v>
      </c>
      <c r="L440" s="46">
        <f t="shared" si="59"/>
        <v>9.4452465529822039E-4</v>
      </c>
      <c r="M440" s="46">
        <f t="shared" si="59"/>
        <v>3.6277006887241873E-3</v>
      </c>
      <c r="N440" s="46">
        <f t="shared" si="59"/>
        <v>-3.179769526477084E-3</v>
      </c>
      <c r="O440" s="46">
        <f t="shared" si="59"/>
        <v>-5.1633733258634699E-4</v>
      </c>
      <c r="P440" s="46">
        <f t="shared" si="59"/>
        <v>2.063743607579415E-3</v>
      </c>
      <c r="Q440" s="46">
        <f t="shared" si="59"/>
        <v>3.8577706003125817E-3</v>
      </c>
      <c r="R440" s="46">
        <f t="shared" si="59"/>
        <v>-3.2260588453555763E-3</v>
      </c>
      <c r="S440" s="46">
        <f t="shared" si="59"/>
        <v>-1.405490348663138E-3</v>
      </c>
      <c r="T440" s="46">
        <f t="shared" si="59"/>
        <v>3.5916088094751689E-4</v>
      </c>
      <c r="U440" s="46">
        <f t="shared" si="59"/>
        <v>2.0704320586782837E-3</v>
      </c>
      <c r="V440" s="46">
        <f t="shared" si="59"/>
        <v>1.7020921915239227E-3</v>
      </c>
      <c r="W440" s="46">
        <f t="shared" si="59"/>
        <v>1.345988486906898E-3</v>
      </c>
      <c r="X440" s="46">
        <f t="shared" si="59"/>
        <v>1.0015211831948287E-3</v>
      </c>
      <c r="Y440" s="46">
        <f t="shared" si="59"/>
        <v>6.6812908545521089E-4</v>
      </c>
      <c r="Z440" s="46">
        <f t="shared" si="59"/>
        <v>3.4528651454137716E-4</v>
      </c>
      <c r="AA440" s="46">
        <f t="shared" si="59"/>
        <v>2.5236847063333872E-3</v>
      </c>
      <c r="AB440" s="46">
        <f t="shared" si="59"/>
        <v>2.964201373960057E-3</v>
      </c>
      <c r="AC440" s="46">
        <f t="shared" si="59"/>
        <v>3.3920359506445855E-3</v>
      </c>
      <c r="AD440" s="46">
        <f t="shared" si="59"/>
        <v>-3.5193353859375252E-3</v>
      </c>
      <c r="AE440" s="46">
        <f t="shared" si="59"/>
        <v>-3.0127570710764382E-3</v>
      </c>
      <c r="AF440" s="46">
        <f t="shared" si="59"/>
        <v>-2.5201589864329178E-3</v>
      </c>
      <c r="AG440" s="46">
        <f t="shared" si="59"/>
        <v>-2.0409702825649485E-3</v>
      </c>
      <c r="AH440" s="46">
        <f t="shared" si="59"/>
        <v>-1.5746507717222648E-3</v>
      </c>
      <c r="AI440" s="46">
        <f t="shared" si="59"/>
        <v>-1.1206888965066221E-3</v>
      </c>
      <c r="AJ440" s="46">
        <f t="shared" si="59"/>
        <v>-6.7859985787921352E-4</v>
      </c>
      <c r="AK440" s="46"/>
    </row>
    <row r="441" spans="3:37">
      <c r="C441" t="s">
        <v>7041</v>
      </c>
      <c r="D441" t="s">
        <v>41</v>
      </c>
      <c r="E441" t="s">
        <v>6918</v>
      </c>
      <c r="F441" s="46">
        <f t="shared" ref="F441:AJ441" si="60">IFERROR((F219-F40)/F40,0)</f>
        <v>0.71158980994692889</v>
      </c>
      <c r="G441" s="46">
        <f t="shared" si="60"/>
        <v>0.56303748853095825</v>
      </c>
      <c r="H441" s="46">
        <f t="shared" si="60"/>
        <v>0.40906492841183095</v>
      </c>
      <c r="I441" s="46">
        <f t="shared" si="60"/>
        <v>0.26960238346510984</v>
      </c>
      <c r="J441" s="46">
        <f t="shared" si="60"/>
        <v>0.13430492202292013</v>
      </c>
      <c r="K441" s="46">
        <f t="shared" si="60"/>
        <v>2.9887024450594227E-3</v>
      </c>
      <c r="L441" s="46">
        <f t="shared" si="60"/>
        <v>-4.3604453331229105E-3</v>
      </c>
      <c r="M441" s="46">
        <f t="shared" si="60"/>
        <v>-2.2296617396762911E-3</v>
      </c>
      <c r="N441" s="46">
        <f t="shared" si="60"/>
        <v>-1.6771454634582607E-4</v>
      </c>
      <c r="O441" s="46">
        <f t="shared" si="60"/>
        <v>1.8286789316473589E-3</v>
      </c>
      <c r="P441" s="46">
        <f t="shared" si="60"/>
        <v>3.7625959179543389E-3</v>
      </c>
      <c r="Q441" s="46">
        <f t="shared" si="60"/>
        <v>-3.7335718263035787E-3</v>
      </c>
      <c r="R441" s="46">
        <f t="shared" si="60"/>
        <v>-2.4662759946347582E-3</v>
      </c>
      <c r="S441" s="46">
        <f t="shared" si="60"/>
        <v>-1.2385111958736347E-3</v>
      </c>
      <c r="T441" s="46">
        <f t="shared" si="60"/>
        <v>-4.8456185176442598E-5</v>
      </c>
      <c r="U441" s="46">
        <f t="shared" si="60"/>
        <v>1.1056000983245189E-3</v>
      </c>
      <c r="V441" s="46">
        <f t="shared" si="60"/>
        <v>1.9969235934206396E-4</v>
      </c>
      <c r="W441" s="46">
        <f t="shared" si="60"/>
        <v>-6.761213406115456E-4</v>
      </c>
      <c r="X441" s="46">
        <f t="shared" si="60"/>
        <v>-1.5233160759246724E-3</v>
      </c>
      <c r="Y441" s="46">
        <f t="shared" si="60"/>
        <v>-2.3432720687174267E-3</v>
      </c>
      <c r="Z441" s="46">
        <f t="shared" si="60"/>
        <v>-3.1372821923666785E-3</v>
      </c>
      <c r="AA441" s="46">
        <f t="shared" si="60"/>
        <v>-1.4251872120517191E-3</v>
      </c>
      <c r="AB441" s="46">
        <f t="shared" si="60"/>
        <v>-1.4315245483188393E-3</v>
      </c>
      <c r="AC441" s="46">
        <f t="shared" si="60"/>
        <v>-1.4376794382022046E-3</v>
      </c>
      <c r="AD441" s="46">
        <f t="shared" si="60"/>
        <v>-1.4436596486008531E-3</v>
      </c>
      <c r="AE441" s="46">
        <f t="shared" si="60"/>
        <v>-1.4494725117398372E-3</v>
      </c>
      <c r="AF441" s="46">
        <f t="shared" si="60"/>
        <v>-1.4551249551284786E-3</v>
      </c>
      <c r="AG441" s="46">
        <f t="shared" si="60"/>
        <v>-1.4606235291330157E-3</v>
      </c>
      <c r="AH441" s="46">
        <f t="shared" si="60"/>
        <v>-1.4659744322691086E-3</v>
      </c>
      <c r="AI441" s="46">
        <f t="shared" si="60"/>
        <v>-1.4711835345375675E-3</v>
      </c>
      <c r="AJ441" s="46">
        <f t="shared" si="60"/>
        <v>-1.4762563988934877E-3</v>
      </c>
      <c r="AK441" s="46"/>
    </row>
    <row r="442" spans="3:37">
      <c r="C442" t="s">
        <v>7041</v>
      </c>
      <c r="D442" t="s">
        <v>42</v>
      </c>
      <c r="E442" t="s">
        <v>6917</v>
      </c>
      <c r="F442" s="46">
        <f t="shared" ref="F442:AJ442" si="61">IFERROR((F220-F41)/F41,0)</f>
        <v>0.71228042972024941</v>
      </c>
      <c r="G442" s="46">
        <f t="shared" si="61"/>
        <v>0.56378098679653688</v>
      </c>
      <c r="H442" s="46">
        <f t="shared" si="61"/>
        <v>0.41063322063948304</v>
      </c>
      <c r="I442" s="46">
        <f t="shared" si="61"/>
        <v>0.27120864639044173</v>
      </c>
      <c r="J442" s="46">
        <f t="shared" si="61"/>
        <v>0.13594802164162534</v>
      </c>
      <c r="K442" s="46">
        <f t="shared" si="61"/>
        <v>-4.1453184813947169E-3</v>
      </c>
      <c r="L442" s="46">
        <f t="shared" si="61"/>
        <v>-3.4366744591870025E-3</v>
      </c>
      <c r="M442" s="46">
        <f t="shared" si="61"/>
        <v>-2.7512995214651502E-3</v>
      </c>
      <c r="N442" s="46">
        <f t="shared" si="61"/>
        <v>-2.0880660830432658E-3</v>
      </c>
      <c r="O442" s="46">
        <f t="shared" si="61"/>
        <v>-1.4459182554291132E-3</v>
      </c>
      <c r="P442" s="46">
        <f t="shared" si="61"/>
        <v>-8.2386623751170185E-4</v>
      </c>
      <c r="Q442" s="46">
        <f t="shared" si="61"/>
        <v>-9.241705940141484E-4</v>
      </c>
      <c r="R442" s="46">
        <f t="shared" si="61"/>
        <v>-1.0212965629702935E-3</v>
      </c>
      <c r="S442" s="46">
        <f t="shared" si="61"/>
        <v>-1.1153928605751411E-3</v>
      </c>
      <c r="T442" s="46">
        <f t="shared" si="61"/>
        <v>-1.2065990676318156E-3</v>
      </c>
      <c r="U442" s="46">
        <f t="shared" si="61"/>
        <v>-1.2950463204074803E-3</v>
      </c>
      <c r="V442" s="46">
        <f t="shared" si="61"/>
        <v>-3.399144064868324E-3</v>
      </c>
      <c r="W442" s="46">
        <f t="shared" si="61"/>
        <v>1.8262664423062402E-3</v>
      </c>
      <c r="X442" s="46">
        <f t="shared" si="61"/>
        <v>-2.6007326850478773E-4</v>
      </c>
      <c r="Y442" s="46">
        <f t="shared" si="61"/>
        <v>-2.2793336316475304E-3</v>
      </c>
      <c r="Z442" s="46">
        <f t="shared" si="61"/>
        <v>2.6803382807060608E-3</v>
      </c>
      <c r="AA442" s="46">
        <f t="shared" si="61"/>
        <v>3.1709736775524253E-3</v>
      </c>
      <c r="AB442" s="46">
        <f t="shared" si="61"/>
        <v>1.9691182914123406E-3</v>
      </c>
      <c r="AC442" s="46">
        <f t="shared" si="61"/>
        <v>8.0186327438324994E-4</v>
      </c>
      <c r="AD442" s="46">
        <f t="shared" si="61"/>
        <v>-3.3226434248756368E-4</v>
      </c>
      <c r="AE442" s="46">
        <f t="shared" si="61"/>
        <v>-1.4346550904929542E-3</v>
      </c>
      <c r="AF442" s="46">
        <f t="shared" si="61"/>
        <v>-2.5066227508910603E-3</v>
      </c>
      <c r="AG442" s="46">
        <f t="shared" si="61"/>
        <v>2.7175752673088689E-3</v>
      </c>
      <c r="AH442" s="46">
        <f t="shared" si="61"/>
        <v>1.6186400090921484E-3</v>
      </c>
      <c r="AI442" s="46">
        <f t="shared" si="61"/>
        <v>5.4882693251929885E-4</v>
      </c>
      <c r="AJ442" s="46">
        <f t="shared" si="61"/>
        <v>-4.930064468017005E-4</v>
      </c>
      <c r="AK442" s="46"/>
    </row>
    <row r="443" spans="3:37">
      <c r="C443" t="s">
        <v>7041</v>
      </c>
      <c r="D443" t="s">
        <v>43</v>
      </c>
      <c r="E443" t="s">
        <v>6916</v>
      </c>
      <c r="F443" s="46">
        <f t="shared" ref="F443:AJ443" si="62">IFERROR((F221-F42)/F42,0)</f>
        <v>0</v>
      </c>
      <c r="G443" s="46">
        <f t="shared" si="62"/>
        <v>0</v>
      </c>
      <c r="H443" s="46">
        <f t="shared" si="62"/>
        <v>0</v>
      </c>
      <c r="I443" s="46">
        <f t="shared" si="62"/>
        <v>0</v>
      </c>
      <c r="J443" s="46">
        <f t="shared" si="62"/>
        <v>0</v>
      </c>
      <c r="K443" s="46">
        <f t="shared" si="62"/>
        <v>0</v>
      </c>
      <c r="L443" s="46">
        <f t="shared" si="62"/>
        <v>0</v>
      </c>
      <c r="M443" s="46">
        <f t="shared" si="62"/>
        <v>0</v>
      </c>
      <c r="N443" s="46">
        <f t="shared" si="62"/>
        <v>0</v>
      </c>
      <c r="O443" s="46">
        <f t="shared" si="62"/>
        <v>0</v>
      </c>
      <c r="P443" s="46">
        <f t="shared" si="62"/>
        <v>0</v>
      </c>
      <c r="Q443" s="46">
        <f t="shared" si="62"/>
        <v>0</v>
      </c>
      <c r="R443" s="46">
        <f t="shared" si="62"/>
        <v>0</v>
      </c>
      <c r="S443" s="46">
        <f t="shared" si="62"/>
        <v>0</v>
      </c>
      <c r="T443" s="46">
        <f t="shared" si="62"/>
        <v>0</v>
      </c>
      <c r="U443" s="46">
        <f t="shared" si="62"/>
        <v>0</v>
      </c>
      <c r="V443" s="46">
        <f t="shared" si="62"/>
        <v>0</v>
      </c>
      <c r="W443" s="46">
        <f t="shared" si="62"/>
        <v>0</v>
      </c>
      <c r="X443" s="46">
        <f t="shared" si="62"/>
        <v>0</v>
      </c>
      <c r="Y443" s="46">
        <f t="shared" si="62"/>
        <v>0</v>
      </c>
      <c r="Z443" s="46">
        <f t="shared" si="62"/>
        <v>0</v>
      </c>
      <c r="AA443" s="46">
        <f t="shared" si="62"/>
        <v>0</v>
      </c>
      <c r="AB443" s="46">
        <f t="shared" si="62"/>
        <v>0</v>
      </c>
      <c r="AC443" s="46">
        <f t="shared" si="62"/>
        <v>0</v>
      </c>
      <c r="AD443" s="46">
        <f t="shared" si="62"/>
        <v>0</v>
      </c>
      <c r="AE443" s="46">
        <f t="shared" si="62"/>
        <v>0</v>
      </c>
      <c r="AF443" s="46">
        <f t="shared" si="62"/>
        <v>0</v>
      </c>
      <c r="AG443" s="46">
        <f t="shared" si="62"/>
        <v>0</v>
      </c>
      <c r="AH443" s="46">
        <f t="shared" si="62"/>
        <v>0</v>
      </c>
      <c r="AI443" s="46">
        <f t="shared" si="62"/>
        <v>0</v>
      </c>
      <c r="AJ443" s="46">
        <f t="shared" si="62"/>
        <v>0</v>
      </c>
      <c r="AK443" s="46"/>
    </row>
    <row r="444" spans="3:37">
      <c r="C444" t="s">
        <v>7041</v>
      </c>
      <c r="D444" t="s">
        <v>44</v>
      </c>
      <c r="E444" t="s">
        <v>6915</v>
      </c>
      <c r="F444" s="46">
        <f t="shared" ref="F444:AJ444" si="63">IFERROR((F222-F43)/F43,0)</f>
        <v>0.33520114350674457</v>
      </c>
      <c r="G444" s="46">
        <f t="shared" si="63"/>
        <v>0.19191776556864926</v>
      </c>
      <c r="H444" s="46">
        <f t="shared" si="63"/>
        <v>8.405474735718009E-2</v>
      </c>
      <c r="I444" s="46">
        <f t="shared" si="63"/>
        <v>-8.9837905933442576E-3</v>
      </c>
      <c r="J444" s="46">
        <f t="shared" si="63"/>
        <v>-9.8516847906453958E-2</v>
      </c>
      <c r="K444" s="46">
        <f t="shared" si="63"/>
        <v>-0.18628449439482442</v>
      </c>
      <c r="L444" s="46">
        <f t="shared" si="63"/>
        <v>-0.18428158936038119</v>
      </c>
      <c r="M444" s="46">
        <f t="shared" si="63"/>
        <v>-0.18414250649936748</v>
      </c>
      <c r="N444" s="46">
        <f t="shared" si="63"/>
        <v>-0.18403561687729247</v>
      </c>
      <c r="O444" s="46">
        <f t="shared" si="63"/>
        <v>-0.18496569459330958</v>
      </c>
      <c r="P444" s="46">
        <f t="shared" si="63"/>
        <v>-0.1848162108217957</v>
      </c>
      <c r="Q444" s="46">
        <f t="shared" si="63"/>
        <v>-0.185022610616214</v>
      </c>
      <c r="R444" s="46">
        <f t="shared" si="63"/>
        <v>-0.18867048476580262</v>
      </c>
      <c r="S444" s="46">
        <f t="shared" si="63"/>
        <v>-0.18797506793980981</v>
      </c>
      <c r="T444" s="46">
        <f t="shared" si="63"/>
        <v>-0.18589228890286369</v>
      </c>
      <c r="U444" s="46">
        <f t="shared" si="63"/>
        <v>-0.18450736893241176</v>
      </c>
      <c r="V444" s="46">
        <f t="shared" si="63"/>
        <v>-0.1861974170187834</v>
      </c>
      <c r="W444" s="46">
        <f t="shared" si="63"/>
        <v>-0.1794146100235989</v>
      </c>
      <c r="X444" s="46">
        <f t="shared" si="63"/>
        <v>-0.18083436697132191</v>
      </c>
      <c r="Y444" s="46">
        <f t="shared" si="63"/>
        <v>-0.1825274000787846</v>
      </c>
      <c r="Z444" s="46">
        <f t="shared" si="63"/>
        <v>-0.17546334782505318</v>
      </c>
      <c r="AA444" s="46">
        <f t="shared" si="63"/>
        <v>-0.17560315368157037</v>
      </c>
      <c r="AB444" s="46">
        <f t="shared" si="63"/>
        <v>-0.17876954011685248</v>
      </c>
      <c r="AC444" s="46">
        <f t="shared" si="63"/>
        <v>-0.17419921560233698</v>
      </c>
      <c r="AD444" s="46">
        <f t="shared" si="63"/>
        <v>-0.17711593430767725</v>
      </c>
      <c r="AE444" s="46">
        <f t="shared" si="63"/>
        <v>-0.17205309879195835</v>
      </c>
      <c r="AF444" s="46">
        <f t="shared" si="63"/>
        <v>-0.17461928995684162</v>
      </c>
      <c r="AG444" s="46">
        <f t="shared" si="63"/>
        <v>-0.16974303139303687</v>
      </c>
      <c r="AH444" s="46">
        <f t="shared" si="63"/>
        <v>-0.16439652442316929</v>
      </c>
      <c r="AI444" s="46">
        <f t="shared" si="63"/>
        <v>-0.16641320580833036</v>
      </c>
      <c r="AJ444" s="46">
        <f t="shared" si="63"/>
        <v>-0.16113007238579566</v>
      </c>
      <c r="AK444" s="46"/>
    </row>
    <row r="445" spans="3:37">
      <c r="C445" t="s">
        <v>7041</v>
      </c>
      <c r="D445" t="s">
        <v>45</v>
      </c>
      <c r="E445" t="s">
        <v>6914</v>
      </c>
      <c r="F445" s="46">
        <f t="shared" ref="F445:AJ445" si="64">IFERROR((F223-F44)/F44,0)</f>
        <v>0.64177218115608636</v>
      </c>
      <c r="G445" s="46">
        <f t="shared" si="64"/>
        <v>0.50244307291482837</v>
      </c>
      <c r="H445" s="46">
        <f t="shared" si="64"/>
        <v>0.36034215431130145</v>
      </c>
      <c r="I445" s="46">
        <f t="shared" si="64"/>
        <v>0.2384522329371655</v>
      </c>
      <c r="J445" s="46">
        <f t="shared" si="64"/>
        <v>0.11290470043582543</v>
      </c>
      <c r="K445" s="46">
        <f t="shared" si="64"/>
        <v>6.5007394224203218E-5</v>
      </c>
      <c r="L445" s="46">
        <f t="shared" si="64"/>
        <v>3.2591589288538631E-4</v>
      </c>
      <c r="M445" s="46">
        <f t="shared" si="64"/>
        <v>-4.483949625129687E-4</v>
      </c>
      <c r="N445" s="46">
        <f t="shared" si="64"/>
        <v>-1.8766155429235886E-4</v>
      </c>
      <c r="O445" s="46">
        <f t="shared" si="64"/>
        <v>2.0272016533364229E-3</v>
      </c>
      <c r="P445" s="46">
        <f t="shared" si="64"/>
        <v>1.2653091242574295E-3</v>
      </c>
      <c r="Q445" s="46">
        <f t="shared" si="64"/>
        <v>1.5559888322802511E-3</v>
      </c>
      <c r="R445" s="46">
        <f t="shared" si="64"/>
        <v>1.8413480934440778E-3</v>
      </c>
      <c r="S445" s="46">
        <f t="shared" si="64"/>
        <v>2.121531656988722E-3</v>
      </c>
      <c r="T445" s="46">
        <f t="shared" si="64"/>
        <v>2.3966790685717599E-3</v>
      </c>
      <c r="U445" s="46">
        <f t="shared" si="64"/>
        <v>2.6669249020144659E-3</v>
      </c>
      <c r="V445" s="46">
        <f t="shared" si="64"/>
        <v>-2.7611474252582704E-5</v>
      </c>
      <c r="W445" s="46">
        <f t="shared" si="64"/>
        <v>-2.7077042368289562E-3</v>
      </c>
      <c r="X445" s="46">
        <f t="shared" si="64"/>
        <v>3.7515448347836297E-3</v>
      </c>
      <c r="Y445" s="46">
        <f t="shared" si="64"/>
        <v>1.0756669012786573E-3</v>
      </c>
      <c r="Z445" s="46">
        <f t="shared" si="64"/>
        <v>-1.5859818438060469E-3</v>
      </c>
      <c r="AA445" s="46">
        <f t="shared" si="64"/>
        <v>-3.3057845850846556E-3</v>
      </c>
      <c r="AB445" s="46">
        <f t="shared" si="64"/>
        <v>4.6797884639474333E-4</v>
      </c>
      <c r="AC445" s="46">
        <f t="shared" si="64"/>
        <v>4.2028767153160064E-3</v>
      </c>
      <c r="AD445" s="46">
        <f t="shared" si="64"/>
        <v>-9.4171738614352212E-4</v>
      </c>
      <c r="AE445" s="46">
        <f t="shared" si="64"/>
        <v>2.7622924555416668E-3</v>
      </c>
      <c r="AF445" s="46">
        <f t="shared" si="64"/>
        <v>-2.322818757574216E-3</v>
      </c>
      <c r="AG445" s="46">
        <f t="shared" si="64"/>
        <v>1.3507821652835564E-3</v>
      </c>
      <c r="AH445" s="46">
        <f t="shared" si="64"/>
        <v>-3.676186577293883E-3</v>
      </c>
      <c r="AI445" s="46">
        <f t="shared" si="64"/>
        <v>-3.2525521715105644E-5</v>
      </c>
      <c r="AJ445" s="46">
        <f t="shared" si="64"/>
        <v>3.5749154730311296E-3</v>
      </c>
      <c r="AK445" s="46"/>
    </row>
    <row r="446" spans="3:37">
      <c r="C446" t="s">
        <v>7041</v>
      </c>
      <c r="D446" t="s">
        <v>46</v>
      </c>
      <c r="E446" t="s">
        <v>6913</v>
      </c>
      <c r="F446" s="46">
        <f t="shared" ref="F446:AJ446" si="65">IFERROR((F224-F45)/F45,0)</f>
        <v>0.71096535398169836</v>
      </c>
      <c r="G446" s="46">
        <f t="shared" si="65"/>
        <v>0.55556238779627387</v>
      </c>
      <c r="H446" s="46">
        <f t="shared" si="65"/>
        <v>0.41645937570403729</v>
      </c>
      <c r="I446" s="46">
        <f t="shared" si="65"/>
        <v>0.27023232521051826</v>
      </c>
      <c r="J446" s="46">
        <f t="shared" si="65"/>
        <v>0.12837238185791272</v>
      </c>
      <c r="K446" s="46">
        <f t="shared" si="65"/>
        <v>-5.0710829497258839E-4</v>
      </c>
      <c r="L446" s="46">
        <f t="shared" si="65"/>
        <v>1.2749534078461246E-4</v>
      </c>
      <c r="M446" s="46">
        <f t="shared" si="65"/>
        <v>-3.233572755149832E-4</v>
      </c>
      <c r="N446" s="46">
        <f t="shared" si="65"/>
        <v>2.877769618067478E-4</v>
      </c>
      <c r="O446" s="46">
        <f t="shared" si="65"/>
        <v>-1.5128993259514879E-4</v>
      </c>
      <c r="P446" s="46">
        <f t="shared" si="65"/>
        <v>4.3802665928853912E-4</v>
      </c>
      <c r="Q446" s="46">
        <f t="shared" si="65"/>
        <v>-1.6914867190013225E-3</v>
      </c>
      <c r="R446" s="46">
        <f t="shared" si="65"/>
        <v>2.1414282927651445E-3</v>
      </c>
      <c r="S446" s="46">
        <f t="shared" si="65"/>
        <v>-3.8168982418254733E-3</v>
      </c>
      <c r="T446" s="46">
        <f t="shared" si="65"/>
        <v>-6.9067933439504885E-5</v>
      </c>
      <c r="U446" s="46">
        <f t="shared" si="65"/>
        <v>3.5653918839730772E-3</v>
      </c>
      <c r="V446" s="46">
        <f t="shared" si="65"/>
        <v>-4.1645593460984485E-3</v>
      </c>
      <c r="W446" s="46">
        <f t="shared" si="65"/>
        <v>-2.570179618254901E-3</v>
      </c>
      <c r="X446" s="46">
        <f t="shared" si="65"/>
        <v>-1.0278994374460393E-3</v>
      </c>
      <c r="Y446" s="46">
        <f t="shared" si="65"/>
        <v>4.6479382905816795E-4</v>
      </c>
      <c r="Z446" s="46">
        <f t="shared" si="65"/>
        <v>1.9102537995031141E-3</v>
      </c>
      <c r="AA446" s="46">
        <f t="shared" si="65"/>
        <v>-2.7137759527956834E-3</v>
      </c>
      <c r="AB446" s="46">
        <f t="shared" si="65"/>
        <v>-4.8028502160029626E-4</v>
      </c>
      <c r="AC446" s="46">
        <f t="shared" si="65"/>
        <v>1.6889056522342251E-3</v>
      </c>
      <c r="AD446" s="46">
        <f t="shared" si="65"/>
        <v>3.7965333887414105E-3</v>
      </c>
      <c r="AE446" s="46">
        <f t="shared" si="65"/>
        <v>-2.2015791501592647E-3</v>
      </c>
      <c r="AF446" s="46">
        <f t="shared" si="65"/>
        <v>-9.843282216391618E-5</v>
      </c>
      <c r="AG446" s="46">
        <f t="shared" si="65"/>
        <v>1.9474621871354157E-3</v>
      </c>
      <c r="AH446" s="46">
        <f t="shared" si="65"/>
        <v>-3.7841909628260266E-3</v>
      </c>
      <c r="AI446" s="46">
        <f t="shared" si="65"/>
        <v>-1.7436759493024254E-3</v>
      </c>
      <c r="AJ446" s="46">
        <f t="shared" si="65"/>
        <v>2.4347180448415262E-4</v>
      </c>
      <c r="AK446" s="46"/>
    </row>
    <row r="447" spans="3:37">
      <c r="C447" t="s">
        <v>7041</v>
      </c>
      <c r="D447" t="s">
        <v>47</v>
      </c>
      <c r="E447" t="s">
        <v>6912</v>
      </c>
      <c r="F447" s="46">
        <f t="shared" ref="F447:AJ447" si="66">IFERROR((F225-F46)/F46,0)</f>
        <v>0.71333306248054873</v>
      </c>
      <c r="G447" s="46">
        <f t="shared" si="66"/>
        <v>0.5585516245466462</v>
      </c>
      <c r="H447" s="46">
        <f t="shared" si="66"/>
        <v>0.41594841981142572</v>
      </c>
      <c r="I447" s="46">
        <f t="shared" si="66"/>
        <v>0.27036769172897707</v>
      </c>
      <c r="J447" s="46">
        <f t="shared" si="66"/>
        <v>0.13632670940706612</v>
      </c>
      <c r="K447" s="46">
        <f t="shared" si="66"/>
        <v>-8.5613074023320609E-4</v>
      </c>
      <c r="L447" s="46">
        <f t="shared" si="66"/>
        <v>3.369607265375908E-3</v>
      </c>
      <c r="M447" s="46">
        <f t="shared" si="66"/>
        <v>6.0314246216763585E-4</v>
      </c>
      <c r="N447" s="46">
        <f t="shared" si="66"/>
        <v>-2.0739498309993065E-3</v>
      </c>
      <c r="O447" s="46">
        <f t="shared" si="66"/>
        <v>1.9696288265558691E-3</v>
      </c>
      <c r="P447" s="46">
        <f t="shared" si="66"/>
        <v>-6.4506660007267148E-4</v>
      </c>
      <c r="Q447" s="46">
        <f t="shared" si="66"/>
        <v>2.5462733425651238E-3</v>
      </c>
      <c r="R447" s="46">
        <f t="shared" si="66"/>
        <v>-6.8826987009329833E-4</v>
      </c>
      <c r="S447" s="46">
        <f t="shared" si="66"/>
        <v>2.4041957401135959E-3</v>
      </c>
      <c r="T447" s="46">
        <f t="shared" si="66"/>
        <v>-7.2881923415804475E-4</v>
      </c>
      <c r="U447" s="46">
        <f t="shared" si="66"/>
        <v>2.2707137282948469E-3</v>
      </c>
      <c r="V447" s="46">
        <f t="shared" si="66"/>
        <v>-2.786478819333024E-3</v>
      </c>
      <c r="W447" s="46">
        <f t="shared" si="66"/>
        <v>-1.8384707110069155E-3</v>
      </c>
      <c r="X447" s="46">
        <f t="shared" si="66"/>
        <v>-9.2144066403373375E-4</v>
      </c>
      <c r="Y447" s="46">
        <f t="shared" si="66"/>
        <v>-3.3894682874199371E-5</v>
      </c>
      <c r="Z447" s="46">
        <f t="shared" si="66"/>
        <v>8.2556667900385988E-4</v>
      </c>
      <c r="AA447" s="46">
        <f t="shared" si="66"/>
        <v>-1.3336877686790907E-3</v>
      </c>
      <c r="AB447" s="46">
        <f t="shared" si="66"/>
        <v>3.0211191550599348E-4</v>
      </c>
      <c r="AC447" s="46">
        <f t="shared" si="66"/>
        <v>1.8908183524260944E-3</v>
      </c>
      <c r="AD447" s="46">
        <f t="shared" si="66"/>
        <v>-1.8191470922010874E-3</v>
      </c>
      <c r="AE447" s="46">
        <f t="shared" si="66"/>
        <v>-2.4521810018945353E-4</v>
      </c>
      <c r="AF447" s="46">
        <f t="shared" si="66"/>
        <v>1.2852745878729375E-3</v>
      </c>
      <c r="AG447" s="46">
        <f t="shared" si="66"/>
        <v>-2.2649612620734253E-3</v>
      </c>
      <c r="AH447" s="46">
        <f t="shared" si="66"/>
        <v>-7.4845048441165608E-4</v>
      </c>
      <c r="AI447" s="46">
        <f t="shared" si="66"/>
        <v>7.2787220937354223E-4</v>
      </c>
      <c r="AJ447" s="46">
        <f t="shared" si="66"/>
        <v>2.165583427068231E-3</v>
      </c>
      <c r="AK447" s="46"/>
    </row>
    <row r="448" spans="3:37">
      <c r="C448" t="s">
        <v>7041</v>
      </c>
      <c r="D448" t="s">
        <v>48</v>
      </c>
      <c r="E448" t="s">
        <v>6911</v>
      </c>
      <c r="F448" s="46">
        <f t="shared" ref="F448:AJ448" si="67">IFERROR((F226-F47)/F47,0)</f>
        <v>0.48978767274820856</v>
      </c>
      <c r="G448" s="46">
        <f t="shared" si="67"/>
        <v>0.57599823347632051</v>
      </c>
      <c r="H448" s="46">
        <f t="shared" si="67"/>
        <v>0.42733204743100117</v>
      </c>
      <c r="I448" s="46">
        <f t="shared" si="67"/>
        <v>0.28184578138719846</v>
      </c>
      <c r="J448" s="46">
        <f t="shared" si="67"/>
        <v>0.1394329174364782</v>
      </c>
      <c r="K448" s="46">
        <f t="shared" si="67"/>
        <v>-1.3556533259088041E-7</v>
      </c>
      <c r="L448" s="46">
        <f t="shared" si="67"/>
        <v>-5.6456291227037238E-7</v>
      </c>
      <c r="M448" s="46">
        <f t="shared" si="67"/>
        <v>4.0358970749522107E-7</v>
      </c>
      <c r="N448" s="46">
        <f t="shared" si="67"/>
        <v>-2.3034199301573713E-8</v>
      </c>
      <c r="O448" s="46">
        <f t="shared" si="67"/>
        <v>-4.4335286252910481E-7</v>
      </c>
      <c r="P448" s="46">
        <f t="shared" si="67"/>
        <v>5.0260499803318896E-7</v>
      </c>
      <c r="Q448" s="46">
        <f t="shared" si="67"/>
        <v>-5.1795034534833927E-7</v>
      </c>
      <c r="R448" s="46">
        <f t="shared" si="67"/>
        <v>-1.8408611070833435E-7</v>
      </c>
      <c r="S448" s="46">
        <f t="shared" si="67"/>
        <v>1.4422952299834556E-7</v>
      </c>
      <c r="T448" s="46">
        <f t="shared" si="67"/>
        <v>4.6713373691307312E-7</v>
      </c>
      <c r="U448" s="46">
        <f t="shared" si="67"/>
        <v>-5.1976431540409382E-7</v>
      </c>
      <c r="V448" s="46">
        <f t="shared" si="67"/>
        <v>3.04110008138697E-7</v>
      </c>
      <c r="W448" s="46">
        <f t="shared" si="67"/>
        <v>-1.7015999699572457E-7</v>
      </c>
      <c r="X448" s="46">
        <f t="shared" si="67"/>
        <v>-6.381769493241142E-7</v>
      </c>
      <c r="Y448" s="46">
        <f t="shared" si="67"/>
        <v>1.7028592113192162E-7</v>
      </c>
      <c r="Z448" s="46">
        <f t="shared" si="67"/>
        <v>-2.9385583408691912E-7</v>
      </c>
      <c r="AA448" s="46">
        <f t="shared" si="67"/>
        <v>-1.4434850465113036E-7</v>
      </c>
      <c r="AB448" s="46">
        <f t="shared" si="67"/>
        <v>5.5261800318279319E-7</v>
      </c>
      <c r="AC448" s="46">
        <f t="shared" si="67"/>
        <v>5.6857074064153347E-9</v>
      </c>
      <c r="AD448" s="46">
        <f t="shared" si="67"/>
        <v>-5.3370289771188587E-7</v>
      </c>
      <c r="AE448" s="46">
        <f t="shared" si="67"/>
        <v>1.5160950134284512E-7</v>
      </c>
      <c r="AF448" s="46">
        <f t="shared" si="67"/>
        <v>-3.8143332812990155E-7</v>
      </c>
      <c r="AG448" s="46">
        <f t="shared" si="67"/>
        <v>2.9358951140207473E-7</v>
      </c>
      <c r="AH448" s="46">
        <f t="shared" si="67"/>
        <v>-2.3325142675760153E-7</v>
      </c>
      <c r="AI448" s="46">
        <f t="shared" si="67"/>
        <v>4.3178348193398717E-7</v>
      </c>
      <c r="AJ448" s="46">
        <f t="shared" si="67"/>
        <v>-8.8994773827876246E-8</v>
      </c>
      <c r="AK448" s="46"/>
    </row>
    <row r="449" spans="3:37">
      <c r="C449" t="s">
        <v>7041</v>
      </c>
      <c r="D449" t="s">
        <v>49</v>
      </c>
      <c r="E449" t="s">
        <v>6910</v>
      </c>
      <c r="F449" s="46">
        <f t="shared" ref="F449:AJ449" si="68">IFERROR((F227-F48)/F48,0)</f>
        <v>0.69230301544645301</v>
      </c>
      <c r="G449" s="46">
        <f t="shared" si="68"/>
        <v>0.5406189849452494</v>
      </c>
      <c r="H449" s="46">
        <f t="shared" si="68"/>
        <v>0.39518696816228371</v>
      </c>
      <c r="I449" s="46">
        <f t="shared" si="68"/>
        <v>0.25562823310898908</v>
      </c>
      <c r="J449" s="46">
        <f t="shared" si="68"/>
        <v>0.13151964346945891</v>
      </c>
      <c r="K449" s="46">
        <f t="shared" si="68"/>
        <v>2.4956618245936812E-3</v>
      </c>
      <c r="L449" s="46">
        <f t="shared" si="68"/>
        <v>2.0968445726827437E-3</v>
      </c>
      <c r="M449" s="46">
        <f t="shared" si="68"/>
        <v>1.7059320293881888E-3</v>
      </c>
      <c r="N449" s="46">
        <f t="shared" si="68"/>
        <v>1.322691489396378E-3</v>
      </c>
      <c r="O449" s="46">
        <f t="shared" si="68"/>
        <v>9.4689929272678982E-4</v>
      </c>
      <c r="P449" s="46">
        <f t="shared" si="68"/>
        <v>5.7834038946678163E-4</v>
      </c>
      <c r="Q449" s="46">
        <f t="shared" si="68"/>
        <v>4.4055711094838071E-3</v>
      </c>
      <c r="R449" s="46">
        <f t="shared" si="68"/>
        <v>-9.7357208598490813E-4</v>
      </c>
      <c r="S449" s="46">
        <f t="shared" si="68"/>
        <v>2.821150234694301E-3</v>
      </c>
      <c r="T449" s="46">
        <f t="shared" si="68"/>
        <v>-2.4925915092635273E-3</v>
      </c>
      <c r="U449" s="46">
        <f t="shared" si="68"/>
        <v>1.2701344266644555E-3</v>
      </c>
      <c r="V449" s="46">
        <f t="shared" si="68"/>
        <v>-1.0699652155829362E-3</v>
      </c>
      <c r="W449" s="46">
        <f t="shared" si="68"/>
        <v>-3.3991521226874087E-3</v>
      </c>
      <c r="X449" s="46">
        <f t="shared" si="68"/>
        <v>3.2399975257595098E-3</v>
      </c>
      <c r="Y449" s="46">
        <f t="shared" si="68"/>
        <v>9.116192315308518E-4</v>
      </c>
      <c r="Z449" s="46">
        <f t="shared" si="68"/>
        <v>-1.4059764135781942E-3</v>
      </c>
      <c r="AA449" s="46">
        <f t="shared" si="68"/>
        <v>1.3272204185770661E-3</v>
      </c>
      <c r="AB449" s="46">
        <f t="shared" si="68"/>
        <v>-2.1867272465217404E-3</v>
      </c>
      <c r="AC449" s="46">
        <f t="shared" si="68"/>
        <v>3.1232283292362893E-3</v>
      </c>
      <c r="AD449" s="46">
        <f t="shared" si="68"/>
        <v>-3.7248708980673178E-4</v>
      </c>
      <c r="AE449" s="46">
        <f t="shared" si="68"/>
        <v>-3.8439231599115514E-3</v>
      </c>
      <c r="AF449" s="46">
        <f t="shared" si="68"/>
        <v>1.41663881979933E-3</v>
      </c>
      <c r="AG449" s="46">
        <f t="shared" si="68"/>
        <v>-2.0370231325420388E-3</v>
      </c>
      <c r="AH449" s="46">
        <f t="shared" si="68"/>
        <v>3.1811683767129098E-3</v>
      </c>
      <c r="AI449" s="46">
        <f t="shared" si="68"/>
        <v>-2.5487872779859992E-4</v>
      </c>
      <c r="AJ449" s="46">
        <f t="shared" si="68"/>
        <v>-3.667468216995469E-3</v>
      </c>
      <c r="AK449" s="46"/>
    </row>
    <row r="450" spans="3:37">
      <c r="C450" t="s">
        <v>7041</v>
      </c>
      <c r="D450" t="s">
        <v>50</v>
      </c>
      <c r="E450" t="s">
        <v>6909</v>
      </c>
      <c r="F450" s="46">
        <f t="shared" ref="F450:AJ450" si="69">IFERROR((F228-F49)/F49,0)</f>
        <v>0.68791243135465385</v>
      </c>
      <c r="G450" s="46">
        <f t="shared" si="69"/>
        <v>0.54272259937763345</v>
      </c>
      <c r="H450" s="46">
        <f t="shared" si="69"/>
        <v>0.39635630589900955</v>
      </c>
      <c r="I450" s="46">
        <f t="shared" si="69"/>
        <v>0.26291723182037696</v>
      </c>
      <c r="J450" s="46">
        <f t="shared" si="69"/>
        <v>0.12788310499037156</v>
      </c>
      <c r="K450" s="46">
        <f t="shared" si="69"/>
        <v>-1.9093450590513717E-3</v>
      </c>
      <c r="L450" s="46">
        <f t="shared" si="69"/>
        <v>1.4530903829082674E-3</v>
      </c>
      <c r="M450" s="46">
        <f t="shared" si="69"/>
        <v>-1.861308923138639E-3</v>
      </c>
      <c r="N450" s="46">
        <f t="shared" si="69"/>
        <v>1.4346643830852727E-3</v>
      </c>
      <c r="O450" s="46">
        <f t="shared" si="69"/>
        <v>-1.8151399677289167E-3</v>
      </c>
      <c r="P450" s="46">
        <f t="shared" si="69"/>
        <v>1.4169477149846615E-3</v>
      </c>
      <c r="Q450" s="46">
        <f t="shared" si="69"/>
        <v>2.4097082516757067E-3</v>
      </c>
      <c r="R450" s="46">
        <f t="shared" si="69"/>
        <v>-2.9587460025731504E-3</v>
      </c>
      <c r="S450" s="46">
        <f t="shared" si="69"/>
        <v>-1.9532529688133975E-3</v>
      </c>
      <c r="T450" s="46">
        <f t="shared" si="69"/>
        <v>-9.5841573405728057E-4</v>
      </c>
      <c r="U450" s="46">
        <f t="shared" si="69"/>
        <v>2.5934197491792847E-5</v>
      </c>
      <c r="V450" s="46">
        <f t="shared" si="69"/>
        <v>-2.3112575856164288E-3</v>
      </c>
      <c r="W450" s="46">
        <f t="shared" si="69"/>
        <v>1.5834651173018827E-3</v>
      </c>
      <c r="X450" s="46">
        <f t="shared" si="69"/>
        <v>-7.4647606354671871E-4</v>
      </c>
      <c r="Y450" s="46">
        <f t="shared" si="69"/>
        <v>-3.0656023157925997E-3</v>
      </c>
      <c r="Z450" s="46">
        <f t="shared" si="69"/>
        <v>8.038125471754331E-4</v>
      </c>
      <c r="AA450" s="46">
        <f t="shared" si="69"/>
        <v>8.0203544448657102E-4</v>
      </c>
      <c r="AB450" s="46">
        <f t="shared" si="69"/>
        <v>-2.7100691942009247E-3</v>
      </c>
      <c r="AC450" s="46">
        <f t="shared" si="69"/>
        <v>-1.0066286888793828E-4</v>
      </c>
      <c r="AD450" s="46">
        <f t="shared" si="69"/>
        <v>2.4905567737348025E-3</v>
      </c>
      <c r="AE450" s="46">
        <f t="shared" si="69"/>
        <v>-9.9082187358984762E-4</v>
      </c>
      <c r="AF450" s="46">
        <f t="shared" si="69"/>
        <v>1.5855434252972668E-3</v>
      </c>
      <c r="AG450" s="46">
        <f t="shared" si="69"/>
        <v>-1.8687010412414464E-3</v>
      </c>
      <c r="AH450" s="46">
        <f t="shared" si="69"/>
        <v>6.9297192200328081E-4</v>
      </c>
      <c r="AI450" s="46">
        <f t="shared" si="69"/>
        <v>-2.7345527336295758E-3</v>
      </c>
      <c r="AJ450" s="46">
        <f t="shared" si="69"/>
        <v>-1.8741255455495881E-4</v>
      </c>
      <c r="AK450" s="46"/>
    </row>
    <row r="451" spans="3:37">
      <c r="C451" t="s">
        <v>7041</v>
      </c>
      <c r="D451" t="s">
        <v>51</v>
      </c>
      <c r="E451" t="s">
        <v>6908</v>
      </c>
      <c r="F451" s="46">
        <f t="shared" ref="F451:AJ451" si="70">IFERROR((F229-F50)/F50,0)</f>
        <v>0.73161371319136592</v>
      </c>
      <c r="G451" s="46">
        <f t="shared" si="70"/>
        <v>0.5787802945439009</v>
      </c>
      <c r="H451" s="46">
        <f t="shared" si="70"/>
        <v>0.43135641582916839</v>
      </c>
      <c r="I451" s="46">
        <f t="shared" si="70"/>
        <v>0.28443535031575895</v>
      </c>
      <c r="J451" s="46">
        <f t="shared" si="70"/>
        <v>0.14035376639418098</v>
      </c>
      <c r="K451" s="46">
        <f t="shared" si="70"/>
        <v>-9.6986430167342731E-4</v>
      </c>
      <c r="L451" s="46">
        <f t="shared" si="70"/>
        <v>-5.8733326484902162E-4</v>
      </c>
      <c r="M451" s="46">
        <f t="shared" si="70"/>
        <v>-2.1993057411371673E-4</v>
      </c>
      <c r="N451" s="46">
        <f t="shared" si="70"/>
        <v>1.3322381282593045E-4</v>
      </c>
      <c r="O451" s="46">
        <f t="shared" si="70"/>
        <v>4.7294297852314035E-4</v>
      </c>
      <c r="P451" s="46">
        <f t="shared" si="70"/>
        <v>7.9997929536781943E-4</v>
      </c>
      <c r="Q451" s="46">
        <f t="shared" si="70"/>
        <v>5.6319764185016555E-4</v>
      </c>
      <c r="R451" s="46">
        <f t="shared" si="70"/>
        <v>3.3425422322381235E-4</v>
      </c>
      <c r="S451" s="46">
        <f t="shared" si="70"/>
        <v>1.127661703817176E-4</v>
      </c>
      <c r="T451" s="46">
        <f t="shared" si="70"/>
        <v>-1.0162484961027221E-4</v>
      </c>
      <c r="U451" s="46">
        <f t="shared" si="70"/>
        <v>-3.0925456802105008E-4</v>
      </c>
      <c r="V451" s="46">
        <f t="shared" si="70"/>
        <v>6.2371448758536741E-4</v>
      </c>
      <c r="W451" s="46">
        <f t="shared" si="70"/>
        <v>-3.5579668892330823E-4</v>
      </c>
      <c r="X451" s="46">
        <f t="shared" si="70"/>
        <v>5.484674703311118E-4</v>
      </c>
      <c r="Y451" s="46">
        <f t="shared" si="70"/>
        <v>-3.9944722145811914E-4</v>
      </c>
      <c r="Z451" s="46">
        <f t="shared" si="70"/>
        <v>4.778239295805254E-4</v>
      </c>
      <c r="AA451" s="46">
        <f t="shared" si="70"/>
        <v>5.2106346060731932E-4</v>
      </c>
      <c r="AB451" s="46">
        <f t="shared" si="70"/>
        <v>-8.3595004961026925E-5</v>
      </c>
      <c r="AC451" s="46">
        <f t="shared" si="70"/>
        <v>-6.7090142790658365E-4</v>
      </c>
      <c r="AD451" s="46">
        <f t="shared" si="70"/>
        <v>4.5409272639429781E-4</v>
      </c>
      <c r="AE451" s="46">
        <f t="shared" si="70"/>
        <v>-1.2432964106990932E-4</v>
      </c>
      <c r="AF451" s="46">
        <f t="shared" si="70"/>
        <v>-6.8683790682552714E-4</v>
      </c>
      <c r="AG451" s="46">
        <f t="shared" si="70"/>
        <v>3.925746685955688E-4</v>
      </c>
      <c r="AH451" s="46">
        <f t="shared" si="70"/>
        <v>-1.6179211481107098E-4</v>
      </c>
      <c r="AI451" s="46">
        <f t="shared" si="70"/>
        <v>-7.0151114080455024E-4</v>
      </c>
      <c r="AJ451" s="46">
        <f t="shared" si="70"/>
        <v>3.358694106990075E-4</v>
      </c>
      <c r="AK451" s="46"/>
    </row>
    <row r="452" spans="3:37">
      <c r="C452" t="s">
        <v>7041</v>
      </c>
      <c r="D452" t="s">
        <v>52</v>
      </c>
      <c r="E452" t="s">
        <v>6907</v>
      </c>
      <c r="F452" s="46">
        <f t="shared" ref="F452:AJ452" si="71">IFERROR((F230-F51)/F51,0)</f>
        <v>0.7287580651311758</v>
      </c>
      <c r="G452" s="46">
        <f t="shared" si="71"/>
        <v>0.57989584011378326</v>
      </c>
      <c r="H452" s="46">
        <f t="shared" si="71"/>
        <v>0.43070829435029118</v>
      </c>
      <c r="I452" s="46">
        <f t="shared" si="71"/>
        <v>0.28443216737112431</v>
      </c>
      <c r="J452" s="46">
        <f t="shared" si="71"/>
        <v>0.14098305752820192</v>
      </c>
      <c r="K452" s="46">
        <f t="shared" si="71"/>
        <v>2.7979434000400031E-4</v>
      </c>
      <c r="L452" s="46">
        <f t="shared" si="71"/>
        <v>2.6154971529417228E-4</v>
      </c>
      <c r="M452" s="46">
        <f t="shared" si="71"/>
        <v>2.4402662941482494E-4</v>
      </c>
      <c r="N452" s="46">
        <f t="shared" si="71"/>
        <v>2.2718310919270284E-4</v>
      </c>
      <c r="O452" s="46">
        <f t="shared" si="71"/>
        <v>2.1098037506598751E-4</v>
      </c>
      <c r="P452" s="46">
        <f t="shared" si="71"/>
        <v>1.9538254301333625E-4</v>
      </c>
      <c r="Q452" s="46">
        <f t="shared" si="71"/>
        <v>2.9210915307992567E-4</v>
      </c>
      <c r="R452" s="46">
        <f t="shared" si="71"/>
        <v>3.8563380100674111E-4</v>
      </c>
      <c r="S452" s="46">
        <f t="shared" si="71"/>
        <v>4.7611289093364885E-4</v>
      </c>
      <c r="T452" s="46">
        <f t="shared" si="71"/>
        <v>5.6369280383850441E-4</v>
      </c>
      <c r="U452" s="46">
        <f t="shared" si="71"/>
        <v>6.4851068779437965E-4</v>
      </c>
      <c r="V452" s="46">
        <f t="shared" si="71"/>
        <v>-4.9358372168461546E-5</v>
      </c>
      <c r="W452" s="46">
        <f t="shared" si="71"/>
        <v>5.5462796343217868E-4</v>
      </c>
      <c r="X452" s="46">
        <f t="shared" si="71"/>
        <v>-1.1973911446243591E-4</v>
      </c>
      <c r="Y452" s="46">
        <f t="shared" si="71"/>
        <v>4.6657802426370551E-4</v>
      </c>
      <c r="Z452" s="46">
        <f t="shared" si="71"/>
        <v>-1.8581409015881544E-4</v>
      </c>
      <c r="AA452" s="46">
        <f t="shared" si="71"/>
        <v>1.4261654236116445E-4</v>
      </c>
      <c r="AB452" s="46">
        <f t="shared" si="71"/>
        <v>-1.8472523789370032E-4</v>
      </c>
      <c r="AC452" s="46">
        <f t="shared" si="71"/>
        <v>-5.0267320520037419E-4</v>
      </c>
      <c r="AD452" s="46">
        <f t="shared" si="71"/>
        <v>3.4084040137251614E-4</v>
      </c>
      <c r="AE452" s="46">
        <f t="shared" si="71"/>
        <v>2.4431359821096133E-5</v>
      </c>
      <c r="AF452" s="46">
        <f t="shared" si="71"/>
        <v>-2.8327233775822563E-4</v>
      </c>
      <c r="AG452" s="46">
        <f t="shared" si="71"/>
        <v>5.2292511282081729E-4</v>
      </c>
      <c r="AH452" s="46">
        <f t="shared" si="71"/>
        <v>2.1678666967940599E-4</v>
      </c>
      <c r="AI452" s="46">
        <f t="shared" si="71"/>
        <v>-8.1262829852534301E-5</v>
      </c>
      <c r="AJ452" s="46">
        <f t="shared" si="71"/>
        <v>-3.7153980073021531E-4</v>
      </c>
      <c r="AK452" s="46"/>
    </row>
    <row r="453" spans="3:37">
      <c r="C453" t="s">
        <v>7041</v>
      </c>
      <c r="D453" t="s">
        <v>53</v>
      </c>
      <c r="E453" t="s">
        <v>6906</v>
      </c>
      <c r="F453" s="46">
        <f t="shared" ref="F453:AJ453" si="72">IFERROR((F231-F52)/F52,0)</f>
        <v>0.7320571049734953</v>
      </c>
      <c r="G453" s="46">
        <f t="shared" si="72"/>
        <v>0.58020252043167353</v>
      </c>
      <c r="H453" s="46">
        <f t="shared" si="72"/>
        <v>0.4292899723184781</v>
      </c>
      <c r="I453" s="46">
        <f t="shared" si="72"/>
        <v>0.2833531287251071</v>
      </c>
      <c r="J453" s="46">
        <f t="shared" si="72"/>
        <v>0.14023674508079345</v>
      </c>
      <c r="K453" s="46">
        <f t="shared" si="72"/>
        <v>-1.4016082332182577E-4</v>
      </c>
      <c r="L453" s="46">
        <f t="shared" si="72"/>
        <v>-7.9451184382859101E-4</v>
      </c>
      <c r="M453" s="46">
        <f t="shared" si="72"/>
        <v>4.8999821278117935E-4</v>
      </c>
      <c r="N453" s="46">
        <f t="shared" si="72"/>
        <v>-1.5119546414006323E-4</v>
      </c>
      <c r="O453" s="46">
        <f t="shared" si="72"/>
        <v>-7.6799590335216591E-4</v>
      </c>
      <c r="P453" s="46">
        <f t="shared" si="72"/>
        <v>4.4408662586505445E-4</v>
      </c>
      <c r="Q453" s="46">
        <f t="shared" si="72"/>
        <v>-4.1439740510357281E-4</v>
      </c>
      <c r="R453" s="46">
        <f t="shared" si="72"/>
        <v>5.0161326256378011E-4</v>
      </c>
      <c r="S453" s="46">
        <f t="shared" si="72"/>
        <v>-3.298515535772848E-4</v>
      </c>
      <c r="T453" s="46">
        <f t="shared" si="72"/>
        <v>5.5545330375391668E-4</v>
      </c>
      <c r="U453" s="46">
        <f t="shared" si="72"/>
        <v>-2.5063838809037675E-4</v>
      </c>
      <c r="V453" s="46">
        <f t="shared" si="72"/>
        <v>-1.7400618005700152E-4</v>
      </c>
      <c r="W453" s="46">
        <f t="shared" si="72"/>
        <v>-9.9830810722656093E-5</v>
      </c>
      <c r="X453" s="46">
        <f t="shared" si="72"/>
        <v>-2.7995994297026331E-5</v>
      </c>
      <c r="Y453" s="46">
        <f t="shared" si="72"/>
        <v>4.1607330357797599E-5</v>
      </c>
      <c r="Z453" s="46">
        <f t="shared" si="72"/>
        <v>1.0908155221689037E-4</v>
      </c>
      <c r="AA453" s="46">
        <f t="shared" si="72"/>
        <v>-3.7793342306005167E-4</v>
      </c>
      <c r="AB453" s="46">
        <f t="shared" si="72"/>
        <v>-4.6393042912381164E-6</v>
      </c>
      <c r="AC453" s="46">
        <f t="shared" si="72"/>
        <v>3.5794229521517222E-4</v>
      </c>
      <c r="AD453" s="46">
        <f t="shared" si="72"/>
        <v>7.1026598243473129E-4</v>
      </c>
      <c r="AE453" s="46">
        <f t="shared" si="72"/>
        <v>-3.7731437259017709E-4</v>
      </c>
      <c r="AF453" s="46">
        <f t="shared" si="72"/>
        <v>-2.4569609496714785E-5</v>
      </c>
      <c r="AG453" s="46">
        <f t="shared" si="72"/>
        <v>3.1860180252036712E-4</v>
      </c>
      <c r="AH453" s="46">
        <f t="shared" si="72"/>
        <v>6.5258437111913542E-4</v>
      </c>
      <c r="AI453" s="46">
        <f t="shared" si="72"/>
        <v>-3.7676074956518186E-4</v>
      </c>
      <c r="AJ453" s="46">
        <f t="shared" si="72"/>
        <v>-4.2420946358387343E-5</v>
      </c>
      <c r="AK453" s="46"/>
    </row>
    <row r="454" spans="3:37">
      <c r="C454" t="s">
        <v>7041</v>
      </c>
      <c r="D454" t="s">
        <v>54</v>
      </c>
      <c r="E454" t="s">
        <v>6905</v>
      </c>
      <c r="F454" s="46">
        <f t="shared" ref="F454:AJ454" si="73">IFERROR((F232-F53)/F53,0)</f>
        <v>0.73198748838310113</v>
      </c>
      <c r="G454" s="46">
        <f t="shared" si="73"/>
        <v>0.58072458784045222</v>
      </c>
      <c r="H454" s="46">
        <f t="shared" si="73"/>
        <v>0.42853958076810206</v>
      </c>
      <c r="I454" s="46">
        <f t="shared" si="73"/>
        <v>0.2831895170821942</v>
      </c>
      <c r="J454" s="46">
        <f t="shared" si="73"/>
        <v>0.1406485728970566</v>
      </c>
      <c r="K454" s="46">
        <f t="shared" si="73"/>
        <v>8.3609161545740906E-4</v>
      </c>
      <c r="L454" s="46">
        <f t="shared" si="73"/>
        <v>-7.8083858233185457E-4</v>
      </c>
      <c r="M454" s="46">
        <f t="shared" si="73"/>
        <v>1.307295048421419E-3</v>
      </c>
      <c r="N454" s="46">
        <f t="shared" si="73"/>
        <v>-2.5606562377712092E-4</v>
      </c>
      <c r="O454" s="46">
        <f t="shared" si="73"/>
        <v>1.7426460462686021E-3</v>
      </c>
      <c r="P454" s="46">
        <f t="shared" si="73"/>
        <v>2.2952428720566018E-4</v>
      </c>
      <c r="Q454" s="46">
        <f t="shared" si="73"/>
        <v>2.923150864090388E-4</v>
      </c>
      <c r="R454" s="46">
        <f t="shared" si="73"/>
        <v>3.530273080457114E-4</v>
      </c>
      <c r="S454" s="46">
        <f t="shared" si="73"/>
        <v>4.1176248302800386E-4</v>
      </c>
      <c r="T454" s="46">
        <f t="shared" si="73"/>
        <v>4.6861563565759099E-4</v>
      </c>
      <c r="U454" s="46">
        <f t="shared" si="73"/>
        <v>5.2367579662726234E-4</v>
      </c>
      <c r="V454" s="46">
        <f t="shared" si="73"/>
        <v>-2.029072962529434E-4</v>
      </c>
      <c r="W454" s="46">
        <f t="shared" si="73"/>
        <v>-9.0619603932318095E-4</v>
      </c>
      <c r="X454" s="46">
        <f t="shared" si="73"/>
        <v>1.4290596007266649E-3</v>
      </c>
      <c r="Y454" s="46">
        <f t="shared" si="73"/>
        <v>7.2227008574312615E-4</v>
      </c>
      <c r="Z454" s="46">
        <f t="shared" si="73"/>
        <v>3.7100623248770051E-5</v>
      </c>
      <c r="AA454" s="46">
        <f t="shared" si="73"/>
        <v>3.3392528687768708E-4</v>
      </c>
      <c r="AB454" s="46">
        <f t="shared" si="73"/>
        <v>-2.4246330275707738E-5</v>
      </c>
      <c r="AC454" s="46">
        <f t="shared" si="73"/>
        <v>-3.7213940256290397E-4</v>
      </c>
      <c r="AD454" s="46">
        <f t="shared" si="73"/>
        <v>-7.101901203965536E-4</v>
      </c>
      <c r="AE454" s="46">
        <f t="shared" si="73"/>
        <v>-1.0388103376444723E-3</v>
      </c>
      <c r="AF454" s="46">
        <f t="shared" si="73"/>
        <v>1.3261312134795582E-3</v>
      </c>
      <c r="AG454" s="46">
        <f t="shared" si="73"/>
        <v>9.787971456077676E-4</v>
      </c>
      <c r="AH454" s="46">
        <f t="shared" si="73"/>
        <v>6.4076338146673865E-4</v>
      </c>
      <c r="AI454" s="46">
        <f t="shared" si="73"/>
        <v>3.1166131511654443E-4</v>
      </c>
      <c r="AJ454" s="46">
        <f t="shared" si="73"/>
        <v>-8.8584343872574032E-6</v>
      </c>
      <c r="AK454" s="46"/>
    </row>
    <row r="455" spans="3:37">
      <c r="C455" t="s">
        <v>7041</v>
      </c>
      <c r="D455" t="s">
        <v>55</v>
      </c>
      <c r="E455" t="s">
        <v>6904</v>
      </c>
      <c r="F455" s="46">
        <f t="shared" ref="F455:AJ455" si="74">IFERROR((F233-F54)/F54,0)</f>
        <v>0.73033536732791293</v>
      </c>
      <c r="G455" s="46">
        <f t="shared" si="74"/>
        <v>0.5786146336248309</v>
      </c>
      <c r="H455" s="46">
        <f t="shared" si="74"/>
        <v>0.42988392972793776</v>
      </c>
      <c r="I455" s="46">
        <f t="shared" si="74"/>
        <v>0.28405572927337441</v>
      </c>
      <c r="J455" s="46">
        <f t="shared" si="74"/>
        <v>0.14104588906765395</v>
      </c>
      <c r="K455" s="46">
        <f t="shared" si="74"/>
        <v>7.7348718937621805E-4</v>
      </c>
      <c r="L455" s="46">
        <f t="shared" si="74"/>
        <v>5.9691126385893513E-4</v>
      </c>
      <c r="M455" s="46">
        <f t="shared" si="74"/>
        <v>4.2731856703458583E-4</v>
      </c>
      <c r="N455" s="46">
        <f t="shared" si="74"/>
        <v>2.6430287230314758E-4</v>
      </c>
      <c r="O455" s="46">
        <f t="shared" si="74"/>
        <v>1.0748886161040538E-4</v>
      </c>
      <c r="P455" s="46">
        <f t="shared" si="74"/>
        <v>-4.3470759349807821E-5</v>
      </c>
      <c r="Q455" s="46">
        <f t="shared" si="74"/>
        <v>1.3331420764431368E-3</v>
      </c>
      <c r="R455" s="46">
        <f t="shared" si="74"/>
        <v>-3.1993500072476663E-4</v>
      </c>
      <c r="S455" s="46">
        <f t="shared" si="74"/>
        <v>1.0163509225652961E-3</v>
      </c>
      <c r="T455" s="46">
        <f t="shared" si="74"/>
        <v>-5.786820264056413E-4</v>
      </c>
      <c r="U455" s="46">
        <f t="shared" si="74"/>
        <v>7.1954120755328432E-4</v>
      </c>
      <c r="V455" s="46">
        <f t="shared" si="74"/>
        <v>1.1964322650735841E-3</v>
      </c>
      <c r="W455" s="46">
        <f t="shared" si="74"/>
        <v>-1.0937736537006339E-3</v>
      </c>
      <c r="X455" s="46">
        <f t="shared" si="74"/>
        <v>-6.0332161301746067E-4</v>
      </c>
      <c r="Y455" s="46">
        <f t="shared" si="74"/>
        <v>-1.2810507716525996E-4</v>
      </c>
      <c r="Z455" s="46">
        <f t="shared" si="74"/>
        <v>3.3257501434107758E-4</v>
      </c>
      <c r="AA455" s="46">
        <f t="shared" si="74"/>
        <v>-8.4640081198018901E-4</v>
      </c>
      <c r="AB455" s="46">
        <f t="shared" si="74"/>
        <v>-8.6796940388803788E-5</v>
      </c>
      <c r="AC455" s="46">
        <f t="shared" si="74"/>
        <v>6.5100837961230731E-4</v>
      </c>
      <c r="AD455" s="46">
        <f t="shared" si="74"/>
        <v>-1.1106933026364158E-3</v>
      </c>
      <c r="AE455" s="46">
        <f t="shared" si="74"/>
        <v>-3.7918865224054844E-4</v>
      </c>
      <c r="AF455" s="46">
        <f t="shared" si="74"/>
        <v>3.3219015230970332E-4</v>
      </c>
      <c r="AG455" s="46">
        <f t="shared" si="74"/>
        <v>1.0242624220594722E-3</v>
      </c>
      <c r="AH455" s="46">
        <f t="shared" si="74"/>
        <v>-6.4809290362763394E-4</v>
      </c>
      <c r="AI455" s="46">
        <f t="shared" si="74"/>
        <v>3.8643850704584138E-5</v>
      </c>
      <c r="AJ455" s="46">
        <f t="shared" si="74"/>
        <v>7.0747189822969482E-4</v>
      </c>
      <c r="AK455" s="46"/>
    </row>
    <row r="456" spans="3:37">
      <c r="C456" t="s">
        <v>7041</v>
      </c>
      <c r="D456" t="s">
        <v>56</v>
      </c>
      <c r="E456" t="s">
        <v>6903</v>
      </c>
      <c r="F456" s="46">
        <f t="shared" ref="F456:AJ456" si="75">IFERROR((F234-F55)/F55,0)</f>
        <v>0.7108464208874512</v>
      </c>
      <c r="G456" s="46">
        <f t="shared" si="75"/>
        <v>0.56227227769565491</v>
      </c>
      <c r="H456" s="46">
        <f t="shared" si="75"/>
        <v>0.41121585657990167</v>
      </c>
      <c r="I456" s="46">
        <f t="shared" si="75"/>
        <v>0.27168827653071265</v>
      </c>
      <c r="J456" s="46">
        <f t="shared" si="75"/>
        <v>0.13632772227552517</v>
      </c>
      <c r="K456" s="46">
        <f t="shared" si="75"/>
        <v>-1.7943662168182857E-3</v>
      </c>
      <c r="L456" s="46">
        <f t="shared" si="75"/>
        <v>1.4396514265373407E-3</v>
      </c>
      <c r="M456" s="46">
        <f t="shared" si="75"/>
        <v>-1.9556887915012948E-3</v>
      </c>
      <c r="N456" s="46">
        <f t="shared" si="75"/>
        <v>1.1764575494381264E-3</v>
      </c>
      <c r="O456" s="46">
        <f t="shared" si="75"/>
        <v>-2.1067537861914265E-3</v>
      </c>
      <c r="P456" s="46">
        <f t="shared" si="75"/>
        <v>9.2973680777573412E-4</v>
      </c>
      <c r="Q456" s="46">
        <f t="shared" si="75"/>
        <v>-2.9502727051670917E-3</v>
      </c>
      <c r="R456" s="46">
        <f t="shared" si="75"/>
        <v>-6.8737913037571772E-4</v>
      </c>
      <c r="S456" s="46">
        <f t="shared" si="75"/>
        <v>1.5049275158257433E-3</v>
      </c>
      <c r="T456" s="46">
        <f t="shared" si="75"/>
        <v>-2.20515829105347E-3</v>
      </c>
      <c r="U456" s="46">
        <f t="shared" si="75"/>
        <v>-5.6211984876745595E-5</v>
      </c>
      <c r="V456" s="46">
        <f t="shared" si="75"/>
        <v>3.5209216219954907E-6</v>
      </c>
      <c r="W456" s="46">
        <f t="shared" si="75"/>
        <v>6.1269515213306004E-5</v>
      </c>
      <c r="X456" s="46">
        <f t="shared" si="75"/>
        <v>1.171310579874268E-4</v>
      </c>
      <c r="Y456" s="46">
        <f t="shared" si="75"/>
        <v>1.7119655775418085E-4</v>
      </c>
      <c r="Z456" s="46">
        <f t="shared" si="75"/>
        <v>2.2355126280256273E-4</v>
      </c>
      <c r="AA456" s="46">
        <f t="shared" si="75"/>
        <v>-2.456678343084313E-3</v>
      </c>
      <c r="AB456" s="46">
        <f t="shared" si="75"/>
        <v>-1.5862043488478379E-3</v>
      </c>
      <c r="AC456" s="46">
        <f t="shared" si="75"/>
        <v>-7.4079054226605353E-4</v>
      </c>
      <c r="AD456" s="46">
        <f t="shared" si="75"/>
        <v>8.062991148933864E-5</v>
      </c>
      <c r="AE456" s="46">
        <f t="shared" si="75"/>
        <v>8.7906413967003361E-4</v>
      </c>
      <c r="AF456" s="46">
        <f t="shared" si="75"/>
        <v>1.6554636814120141E-3</v>
      </c>
      <c r="AG456" s="46">
        <f t="shared" si="75"/>
        <v>-2.3854953095231537E-3</v>
      </c>
      <c r="AH456" s="46">
        <f t="shared" si="75"/>
        <v>-1.5861100688404984E-3</v>
      </c>
      <c r="AI456" s="46">
        <f t="shared" si="75"/>
        <v>-8.0790882604017667E-4</v>
      </c>
      <c r="AJ456" s="46">
        <f t="shared" si="75"/>
        <v>-5.0060517465443743E-5</v>
      </c>
      <c r="AK456" s="46"/>
    </row>
    <row r="457" spans="3:37">
      <c r="C457" t="s">
        <v>7041</v>
      </c>
      <c r="D457" t="s">
        <v>57</v>
      </c>
      <c r="E457" t="s">
        <v>6902</v>
      </c>
      <c r="F457" s="46">
        <f t="shared" ref="F457:AJ457" si="76">IFERROR((F235-F56)/F56,0)</f>
        <v>8.2915975460279498E-2</v>
      </c>
      <c r="G457" s="46">
        <f t="shared" si="76"/>
        <v>7.5301815454113394E-2</v>
      </c>
      <c r="H457" s="46">
        <f t="shared" si="76"/>
        <v>6.7793980675859886E-2</v>
      </c>
      <c r="I457" s="46">
        <f t="shared" si="76"/>
        <v>6.0390259456338635E-2</v>
      </c>
      <c r="J457" s="46">
        <f t="shared" si="76"/>
        <v>5.3088501043843037E-2</v>
      </c>
      <c r="K457" s="46">
        <f t="shared" si="76"/>
        <v>4.5886613521120986E-2</v>
      </c>
      <c r="L457" s="46">
        <f t="shared" si="76"/>
        <v>2.7212026930024467E-2</v>
      </c>
      <c r="M457" s="46">
        <f t="shared" si="76"/>
        <v>9.1926214300867247E-3</v>
      </c>
      <c r="N457" s="46">
        <f t="shared" si="76"/>
        <v>-8.2054882218751801E-3</v>
      </c>
      <c r="O457" s="46">
        <f t="shared" si="76"/>
        <v>-2.5013890193265005E-2</v>
      </c>
      <c r="P457" s="46">
        <f t="shared" si="76"/>
        <v>-4.1262066979937249E-2</v>
      </c>
      <c r="Q457" s="46">
        <f t="shared" si="76"/>
        <v>-5.2730623637628933E-2</v>
      </c>
      <c r="R457" s="46">
        <f t="shared" si="76"/>
        <v>-6.3928046689826587E-2</v>
      </c>
      <c r="S457" s="46">
        <f t="shared" si="76"/>
        <v>-7.4863838805853122E-2</v>
      </c>
      <c r="T457" s="46">
        <f t="shared" si="76"/>
        <v>-8.5547063717899441E-2</v>
      </c>
      <c r="U457" s="46">
        <f t="shared" si="76"/>
        <v>8.4816354469583966E-2</v>
      </c>
      <c r="V457" s="46">
        <f t="shared" si="76"/>
        <v>6.4577549119341618E-2</v>
      </c>
      <c r="W457" s="46">
        <f t="shared" si="76"/>
        <v>4.5080080956417169E-2</v>
      </c>
      <c r="X457" s="46">
        <f t="shared" si="76"/>
        <v>2.6283950355384299E-2</v>
      </c>
      <c r="Y457" s="46">
        <f t="shared" si="76"/>
        <v>8.1519844790309721E-3</v>
      </c>
      <c r="Z457" s="46">
        <f t="shared" si="76"/>
        <v>-9.3504080991168737E-3</v>
      </c>
      <c r="AA457" s="46">
        <f t="shared" si="76"/>
        <v>-1.7322851947546569E-2</v>
      </c>
      <c r="AB457" s="46">
        <f t="shared" si="76"/>
        <v>-3.1179240583954729E-2</v>
      </c>
      <c r="AC457" s="46">
        <f t="shared" si="76"/>
        <v>-4.4650294459460019E-2</v>
      </c>
      <c r="AD457" s="46">
        <f t="shared" si="76"/>
        <v>-5.7751866903767796E-2</v>
      </c>
      <c r="AE457" s="46">
        <f t="shared" si="76"/>
        <v>-7.0498953367380712E-2</v>
      </c>
      <c r="AF457" s="46">
        <f t="shared" si="76"/>
        <v>6.9943293211748137E-2</v>
      </c>
      <c r="AG457" s="46">
        <f t="shared" si="76"/>
        <v>5.5850016949211385E-2</v>
      </c>
      <c r="AH457" s="46">
        <f t="shared" si="76"/>
        <v>4.2123186693022403E-2</v>
      </c>
      <c r="AI457" s="46">
        <f t="shared" si="76"/>
        <v>2.8748693661361915E-2</v>
      </c>
      <c r="AJ457" s="46">
        <f t="shared" si="76"/>
        <v>1.5713144176982847E-2</v>
      </c>
      <c r="AK457" s="46"/>
    </row>
    <row r="458" spans="3:37">
      <c r="C458" t="s">
        <v>7041</v>
      </c>
      <c r="D458" t="s">
        <v>58</v>
      </c>
      <c r="E458" t="s">
        <v>6901</v>
      </c>
      <c r="F458" s="46">
        <f t="shared" ref="F458:AJ458" si="77">IFERROR((F236-F57)/F57,0)</f>
        <v>8.9610822036452972E-2</v>
      </c>
      <c r="G458" s="46">
        <f t="shared" si="77"/>
        <v>8.8522299736716464E-2</v>
      </c>
      <c r="H458" s="46">
        <f t="shared" si="77"/>
        <v>8.7434864871844722E-2</v>
      </c>
      <c r="I458" s="46">
        <f t="shared" si="77"/>
        <v>8.6348516355489346E-2</v>
      </c>
      <c r="J458" s="46">
        <f t="shared" si="77"/>
        <v>8.5263253102387096E-2</v>
      </c>
      <c r="K458" s="46">
        <f t="shared" si="77"/>
        <v>8.417907402835885E-2</v>
      </c>
      <c r="L458" s="46">
        <f t="shared" si="77"/>
        <v>8.3095978050308716E-2</v>
      </c>
      <c r="M458" s="46">
        <f t="shared" si="77"/>
        <v>8.2013964086222593E-2</v>
      </c>
      <c r="N458" s="46">
        <f t="shared" si="77"/>
        <v>8.093303105516754E-2</v>
      </c>
      <c r="O458" s="46">
        <f t="shared" si="77"/>
        <v>7.9853177877290279E-2</v>
      </c>
      <c r="P458" s="46">
        <f t="shared" si="77"/>
        <v>7.8774403473816618E-2</v>
      </c>
      <c r="Q458" s="46">
        <f t="shared" si="77"/>
        <v>7.7696706767049734E-2</v>
      </c>
      <c r="R458" s="46">
        <f t="shared" si="77"/>
        <v>7.6620086680369431E-2</v>
      </c>
      <c r="S458" s="46">
        <f t="shared" si="77"/>
        <v>7.5544542138231349E-2</v>
      </c>
      <c r="T458" s="46">
        <f t="shared" si="77"/>
        <v>7.4470072066165308E-2</v>
      </c>
      <c r="U458" s="46">
        <f t="shared" si="77"/>
        <v>7.3396675390774713E-2</v>
      </c>
      <c r="V458" s="46">
        <f t="shared" si="77"/>
        <v>7.2324351039735071E-2</v>
      </c>
      <c r="W458" s="46">
        <f t="shared" si="77"/>
        <v>7.1253097941793408E-2</v>
      </c>
      <c r="X458" s="46">
        <f t="shared" si="77"/>
        <v>7.018291502676674E-2</v>
      </c>
      <c r="Y458" s="46">
        <f t="shared" si="77"/>
        <v>6.9113801225541255E-2</v>
      </c>
      <c r="Z458" s="46">
        <f t="shared" si="77"/>
        <v>6.8045755470071217E-2</v>
      </c>
      <c r="AA458" s="46">
        <f t="shared" si="77"/>
        <v>7.3412819567910764E-2</v>
      </c>
      <c r="AB458" s="46">
        <f t="shared" si="77"/>
        <v>7.8806853837096263E-2</v>
      </c>
      <c r="AC458" s="46">
        <f t="shared" si="77"/>
        <v>8.4227993806126944E-2</v>
      </c>
      <c r="AD458" s="46">
        <f t="shared" si="77"/>
        <v>8.967637568454967E-2</v>
      </c>
      <c r="AE458" s="46">
        <f t="shared" si="77"/>
        <v>-8.7373219694682022E-2</v>
      </c>
      <c r="AF458" s="46">
        <f t="shared" si="77"/>
        <v>-8.2787155472042184E-2</v>
      </c>
      <c r="AG458" s="46">
        <f t="shared" si="77"/>
        <v>-7.8178045700544985E-2</v>
      </c>
      <c r="AH458" s="46">
        <f t="shared" si="77"/>
        <v>-7.3545774573412104E-2</v>
      </c>
      <c r="AI458" s="46">
        <f t="shared" si="77"/>
        <v>-6.8890225701921742E-2</v>
      </c>
      <c r="AJ458" s="46">
        <f t="shared" si="77"/>
        <v>-6.4211282112484114E-2</v>
      </c>
      <c r="AK458" s="46"/>
    </row>
    <row r="459" spans="3:37">
      <c r="C459" t="s">
        <v>7041</v>
      </c>
      <c r="D459" t="s">
        <v>59</v>
      </c>
      <c r="E459" t="s">
        <v>6900</v>
      </c>
      <c r="F459" s="46">
        <f t="shared" ref="F459:AJ459" si="78">IFERROR((F237-F58)/F58,0)</f>
        <v>0.71103461399374879</v>
      </c>
      <c r="G459" s="46">
        <f t="shared" si="78"/>
        <v>0.55991453650592138</v>
      </c>
      <c r="H459" s="46">
        <f t="shared" si="78"/>
        <v>0.41344663604518994</v>
      </c>
      <c r="I459" s="46">
        <f t="shared" si="78"/>
        <v>0.27141934573124943</v>
      </c>
      <c r="J459" s="46">
        <f t="shared" si="78"/>
        <v>0.13363373567852779</v>
      </c>
      <c r="K459" s="46">
        <f t="shared" si="78"/>
        <v>-9.7416639386950669E-5</v>
      </c>
      <c r="L459" s="46">
        <f t="shared" si="78"/>
        <v>7.6948270616212426E-4</v>
      </c>
      <c r="M459" s="46">
        <f t="shared" si="78"/>
        <v>-3.1087262763717228E-4</v>
      </c>
      <c r="N459" s="46">
        <f t="shared" si="78"/>
        <v>5.3146887005514284E-4</v>
      </c>
      <c r="O459" s="46">
        <f t="shared" si="78"/>
        <v>-5.1075617025347355E-4</v>
      </c>
      <c r="P459" s="46">
        <f t="shared" si="78"/>
        <v>3.0835216681949622E-4</v>
      </c>
      <c r="Q459" s="46">
        <f t="shared" si="78"/>
        <v>3.9810165508562034E-4</v>
      </c>
      <c r="R459" s="46">
        <f t="shared" si="78"/>
        <v>4.8500721248170663E-4</v>
      </c>
      <c r="S459" s="46">
        <f t="shared" si="78"/>
        <v>5.6920190603428967E-4</v>
      </c>
      <c r="T459" s="46">
        <f t="shared" si="78"/>
        <v>6.5081062867992012E-4</v>
      </c>
      <c r="U459" s="46">
        <f t="shared" si="78"/>
        <v>7.2995071742466952E-4</v>
      </c>
      <c r="V459" s="46">
        <f t="shared" si="78"/>
        <v>4.4589536053819069E-4</v>
      </c>
      <c r="W459" s="46">
        <f t="shared" si="78"/>
        <v>1.7127625485988004E-4</v>
      </c>
      <c r="X459" s="46">
        <f t="shared" si="78"/>
        <v>-9.4369122187285914E-5</v>
      </c>
      <c r="Y459" s="46">
        <f t="shared" si="78"/>
        <v>-3.5147355141497747E-4</v>
      </c>
      <c r="Z459" s="46">
        <f t="shared" si="78"/>
        <v>-6.0044242466651373E-4</v>
      </c>
      <c r="AA459" s="46">
        <f t="shared" si="78"/>
        <v>1.1108173069898128E-4</v>
      </c>
      <c r="AB459" s="46">
        <f t="shared" si="78"/>
        <v>6.4298604077219932E-4</v>
      </c>
      <c r="AC459" s="46">
        <f t="shared" si="78"/>
        <v>-3.3246380946752542E-4</v>
      </c>
      <c r="AD459" s="46">
        <f t="shared" si="78"/>
        <v>1.9063878077943487E-4</v>
      </c>
      <c r="AE459" s="46">
        <f t="shared" si="78"/>
        <v>6.9910312567431109E-4</v>
      </c>
      <c r="AF459" s="46">
        <f t="shared" si="78"/>
        <v>-2.3674128796493323E-4</v>
      </c>
      <c r="AG459" s="46">
        <f t="shared" si="78"/>
        <v>2.6369878502379893E-4</v>
      </c>
      <c r="AH459" s="46">
        <f t="shared" si="78"/>
        <v>-6.4116573794368843E-4</v>
      </c>
      <c r="AI459" s="46">
        <f t="shared" si="78"/>
        <v>-1.4862881074231921E-4</v>
      </c>
      <c r="AJ459" s="46">
        <f t="shared" si="78"/>
        <v>3.3102639495462873E-4</v>
      </c>
      <c r="AK459" s="46"/>
    </row>
    <row r="460" spans="3:37">
      <c r="C460" t="s">
        <v>7042</v>
      </c>
      <c r="D460" t="s">
        <v>35</v>
      </c>
      <c r="E460" t="s">
        <v>6899</v>
      </c>
      <c r="F460" s="46">
        <f t="shared" ref="F460:AJ460" si="79">IFERROR((F238-F59)/F59,0)</f>
        <v>-5.3216572636999207E-2</v>
      </c>
      <c r="G460" s="46">
        <f t="shared" si="79"/>
        <v>-4.4251126021311565E-2</v>
      </c>
      <c r="H460" s="46">
        <f t="shared" si="79"/>
        <v>-3.217147373951345E-2</v>
      </c>
      <c r="I460" s="46">
        <f t="shared" si="79"/>
        <v>-2.0778104688944653E-2</v>
      </c>
      <c r="J460" s="46">
        <f t="shared" si="79"/>
        <v>-1.0014149455523771E-2</v>
      </c>
      <c r="K460" s="46">
        <f t="shared" si="79"/>
        <v>1.7114689537732852E-4</v>
      </c>
      <c r="L460" s="46">
        <f t="shared" si="79"/>
        <v>5.7927267335837877E-5</v>
      </c>
      <c r="M460" s="46">
        <f t="shared" si="79"/>
        <v>-4.951781194473695E-5</v>
      </c>
      <c r="N460" s="46">
        <f t="shared" si="79"/>
        <v>-1.5161913613928921E-4</v>
      </c>
      <c r="O460" s="46">
        <f t="shared" si="79"/>
        <v>-2.4876568783975593E-4</v>
      </c>
      <c r="P460" s="46">
        <f t="shared" si="79"/>
        <v>-3.4130959085428144E-4</v>
      </c>
      <c r="Q460" s="46">
        <f t="shared" si="79"/>
        <v>-8.5140862315593268E-4</v>
      </c>
      <c r="R460" s="46">
        <f t="shared" si="79"/>
        <v>-1.3407873191267966E-3</v>
      </c>
      <c r="S460" s="46">
        <f t="shared" si="79"/>
        <v>9.6206505789326658E-4</v>
      </c>
      <c r="T460" s="46">
        <f t="shared" si="79"/>
        <v>4.5639494221884125E-4</v>
      </c>
      <c r="U460" s="46">
        <f t="shared" si="79"/>
        <v>-2.9914399162577403E-5</v>
      </c>
      <c r="V460" s="46">
        <f t="shared" si="79"/>
        <v>-9.0154859720757339E-4</v>
      </c>
      <c r="W460" s="46">
        <f t="shared" si="79"/>
        <v>8.258444696492655E-4</v>
      </c>
      <c r="X460" s="46">
        <f t="shared" si="79"/>
        <v>-2.9395910560841292E-5</v>
      </c>
      <c r="Y460" s="46">
        <f t="shared" si="79"/>
        <v>-8.5361382566871236E-4</v>
      </c>
      <c r="Z460" s="46">
        <f t="shared" si="79"/>
        <v>7.8061201311766437E-4</v>
      </c>
      <c r="AA460" s="46">
        <f t="shared" si="79"/>
        <v>4.6257516867833227E-4</v>
      </c>
      <c r="AB460" s="46">
        <f t="shared" si="79"/>
        <v>-1.7428016326714101E-4</v>
      </c>
      <c r="AC460" s="46">
        <f t="shared" si="79"/>
        <v>-7.8977290934103737E-4</v>
      </c>
      <c r="AD460" s="46">
        <f t="shared" si="79"/>
        <v>8.8461942132730639E-4</v>
      </c>
      <c r="AE460" s="46">
        <f t="shared" si="79"/>
        <v>2.7191921544251915E-4</v>
      </c>
      <c r="AF460" s="46">
        <f t="shared" si="79"/>
        <v>-3.2121322813766717E-4</v>
      </c>
      <c r="AG460" s="46">
        <f t="shared" si="79"/>
        <v>-8.957005771421182E-4</v>
      </c>
      <c r="AH460" s="46">
        <f t="shared" si="79"/>
        <v>6.7669095355200784E-4</v>
      </c>
      <c r="AI460" s="46">
        <f t="shared" si="79"/>
        <v>1.0450568649830588E-4</v>
      </c>
      <c r="AJ460" s="46">
        <f t="shared" si="79"/>
        <v>-4.5050288283927031E-4</v>
      </c>
      <c r="AK460" s="46"/>
    </row>
    <row r="461" spans="3:37">
      <c r="C461" t="s">
        <v>7042</v>
      </c>
      <c r="D461" t="s">
        <v>36</v>
      </c>
      <c r="E461" t="s">
        <v>6898</v>
      </c>
      <c r="F461" s="46">
        <f t="shared" ref="F461:AJ461" si="80">IFERROR((F239-F60)/F60,0)</f>
        <v>0</v>
      </c>
      <c r="G461" s="46">
        <f t="shared" si="80"/>
        <v>0</v>
      </c>
      <c r="H461" s="46">
        <f t="shared" si="80"/>
        <v>0</v>
      </c>
      <c r="I461" s="46">
        <f t="shared" si="80"/>
        <v>0</v>
      </c>
      <c r="J461" s="46">
        <f t="shared" si="80"/>
        <v>0</v>
      </c>
      <c r="K461" s="46">
        <f t="shared" si="80"/>
        <v>0</v>
      </c>
      <c r="L461" s="46">
        <f t="shared" si="80"/>
        <v>0</v>
      </c>
      <c r="M461" s="46">
        <f t="shared" si="80"/>
        <v>0</v>
      </c>
      <c r="N461" s="46">
        <f t="shared" si="80"/>
        <v>0</v>
      </c>
      <c r="O461" s="46">
        <f t="shared" si="80"/>
        <v>0</v>
      </c>
      <c r="P461" s="46">
        <f t="shared" si="80"/>
        <v>0</v>
      </c>
      <c r="Q461" s="46">
        <f t="shared" si="80"/>
        <v>0</v>
      </c>
      <c r="R461" s="46">
        <f t="shared" si="80"/>
        <v>0</v>
      </c>
      <c r="S461" s="46">
        <f t="shared" si="80"/>
        <v>0</v>
      </c>
      <c r="T461" s="46">
        <f t="shared" si="80"/>
        <v>0</v>
      </c>
      <c r="U461" s="46">
        <f t="shared" si="80"/>
        <v>0</v>
      </c>
      <c r="V461" s="46">
        <f t="shared" si="80"/>
        <v>0</v>
      </c>
      <c r="W461" s="46">
        <f t="shared" si="80"/>
        <v>0</v>
      </c>
      <c r="X461" s="46">
        <f t="shared" si="80"/>
        <v>0</v>
      </c>
      <c r="Y461" s="46">
        <f t="shared" si="80"/>
        <v>0</v>
      </c>
      <c r="Z461" s="46">
        <f t="shared" si="80"/>
        <v>0</v>
      </c>
      <c r="AA461" s="46">
        <f t="shared" si="80"/>
        <v>0</v>
      </c>
      <c r="AB461" s="46">
        <f t="shared" si="80"/>
        <v>0</v>
      </c>
      <c r="AC461" s="46">
        <f t="shared" si="80"/>
        <v>0</v>
      </c>
      <c r="AD461" s="46">
        <f t="shared" si="80"/>
        <v>0</v>
      </c>
      <c r="AE461" s="46">
        <f t="shared" si="80"/>
        <v>0</v>
      </c>
      <c r="AF461" s="46">
        <f t="shared" si="80"/>
        <v>0</v>
      </c>
      <c r="AG461" s="46">
        <f t="shared" si="80"/>
        <v>0</v>
      </c>
      <c r="AH461" s="46">
        <f t="shared" si="80"/>
        <v>0</v>
      </c>
      <c r="AI461" s="46">
        <f t="shared" si="80"/>
        <v>0</v>
      </c>
      <c r="AJ461" s="46">
        <f t="shared" si="80"/>
        <v>0</v>
      </c>
      <c r="AK461" s="46"/>
    </row>
    <row r="462" spans="3:37">
      <c r="C462" t="s">
        <v>7042</v>
      </c>
      <c r="D462" t="s">
        <v>37</v>
      </c>
      <c r="E462" t="s">
        <v>6897</v>
      </c>
      <c r="F462" s="46">
        <f t="shared" ref="F462:AJ462" si="81">IFERROR((F240-F61)/F61,0)</f>
        <v>0</v>
      </c>
      <c r="G462" s="46">
        <f t="shared" si="81"/>
        <v>0</v>
      </c>
      <c r="H462" s="46">
        <f t="shared" si="81"/>
        <v>0</v>
      </c>
      <c r="I462" s="46">
        <f t="shared" si="81"/>
        <v>0</v>
      </c>
      <c r="J462" s="46">
        <f t="shared" si="81"/>
        <v>0</v>
      </c>
      <c r="K462" s="46">
        <f t="shared" si="81"/>
        <v>0</v>
      </c>
      <c r="L462" s="46">
        <f t="shared" si="81"/>
        <v>0</v>
      </c>
      <c r="M462" s="46">
        <f t="shared" si="81"/>
        <v>0</v>
      </c>
      <c r="N462" s="46">
        <f t="shared" si="81"/>
        <v>0</v>
      </c>
      <c r="O462" s="46">
        <f t="shared" si="81"/>
        <v>0</v>
      </c>
      <c r="P462" s="46">
        <f t="shared" si="81"/>
        <v>0</v>
      </c>
      <c r="Q462" s="46">
        <f t="shared" si="81"/>
        <v>0</v>
      </c>
      <c r="R462" s="46">
        <f t="shared" si="81"/>
        <v>0</v>
      </c>
      <c r="S462" s="46">
        <f t="shared" si="81"/>
        <v>0</v>
      </c>
      <c r="T462" s="46">
        <f t="shared" si="81"/>
        <v>0</v>
      </c>
      <c r="U462" s="46">
        <f t="shared" si="81"/>
        <v>0</v>
      </c>
      <c r="V462" s="46">
        <f t="shared" si="81"/>
        <v>0</v>
      </c>
      <c r="W462" s="46">
        <f t="shared" si="81"/>
        <v>0</v>
      </c>
      <c r="X462" s="46">
        <f t="shared" si="81"/>
        <v>0</v>
      </c>
      <c r="Y462" s="46">
        <f t="shared" si="81"/>
        <v>0</v>
      </c>
      <c r="Z462" s="46">
        <f t="shared" si="81"/>
        <v>0</v>
      </c>
      <c r="AA462" s="46">
        <f t="shared" si="81"/>
        <v>0</v>
      </c>
      <c r="AB462" s="46">
        <f t="shared" si="81"/>
        <v>0</v>
      </c>
      <c r="AC462" s="46">
        <f t="shared" si="81"/>
        <v>0</v>
      </c>
      <c r="AD462" s="46">
        <f t="shared" si="81"/>
        <v>0</v>
      </c>
      <c r="AE462" s="46">
        <f t="shared" si="81"/>
        <v>0</v>
      </c>
      <c r="AF462" s="46">
        <f t="shared" si="81"/>
        <v>0</v>
      </c>
      <c r="AG462" s="46">
        <f t="shared" si="81"/>
        <v>0</v>
      </c>
      <c r="AH462" s="46">
        <f t="shared" si="81"/>
        <v>0</v>
      </c>
      <c r="AI462" s="46">
        <f t="shared" si="81"/>
        <v>0</v>
      </c>
      <c r="AJ462" s="46">
        <f t="shared" si="81"/>
        <v>0</v>
      </c>
      <c r="AK462" s="46"/>
    </row>
    <row r="463" spans="3:37">
      <c r="C463" t="s">
        <v>7042</v>
      </c>
      <c r="D463" t="s">
        <v>38</v>
      </c>
      <c r="E463" t="s">
        <v>6896</v>
      </c>
      <c r="F463" s="46">
        <f t="shared" ref="F463:AJ463" si="82">IFERROR((F241-F62)/F62,0)</f>
        <v>-5.595722082755359E-2</v>
      </c>
      <c r="G463" s="46">
        <f t="shared" si="82"/>
        <v>-4.2389102332712876E-2</v>
      </c>
      <c r="H463" s="46">
        <f t="shared" si="82"/>
        <v>-2.9614368896446069E-2</v>
      </c>
      <c r="I463" s="46">
        <f t="shared" si="82"/>
        <v>-1.7565408449021404E-2</v>
      </c>
      <c r="J463" s="46">
        <f t="shared" si="82"/>
        <v>-6.1820792257076826E-3</v>
      </c>
      <c r="K463" s="46">
        <f t="shared" si="82"/>
        <v>-2.9076408089787416E-3</v>
      </c>
      <c r="L463" s="46">
        <f t="shared" si="82"/>
        <v>2.0256105225675396E-4</v>
      </c>
      <c r="M463" s="46">
        <f t="shared" si="82"/>
        <v>3.1541330662273551E-3</v>
      </c>
      <c r="N463" s="46">
        <f t="shared" si="82"/>
        <v>-9.7873829207364982E-4</v>
      </c>
      <c r="O463" s="46">
        <f t="shared" si="82"/>
        <v>1.8582628954116125E-3</v>
      </c>
      <c r="P463" s="46">
        <f t="shared" si="82"/>
        <v>-2.0481014787857824E-3</v>
      </c>
      <c r="Q463" s="46">
        <f t="shared" si="82"/>
        <v>3.1509611677352257E-3</v>
      </c>
      <c r="R463" s="46">
        <f t="shared" si="82"/>
        <v>1.7983409029432194E-3</v>
      </c>
      <c r="S463" s="46">
        <f t="shared" si="82"/>
        <v>4.9957067437070583E-4</v>
      </c>
      <c r="T463" s="46">
        <f t="shared" si="82"/>
        <v>-7.4850254212451841E-4</v>
      </c>
      <c r="U463" s="46">
        <f t="shared" si="82"/>
        <v>-1.948790328758057E-3</v>
      </c>
      <c r="V463" s="46">
        <f t="shared" si="82"/>
        <v>2.3551985014489451E-3</v>
      </c>
      <c r="W463" s="46">
        <f t="shared" si="82"/>
        <v>7.4577840209191445E-4</v>
      </c>
      <c r="X463" s="46">
        <f t="shared" si="82"/>
        <v>-8.0418421740684578E-4</v>
      </c>
      <c r="Y463" s="46">
        <f t="shared" si="82"/>
        <v>-2.2979244433068168E-3</v>
      </c>
      <c r="Z463" s="46">
        <f t="shared" si="82"/>
        <v>1.7056053554834179E-3</v>
      </c>
      <c r="AA463" s="46">
        <f t="shared" si="82"/>
        <v>7.1185510387555264E-4</v>
      </c>
      <c r="AB463" s="46">
        <f t="shared" si="82"/>
        <v>-5.7796566517306122E-4</v>
      </c>
      <c r="AC463" s="46">
        <f t="shared" si="82"/>
        <v>-1.8245208673719827E-3</v>
      </c>
      <c r="AD463" s="46">
        <f t="shared" si="82"/>
        <v>2.0566303452937249E-3</v>
      </c>
      <c r="AE463" s="46">
        <f t="shared" si="82"/>
        <v>8.077791721652416E-4</v>
      </c>
      <c r="AF463" s="46">
        <f t="shared" si="82"/>
        <v>-4.0118753107931925E-4</v>
      </c>
      <c r="AG463" s="46">
        <f t="shared" si="82"/>
        <v>-1.5721504145002588E-3</v>
      </c>
      <c r="AH463" s="46">
        <f t="shared" si="82"/>
        <v>2.0648637248323934E-3</v>
      </c>
      <c r="AI463" s="46">
        <f t="shared" si="82"/>
        <v>8.9200936015845713E-4</v>
      </c>
      <c r="AJ463" s="46">
        <f t="shared" si="82"/>
        <v>-2.456365396283022E-4</v>
      </c>
      <c r="AK463" s="46"/>
    </row>
    <row r="464" spans="3:37">
      <c r="C464" t="s">
        <v>7042</v>
      </c>
      <c r="D464" t="s">
        <v>39</v>
      </c>
      <c r="E464" t="s">
        <v>6895</v>
      </c>
      <c r="F464" s="46">
        <f t="shared" ref="F464:AJ464" si="83">IFERROR((F242-F63)/F63,0)</f>
        <v>-5.4965309416206719E-2</v>
      </c>
      <c r="G464" s="46">
        <f t="shared" si="83"/>
        <v>-4.2757120061684119E-2</v>
      </c>
      <c r="H464" s="46">
        <f t="shared" si="83"/>
        <v>-2.7410957185422861E-2</v>
      </c>
      <c r="I464" s="46">
        <f t="shared" si="83"/>
        <v>-1.7614683649016239E-2</v>
      </c>
      <c r="J464" s="46">
        <f t="shared" si="83"/>
        <v>-8.3595941902084234E-3</v>
      </c>
      <c r="K464" s="46">
        <f t="shared" si="83"/>
        <v>3.9795141899159219E-4</v>
      </c>
      <c r="L464" s="46">
        <f t="shared" si="83"/>
        <v>8.2867226337315675E-5</v>
      </c>
      <c r="M464" s="46">
        <f t="shared" si="83"/>
        <v>-2.1614670477581278E-4</v>
      </c>
      <c r="N464" s="46">
        <f t="shared" si="83"/>
        <v>-5.0028925020644498E-4</v>
      </c>
      <c r="O464" s="46">
        <f t="shared" si="83"/>
        <v>-7.7064292775504866E-4</v>
      </c>
      <c r="P464" s="46">
        <f t="shared" si="83"/>
        <v>-1.028187679253581E-3</v>
      </c>
      <c r="Q464" s="46">
        <f t="shared" si="83"/>
        <v>1.1899790141825638E-3</v>
      </c>
      <c r="R464" s="46">
        <f t="shared" si="83"/>
        <v>3.318043282432378E-3</v>
      </c>
      <c r="S464" s="46">
        <f t="shared" si="83"/>
        <v>-1.9770184620462265E-3</v>
      </c>
      <c r="T464" s="46">
        <f t="shared" si="83"/>
        <v>1.2978889358968612E-4</v>
      </c>
      <c r="U464" s="46">
        <f t="shared" si="83"/>
        <v>2.1559321553293021E-3</v>
      </c>
      <c r="V464" s="46">
        <f t="shared" si="83"/>
        <v>-3.221569156944932E-3</v>
      </c>
      <c r="W464" s="46">
        <f t="shared" si="83"/>
        <v>-1.6048648379054942E-3</v>
      </c>
      <c r="X464" s="46">
        <f t="shared" si="83"/>
        <v>-4.7887102685629711E-5</v>
      </c>
      <c r="Y464" s="46">
        <f t="shared" si="83"/>
        <v>1.4526137769165844E-3</v>
      </c>
      <c r="Z464" s="46">
        <f t="shared" si="83"/>
        <v>2.8996559715245927E-3</v>
      </c>
      <c r="AA464" s="46">
        <f t="shared" si="83"/>
        <v>-1.5297527307901761E-3</v>
      </c>
      <c r="AB464" s="46">
        <f t="shared" si="83"/>
        <v>7.3220728033956411E-5</v>
      </c>
      <c r="AC464" s="46">
        <f t="shared" si="83"/>
        <v>1.6224242701340173E-3</v>
      </c>
      <c r="AD464" s="46">
        <f t="shared" si="83"/>
        <v>-2.8861909493106464E-3</v>
      </c>
      <c r="AE464" s="46">
        <f t="shared" si="83"/>
        <v>-1.3392429681990659E-3</v>
      </c>
      <c r="AF464" s="46">
        <f t="shared" si="83"/>
        <v>1.5830024676222269E-4</v>
      </c>
      <c r="AG464" s="46">
        <f t="shared" si="83"/>
        <v>1.6087682508419683E-3</v>
      </c>
      <c r="AH464" s="46">
        <f t="shared" si="83"/>
        <v>-2.6205656517807557E-3</v>
      </c>
      <c r="AI464" s="46">
        <f t="shared" si="83"/>
        <v>-1.1719578081375536E-3</v>
      </c>
      <c r="AJ464" s="46">
        <f t="shared" si="83"/>
        <v>2.3316359770039055E-4</v>
      </c>
      <c r="AK464" s="46"/>
    </row>
    <row r="465" spans="3:37">
      <c r="C465" t="s">
        <v>7042</v>
      </c>
      <c r="D465" t="s">
        <v>40</v>
      </c>
      <c r="E465" t="s">
        <v>6894</v>
      </c>
      <c r="F465" s="46">
        <f t="shared" ref="F465:AJ465" si="84">IFERROR((F243-F64)/F64,0)</f>
        <v>-5.6798597555981628E-2</v>
      </c>
      <c r="G465" s="46">
        <f t="shared" si="84"/>
        <v>-4.3833006432134523E-2</v>
      </c>
      <c r="H465" s="46">
        <f t="shared" si="84"/>
        <v>-3.1625568052689554E-2</v>
      </c>
      <c r="I465" s="46">
        <f t="shared" si="84"/>
        <v>-2.0111672836626866E-2</v>
      </c>
      <c r="J465" s="46">
        <f t="shared" si="84"/>
        <v>-9.2338497697256466E-3</v>
      </c>
      <c r="K465" s="46">
        <f t="shared" si="84"/>
        <v>1.0591930000040141E-3</v>
      </c>
      <c r="L465" s="46">
        <f t="shared" si="84"/>
        <v>-1.1653762594434883E-3</v>
      </c>
      <c r="M465" s="46">
        <f t="shared" si="84"/>
        <v>6.1696557355798943E-4</v>
      </c>
      <c r="N465" s="46">
        <f t="shared" si="84"/>
        <v>-1.4859682336858509E-3</v>
      </c>
      <c r="O465" s="46">
        <f t="shared" si="84"/>
        <v>2.1765896738168558E-4</v>
      </c>
      <c r="P465" s="46">
        <f t="shared" si="84"/>
        <v>-1.7761819351088872E-3</v>
      </c>
      <c r="Q465" s="46">
        <f t="shared" si="84"/>
        <v>-1.219882437755206E-3</v>
      </c>
      <c r="R465" s="46">
        <f t="shared" si="84"/>
        <v>-6.8617994989215243E-4</v>
      </c>
      <c r="S465" s="46">
        <f t="shared" si="84"/>
        <v>-1.7372503539725355E-4</v>
      </c>
      <c r="T465" s="46">
        <f t="shared" si="84"/>
        <v>3.1872639241098817E-4</v>
      </c>
      <c r="U465" s="46">
        <f t="shared" si="84"/>
        <v>7.9232315460108719E-4</v>
      </c>
      <c r="V465" s="46">
        <f t="shared" si="84"/>
        <v>8.4382808605538214E-4</v>
      </c>
      <c r="W465" s="46">
        <f t="shared" si="84"/>
        <v>8.9339444045414662E-4</v>
      </c>
      <c r="X465" s="46">
        <f t="shared" si="84"/>
        <v>9.4112964429832809E-4</v>
      </c>
      <c r="Y465" s="46">
        <f t="shared" si="84"/>
        <v>9.8713333062362056E-4</v>
      </c>
      <c r="Z465" s="46">
        <f t="shared" si="84"/>
        <v>1.0314980331966417E-3</v>
      </c>
      <c r="AA465" s="46">
        <f t="shared" si="84"/>
        <v>-1.3621974934808316E-3</v>
      </c>
      <c r="AB465" s="46">
        <f t="shared" si="84"/>
        <v>-1.125379662197756E-3</v>
      </c>
      <c r="AC465" s="46">
        <f t="shared" si="84"/>
        <v>-8.9650561500976102E-4</v>
      </c>
      <c r="AD465" s="46">
        <f t="shared" si="84"/>
        <v>-6.7518224726601384E-4</v>
      </c>
      <c r="AE465" s="46">
        <f t="shared" si="84"/>
        <v>-4.6104197090375239E-4</v>
      </c>
      <c r="AF465" s="46">
        <f t="shared" si="84"/>
        <v>-2.5374067711009664E-4</v>
      </c>
      <c r="AG465" s="46">
        <f t="shared" si="84"/>
        <v>-5.2955891164997879E-5</v>
      </c>
      <c r="AH465" s="46">
        <f t="shared" si="84"/>
        <v>1.4161490139927724E-4</v>
      </c>
      <c r="AI465" s="46">
        <f t="shared" si="84"/>
        <v>3.3025577564878029E-4</v>
      </c>
      <c r="AJ465" s="46">
        <f t="shared" si="84"/>
        <v>5.1323375108505709E-4</v>
      </c>
      <c r="AK465" s="46"/>
    </row>
    <row r="466" spans="3:37">
      <c r="C466" t="s">
        <v>7042</v>
      </c>
      <c r="D466" t="s">
        <v>41</v>
      </c>
      <c r="E466" t="s">
        <v>6893</v>
      </c>
      <c r="F466" s="46">
        <f t="shared" ref="F466:AJ466" si="85">IFERROR((F244-F65)/F65,0)</f>
        <v>-5.4708744694021504E-2</v>
      </c>
      <c r="G466" s="46">
        <f t="shared" si="85"/>
        <v>-4.5909547027548236E-2</v>
      </c>
      <c r="H466" s="46">
        <f t="shared" si="85"/>
        <v>-3.0388972333101061E-2</v>
      </c>
      <c r="I466" s="46">
        <f t="shared" si="85"/>
        <v>-2.2780526473925557E-2</v>
      </c>
      <c r="J466" s="46">
        <f t="shared" si="85"/>
        <v>-8.7562367364450392E-3</v>
      </c>
      <c r="K466" s="46">
        <f t="shared" si="85"/>
        <v>-2.138289430129611E-3</v>
      </c>
      <c r="L466" s="46">
        <f t="shared" si="85"/>
        <v>-2.3379141876869887E-3</v>
      </c>
      <c r="M466" s="46">
        <f t="shared" si="85"/>
        <v>-2.5273574695026534E-3</v>
      </c>
      <c r="N466" s="46">
        <f t="shared" si="85"/>
        <v>-2.7073788354257306E-3</v>
      </c>
      <c r="O466" s="46">
        <f t="shared" si="85"/>
        <v>-2.8786641254961091E-3</v>
      </c>
      <c r="P466" s="46">
        <f t="shared" si="85"/>
        <v>2.8226256071674314E-3</v>
      </c>
      <c r="Q466" s="46">
        <f t="shared" si="85"/>
        <v>-7.3840615657795453E-4</v>
      </c>
      <c r="R466" s="46">
        <f t="shared" si="85"/>
        <v>1.4714561186705457E-3</v>
      </c>
      <c r="S466" s="46">
        <f t="shared" si="85"/>
        <v>-1.9209089775869288E-3</v>
      </c>
      <c r="T466" s="46">
        <f t="shared" si="85"/>
        <v>2.2577142550167585E-4</v>
      </c>
      <c r="U466" s="46">
        <f t="shared" si="85"/>
        <v>2.2902611009298426E-3</v>
      </c>
      <c r="V466" s="46">
        <f t="shared" si="85"/>
        <v>-1.329738720444442E-3</v>
      </c>
      <c r="W466" s="46">
        <f t="shared" si="85"/>
        <v>2.9003401414545341E-4</v>
      </c>
      <c r="X466" s="46">
        <f t="shared" si="85"/>
        <v>1.8499668071567253E-3</v>
      </c>
      <c r="Y466" s="46">
        <f t="shared" si="85"/>
        <v>-1.5650830510636495E-3</v>
      </c>
      <c r="Z466" s="46">
        <f t="shared" si="85"/>
        <v>-2.7679999184985819E-5</v>
      </c>
      <c r="AA466" s="46">
        <f t="shared" si="85"/>
        <v>1.9481451493237908E-3</v>
      </c>
      <c r="AB466" s="46">
        <f t="shared" si="85"/>
        <v>-1.140407631903768E-3</v>
      </c>
      <c r="AC466" s="46">
        <f t="shared" si="85"/>
        <v>4.6392563040588717E-4</v>
      </c>
      <c r="AD466" s="46">
        <f t="shared" si="85"/>
        <v>2.0153310647564268E-3</v>
      </c>
      <c r="AE466" s="46">
        <f t="shared" si="85"/>
        <v>-9.2395264325333311E-4</v>
      </c>
      <c r="AF466" s="46">
        <f t="shared" si="85"/>
        <v>6.0006795176404759E-4</v>
      </c>
      <c r="AG466" s="46">
        <f t="shared" si="85"/>
        <v>2.076181020519827E-3</v>
      </c>
      <c r="AH466" s="46">
        <f t="shared" si="85"/>
        <v>-7.2759454380488732E-4</v>
      </c>
      <c r="AI466" s="46">
        <f t="shared" si="85"/>
        <v>7.2376267755809164E-4</v>
      </c>
      <c r="AJ466" s="46">
        <f t="shared" si="85"/>
        <v>-1.9755455939323967E-3</v>
      </c>
      <c r="AK466" s="46"/>
    </row>
    <row r="467" spans="3:37">
      <c r="C467" t="s">
        <v>7042</v>
      </c>
      <c r="D467" t="s">
        <v>42</v>
      </c>
      <c r="E467" t="s">
        <v>6892</v>
      </c>
      <c r="F467" s="46">
        <f t="shared" ref="F467:AJ467" si="86">IFERROR((F245-F66)/F66,0)</f>
        <v>-5.6227768867144909E-2</v>
      </c>
      <c r="G467" s="46">
        <f t="shared" si="86"/>
        <v>-4.2663538784927901E-2</v>
      </c>
      <c r="H467" s="46">
        <f t="shared" si="86"/>
        <v>-2.9892466389414469E-2</v>
      </c>
      <c r="I467" s="46">
        <f t="shared" si="86"/>
        <v>-1.7846958987445021E-2</v>
      </c>
      <c r="J467" s="46">
        <f t="shared" si="86"/>
        <v>-6.4668920499866937E-3</v>
      </c>
      <c r="K467" s="46">
        <f t="shared" si="86"/>
        <v>-3.1933920365949703E-3</v>
      </c>
      <c r="L467" s="46">
        <f t="shared" si="86"/>
        <v>-8.4081511043409166E-5</v>
      </c>
      <c r="M467" s="46">
        <f t="shared" si="86"/>
        <v>2.8666446281006915E-3</v>
      </c>
      <c r="N467" s="46">
        <f t="shared" si="86"/>
        <v>-1.265042313277228E-3</v>
      </c>
      <c r="O467" s="46">
        <f t="shared" si="86"/>
        <v>1.5711458336059572E-3</v>
      </c>
      <c r="P467" s="46">
        <f t="shared" si="86"/>
        <v>-2.3340990370618073E-3</v>
      </c>
      <c r="Q467" s="46">
        <f t="shared" si="86"/>
        <v>2.8634736386255813E-3</v>
      </c>
      <c r="R467" s="46">
        <f t="shared" si="86"/>
        <v>1.5112410138526399E-3</v>
      </c>
      <c r="S467" s="46">
        <f t="shared" si="86"/>
        <v>2.1284299271286518E-4</v>
      </c>
      <c r="T467" s="46">
        <f t="shared" si="86"/>
        <v>-1.0348725453281551E-3</v>
      </c>
      <c r="U467" s="46">
        <f t="shared" si="86"/>
        <v>-2.2348163480716068E-3</v>
      </c>
      <c r="V467" s="46">
        <f t="shared" si="86"/>
        <v>2.0679390255949654E-3</v>
      </c>
      <c r="W467" s="46">
        <f t="shared" si="86"/>
        <v>4.5898016111226058E-4</v>
      </c>
      <c r="X467" s="46">
        <f t="shared" si="86"/>
        <v>-1.0905382631048025E-3</v>
      </c>
      <c r="Y467" s="46">
        <f t="shared" si="86"/>
        <v>-2.5838504061901904E-3</v>
      </c>
      <c r="Z467" s="46">
        <f t="shared" si="86"/>
        <v>1.4185320429644383E-3</v>
      </c>
      <c r="AA467" s="46">
        <f t="shared" si="86"/>
        <v>4.250665847879721E-4</v>
      </c>
      <c r="AB467" s="46">
        <f t="shared" si="86"/>
        <v>-8.6438454160429467E-4</v>
      </c>
      <c r="AC467" s="46">
        <f t="shared" si="86"/>
        <v>-2.1105825003884513E-3</v>
      </c>
      <c r="AD467" s="46">
        <f t="shared" si="86"/>
        <v>1.769456434449245E-3</v>
      </c>
      <c r="AE467" s="46">
        <f t="shared" si="86"/>
        <v>5.2096316272524077E-4</v>
      </c>
      <c r="AF467" s="46">
        <f t="shared" si="86"/>
        <v>-6.876570693860061E-4</v>
      </c>
      <c r="AG467" s="46">
        <f t="shared" si="86"/>
        <v>-1.8582843729799394E-3</v>
      </c>
      <c r="AH467" s="46">
        <f t="shared" si="86"/>
        <v>1.777687454428778E-3</v>
      </c>
      <c r="AI467" s="46">
        <f t="shared" si="86"/>
        <v>6.0516921165102886E-4</v>
      </c>
      <c r="AJ467" s="46">
        <f t="shared" si="86"/>
        <v>-5.3215065644008643E-4</v>
      </c>
      <c r="AK467" s="46"/>
    </row>
    <row r="468" spans="3:37">
      <c r="C468" t="s">
        <v>7042</v>
      </c>
      <c r="D468" t="s">
        <v>43</v>
      </c>
      <c r="E468" t="s">
        <v>6891</v>
      </c>
      <c r="F468" s="46">
        <f t="shared" ref="F468:AJ468" si="87">IFERROR((F246-F67)/F67,0)</f>
        <v>0</v>
      </c>
      <c r="G468" s="46">
        <f t="shared" si="87"/>
        <v>0</v>
      </c>
      <c r="H468" s="46">
        <f t="shared" si="87"/>
        <v>0</v>
      </c>
      <c r="I468" s="46">
        <f t="shared" si="87"/>
        <v>0</v>
      </c>
      <c r="J468" s="46">
        <f t="shared" si="87"/>
        <v>0</v>
      </c>
      <c r="K468" s="46">
        <f t="shared" si="87"/>
        <v>0</v>
      </c>
      <c r="L468" s="46">
        <f t="shared" si="87"/>
        <v>0</v>
      </c>
      <c r="M468" s="46">
        <f t="shared" si="87"/>
        <v>0</v>
      </c>
      <c r="N468" s="46">
        <f t="shared" si="87"/>
        <v>0</v>
      </c>
      <c r="O468" s="46">
        <f t="shared" si="87"/>
        <v>0</v>
      </c>
      <c r="P468" s="46">
        <f t="shared" si="87"/>
        <v>0</v>
      </c>
      <c r="Q468" s="46">
        <f t="shared" si="87"/>
        <v>0</v>
      </c>
      <c r="R468" s="46">
        <f t="shared" si="87"/>
        <v>0</v>
      </c>
      <c r="S468" s="46">
        <f t="shared" si="87"/>
        <v>0</v>
      </c>
      <c r="T468" s="46">
        <f t="shared" si="87"/>
        <v>0</v>
      </c>
      <c r="U468" s="46">
        <f t="shared" si="87"/>
        <v>0</v>
      </c>
      <c r="V468" s="46">
        <f t="shared" si="87"/>
        <v>0</v>
      </c>
      <c r="W468" s="46">
        <f t="shared" si="87"/>
        <v>0</v>
      </c>
      <c r="X468" s="46">
        <f t="shared" si="87"/>
        <v>0</v>
      </c>
      <c r="Y468" s="46">
        <f t="shared" si="87"/>
        <v>0</v>
      </c>
      <c r="Z468" s="46">
        <f t="shared" si="87"/>
        <v>0</v>
      </c>
      <c r="AA468" s="46">
        <f t="shared" si="87"/>
        <v>0</v>
      </c>
      <c r="AB468" s="46">
        <f t="shared" si="87"/>
        <v>0</v>
      </c>
      <c r="AC468" s="46">
        <f t="shared" si="87"/>
        <v>0</v>
      </c>
      <c r="AD468" s="46">
        <f t="shared" si="87"/>
        <v>0</v>
      </c>
      <c r="AE468" s="46">
        <f t="shared" si="87"/>
        <v>0</v>
      </c>
      <c r="AF468" s="46">
        <f t="shared" si="87"/>
        <v>0</v>
      </c>
      <c r="AG468" s="46">
        <f t="shared" si="87"/>
        <v>0</v>
      </c>
      <c r="AH468" s="46">
        <f t="shared" si="87"/>
        <v>0</v>
      </c>
      <c r="AI468" s="46">
        <f t="shared" si="87"/>
        <v>0</v>
      </c>
      <c r="AJ468" s="46">
        <f t="shared" si="87"/>
        <v>0</v>
      </c>
      <c r="AK468" s="46"/>
    </row>
    <row r="469" spans="3:37">
      <c r="C469" t="s">
        <v>7042</v>
      </c>
      <c r="D469" t="s">
        <v>44</v>
      </c>
      <c r="E469" t="s">
        <v>6890</v>
      </c>
      <c r="F469" s="46">
        <f t="shared" ref="F469:AJ469" si="88">IFERROR((F247-F68)/F68,0)</f>
        <v>0</v>
      </c>
      <c r="G469" s="46">
        <f t="shared" si="88"/>
        <v>0</v>
      </c>
      <c r="H469" s="46">
        <f t="shared" si="88"/>
        <v>0</v>
      </c>
      <c r="I469" s="46">
        <f t="shared" si="88"/>
        <v>0</v>
      </c>
      <c r="J469" s="46">
        <f t="shared" si="88"/>
        <v>0</v>
      </c>
      <c r="K469" s="46">
        <f t="shared" si="88"/>
        <v>0</v>
      </c>
      <c r="L469" s="46">
        <f t="shared" si="88"/>
        <v>0</v>
      </c>
      <c r="M469" s="46">
        <f t="shared" si="88"/>
        <v>0</v>
      </c>
      <c r="N469" s="46">
        <f t="shared" si="88"/>
        <v>0</v>
      </c>
      <c r="O469" s="46">
        <f t="shared" si="88"/>
        <v>0</v>
      </c>
      <c r="P469" s="46">
        <f t="shared" si="88"/>
        <v>0</v>
      </c>
      <c r="Q469" s="46">
        <f t="shared" si="88"/>
        <v>0</v>
      </c>
      <c r="R469" s="46">
        <f t="shared" si="88"/>
        <v>0</v>
      </c>
      <c r="S469" s="46">
        <f t="shared" si="88"/>
        <v>0</v>
      </c>
      <c r="T469" s="46">
        <f t="shared" si="88"/>
        <v>0</v>
      </c>
      <c r="U469" s="46">
        <f t="shared" si="88"/>
        <v>0</v>
      </c>
      <c r="V469" s="46">
        <f t="shared" si="88"/>
        <v>0</v>
      </c>
      <c r="W469" s="46">
        <f t="shared" si="88"/>
        <v>0</v>
      </c>
      <c r="X469" s="46">
        <f t="shared" si="88"/>
        <v>0</v>
      </c>
      <c r="Y469" s="46">
        <f t="shared" si="88"/>
        <v>0</v>
      </c>
      <c r="Z469" s="46">
        <f t="shared" si="88"/>
        <v>0</v>
      </c>
      <c r="AA469" s="46">
        <f t="shared" si="88"/>
        <v>0</v>
      </c>
      <c r="AB469" s="46">
        <f t="shared" si="88"/>
        <v>0</v>
      </c>
      <c r="AC469" s="46">
        <f t="shared" si="88"/>
        <v>0</v>
      </c>
      <c r="AD469" s="46">
        <f t="shared" si="88"/>
        <v>0</v>
      </c>
      <c r="AE469" s="46">
        <f t="shared" si="88"/>
        <v>0</v>
      </c>
      <c r="AF469" s="46">
        <f t="shared" si="88"/>
        <v>0</v>
      </c>
      <c r="AG469" s="46">
        <f t="shared" si="88"/>
        <v>0</v>
      </c>
      <c r="AH469" s="46">
        <f t="shared" si="88"/>
        <v>0</v>
      </c>
      <c r="AI469" s="46">
        <f t="shared" si="88"/>
        <v>0</v>
      </c>
      <c r="AJ469" s="46">
        <f t="shared" si="88"/>
        <v>0</v>
      </c>
      <c r="AK469" s="46"/>
    </row>
    <row r="470" spans="3:37">
      <c r="C470" t="s">
        <v>7042</v>
      </c>
      <c r="D470" t="s">
        <v>45</v>
      </c>
      <c r="E470" t="s">
        <v>6889</v>
      </c>
      <c r="F470" s="46">
        <f t="shared" ref="F470:AJ470" si="89">IFERROR((F248-F69)/F69,0)</f>
        <v>0</v>
      </c>
      <c r="G470" s="46">
        <f t="shared" si="89"/>
        <v>0</v>
      </c>
      <c r="H470" s="46">
        <f t="shared" si="89"/>
        <v>0</v>
      </c>
      <c r="I470" s="46">
        <f t="shared" si="89"/>
        <v>0</v>
      </c>
      <c r="J470" s="46">
        <f t="shared" si="89"/>
        <v>0</v>
      </c>
      <c r="K470" s="46">
        <f t="shared" si="89"/>
        <v>0</v>
      </c>
      <c r="L470" s="46">
        <f t="shared" si="89"/>
        <v>0</v>
      </c>
      <c r="M470" s="46">
        <f t="shared" si="89"/>
        <v>0</v>
      </c>
      <c r="N470" s="46">
        <f t="shared" si="89"/>
        <v>0</v>
      </c>
      <c r="O470" s="46">
        <f t="shared" si="89"/>
        <v>0</v>
      </c>
      <c r="P470" s="46">
        <f t="shared" si="89"/>
        <v>0</v>
      </c>
      <c r="Q470" s="46">
        <f t="shared" si="89"/>
        <v>0</v>
      </c>
      <c r="R470" s="46">
        <f t="shared" si="89"/>
        <v>0</v>
      </c>
      <c r="S470" s="46">
        <f t="shared" si="89"/>
        <v>0</v>
      </c>
      <c r="T470" s="46">
        <f t="shared" si="89"/>
        <v>0</v>
      </c>
      <c r="U470" s="46">
        <f t="shared" si="89"/>
        <v>0</v>
      </c>
      <c r="V470" s="46">
        <f t="shared" si="89"/>
        <v>0</v>
      </c>
      <c r="W470" s="46">
        <f t="shared" si="89"/>
        <v>0</v>
      </c>
      <c r="X470" s="46">
        <f t="shared" si="89"/>
        <v>0</v>
      </c>
      <c r="Y470" s="46">
        <f t="shared" si="89"/>
        <v>0</v>
      </c>
      <c r="Z470" s="46">
        <f t="shared" si="89"/>
        <v>0</v>
      </c>
      <c r="AA470" s="46">
        <f t="shared" si="89"/>
        <v>0</v>
      </c>
      <c r="AB470" s="46">
        <f t="shared" si="89"/>
        <v>0</v>
      </c>
      <c r="AC470" s="46">
        <f t="shared" si="89"/>
        <v>0</v>
      </c>
      <c r="AD470" s="46">
        <f t="shared" si="89"/>
        <v>0</v>
      </c>
      <c r="AE470" s="46">
        <f t="shared" si="89"/>
        <v>0</v>
      </c>
      <c r="AF470" s="46">
        <f t="shared" si="89"/>
        <v>0</v>
      </c>
      <c r="AG470" s="46">
        <f t="shared" si="89"/>
        <v>0</v>
      </c>
      <c r="AH470" s="46">
        <f t="shared" si="89"/>
        <v>0</v>
      </c>
      <c r="AI470" s="46">
        <f t="shared" si="89"/>
        <v>0</v>
      </c>
      <c r="AJ470" s="46">
        <f t="shared" si="89"/>
        <v>0</v>
      </c>
      <c r="AK470" s="46"/>
    </row>
    <row r="471" spans="3:37">
      <c r="C471" t="s">
        <v>7042</v>
      </c>
      <c r="D471" t="s">
        <v>46</v>
      </c>
      <c r="E471" t="s">
        <v>6888</v>
      </c>
      <c r="F471" s="46">
        <f t="shared" ref="F471:AJ471" si="90">IFERROR((F249-F70)/F70,0)</f>
        <v>0</v>
      </c>
      <c r="G471" s="46">
        <f t="shared" si="90"/>
        <v>0</v>
      </c>
      <c r="H471" s="46">
        <f t="shared" si="90"/>
        <v>0</v>
      </c>
      <c r="I471" s="46">
        <f t="shared" si="90"/>
        <v>0</v>
      </c>
      <c r="J471" s="46">
        <f t="shared" si="90"/>
        <v>0</v>
      </c>
      <c r="K471" s="46">
        <f t="shared" si="90"/>
        <v>0</v>
      </c>
      <c r="L471" s="46">
        <f t="shared" si="90"/>
        <v>0</v>
      </c>
      <c r="M471" s="46">
        <f t="shared" si="90"/>
        <v>0</v>
      </c>
      <c r="N471" s="46">
        <f t="shared" si="90"/>
        <v>0</v>
      </c>
      <c r="O471" s="46">
        <f t="shared" si="90"/>
        <v>0</v>
      </c>
      <c r="P471" s="46">
        <f t="shared" si="90"/>
        <v>0</v>
      </c>
      <c r="Q471" s="46">
        <f t="shared" si="90"/>
        <v>0</v>
      </c>
      <c r="R471" s="46">
        <f t="shared" si="90"/>
        <v>0</v>
      </c>
      <c r="S471" s="46">
        <f t="shared" si="90"/>
        <v>0</v>
      </c>
      <c r="T471" s="46">
        <f t="shared" si="90"/>
        <v>0</v>
      </c>
      <c r="U471" s="46">
        <f t="shared" si="90"/>
        <v>0</v>
      </c>
      <c r="V471" s="46">
        <f t="shared" si="90"/>
        <v>0</v>
      </c>
      <c r="W471" s="46">
        <f t="shared" si="90"/>
        <v>0</v>
      </c>
      <c r="X471" s="46">
        <f t="shared" si="90"/>
        <v>0</v>
      </c>
      <c r="Y471" s="46">
        <f t="shared" si="90"/>
        <v>0</v>
      </c>
      <c r="Z471" s="46">
        <f t="shared" si="90"/>
        <v>0</v>
      </c>
      <c r="AA471" s="46">
        <f t="shared" si="90"/>
        <v>0</v>
      </c>
      <c r="AB471" s="46">
        <f t="shared" si="90"/>
        <v>0</v>
      </c>
      <c r="AC471" s="46">
        <f t="shared" si="90"/>
        <v>0</v>
      </c>
      <c r="AD471" s="46">
        <f t="shared" si="90"/>
        <v>0</v>
      </c>
      <c r="AE471" s="46">
        <f t="shared" si="90"/>
        <v>0</v>
      </c>
      <c r="AF471" s="46">
        <f t="shared" si="90"/>
        <v>0</v>
      </c>
      <c r="AG471" s="46">
        <f t="shared" si="90"/>
        <v>0</v>
      </c>
      <c r="AH471" s="46">
        <f t="shared" si="90"/>
        <v>0</v>
      </c>
      <c r="AI471" s="46">
        <f t="shared" si="90"/>
        <v>0</v>
      </c>
      <c r="AJ471" s="46">
        <f t="shared" si="90"/>
        <v>0</v>
      </c>
      <c r="AK471" s="46"/>
    </row>
    <row r="472" spans="3:37">
      <c r="C472" t="s">
        <v>7042</v>
      </c>
      <c r="D472" t="s">
        <v>47</v>
      </c>
      <c r="E472" t="s">
        <v>6887</v>
      </c>
      <c r="F472" s="46">
        <f t="shared" ref="F472:AJ472" si="91">IFERROR((F250-F71)/F71,0)</f>
        <v>-5.6520584520523602E-2</v>
      </c>
      <c r="G472" s="46">
        <f t="shared" si="91"/>
        <v>-4.1704605622443283E-2</v>
      </c>
      <c r="H472" s="46">
        <f t="shared" si="91"/>
        <v>-2.775497943865804E-2</v>
      </c>
      <c r="I472" s="46">
        <f t="shared" si="91"/>
        <v>-2.1393752334564524E-2</v>
      </c>
      <c r="J472" s="46">
        <f t="shared" si="91"/>
        <v>-8.7757825945852345E-3</v>
      </c>
      <c r="K472" s="46">
        <f t="shared" si="91"/>
        <v>3.1638583980994148E-3</v>
      </c>
      <c r="L472" s="46">
        <f t="shared" si="91"/>
        <v>1.9612117207457491E-3</v>
      </c>
      <c r="M472" s="46">
        <f t="shared" si="91"/>
        <v>8.1990371761770395E-4</v>
      </c>
      <c r="N472" s="46">
        <f t="shared" si="91"/>
        <v>-2.6464160750756739E-4</v>
      </c>
      <c r="O472" s="46">
        <f t="shared" si="91"/>
        <v>-1.2965561230369913E-3</v>
      </c>
      <c r="P472" s="46">
        <f t="shared" si="91"/>
        <v>-2.2795801746734227E-3</v>
      </c>
      <c r="Q472" s="46">
        <f t="shared" si="91"/>
        <v>-7.5811011445594341E-4</v>
      </c>
      <c r="R472" s="46">
        <f t="shared" si="91"/>
        <v>7.0155749300968918E-4</v>
      </c>
      <c r="S472" s="46">
        <f t="shared" si="91"/>
        <v>2.1031133335613463E-3</v>
      </c>
      <c r="T472" s="46">
        <f t="shared" si="91"/>
        <v>-1.7763419108376801E-3</v>
      </c>
      <c r="U472" s="46">
        <f t="shared" si="91"/>
        <v>-3.8101183021836341E-4</v>
      </c>
      <c r="V472" s="46">
        <f t="shared" si="91"/>
        <v>5.5771416569893001E-4</v>
      </c>
      <c r="W472" s="46">
        <f t="shared" si="91"/>
        <v>1.4611077647808243E-3</v>
      </c>
      <c r="X472" s="46">
        <f t="shared" si="91"/>
        <v>2.3311269163046266E-3</v>
      </c>
      <c r="Y472" s="46">
        <f t="shared" si="91"/>
        <v>-1.5847707080982468E-3</v>
      </c>
      <c r="Z472" s="46">
        <f t="shared" si="91"/>
        <v>-6.914898246880263E-4</v>
      </c>
      <c r="AA472" s="46">
        <f t="shared" si="91"/>
        <v>6.6212801035814815E-4</v>
      </c>
      <c r="AB472" s="46">
        <f t="shared" si="91"/>
        <v>1.6403820277562809E-3</v>
      </c>
      <c r="AC472" s="46">
        <f t="shared" si="91"/>
        <v>-1.8503988199951552E-3</v>
      </c>
      <c r="AD472" s="46">
        <f t="shared" si="91"/>
        <v>-8.6297312116814394E-4</v>
      </c>
      <c r="AE472" s="46">
        <f t="shared" si="91"/>
        <v>9.2405491556057787E-5</v>
      </c>
      <c r="AF472" s="46">
        <f t="shared" si="91"/>
        <v>1.0172722464006447E-3</v>
      </c>
      <c r="AG472" s="46">
        <f t="shared" si="91"/>
        <v>1.9130658519141339E-3</v>
      </c>
      <c r="AH472" s="46">
        <f t="shared" si="91"/>
        <v>-1.3118482636205893E-3</v>
      </c>
      <c r="AI472" s="46">
        <f t="shared" si="91"/>
        <v>-4.0786347866482594E-4</v>
      </c>
      <c r="AJ472" s="46">
        <f t="shared" si="91"/>
        <v>4.689841633453908E-4</v>
      </c>
      <c r="AK472" s="46"/>
    </row>
    <row r="473" spans="3:37">
      <c r="C473" t="s">
        <v>7042</v>
      </c>
      <c r="D473" t="s">
        <v>48</v>
      </c>
      <c r="E473" t="s">
        <v>6886</v>
      </c>
      <c r="F473" s="46">
        <f t="shared" ref="F473:AJ473" si="92">IFERROR((F251-F72)/F72,0)</f>
        <v>0</v>
      </c>
      <c r="G473" s="46">
        <f t="shared" si="92"/>
        <v>0</v>
      </c>
      <c r="H473" s="46">
        <f t="shared" si="92"/>
        <v>0</v>
      </c>
      <c r="I473" s="46">
        <f t="shared" si="92"/>
        <v>0</v>
      </c>
      <c r="J473" s="46">
        <f t="shared" si="92"/>
        <v>0</v>
      </c>
      <c r="K473" s="46">
        <f t="shared" si="92"/>
        <v>0</v>
      </c>
      <c r="L473" s="46">
        <f t="shared" si="92"/>
        <v>0</v>
      </c>
      <c r="M473" s="46">
        <f t="shared" si="92"/>
        <v>0</v>
      </c>
      <c r="N473" s="46">
        <f t="shared" si="92"/>
        <v>0</v>
      </c>
      <c r="O473" s="46">
        <f t="shared" si="92"/>
        <v>0</v>
      </c>
      <c r="P473" s="46">
        <f t="shared" si="92"/>
        <v>0</v>
      </c>
      <c r="Q473" s="46">
        <f t="shared" si="92"/>
        <v>0</v>
      </c>
      <c r="R473" s="46">
        <f t="shared" si="92"/>
        <v>0</v>
      </c>
      <c r="S473" s="46">
        <f t="shared" si="92"/>
        <v>0</v>
      </c>
      <c r="T473" s="46">
        <f t="shared" si="92"/>
        <v>0</v>
      </c>
      <c r="U473" s="46">
        <f t="shared" si="92"/>
        <v>0</v>
      </c>
      <c r="V473" s="46">
        <f t="shared" si="92"/>
        <v>0</v>
      </c>
      <c r="W473" s="46">
        <f t="shared" si="92"/>
        <v>0</v>
      </c>
      <c r="X473" s="46">
        <f t="shared" si="92"/>
        <v>0</v>
      </c>
      <c r="Y473" s="46">
        <f t="shared" si="92"/>
        <v>0</v>
      </c>
      <c r="Z473" s="46">
        <f t="shared" si="92"/>
        <v>0</v>
      </c>
      <c r="AA473" s="46">
        <f t="shared" si="92"/>
        <v>0</v>
      </c>
      <c r="AB473" s="46">
        <f t="shared" si="92"/>
        <v>0</v>
      </c>
      <c r="AC473" s="46">
        <f t="shared" si="92"/>
        <v>0</v>
      </c>
      <c r="AD473" s="46">
        <f t="shared" si="92"/>
        <v>0</v>
      </c>
      <c r="AE473" s="46">
        <f t="shared" si="92"/>
        <v>0</v>
      </c>
      <c r="AF473" s="46">
        <f t="shared" si="92"/>
        <v>0</v>
      </c>
      <c r="AG473" s="46">
        <f t="shared" si="92"/>
        <v>0</v>
      </c>
      <c r="AH473" s="46">
        <f t="shared" si="92"/>
        <v>0</v>
      </c>
      <c r="AI473" s="46">
        <f t="shared" si="92"/>
        <v>0</v>
      </c>
      <c r="AJ473" s="46">
        <f t="shared" si="92"/>
        <v>0</v>
      </c>
      <c r="AK473" s="46"/>
    </row>
    <row r="474" spans="3:37">
      <c r="C474" t="s">
        <v>7042</v>
      </c>
      <c r="D474" t="s">
        <v>49</v>
      </c>
      <c r="E474" t="s">
        <v>6885</v>
      </c>
      <c r="F474" s="46">
        <f t="shared" ref="F474:AJ474" si="93">IFERROR((F252-F73)/F73,0)</f>
        <v>0</v>
      </c>
      <c r="G474" s="46">
        <f t="shared" si="93"/>
        <v>0</v>
      </c>
      <c r="H474" s="46">
        <f t="shared" si="93"/>
        <v>0</v>
      </c>
      <c r="I474" s="46">
        <f t="shared" si="93"/>
        <v>0</v>
      </c>
      <c r="J474" s="46">
        <f t="shared" si="93"/>
        <v>0</v>
      </c>
      <c r="K474" s="46">
        <f t="shared" si="93"/>
        <v>0</v>
      </c>
      <c r="L474" s="46">
        <f t="shared" si="93"/>
        <v>0</v>
      </c>
      <c r="M474" s="46">
        <f t="shared" si="93"/>
        <v>0</v>
      </c>
      <c r="N474" s="46">
        <f t="shared" si="93"/>
        <v>0</v>
      </c>
      <c r="O474" s="46">
        <f t="shared" si="93"/>
        <v>0</v>
      </c>
      <c r="P474" s="46">
        <f t="shared" si="93"/>
        <v>0</v>
      </c>
      <c r="Q474" s="46">
        <f t="shared" si="93"/>
        <v>0</v>
      </c>
      <c r="R474" s="46">
        <f t="shared" si="93"/>
        <v>0</v>
      </c>
      <c r="S474" s="46">
        <f t="shared" si="93"/>
        <v>0</v>
      </c>
      <c r="T474" s="46">
        <f t="shared" si="93"/>
        <v>0</v>
      </c>
      <c r="U474" s="46">
        <f t="shared" si="93"/>
        <v>0</v>
      </c>
      <c r="V474" s="46">
        <f t="shared" si="93"/>
        <v>0</v>
      </c>
      <c r="W474" s="46">
        <f t="shared" si="93"/>
        <v>0</v>
      </c>
      <c r="X474" s="46">
        <f t="shared" si="93"/>
        <v>0</v>
      </c>
      <c r="Y474" s="46">
        <f t="shared" si="93"/>
        <v>0</v>
      </c>
      <c r="Z474" s="46">
        <f t="shared" si="93"/>
        <v>0</v>
      </c>
      <c r="AA474" s="46">
        <f t="shared" si="93"/>
        <v>0</v>
      </c>
      <c r="AB474" s="46">
        <f t="shared" si="93"/>
        <v>0</v>
      </c>
      <c r="AC474" s="46">
        <f t="shared" si="93"/>
        <v>0</v>
      </c>
      <c r="AD474" s="46">
        <f t="shared" si="93"/>
        <v>0</v>
      </c>
      <c r="AE474" s="46">
        <f t="shared" si="93"/>
        <v>0</v>
      </c>
      <c r="AF474" s="46">
        <f t="shared" si="93"/>
        <v>0</v>
      </c>
      <c r="AG474" s="46">
        <f t="shared" si="93"/>
        <v>0</v>
      </c>
      <c r="AH474" s="46">
        <f t="shared" si="93"/>
        <v>0</v>
      </c>
      <c r="AI474" s="46">
        <f t="shared" si="93"/>
        <v>0</v>
      </c>
      <c r="AJ474" s="46">
        <f t="shared" si="93"/>
        <v>0</v>
      </c>
      <c r="AK474" s="46"/>
    </row>
    <row r="475" spans="3:37">
      <c r="C475" t="s">
        <v>7042</v>
      </c>
      <c r="D475" t="s">
        <v>50</v>
      </c>
      <c r="E475" t="s">
        <v>6884</v>
      </c>
      <c r="F475" s="46">
        <f t="shared" ref="F475:AJ475" si="94">IFERROR((F253-F74)/F74,0)</f>
        <v>0</v>
      </c>
      <c r="G475" s="46">
        <f t="shared" si="94"/>
        <v>0</v>
      </c>
      <c r="H475" s="46">
        <f t="shared" si="94"/>
        <v>0</v>
      </c>
      <c r="I475" s="46">
        <f t="shared" si="94"/>
        <v>0</v>
      </c>
      <c r="J475" s="46">
        <f t="shared" si="94"/>
        <v>0</v>
      </c>
      <c r="K475" s="46">
        <f t="shared" si="94"/>
        <v>0</v>
      </c>
      <c r="L475" s="46">
        <f t="shared" si="94"/>
        <v>0</v>
      </c>
      <c r="M475" s="46">
        <f t="shared" si="94"/>
        <v>0</v>
      </c>
      <c r="N475" s="46">
        <f t="shared" si="94"/>
        <v>0</v>
      </c>
      <c r="O475" s="46">
        <f t="shared" si="94"/>
        <v>0</v>
      </c>
      <c r="P475" s="46">
        <f t="shared" si="94"/>
        <v>0</v>
      </c>
      <c r="Q475" s="46">
        <f t="shared" si="94"/>
        <v>0</v>
      </c>
      <c r="R475" s="46">
        <f t="shared" si="94"/>
        <v>0</v>
      </c>
      <c r="S475" s="46">
        <f t="shared" si="94"/>
        <v>0</v>
      </c>
      <c r="T475" s="46">
        <f t="shared" si="94"/>
        <v>0</v>
      </c>
      <c r="U475" s="46">
        <f t="shared" si="94"/>
        <v>0</v>
      </c>
      <c r="V475" s="46">
        <f t="shared" si="94"/>
        <v>0</v>
      </c>
      <c r="W475" s="46">
        <f t="shared" si="94"/>
        <v>0</v>
      </c>
      <c r="X475" s="46">
        <f t="shared" si="94"/>
        <v>0</v>
      </c>
      <c r="Y475" s="46">
        <f t="shared" si="94"/>
        <v>0</v>
      </c>
      <c r="Z475" s="46">
        <f t="shared" si="94"/>
        <v>0</v>
      </c>
      <c r="AA475" s="46">
        <f t="shared" si="94"/>
        <v>0</v>
      </c>
      <c r="AB475" s="46">
        <f t="shared" si="94"/>
        <v>0</v>
      </c>
      <c r="AC475" s="46">
        <f t="shared" si="94"/>
        <v>0</v>
      </c>
      <c r="AD475" s="46">
        <f t="shared" si="94"/>
        <v>0</v>
      </c>
      <c r="AE475" s="46">
        <f t="shared" si="94"/>
        <v>0</v>
      </c>
      <c r="AF475" s="46">
        <f t="shared" si="94"/>
        <v>0</v>
      </c>
      <c r="AG475" s="46">
        <f t="shared" si="94"/>
        <v>0</v>
      </c>
      <c r="AH475" s="46">
        <f t="shared" si="94"/>
        <v>0</v>
      </c>
      <c r="AI475" s="46">
        <f t="shared" si="94"/>
        <v>0</v>
      </c>
      <c r="AJ475" s="46">
        <f t="shared" si="94"/>
        <v>0</v>
      </c>
      <c r="AK475" s="46"/>
    </row>
    <row r="476" spans="3:37">
      <c r="C476" t="s">
        <v>7042</v>
      </c>
      <c r="D476" t="s">
        <v>51</v>
      </c>
      <c r="E476" t="s">
        <v>6883</v>
      </c>
      <c r="F476" s="46">
        <f t="shared" ref="F476:AJ476" si="95">IFERROR((F254-F75)/F75,0)</f>
        <v>0</v>
      </c>
      <c r="G476" s="46">
        <f t="shared" si="95"/>
        <v>0</v>
      </c>
      <c r="H476" s="46">
        <f t="shared" si="95"/>
        <v>0</v>
      </c>
      <c r="I476" s="46">
        <f t="shared" si="95"/>
        <v>0</v>
      </c>
      <c r="J476" s="46">
        <f t="shared" si="95"/>
        <v>0</v>
      </c>
      <c r="K476" s="46">
        <f t="shared" si="95"/>
        <v>0</v>
      </c>
      <c r="L476" s="46">
        <f t="shared" si="95"/>
        <v>0</v>
      </c>
      <c r="M476" s="46">
        <f t="shared" si="95"/>
        <v>0</v>
      </c>
      <c r="N476" s="46">
        <f t="shared" si="95"/>
        <v>0</v>
      </c>
      <c r="O476" s="46">
        <f t="shared" si="95"/>
        <v>0</v>
      </c>
      <c r="P476" s="46">
        <f t="shared" si="95"/>
        <v>0</v>
      </c>
      <c r="Q476" s="46">
        <f t="shared" si="95"/>
        <v>0</v>
      </c>
      <c r="R476" s="46">
        <f t="shared" si="95"/>
        <v>0</v>
      </c>
      <c r="S476" s="46">
        <f t="shared" si="95"/>
        <v>0</v>
      </c>
      <c r="T476" s="46">
        <f t="shared" si="95"/>
        <v>0</v>
      </c>
      <c r="U476" s="46">
        <f t="shared" si="95"/>
        <v>0</v>
      </c>
      <c r="V476" s="46">
        <f t="shared" si="95"/>
        <v>0</v>
      </c>
      <c r="W476" s="46">
        <f t="shared" si="95"/>
        <v>0</v>
      </c>
      <c r="X476" s="46">
        <f t="shared" si="95"/>
        <v>0</v>
      </c>
      <c r="Y476" s="46">
        <f t="shared" si="95"/>
        <v>0</v>
      </c>
      <c r="Z476" s="46">
        <f t="shared" si="95"/>
        <v>0</v>
      </c>
      <c r="AA476" s="46">
        <f t="shared" si="95"/>
        <v>0</v>
      </c>
      <c r="AB476" s="46">
        <f t="shared" si="95"/>
        <v>0</v>
      </c>
      <c r="AC476" s="46">
        <f t="shared" si="95"/>
        <v>0</v>
      </c>
      <c r="AD476" s="46">
        <f t="shared" si="95"/>
        <v>0</v>
      </c>
      <c r="AE476" s="46">
        <f t="shared" si="95"/>
        <v>0</v>
      </c>
      <c r="AF476" s="46">
        <f t="shared" si="95"/>
        <v>0</v>
      </c>
      <c r="AG476" s="46">
        <f t="shared" si="95"/>
        <v>0</v>
      </c>
      <c r="AH476" s="46">
        <f t="shared" si="95"/>
        <v>0</v>
      </c>
      <c r="AI476" s="46">
        <f t="shared" si="95"/>
        <v>0</v>
      </c>
      <c r="AJ476" s="46">
        <f t="shared" si="95"/>
        <v>0</v>
      </c>
      <c r="AK476" s="46"/>
    </row>
    <row r="477" spans="3:37">
      <c r="C477" t="s">
        <v>7042</v>
      </c>
      <c r="D477" t="s">
        <v>52</v>
      </c>
      <c r="E477" t="s">
        <v>6882</v>
      </c>
      <c r="F477" s="46">
        <f t="shared" ref="F477:AJ477" si="96">IFERROR((F255-F76)/F76,0)</f>
        <v>0</v>
      </c>
      <c r="G477" s="46">
        <f t="shared" si="96"/>
        <v>0</v>
      </c>
      <c r="H477" s="46">
        <f t="shared" si="96"/>
        <v>0</v>
      </c>
      <c r="I477" s="46">
        <f t="shared" si="96"/>
        <v>0</v>
      </c>
      <c r="J477" s="46">
        <f t="shared" si="96"/>
        <v>0</v>
      </c>
      <c r="K477" s="46">
        <f t="shared" si="96"/>
        <v>0</v>
      </c>
      <c r="L477" s="46">
        <f t="shared" si="96"/>
        <v>0</v>
      </c>
      <c r="M477" s="46">
        <f t="shared" si="96"/>
        <v>0</v>
      </c>
      <c r="N477" s="46">
        <f t="shared" si="96"/>
        <v>0</v>
      </c>
      <c r="O477" s="46">
        <f t="shared" si="96"/>
        <v>0</v>
      </c>
      <c r="P477" s="46">
        <f t="shared" si="96"/>
        <v>0</v>
      </c>
      <c r="Q477" s="46">
        <f t="shared" si="96"/>
        <v>0</v>
      </c>
      <c r="R477" s="46">
        <f t="shared" si="96"/>
        <v>0</v>
      </c>
      <c r="S477" s="46">
        <f t="shared" si="96"/>
        <v>0</v>
      </c>
      <c r="T477" s="46">
        <f t="shared" si="96"/>
        <v>0</v>
      </c>
      <c r="U477" s="46">
        <f t="shared" si="96"/>
        <v>0</v>
      </c>
      <c r="V477" s="46">
        <f t="shared" si="96"/>
        <v>0</v>
      </c>
      <c r="W477" s="46">
        <f t="shared" si="96"/>
        <v>0</v>
      </c>
      <c r="X477" s="46">
        <f t="shared" si="96"/>
        <v>0</v>
      </c>
      <c r="Y477" s="46">
        <f t="shared" si="96"/>
        <v>0</v>
      </c>
      <c r="Z477" s="46">
        <f t="shared" si="96"/>
        <v>0</v>
      </c>
      <c r="AA477" s="46">
        <f t="shared" si="96"/>
        <v>0</v>
      </c>
      <c r="AB477" s="46">
        <f t="shared" si="96"/>
        <v>0</v>
      </c>
      <c r="AC477" s="46">
        <f t="shared" si="96"/>
        <v>0</v>
      </c>
      <c r="AD477" s="46">
        <f t="shared" si="96"/>
        <v>0</v>
      </c>
      <c r="AE477" s="46">
        <f t="shared" si="96"/>
        <v>0</v>
      </c>
      <c r="AF477" s="46">
        <f t="shared" si="96"/>
        <v>0</v>
      </c>
      <c r="AG477" s="46">
        <f t="shared" si="96"/>
        <v>0</v>
      </c>
      <c r="AH477" s="46">
        <f t="shared" si="96"/>
        <v>0</v>
      </c>
      <c r="AI477" s="46">
        <f t="shared" si="96"/>
        <v>0</v>
      </c>
      <c r="AJ477" s="46">
        <f t="shared" si="96"/>
        <v>0</v>
      </c>
      <c r="AK477" s="46"/>
    </row>
    <row r="478" spans="3:37">
      <c r="C478" t="s">
        <v>7042</v>
      </c>
      <c r="D478" t="s">
        <v>53</v>
      </c>
      <c r="E478" t="s">
        <v>6881</v>
      </c>
      <c r="F478" s="46">
        <f t="shared" ref="F478:AJ478" si="97">IFERROR((F256-F77)/F77,0)</f>
        <v>0</v>
      </c>
      <c r="G478" s="46">
        <f t="shared" si="97"/>
        <v>0</v>
      </c>
      <c r="H478" s="46">
        <f t="shared" si="97"/>
        <v>0</v>
      </c>
      <c r="I478" s="46">
        <f t="shared" si="97"/>
        <v>0</v>
      </c>
      <c r="J478" s="46">
        <f t="shared" si="97"/>
        <v>0</v>
      </c>
      <c r="K478" s="46">
        <f t="shared" si="97"/>
        <v>0</v>
      </c>
      <c r="L478" s="46">
        <f t="shared" si="97"/>
        <v>0</v>
      </c>
      <c r="M478" s="46">
        <f t="shared" si="97"/>
        <v>0</v>
      </c>
      <c r="N478" s="46">
        <f t="shared" si="97"/>
        <v>0</v>
      </c>
      <c r="O478" s="46">
        <f t="shared" si="97"/>
        <v>0</v>
      </c>
      <c r="P478" s="46">
        <f t="shared" si="97"/>
        <v>0</v>
      </c>
      <c r="Q478" s="46">
        <f t="shared" si="97"/>
        <v>0</v>
      </c>
      <c r="R478" s="46">
        <f t="shared" si="97"/>
        <v>0</v>
      </c>
      <c r="S478" s="46">
        <f t="shared" si="97"/>
        <v>0</v>
      </c>
      <c r="T478" s="46">
        <f t="shared" si="97"/>
        <v>0</v>
      </c>
      <c r="U478" s="46">
        <f t="shared" si="97"/>
        <v>0</v>
      </c>
      <c r="V478" s="46">
        <f t="shared" si="97"/>
        <v>0</v>
      </c>
      <c r="W478" s="46">
        <f t="shared" si="97"/>
        <v>0</v>
      </c>
      <c r="X478" s="46">
        <f t="shared" si="97"/>
        <v>0</v>
      </c>
      <c r="Y478" s="46">
        <f t="shared" si="97"/>
        <v>0</v>
      </c>
      <c r="Z478" s="46">
        <f t="shared" si="97"/>
        <v>0</v>
      </c>
      <c r="AA478" s="46">
        <f t="shared" si="97"/>
        <v>0</v>
      </c>
      <c r="AB478" s="46">
        <f t="shared" si="97"/>
        <v>0</v>
      </c>
      <c r="AC478" s="46">
        <f t="shared" si="97"/>
        <v>0</v>
      </c>
      <c r="AD478" s="46">
        <f t="shared" si="97"/>
        <v>0</v>
      </c>
      <c r="AE478" s="46">
        <f t="shared" si="97"/>
        <v>0</v>
      </c>
      <c r="AF478" s="46">
        <f t="shared" si="97"/>
        <v>0</v>
      </c>
      <c r="AG478" s="46">
        <f t="shared" si="97"/>
        <v>0</v>
      </c>
      <c r="AH478" s="46">
        <f t="shared" si="97"/>
        <v>0</v>
      </c>
      <c r="AI478" s="46">
        <f t="shared" si="97"/>
        <v>0</v>
      </c>
      <c r="AJ478" s="46">
        <f t="shared" si="97"/>
        <v>0</v>
      </c>
      <c r="AK478" s="46"/>
    </row>
    <row r="479" spans="3:37">
      <c r="C479" t="s">
        <v>7042</v>
      </c>
      <c r="D479" t="s">
        <v>54</v>
      </c>
      <c r="E479" t="s">
        <v>6880</v>
      </c>
      <c r="F479" s="46">
        <f t="shared" ref="F479:AJ479" si="98">IFERROR((F257-F78)/F78,0)</f>
        <v>0</v>
      </c>
      <c r="G479" s="46">
        <f t="shared" si="98"/>
        <v>0</v>
      </c>
      <c r="H479" s="46">
        <f t="shared" si="98"/>
        <v>0</v>
      </c>
      <c r="I479" s="46">
        <f t="shared" si="98"/>
        <v>0</v>
      </c>
      <c r="J479" s="46">
        <f t="shared" si="98"/>
        <v>0</v>
      </c>
      <c r="K479" s="46">
        <f t="shared" si="98"/>
        <v>0</v>
      </c>
      <c r="L479" s="46">
        <f t="shared" si="98"/>
        <v>0</v>
      </c>
      <c r="M479" s="46">
        <f t="shared" si="98"/>
        <v>0</v>
      </c>
      <c r="N479" s="46">
        <f t="shared" si="98"/>
        <v>0</v>
      </c>
      <c r="O479" s="46">
        <f t="shared" si="98"/>
        <v>0</v>
      </c>
      <c r="P479" s="46">
        <f t="shared" si="98"/>
        <v>0</v>
      </c>
      <c r="Q479" s="46">
        <f t="shared" si="98"/>
        <v>0</v>
      </c>
      <c r="R479" s="46">
        <f t="shared" si="98"/>
        <v>0</v>
      </c>
      <c r="S479" s="46">
        <f t="shared" si="98"/>
        <v>0</v>
      </c>
      <c r="T479" s="46">
        <f t="shared" si="98"/>
        <v>0</v>
      </c>
      <c r="U479" s="46">
        <f t="shared" si="98"/>
        <v>0</v>
      </c>
      <c r="V479" s="46">
        <f t="shared" si="98"/>
        <v>0</v>
      </c>
      <c r="W479" s="46">
        <f t="shared" si="98"/>
        <v>0</v>
      </c>
      <c r="X479" s="46">
        <f t="shared" si="98"/>
        <v>0</v>
      </c>
      <c r="Y479" s="46">
        <f t="shared" si="98"/>
        <v>0</v>
      </c>
      <c r="Z479" s="46">
        <f t="shared" si="98"/>
        <v>0</v>
      </c>
      <c r="AA479" s="46">
        <f t="shared" si="98"/>
        <v>0</v>
      </c>
      <c r="AB479" s="46">
        <f t="shared" si="98"/>
        <v>0</v>
      </c>
      <c r="AC479" s="46">
        <f t="shared" si="98"/>
        <v>0</v>
      </c>
      <c r="AD479" s="46">
        <f t="shared" si="98"/>
        <v>0</v>
      </c>
      <c r="AE479" s="46">
        <f t="shared" si="98"/>
        <v>0</v>
      </c>
      <c r="AF479" s="46">
        <f t="shared" si="98"/>
        <v>0</v>
      </c>
      <c r="AG479" s="46">
        <f t="shared" si="98"/>
        <v>0</v>
      </c>
      <c r="AH479" s="46">
        <f t="shared" si="98"/>
        <v>0</v>
      </c>
      <c r="AI479" s="46">
        <f t="shared" si="98"/>
        <v>0</v>
      </c>
      <c r="AJ479" s="46">
        <f t="shared" si="98"/>
        <v>0</v>
      </c>
      <c r="AK479" s="46"/>
    </row>
    <row r="480" spans="3:37">
      <c r="C480" t="s">
        <v>7042</v>
      </c>
      <c r="D480" t="s">
        <v>55</v>
      </c>
      <c r="E480" t="s">
        <v>6879</v>
      </c>
      <c r="F480" s="46">
        <f t="shared" ref="F480:AJ480" si="99">IFERROR((F258-F79)/F79,0)</f>
        <v>0</v>
      </c>
      <c r="G480" s="46">
        <f t="shared" si="99"/>
        <v>0</v>
      </c>
      <c r="H480" s="46">
        <f t="shared" si="99"/>
        <v>0</v>
      </c>
      <c r="I480" s="46">
        <f t="shared" si="99"/>
        <v>0</v>
      </c>
      <c r="J480" s="46">
        <f t="shared" si="99"/>
        <v>0</v>
      </c>
      <c r="K480" s="46">
        <f t="shared" si="99"/>
        <v>0</v>
      </c>
      <c r="L480" s="46">
        <f t="shared" si="99"/>
        <v>0</v>
      </c>
      <c r="M480" s="46">
        <f t="shared" si="99"/>
        <v>0</v>
      </c>
      <c r="N480" s="46">
        <f t="shared" si="99"/>
        <v>0</v>
      </c>
      <c r="O480" s="46">
        <f t="shared" si="99"/>
        <v>0</v>
      </c>
      <c r="P480" s="46">
        <f t="shared" si="99"/>
        <v>0</v>
      </c>
      <c r="Q480" s="46">
        <f t="shared" si="99"/>
        <v>0</v>
      </c>
      <c r="R480" s="46">
        <f t="shared" si="99"/>
        <v>0</v>
      </c>
      <c r="S480" s="46">
        <f t="shared" si="99"/>
        <v>0</v>
      </c>
      <c r="T480" s="46">
        <f t="shared" si="99"/>
        <v>0</v>
      </c>
      <c r="U480" s="46">
        <f t="shared" si="99"/>
        <v>0</v>
      </c>
      <c r="V480" s="46">
        <f t="shared" si="99"/>
        <v>0</v>
      </c>
      <c r="W480" s="46">
        <f t="shared" si="99"/>
        <v>0</v>
      </c>
      <c r="X480" s="46">
        <f t="shared" si="99"/>
        <v>0</v>
      </c>
      <c r="Y480" s="46">
        <f t="shared" si="99"/>
        <v>0</v>
      </c>
      <c r="Z480" s="46">
        <f t="shared" si="99"/>
        <v>0</v>
      </c>
      <c r="AA480" s="46">
        <f t="shared" si="99"/>
        <v>0</v>
      </c>
      <c r="AB480" s="46">
        <f t="shared" si="99"/>
        <v>0</v>
      </c>
      <c r="AC480" s="46">
        <f t="shared" si="99"/>
        <v>0</v>
      </c>
      <c r="AD480" s="46">
        <f t="shared" si="99"/>
        <v>0</v>
      </c>
      <c r="AE480" s="46">
        <f t="shared" si="99"/>
        <v>0</v>
      </c>
      <c r="AF480" s="46">
        <f t="shared" si="99"/>
        <v>0</v>
      </c>
      <c r="AG480" s="46">
        <f t="shared" si="99"/>
        <v>0</v>
      </c>
      <c r="AH480" s="46">
        <f t="shared" si="99"/>
        <v>0</v>
      </c>
      <c r="AI480" s="46">
        <f t="shared" si="99"/>
        <v>0</v>
      </c>
      <c r="AJ480" s="46">
        <f t="shared" si="99"/>
        <v>0</v>
      </c>
      <c r="AK480" s="46"/>
    </row>
    <row r="481" spans="3:37">
      <c r="C481" t="s">
        <v>7042</v>
      </c>
      <c r="D481" t="s">
        <v>56</v>
      </c>
      <c r="E481" t="s">
        <v>6878</v>
      </c>
      <c r="F481" s="46">
        <f t="shared" ref="F481:AJ481" si="100">IFERROR((F259-F80)/F80,0)</f>
        <v>-5.5054487479533988E-2</v>
      </c>
      <c r="G481" s="46">
        <f t="shared" si="100"/>
        <v>-4.2038028001075499E-2</v>
      </c>
      <c r="H481" s="46">
        <f t="shared" si="100"/>
        <v>-3.1081514099761096E-2</v>
      </c>
      <c r="I481" s="46">
        <f t="shared" si="100"/>
        <v>-1.948555103017029E-2</v>
      </c>
      <c r="J481" s="46">
        <f t="shared" si="100"/>
        <v>-9.7572604474677714E-3</v>
      </c>
      <c r="K481" s="46">
        <f t="shared" si="100"/>
        <v>-5.5195250779303232E-4</v>
      </c>
      <c r="L481" s="46">
        <f t="shared" si="100"/>
        <v>3.8833764124040903E-5</v>
      </c>
      <c r="M481" s="46">
        <f t="shared" si="100"/>
        <v>-5.3369363155673032E-4</v>
      </c>
      <c r="N481" s="46">
        <f t="shared" si="100"/>
        <v>2.7255977364774127E-5</v>
      </c>
      <c r="O481" s="46">
        <f t="shared" si="100"/>
        <v>-5.1720688860470022E-4</v>
      </c>
      <c r="P481" s="46">
        <f t="shared" si="100"/>
        <v>1.6775264750181536E-5</v>
      </c>
      <c r="Q481" s="46">
        <f t="shared" si="100"/>
        <v>-9.8204255138978192E-5</v>
      </c>
      <c r="R481" s="46">
        <f t="shared" si="100"/>
        <v>-2.0851328130681041E-4</v>
      </c>
      <c r="S481" s="46">
        <f t="shared" si="100"/>
        <v>-3.1443072382026244E-4</v>
      </c>
      <c r="T481" s="46">
        <f t="shared" si="100"/>
        <v>-4.1621371841315814E-4</v>
      </c>
      <c r="U481" s="46">
        <f t="shared" si="100"/>
        <v>-5.1409971074292606E-4</v>
      </c>
      <c r="V481" s="46">
        <f t="shared" si="100"/>
        <v>-1.0118583527909657E-3</v>
      </c>
      <c r="W481" s="46">
        <f t="shared" si="100"/>
        <v>-1.4908820221785726E-3</v>
      </c>
      <c r="X481" s="46">
        <f t="shared" si="100"/>
        <v>-1.9522089197954555E-3</v>
      </c>
      <c r="Y481" s="46">
        <f t="shared" si="100"/>
        <v>-2.3968019284254516E-3</v>
      </c>
      <c r="Z481" s="46">
        <f t="shared" si="100"/>
        <v>-2.8255553211375497E-3</v>
      </c>
      <c r="AA481" s="46">
        <f t="shared" si="100"/>
        <v>-2.7493716922204875E-3</v>
      </c>
      <c r="AB481" s="46">
        <f t="shared" si="100"/>
        <v>-3.0042678838356129E-3</v>
      </c>
      <c r="AC481" s="46">
        <f t="shared" si="100"/>
        <v>-3.2506138733741034E-3</v>
      </c>
      <c r="AD481" s="46">
        <f t="shared" si="100"/>
        <v>-3.4888327745638248E-3</v>
      </c>
      <c r="AE481" s="46">
        <f t="shared" si="100"/>
        <v>-3.7193202366794845E-3</v>
      </c>
      <c r="AF481" s="46">
        <f t="shared" si="100"/>
        <v>3.9005262237896353E-3</v>
      </c>
      <c r="AG481" s="46">
        <f t="shared" si="100"/>
        <v>3.5611420239631568E-3</v>
      </c>
      <c r="AH481" s="46">
        <f t="shared" si="100"/>
        <v>3.2322612652136754E-3</v>
      </c>
      <c r="AI481" s="46">
        <f t="shared" si="100"/>
        <v>2.913403778759554E-3</v>
      </c>
      <c r="AJ481" s="46">
        <f t="shared" si="100"/>
        <v>2.6041182246430267E-3</v>
      </c>
      <c r="AK481" s="46"/>
    </row>
    <row r="482" spans="3:37">
      <c r="C482" t="s">
        <v>7042</v>
      </c>
      <c r="D482" t="s">
        <v>57</v>
      </c>
      <c r="E482" t="s">
        <v>6877</v>
      </c>
      <c r="F482" s="46">
        <f t="shared" ref="F482:AJ482" si="101">IFERROR((F260-F81)/F81,0)</f>
        <v>0</v>
      </c>
      <c r="G482" s="46">
        <f t="shared" si="101"/>
        <v>0</v>
      </c>
      <c r="H482" s="46">
        <f t="shared" si="101"/>
        <v>0</v>
      </c>
      <c r="I482" s="46">
        <f t="shared" si="101"/>
        <v>0</v>
      </c>
      <c r="J482" s="46">
        <f t="shared" si="101"/>
        <v>0</v>
      </c>
      <c r="K482" s="46">
        <f t="shared" si="101"/>
        <v>0</v>
      </c>
      <c r="L482" s="46">
        <f t="shared" si="101"/>
        <v>0</v>
      </c>
      <c r="M482" s="46">
        <f t="shared" si="101"/>
        <v>0</v>
      </c>
      <c r="N482" s="46">
        <f t="shared" si="101"/>
        <v>0</v>
      </c>
      <c r="O482" s="46">
        <f t="shared" si="101"/>
        <v>0</v>
      </c>
      <c r="P482" s="46">
        <f t="shared" si="101"/>
        <v>0</v>
      </c>
      <c r="Q482" s="46">
        <f t="shared" si="101"/>
        <v>0</v>
      </c>
      <c r="R482" s="46">
        <f t="shared" si="101"/>
        <v>0</v>
      </c>
      <c r="S482" s="46">
        <f t="shared" si="101"/>
        <v>0</v>
      </c>
      <c r="T482" s="46">
        <f t="shared" si="101"/>
        <v>0</v>
      </c>
      <c r="U482" s="46">
        <f t="shared" si="101"/>
        <v>0</v>
      </c>
      <c r="V482" s="46">
        <f t="shared" si="101"/>
        <v>0</v>
      </c>
      <c r="W482" s="46">
        <f t="shared" si="101"/>
        <v>0</v>
      </c>
      <c r="X482" s="46">
        <f t="shared" si="101"/>
        <v>0</v>
      </c>
      <c r="Y482" s="46">
        <f t="shared" si="101"/>
        <v>0</v>
      </c>
      <c r="Z482" s="46">
        <f t="shared" si="101"/>
        <v>0</v>
      </c>
      <c r="AA482" s="46">
        <f t="shared" si="101"/>
        <v>0</v>
      </c>
      <c r="AB482" s="46">
        <f t="shared" si="101"/>
        <v>0</v>
      </c>
      <c r="AC482" s="46">
        <f t="shared" si="101"/>
        <v>0</v>
      </c>
      <c r="AD482" s="46">
        <f t="shared" si="101"/>
        <v>0</v>
      </c>
      <c r="AE482" s="46">
        <f t="shared" si="101"/>
        <v>0</v>
      </c>
      <c r="AF482" s="46">
        <f t="shared" si="101"/>
        <v>0</v>
      </c>
      <c r="AG482" s="46">
        <f t="shared" si="101"/>
        <v>0</v>
      </c>
      <c r="AH482" s="46">
        <f t="shared" si="101"/>
        <v>0</v>
      </c>
      <c r="AI482" s="46">
        <f t="shared" si="101"/>
        <v>0</v>
      </c>
      <c r="AJ482" s="46">
        <f t="shared" si="101"/>
        <v>0</v>
      </c>
      <c r="AK482" s="46"/>
    </row>
    <row r="483" spans="3:37">
      <c r="C483" t="s">
        <v>7042</v>
      </c>
      <c r="D483" t="s">
        <v>58</v>
      </c>
      <c r="E483" t="s">
        <v>6876</v>
      </c>
      <c r="F483" s="46">
        <f t="shared" ref="F483:AJ483" si="102">IFERROR((F261-F82)/F82,0)</f>
        <v>0.17130407893350372</v>
      </c>
      <c r="G483" s="46">
        <f t="shared" si="102"/>
        <v>0.17013394498851539</v>
      </c>
      <c r="H483" s="46">
        <f t="shared" si="102"/>
        <v>0.16896498000850696</v>
      </c>
      <c r="I483" s="46">
        <f t="shared" si="102"/>
        <v>0.16779718282568148</v>
      </c>
      <c r="J483" s="46">
        <f t="shared" si="102"/>
        <v>0.16663055227340817</v>
      </c>
      <c r="K483" s="46">
        <f t="shared" si="102"/>
        <v>0.16546508718622205</v>
      </c>
      <c r="L483" s="46">
        <f t="shared" si="102"/>
        <v>0.16430078639982229</v>
      </c>
      <c r="M483" s="46">
        <f t="shared" si="102"/>
        <v>0.16313764875107134</v>
      </c>
      <c r="N483" s="46">
        <f t="shared" si="102"/>
        <v>0.16197567307799343</v>
      </c>
      <c r="O483" s="46">
        <f t="shared" si="102"/>
        <v>0.16081485821977373</v>
      </c>
      <c r="P483" s="46">
        <f t="shared" si="102"/>
        <v>0.15965520301675717</v>
      </c>
      <c r="Q483" s="46">
        <f t="shared" si="102"/>
        <v>0.15849670631044691</v>
      </c>
      <c r="R483" s="46">
        <f t="shared" si="102"/>
        <v>0.15733936694350359</v>
      </c>
      <c r="S483" s="46">
        <f t="shared" si="102"/>
        <v>0.15618318375974402</v>
      </c>
      <c r="T483" s="46">
        <f t="shared" si="102"/>
        <v>0.15502815560413996</v>
      </c>
      <c r="U483" s="46">
        <f t="shared" si="102"/>
        <v>0.1538742813228173</v>
      </c>
      <c r="V483" s="46">
        <f t="shared" si="102"/>
        <v>0.15272155976305435</v>
      </c>
      <c r="W483" s="46">
        <f t="shared" si="102"/>
        <v>0.15156998977328126</v>
      </c>
      <c r="X483" s="46">
        <f t="shared" si="102"/>
        <v>0.15041957020307831</v>
      </c>
      <c r="Y483" s="46">
        <f t="shared" si="102"/>
        <v>0.14927029990317522</v>
      </c>
      <c r="Z483" s="46">
        <f t="shared" si="102"/>
        <v>0.14812217772544986</v>
      </c>
      <c r="AA483" s="46">
        <f t="shared" si="102"/>
        <v>0.15389163590497468</v>
      </c>
      <c r="AB483" s="46">
        <f t="shared" si="102"/>
        <v>0.15969008633665804</v>
      </c>
      <c r="AC483" s="46">
        <f t="shared" si="102"/>
        <v>0.16551767471020912</v>
      </c>
      <c r="AD483" s="46">
        <f t="shared" si="102"/>
        <v>0.17137454744744632</v>
      </c>
      <c r="AE483" s="46">
        <f t="shared" si="102"/>
        <v>0.17726085170597627</v>
      </c>
      <c r="AF483" s="46">
        <f t="shared" si="102"/>
        <v>0.1831767353828907</v>
      </c>
      <c r="AG483" s="46">
        <f t="shared" si="102"/>
        <v>0.18912234711848305</v>
      </c>
      <c r="AH483" s="46">
        <f t="shared" si="102"/>
        <v>0.19509783629998301</v>
      </c>
      <c r="AI483" s="46">
        <f t="shared" si="102"/>
        <v>-0.19926443128979357</v>
      </c>
      <c r="AJ483" s="46">
        <f t="shared" si="102"/>
        <v>-0.19524063446210399</v>
      </c>
      <c r="AK483" s="46"/>
    </row>
    <row r="484" spans="3:37">
      <c r="C484" t="s">
        <v>7042</v>
      </c>
      <c r="D484" t="s">
        <v>59</v>
      </c>
      <c r="E484" t="s">
        <v>6875</v>
      </c>
      <c r="F484" s="46">
        <f t="shared" ref="F484:AJ484" si="103">IFERROR((F262-F83)/F83,0)</f>
        <v>-5.4464133265687879E-2</v>
      </c>
      <c r="G484" s="46">
        <f t="shared" si="103"/>
        <v>-4.2283693305246547E-2</v>
      </c>
      <c r="H484" s="46">
        <f t="shared" si="103"/>
        <v>-3.0815494992395758E-2</v>
      </c>
      <c r="I484" s="46">
        <f t="shared" si="103"/>
        <v>-1.9998841277925464E-2</v>
      </c>
      <c r="J484" s="46">
        <f t="shared" si="103"/>
        <v>-9.779741392614557E-3</v>
      </c>
      <c r="K484" s="46">
        <f t="shared" si="103"/>
        <v>-1.1000954087070986E-4</v>
      </c>
      <c r="L484" s="46">
        <f t="shared" si="103"/>
        <v>-1.0063705299990917E-4</v>
      </c>
      <c r="M484" s="46">
        <f t="shared" si="103"/>
        <v>-9.174259079605321E-5</v>
      </c>
      <c r="N484" s="46">
        <f t="shared" si="103"/>
        <v>-8.3290492514662744E-5</v>
      </c>
      <c r="O484" s="46">
        <f t="shared" si="103"/>
        <v>-7.5248557620247132E-5</v>
      </c>
      <c r="P484" s="46">
        <f t="shared" si="103"/>
        <v>-6.7587636762981903E-5</v>
      </c>
      <c r="Q484" s="46">
        <f t="shared" si="103"/>
        <v>8.61187504508352E-5</v>
      </c>
      <c r="R484" s="46">
        <f t="shared" si="103"/>
        <v>2.3358154998820912E-4</v>
      </c>
      <c r="S484" s="46">
        <f t="shared" si="103"/>
        <v>3.7517361306399884E-4</v>
      </c>
      <c r="T484" s="46">
        <f t="shared" si="103"/>
        <v>5.1123868270882558E-4</v>
      </c>
      <c r="U484" s="46">
        <f t="shared" si="103"/>
        <v>-4.292570986596667E-4</v>
      </c>
      <c r="V484" s="46">
        <f t="shared" si="103"/>
        <v>3.6392786772061839E-4</v>
      </c>
      <c r="W484" s="46">
        <f t="shared" si="103"/>
        <v>9.6231365225698989E-5</v>
      </c>
      <c r="X484" s="46">
        <f t="shared" si="103"/>
        <v>-1.6157551340987769E-4</v>
      </c>
      <c r="Y484" s="46">
        <f t="shared" si="103"/>
        <v>3.5644819363213304E-3</v>
      </c>
      <c r="Z484" s="46">
        <f t="shared" si="103"/>
        <v>-4.5533468038284498E-3</v>
      </c>
      <c r="AA484" s="46">
        <f t="shared" si="103"/>
        <v>-2.3084003955680709E-3</v>
      </c>
      <c r="AB484" s="46">
        <f t="shared" si="103"/>
        <v>-4.6795427649265887E-4</v>
      </c>
      <c r="AC484" s="46">
        <f t="shared" si="103"/>
        <v>1.3107561762725269E-3</v>
      </c>
      <c r="AD484" s="46">
        <f t="shared" si="103"/>
        <v>3.0307860026084314E-3</v>
      </c>
      <c r="AE484" s="46">
        <f t="shared" si="103"/>
        <v>-4.2754990608575138E-3</v>
      </c>
      <c r="AF484" s="46">
        <f t="shared" si="103"/>
        <v>-2.5211977876985789E-3</v>
      </c>
      <c r="AG484" s="46">
        <f t="shared" si="103"/>
        <v>-8.2204290468070452E-4</v>
      </c>
      <c r="AH484" s="46">
        <f t="shared" si="103"/>
        <v>8.2452563750388052E-4</v>
      </c>
      <c r="AI484" s="46">
        <f t="shared" si="103"/>
        <v>2.4209118433481352E-3</v>
      </c>
      <c r="AJ484" s="46">
        <f t="shared" si="103"/>
        <v>3.9693753834691764E-3</v>
      </c>
      <c r="AK484" s="46"/>
    </row>
    <row r="485" spans="3:37">
      <c r="C485" t="s">
        <v>7043</v>
      </c>
      <c r="D485" t="s">
        <v>35</v>
      </c>
      <c r="E485" t="s">
        <v>6874</v>
      </c>
      <c r="F485" s="46">
        <f t="shared" ref="F485:AJ485" si="104">IFERROR((F263-F84)/F84,0)</f>
        <v>-1.1766309668464403E-2</v>
      </c>
      <c r="G485" s="46">
        <f t="shared" si="104"/>
        <v>-2.0815971894146149E-2</v>
      </c>
      <c r="H485" s="46">
        <f t="shared" si="104"/>
        <v>-2.9701395167696869E-2</v>
      </c>
      <c r="I485" s="46">
        <f t="shared" si="104"/>
        <v>-3.8427010349542795E-2</v>
      </c>
      <c r="J485" s="46">
        <f t="shared" si="104"/>
        <v>-4.6997090338802179E-2</v>
      </c>
      <c r="K485" s="46">
        <f t="shared" si="104"/>
        <v>-5.5415757050332574E-2</v>
      </c>
      <c r="L485" s="46">
        <f t="shared" si="104"/>
        <v>5.293981556928945E-2</v>
      </c>
      <c r="M485" s="46">
        <f t="shared" si="104"/>
        <v>4.3398469737746651E-2</v>
      </c>
      <c r="N485" s="46">
        <f t="shared" si="104"/>
        <v>3.402849123690941E-2</v>
      </c>
      <c r="O485" s="46">
        <f t="shared" si="104"/>
        <v>2.4825304393350917E-2</v>
      </c>
      <c r="P485" s="46">
        <f t="shared" si="104"/>
        <v>1.5784494996444097E-2</v>
      </c>
      <c r="Q485" s="46">
        <f t="shared" si="104"/>
        <v>9.4532233144617953E-3</v>
      </c>
      <c r="R485" s="46">
        <f t="shared" si="104"/>
        <v>3.2003869769228017E-3</v>
      </c>
      <c r="S485" s="46">
        <f t="shared" si="104"/>
        <v>-2.9754625948240424E-3</v>
      </c>
      <c r="T485" s="46">
        <f t="shared" si="104"/>
        <v>-9.0757385270260667E-3</v>
      </c>
      <c r="U485" s="46">
        <f t="shared" si="104"/>
        <v>-1.5101819571504808E-2</v>
      </c>
      <c r="V485" s="46">
        <f t="shared" si="104"/>
        <v>-1.978146475256878E-2</v>
      </c>
      <c r="W485" s="46">
        <f t="shared" si="104"/>
        <v>-2.4416850496010525E-2</v>
      </c>
      <c r="X485" s="46">
        <f t="shared" si="104"/>
        <v>-2.9008601745987166E-2</v>
      </c>
      <c r="Y485" s="46">
        <f t="shared" si="104"/>
        <v>-3.355733173613501E-2</v>
      </c>
      <c r="Z485" s="46">
        <f t="shared" si="104"/>
        <v>-3.8063642262592609E-2</v>
      </c>
      <c r="AA485" s="46">
        <f t="shared" si="104"/>
        <v>-4.4147705346335504E-2</v>
      </c>
      <c r="AB485" s="46">
        <f t="shared" si="104"/>
        <v>-4.9065463542427031E-2</v>
      </c>
      <c r="AC485" s="46">
        <f t="shared" si="104"/>
        <v>5.1185691035976748E-2</v>
      </c>
      <c r="AD485" s="46">
        <f t="shared" si="104"/>
        <v>4.5832535504161685E-2</v>
      </c>
      <c r="AE485" s="46">
        <f t="shared" si="104"/>
        <v>4.053362553887923E-2</v>
      </c>
      <c r="AF485" s="46">
        <f t="shared" si="104"/>
        <v>3.5288140760220736E-2</v>
      </c>
      <c r="AG485" s="46">
        <f t="shared" si="104"/>
        <v>3.0095277247928581E-2</v>
      </c>
      <c r="AH485" s="46">
        <f t="shared" si="104"/>
        <v>2.4954247130666865E-2</v>
      </c>
      <c r="AI485" s="46">
        <f t="shared" si="104"/>
        <v>1.9864278187513202E-2</v>
      </c>
      <c r="AJ485" s="46">
        <f t="shared" si="104"/>
        <v>1.4824613461279839E-2</v>
      </c>
      <c r="AK485" s="46"/>
    </row>
    <row r="486" spans="3:37">
      <c r="C486" t="s">
        <v>7043</v>
      </c>
      <c r="D486" t="s">
        <v>36</v>
      </c>
      <c r="E486" t="s">
        <v>6873</v>
      </c>
      <c r="F486" s="46">
        <f t="shared" ref="F486:AJ486" si="105">IFERROR((F264-F85)/F85,0)</f>
        <v>8.7586981321465071E-2</v>
      </c>
      <c r="G486" s="46">
        <f t="shared" si="105"/>
        <v>7.4922109709550891E-2</v>
      </c>
      <c r="H486" s="46">
        <f t="shared" si="105"/>
        <v>6.2548805837365815E-2</v>
      </c>
      <c r="I486" s="46">
        <f t="shared" si="105"/>
        <v>5.0457115677146162E-2</v>
      </c>
      <c r="J486" s="46">
        <f t="shared" si="105"/>
        <v>3.8637533205921448E-2</v>
      </c>
      <c r="K486" s="46">
        <f t="shared" si="105"/>
        <v>2.7080975481518135E-2</v>
      </c>
      <c r="L486" s="46">
        <f t="shared" si="105"/>
        <v>2.3076638060229453E-2</v>
      </c>
      <c r="M486" s="46">
        <f t="shared" si="105"/>
        <v>1.9103403241183873E-2</v>
      </c>
      <c r="N486" s="46">
        <f t="shared" si="105"/>
        <v>1.5160910054739999E-2</v>
      </c>
      <c r="O486" s="46">
        <f t="shared" si="105"/>
        <v>1.1248803095500345E-2</v>
      </c>
      <c r="P486" s="46">
        <f t="shared" si="105"/>
        <v>7.3667324155169368E-3</v>
      </c>
      <c r="Q486" s="46">
        <f t="shared" si="105"/>
        <v>1.101151921777797E-2</v>
      </c>
      <c r="R486" s="46">
        <f t="shared" si="105"/>
        <v>1.4682776440242989E-2</v>
      </c>
      <c r="S486" s="46">
        <f t="shared" si="105"/>
        <v>1.8380793497694146E-2</v>
      </c>
      <c r="T486" s="46">
        <f t="shared" si="105"/>
        <v>2.2105864039445328E-2</v>
      </c>
      <c r="U486" s="46">
        <f t="shared" si="105"/>
        <v>2.5858286027064491E-2</v>
      </c>
      <c r="V486" s="46">
        <f t="shared" si="105"/>
        <v>4.7423075218393222E-2</v>
      </c>
      <c r="W486" s="46">
        <f t="shared" si="105"/>
        <v>6.9913968450672478E-2</v>
      </c>
      <c r="X486" s="46">
        <f t="shared" si="105"/>
        <v>9.3391932412667161E-2</v>
      </c>
      <c r="Y486" s="46">
        <f t="shared" si="105"/>
        <v>0.11792340521693465</v>
      </c>
      <c r="Z486" s="46">
        <f t="shared" si="105"/>
        <v>-0.14231430679409562</v>
      </c>
      <c r="AA486" s="46">
        <f t="shared" si="105"/>
        <v>0.14107785488974989</v>
      </c>
      <c r="AB486" s="46">
        <f t="shared" si="105"/>
        <v>-0.13123153145756047</v>
      </c>
      <c r="AC486" s="46">
        <f t="shared" si="105"/>
        <v>-0.11787289219930693</v>
      </c>
      <c r="AD486" s="46">
        <f t="shared" si="105"/>
        <v>-0.10409701844894245</v>
      </c>
      <c r="AE486" s="46">
        <f t="shared" si="105"/>
        <v>-8.9884052678339085E-2</v>
      </c>
      <c r="AF486" s="46">
        <f t="shared" si="105"/>
        <v>-7.5212856934886455E-2</v>
      </c>
      <c r="AG486" s="46">
        <f t="shared" si="105"/>
        <v>-6.0060907947494219E-2</v>
      </c>
      <c r="AH486" s="46">
        <f t="shared" si="105"/>
        <v>-4.4404181749173981E-2</v>
      </c>
      <c r="AI486" s="46">
        <f t="shared" si="105"/>
        <v>-2.8217026573075673E-2</v>
      </c>
      <c r="AJ486" s="46">
        <f t="shared" si="105"/>
        <v>-1.1472022607633667E-2</v>
      </c>
      <c r="AK486" s="46"/>
    </row>
    <row r="487" spans="3:37">
      <c r="C487" t="s">
        <v>7043</v>
      </c>
      <c r="D487" t="s">
        <v>37</v>
      </c>
      <c r="E487" t="s">
        <v>6872</v>
      </c>
      <c r="F487" s="46">
        <f t="shared" ref="F487:AJ487" si="106">IFERROR((F265-F86)/F86,0)</f>
        <v>0</v>
      </c>
      <c r="G487" s="46">
        <f t="shared" si="106"/>
        <v>0</v>
      </c>
      <c r="H487" s="46">
        <f t="shared" si="106"/>
        <v>0</v>
      </c>
      <c r="I487" s="46">
        <f t="shared" si="106"/>
        <v>0</v>
      </c>
      <c r="J487" s="46">
        <f t="shared" si="106"/>
        <v>0</v>
      </c>
      <c r="K487" s="46">
        <f t="shared" si="106"/>
        <v>0</v>
      </c>
      <c r="L487" s="46">
        <f t="shared" si="106"/>
        <v>0</v>
      </c>
      <c r="M487" s="46">
        <f t="shared" si="106"/>
        <v>0</v>
      </c>
      <c r="N487" s="46">
        <f t="shared" si="106"/>
        <v>0</v>
      </c>
      <c r="O487" s="46">
        <f t="shared" si="106"/>
        <v>0</v>
      </c>
      <c r="P487" s="46">
        <f t="shared" si="106"/>
        <v>0</v>
      </c>
      <c r="Q487" s="46">
        <f t="shared" si="106"/>
        <v>0</v>
      </c>
      <c r="R487" s="46">
        <f t="shared" si="106"/>
        <v>0</v>
      </c>
      <c r="S487" s="46">
        <f t="shared" si="106"/>
        <v>0</v>
      </c>
      <c r="T487" s="46">
        <f t="shared" si="106"/>
        <v>0</v>
      </c>
      <c r="U487" s="46">
        <f t="shared" si="106"/>
        <v>0</v>
      </c>
      <c r="V487" s="46">
        <f t="shared" si="106"/>
        <v>0</v>
      </c>
      <c r="W487" s="46">
        <f t="shared" si="106"/>
        <v>0</v>
      </c>
      <c r="X487" s="46">
        <f t="shared" si="106"/>
        <v>0</v>
      </c>
      <c r="Y487" s="46">
        <f t="shared" si="106"/>
        <v>0</v>
      </c>
      <c r="Z487" s="46">
        <f t="shared" si="106"/>
        <v>0</v>
      </c>
      <c r="AA487" s="46">
        <f t="shared" si="106"/>
        <v>0</v>
      </c>
      <c r="AB487" s="46">
        <f t="shared" si="106"/>
        <v>0</v>
      </c>
      <c r="AC487" s="46">
        <f t="shared" si="106"/>
        <v>0</v>
      </c>
      <c r="AD487" s="46">
        <f t="shared" si="106"/>
        <v>0</v>
      </c>
      <c r="AE487" s="46">
        <f t="shared" si="106"/>
        <v>0</v>
      </c>
      <c r="AF487" s="46">
        <f t="shared" si="106"/>
        <v>0</v>
      </c>
      <c r="AG487" s="46">
        <f t="shared" si="106"/>
        <v>0</v>
      </c>
      <c r="AH487" s="46">
        <f t="shared" si="106"/>
        <v>0</v>
      </c>
      <c r="AI487" s="46">
        <f t="shared" si="106"/>
        <v>0</v>
      </c>
      <c r="AJ487" s="46">
        <f t="shared" si="106"/>
        <v>0</v>
      </c>
      <c r="AK487" s="46"/>
    </row>
    <row r="488" spans="3:37">
      <c r="C488" t="s">
        <v>7043</v>
      </c>
      <c r="D488" t="s">
        <v>38</v>
      </c>
      <c r="E488" t="s">
        <v>6871</v>
      </c>
      <c r="F488" s="46">
        <f t="shared" ref="F488:AJ488" si="107">IFERROR((F266-F87)/F87,0)</f>
        <v>-4.7613008148075571E-2</v>
      </c>
      <c r="G488" s="46">
        <f t="shared" si="107"/>
        <v>-5.6334407417009201E-2</v>
      </c>
      <c r="H488" s="46">
        <f t="shared" si="107"/>
        <v>-6.489752525605906E-2</v>
      </c>
      <c r="I488" s="46">
        <f t="shared" si="107"/>
        <v>-7.3306631802819058E-2</v>
      </c>
      <c r="J488" s="46">
        <f t="shared" si="107"/>
        <v>-8.1565844963385134E-2</v>
      </c>
      <c r="K488" s="46">
        <f t="shared" si="107"/>
        <v>-8.9679137136321085E-2</v>
      </c>
      <c r="L488" s="46">
        <f t="shared" si="107"/>
        <v>-9.8003556255352869E-2</v>
      </c>
      <c r="M488" s="46">
        <f t="shared" si="107"/>
        <v>-0.1061771098443927</v>
      </c>
      <c r="N488" s="46">
        <f t="shared" si="107"/>
        <v>-0.11420386233370715</v>
      </c>
      <c r="O488" s="46">
        <f t="shared" si="107"/>
        <v>-0.12208773345460226</v>
      </c>
      <c r="P488" s="46">
        <f t="shared" si="107"/>
        <v>-0.12983250462195919</v>
      </c>
      <c r="Q488" s="46">
        <f t="shared" si="107"/>
        <v>-0.13525616175514635</v>
      </c>
      <c r="R488" s="46">
        <f t="shared" si="107"/>
        <v>-0.1406126275819497</v>
      </c>
      <c r="S488" s="46">
        <f t="shared" si="107"/>
        <v>-0.1459031430211494</v>
      </c>
      <c r="T488" s="46">
        <f t="shared" si="107"/>
        <v>-0.15112891862137445</v>
      </c>
      <c r="U488" s="46">
        <f t="shared" si="107"/>
        <v>-0.15629113548454629</v>
      </c>
      <c r="V488" s="46">
        <f t="shared" si="107"/>
        <v>-0.16029993375477256</v>
      </c>
      <c r="W488" s="46">
        <f t="shared" si="107"/>
        <v>-0.16427081736478064</v>
      </c>
      <c r="X488" s="46">
        <f t="shared" si="107"/>
        <v>-0.16820432167034219</v>
      </c>
      <c r="Y488" s="46">
        <f t="shared" si="107"/>
        <v>-0.17210097199546032</v>
      </c>
      <c r="Z488" s="46">
        <f t="shared" si="107"/>
        <v>-0.17596128386625443</v>
      </c>
      <c r="AA488" s="46">
        <f t="shared" si="107"/>
        <v>-0.18117317079835515</v>
      </c>
      <c r="AB488" s="46">
        <f t="shared" si="107"/>
        <v>-0.18538594757674337</v>
      </c>
      <c r="AC488" s="46">
        <f t="shared" si="107"/>
        <v>-0.18955559766218738</v>
      </c>
      <c r="AD488" s="46">
        <f t="shared" si="107"/>
        <v>-0.19368277992180091</v>
      </c>
      <c r="AE488" s="46">
        <f t="shared" si="107"/>
        <v>-0.19776813986959732</v>
      </c>
      <c r="AF488" s="46">
        <f t="shared" si="107"/>
        <v>0.1972815349954084</v>
      </c>
      <c r="AG488" s="46">
        <f t="shared" si="107"/>
        <v>0.19127613480560876</v>
      </c>
      <c r="AH488" s="46">
        <f t="shared" si="107"/>
        <v>0.18533067847522625</v>
      </c>
      <c r="AI488" s="46">
        <f t="shared" si="107"/>
        <v>0.17944427295254459</v>
      </c>
      <c r="AJ488" s="46">
        <f t="shared" si="107"/>
        <v>0.17361604283792514</v>
      </c>
      <c r="AK488" s="46"/>
    </row>
    <row r="489" spans="3:37">
      <c r="C489" t="s">
        <v>7043</v>
      </c>
      <c r="D489" t="s">
        <v>39</v>
      </c>
      <c r="E489" t="s">
        <v>6870</v>
      </c>
      <c r="F489" s="46">
        <f t="shared" ref="F489:AJ489" si="108">IFERROR((F267-F88)/F88,0)</f>
        <v>-0.17368183196213963</v>
      </c>
      <c r="G489" s="46">
        <f t="shared" si="108"/>
        <v>-0.18124876717680335</v>
      </c>
      <c r="H489" s="46">
        <f t="shared" si="108"/>
        <v>-0.18867837290009953</v>
      </c>
      <c r="I489" s="46">
        <f t="shared" si="108"/>
        <v>-0.19597435402542163</v>
      </c>
      <c r="J489" s="46">
        <f t="shared" si="108"/>
        <v>-0.2031402833657652</v>
      </c>
      <c r="K489" s="46">
        <f t="shared" si="108"/>
        <v>0.18473058876855056</v>
      </c>
      <c r="L489" s="46">
        <f t="shared" si="108"/>
        <v>0.1738968329288543</v>
      </c>
      <c r="M489" s="46">
        <f t="shared" si="108"/>
        <v>0.16325941995623242</v>
      </c>
      <c r="N489" s="46">
        <f t="shared" si="108"/>
        <v>0.15281306022692787</v>
      </c>
      <c r="O489" s="46">
        <f t="shared" si="108"/>
        <v>0.14255265243461285</v>
      </c>
      <c r="P489" s="46">
        <f t="shared" si="108"/>
        <v>0.13247327528388347</v>
      </c>
      <c r="Q489" s="46">
        <f t="shared" si="108"/>
        <v>0.12541469542395808</v>
      </c>
      <c r="R489" s="46">
        <f t="shared" si="108"/>
        <v>0.11844356121008945</v>
      </c>
      <c r="S489" s="46">
        <f t="shared" si="108"/>
        <v>0.11155825765738943</v>
      </c>
      <c r="T489" s="46">
        <f t="shared" si="108"/>
        <v>0.10475720930598617</v>
      </c>
      <c r="U489" s="46">
        <f t="shared" si="108"/>
        <v>9.8038879019215319E-2</v>
      </c>
      <c r="V489" s="46">
        <f t="shared" si="108"/>
        <v>9.2821657126706938E-2</v>
      </c>
      <c r="W489" s="46">
        <f t="shared" si="108"/>
        <v>8.7653778998090751E-2</v>
      </c>
      <c r="X489" s="46">
        <f t="shared" si="108"/>
        <v>8.2534547898419089E-2</v>
      </c>
      <c r="Y489" s="46">
        <f t="shared" si="108"/>
        <v>7.7463280148518499E-2</v>
      </c>
      <c r="Z489" s="46">
        <f t="shared" si="108"/>
        <v>7.2439304820600334E-2</v>
      </c>
      <c r="AA489" s="46">
        <f t="shared" si="108"/>
        <v>6.5656331777185148E-2</v>
      </c>
      <c r="AB489" s="46">
        <f t="shared" si="108"/>
        <v>6.0173643511303075E-2</v>
      </c>
      <c r="AC489" s="46">
        <f t="shared" si="108"/>
        <v>5.4747082172099032E-2</v>
      </c>
      <c r="AD489" s="46">
        <f t="shared" si="108"/>
        <v>4.9375790281671113E-2</v>
      </c>
      <c r="AE489" s="46">
        <f t="shared" si="108"/>
        <v>4.4058927740414471E-2</v>
      </c>
      <c r="AF489" s="46">
        <f t="shared" si="108"/>
        <v>3.8795671388993057E-2</v>
      </c>
      <c r="AG489" s="46">
        <f t="shared" si="108"/>
        <v>3.3585214583487906E-2</v>
      </c>
      <c r="AH489" s="46">
        <f t="shared" si="108"/>
        <v>2.8426766783274146E-2</v>
      </c>
      <c r="AI489" s="46">
        <f t="shared" si="108"/>
        <v>2.3319553151164275E-2</v>
      </c>
      <c r="AJ489" s="46">
        <f t="shared" si="108"/>
        <v>1.8262814165417873E-2</v>
      </c>
      <c r="AK489" s="46"/>
    </row>
    <row r="490" spans="3:37">
      <c r="C490" t="s">
        <v>7043</v>
      </c>
      <c r="D490" t="s">
        <v>40</v>
      </c>
      <c r="E490" t="s">
        <v>6869</v>
      </c>
      <c r="F490" s="46">
        <f t="shared" ref="F490:AJ490" si="109">IFERROR((F268-F89)/F89,0)</f>
        <v>-8.7729453569533961E-2</v>
      </c>
      <c r="G490" s="46">
        <f t="shared" si="109"/>
        <v>-9.6083490053418888E-2</v>
      </c>
      <c r="H490" s="46">
        <f t="shared" si="109"/>
        <v>-0.10428591223790104</v>
      </c>
      <c r="I490" s="46">
        <f t="shared" si="109"/>
        <v>-0.11234081039383627</v>
      </c>
      <c r="J490" s="46">
        <f t="shared" si="109"/>
        <v>-0.12025212897287756</v>
      </c>
      <c r="K490" s="46">
        <f t="shared" si="109"/>
        <v>8.9970408689732564E-2</v>
      </c>
      <c r="L490" s="46">
        <f t="shared" si="109"/>
        <v>8.0003186274624147E-2</v>
      </c>
      <c r="M490" s="46">
        <f t="shared" si="109"/>
        <v>7.0216602324578645E-2</v>
      </c>
      <c r="N490" s="46">
        <f t="shared" si="109"/>
        <v>6.0605790304180708E-2</v>
      </c>
      <c r="O490" s="46">
        <f t="shared" si="109"/>
        <v>5.1166056932952758E-2</v>
      </c>
      <c r="P490" s="46">
        <f t="shared" si="109"/>
        <v>4.1892874543243447E-2</v>
      </c>
      <c r="Q490" s="46">
        <f t="shared" si="109"/>
        <v>3.5398872237884633E-2</v>
      </c>
      <c r="R490" s="46">
        <f t="shared" si="109"/>
        <v>2.8985321275197637E-2</v>
      </c>
      <c r="S490" s="46">
        <f t="shared" si="109"/>
        <v>2.2650735844184148E-2</v>
      </c>
      <c r="T490" s="46">
        <f t="shared" si="109"/>
        <v>1.6393666497470573E-2</v>
      </c>
      <c r="U490" s="46">
        <f t="shared" si="109"/>
        <v>1.0212699045625041E-2</v>
      </c>
      <c r="V490" s="46">
        <f t="shared" si="109"/>
        <v>5.4127744616626729E-3</v>
      </c>
      <c r="W490" s="46">
        <f t="shared" si="109"/>
        <v>6.5824690129842156E-4</v>
      </c>
      <c r="X490" s="46">
        <f t="shared" si="109"/>
        <v>-4.0515246423620237E-3</v>
      </c>
      <c r="Y490" s="46">
        <f t="shared" si="109"/>
        <v>-8.717169164700023E-3</v>
      </c>
      <c r="Z490" s="46">
        <f t="shared" si="109"/>
        <v>-1.3339303929625712E-2</v>
      </c>
      <c r="AA490" s="46">
        <f t="shared" si="109"/>
        <v>-1.9579743714292379E-2</v>
      </c>
      <c r="AB490" s="46">
        <f t="shared" si="109"/>
        <v>-2.4623901454908649E-2</v>
      </c>
      <c r="AC490" s="46">
        <f t="shared" si="109"/>
        <v>-2.9616421557576298E-2</v>
      </c>
      <c r="AD490" s="46">
        <f t="shared" si="109"/>
        <v>-3.4558092915185898E-2</v>
      </c>
      <c r="AE490" s="46">
        <f t="shared" si="109"/>
        <v>-3.9449688432327441E-2</v>
      </c>
      <c r="AF490" s="46">
        <f t="shared" si="109"/>
        <v>-4.4291965428281871E-2</v>
      </c>
      <c r="AG490" s="46">
        <f t="shared" si="109"/>
        <v>-4.9085666027892431E-2</v>
      </c>
      <c r="AH490" s="46">
        <f t="shared" si="109"/>
        <v>-5.3831517540722754E-2</v>
      </c>
      <c r="AI490" s="46">
        <f t="shared" si="109"/>
        <v>-5.8530232828932598E-2</v>
      </c>
      <c r="AJ490" s="46">
        <f t="shared" si="109"/>
        <v>-6.3182510664233776E-2</v>
      </c>
      <c r="AK490" s="46"/>
    </row>
    <row r="491" spans="3:37">
      <c r="C491" t="s">
        <v>7043</v>
      </c>
      <c r="D491" t="s">
        <v>41</v>
      </c>
      <c r="E491" t="s">
        <v>6868</v>
      </c>
      <c r="F491" s="46">
        <f t="shared" ref="F491:AJ491" si="110">IFERROR((F269-F90)/F90,0)</f>
        <v>-0.12588813847562833</v>
      </c>
      <c r="G491" s="46">
        <f t="shared" si="110"/>
        <v>1.0458469775464694E-2</v>
      </c>
      <c r="H491" s="46">
        <f t="shared" si="110"/>
        <v>1.2892523999862239E-3</v>
      </c>
      <c r="I491" s="46">
        <f t="shared" si="110"/>
        <v>-7.7150527269601787E-3</v>
      </c>
      <c r="J491" s="46">
        <f t="shared" si="110"/>
        <v>-1.6558854977852554E-2</v>
      </c>
      <c r="K491" s="46">
        <f t="shared" si="110"/>
        <v>-2.5246407918578385E-2</v>
      </c>
      <c r="L491" s="46">
        <f t="shared" si="110"/>
        <v>-3.416003142133061E-2</v>
      </c>
      <c r="M491" s="46">
        <f t="shared" si="110"/>
        <v>-4.2912111095659504E-2</v>
      </c>
      <c r="N491" s="46">
        <f t="shared" si="110"/>
        <v>-5.1506999053181124E-2</v>
      </c>
      <c r="O491" s="46">
        <f t="shared" si="110"/>
        <v>-5.994889246472461E-2</v>
      </c>
      <c r="P491" s="46">
        <f t="shared" si="110"/>
        <v>6.4866468120429538E-2</v>
      </c>
      <c r="Q491" s="46">
        <f t="shared" si="110"/>
        <v>5.8229273963683943E-2</v>
      </c>
      <c r="R491" s="46">
        <f t="shared" si="110"/>
        <v>5.1674305090573101E-2</v>
      </c>
      <c r="S491" s="46">
        <f t="shared" si="110"/>
        <v>4.5200042928172195E-2</v>
      </c>
      <c r="T491" s="46">
        <f t="shared" si="110"/>
        <v>3.8805006068993717E-2</v>
      </c>
      <c r="U491" s="46">
        <f t="shared" si="110"/>
        <v>3.2487749140924511E-2</v>
      </c>
      <c r="V491" s="46">
        <f t="shared" si="110"/>
        <v>2.7581986884695354E-2</v>
      </c>
      <c r="W491" s="46">
        <f t="shared" si="110"/>
        <v>2.2722622650146886E-2</v>
      </c>
      <c r="X491" s="46">
        <f t="shared" si="110"/>
        <v>1.7909001296271678E-2</v>
      </c>
      <c r="Y491" s="46">
        <f t="shared" si="110"/>
        <v>1.3140479958427228E-2</v>
      </c>
      <c r="Z491" s="46">
        <f t="shared" si="110"/>
        <v>8.4164277621197915E-3</v>
      </c>
      <c r="AA491" s="46">
        <f t="shared" si="110"/>
        <v>2.0383871445281017E-3</v>
      </c>
      <c r="AB491" s="46">
        <f t="shared" si="110"/>
        <v>-3.1169935756319004E-3</v>
      </c>
      <c r="AC491" s="46">
        <f t="shared" si="110"/>
        <v>-8.2195980550786585E-3</v>
      </c>
      <c r="AD491" s="46">
        <f t="shared" si="110"/>
        <v>-1.3270232581681441E-2</v>
      </c>
      <c r="AE491" s="46">
        <f t="shared" si="110"/>
        <v>-1.8269687102469602E-2</v>
      </c>
      <c r="AF491" s="46">
        <f t="shared" si="110"/>
        <v>-2.3218735635509476E-2</v>
      </c>
      <c r="AG491" s="46">
        <f t="shared" si="110"/>
        <v>-2.8118136669394059E-2</v>
      </c>
      <c r="AH491" s="46">
        <f t="shared" si="110"/>
        <v>-3.2968633550762051E-2</v>
      </c>
      <c r="AI491" s="46">
        <f t="shared" si="110"/>
        <v>-3.7770954860285276E-2</v>
      </c>
      <c r="AJ491" s="46">
        <f t="shared" si="110"/>
        <v>-4.2525814777495105E-2</v>
      </c>
      <c r="AK491" s="46"/>
    </row>
    <row r="492" spans="3:37">
      <c r="C492" t="s">
        <v>7043</v>
      </c>
      <c r="D492" t="s">
        <v>42</v>
      </c>
      <c r="E492" t="s">
        <v>6867</v>
      </c>
      <c r="F492" s="46">
        <f t="shared" ref="F492:AJ492" si="111">IFERROR((F270-F91)/F91,0)</f>
        <v>-6.0570461416200774E-2</v>
      </c>
      <c r="G492" s="46">
        <f t="shared" si="111"/>
        <v>-6.9173203957956661E-2</v>
      </c>
      <c r="H492" s="46">
        <f t="shared" si="111"/>
        <v>-7.7619818526615134E-2</v>
      </c>
      <c r="I492" s="46">
        <f t="shared" si="111"/>
        <v>-8.5914517163524898E-2</v>
      </c>
      <c r="J492" s="46">
        <f t="shared" si="111"/>
        <v>-9.4061361749682659E-2</v>
      </c>
      <c r="K492" s="46">
        <f t="shared" si="111"/>
        <v>-0.10206427063821742</v>
      </c>
      <c r="L492" s="46">
        <f t="shared" si="111"/>
        <v>-0.1102754340401491</v>
      </c>
      <c r="M492" s="46">
        <f t="shared" si="111"/>
        <v>-0.11833778447377977</v>
      </c>
      <c r="N492" s="46">
        <f t="shared" si="111"/>
        <v>-0.12625533107182851</v>
      </c>
      <c r="O492" s="46">
        <f t="shared" si="111"/>
        <v>-0.13403194023671733</v>
      </c>
      <c r="P492" s="46">
        <f t="shared" si="111"/>
        <v>-0.14167134193627184</v>
      </c>
      <c r="Q492" s="46">
        <f t="shared" si="111"/>
        <v>-0.14702120891435733</v>
      </c>
      <c r="R492" s="46">
        <f t="shared" si="111"/>
        <v>-0.15230479873988492</v>
      </c>
      <c r="S492" s="46">
        <f t="shared" si="111"/>
        <v>-0.15752333544863781</v>
      </c>
      <c r="T492" s="46">
        <f t="shared" si="111"/>
        <v>-0.1626780131194403</v>
      </c>
      <c r="U492" s="46">
        <f t="shared" si="111"/>
        <v>-0.16776999678503926</v>
      </c>
      <c r="V492" s="46">
        <f t="shared" si="111"/>
        <v>-0.17172425439407193</v>
      </c>
      <c r="W492" s="46">
        <f t="shared" si="111"/>
        <v>-0.1756411131809251</v>
      </c>
      <c r="X492" s="46">
        <f t="shared" si="111"/>
        <v>-0.17952110121772683</v>
      </c>
      <c r="Y492" s="46">
        <f t="shared" si="111"/>
        <v>-0.18336473668132133</v>
      </c>
      <c r="Z492" s="46">
        <f t="shared" si="111"/>
        <v>-0.18717252808397167</v>
      </c>
      <c r="AA492" s="46">
        <f t="shared" si="111"/>
        <v>-0.1923135060453082</v>
      </c>
      <c r="AB492" s="46">
        <f t="shared" si="111"/>
        <v>-0.19646896698601474</v>
      </c>
      <c r="AC492" s="46">
        <f t="shared" si="111"/>
        <v>0.19912716802584454</v>
      </c>
      <c r="AD492" s="46">
        <f t="shared" si="111"/>
        <v>0.19302062159203515</v>
      </c>
      <c r="AE492" s="46">
        <f t="shared" si="111"/>
        <v>0.18697595512208828</v>
      </c>
      <c r="AF492" s="46">
        <f t="shared" si="111"/>
        <v>0.18099223277769785</v>
      </c>
      <c r="AG492" s="46">
        <f t="shared" si="111"/>
        <v>0.17506853749670245</v>
      </c>
      <c r="AH492" s="46">
        <f t="shared" si="111"/>
        <v>0.16920397052455122</v>
      </c>
      <c r="AI492" s="46">
        <f t="shared" si="111"/>
        <v>0.16339765095970998</v>
      </c>
      <c r="AJ492" s="46">
        <f t="shared" si="111"/>
        <v>0.15764871531256255</v>
      </c>
      <c r="AK492" s="46"/>
    </row>
    <row r="493" spans="3:37">
      <c r="C493" t="s">
        <v>7043</v>
      </c>
      <c r="D493" t="s">
        <v>43</v>
      </c>
      <c r="E493" t="s">
        <v>6866</v>
      </c>
      <c r="F493" s="46">
        <f t="shared" ref="F493:AJ493" si="112">IFERROR((F271-F92)/F92,0)</f>
        <v>0</v>
      </c>
      <c r="G493" s="46">
        <f t="shared" si="112"/>
        <v>0</v>
      </c>
      <c r="H493" s="46">
        <f t="shared" si="112"/>
        <v>0</v>
      </c>
      <c r="I493" s="46">
        <f t="shared" si="112"/>
        <v>0</v>
      </c>
      <c r="J493" s="46">
        <f t="shared" si="112"/>
        <v>0</v>
      </c>
      <c r="K493" s="46">
        <f t="shared" si="112"/>
        <v>0</v>
      </c>
      <c r="L493" s="46">
        <f t="shared" si="112"/>
        <v>0</v>
      </c>
      <c r="M493" s="46">
        <f t="shared" si="112"/>
        <v>0</v>
      </c>
      <c r="N493" s="46">
        <f t="shared" si="112"/>
        <v>0</v>
      </c>
      <c r="O493" s="46">
        <f t="shared" si="112"/>
        <v>0</v>
      </c>
      <c r="P493" s="46">
        <f t="shared" si="112"/>
        <v>0</v>
      </c>
      <c r="Q493" s="46">
        <f t="shared" si="112"/>
        <v>0</v>
      </c>
      <c r="R493" s="46">
        <f t="shared" si="112"/>
        <v>0</v>
      </c>
      <c r="S493" s="46">
        <f t="shared" si="112"/>
        <v>0</v>
      </c>
      <c r="T493" s="46">
        <f t="shared" si="112"/>
        <v>0</v>
      </c>
      <c r="U493" s="46">
        <f t="shared" si="112"/>
        <v>0</v>
      </c>
      <c r="V493" s="46">
        <f t="shared" si="112"/>
        <v>0</v>
      </c>
      <c r="W493" s="46">
        <f t="shared" si="112"/>
        <v>0</v>
      </c>
      <c r="X493" s="46">
        <f t="shared" si="112"/>
        <v>0</v>
      </c>
      <c r="Y493" s="46">
        <f t="shared" si="112"/>
        <v>0</v>
      </c>
      <c r="Z493" s="46">
        <f t="shared" si="112"/>
        <v>0</v>
      </c>
      <c r="AA493" s="46">
        <f t="shared" si="112"/>
        <v>0</v>
      </c>
      <c r="AB493" s="46">
        <f t="shared" si="112"/>
        <v>0</v>
      </c>
      <c r="AC493" s="46">
        <f t="shared" si="112"/>
        <v>0</v>
      </c>
      <c r="AD493" s="46">
        <f t="shared" si="112"/>
        <v>0</v>
      </c>
      <c r="AE493" s="46">
        <f t="shared" si="112"/>
        <v>0</v>
      </c>
      <c r="AF493" s="46">
        <f t="shared" si="112"/>
        <v>0</v>
      </c>
      <c r="AG493" s="46">
        <f t="shared" si="112"/>
        <v>0</v>
      </c>
      <c r="AH493" s="46">
        <f t="shared" si="112"/>
        <v>0</v>
      </c>
      <c r="AI493" s="46">
        <f t="shared" si="112"/>
        <v>0</v>
      </c>
      <c r="AJ493" s="46">
        <f t="shared" si="112"/>
        <v>0</v>
      </c>
      <c r="AK493" s="46"/>
    </row>
    <row r="494" spans="3:37">
      <c r="C494" t="s">
        <v>7043</v>
      </c>
      <c r="D494" t="s">
        <v>44</v>
      </c>
      <c r="E494" t="s">
        <v>6865</v>
      </c>
      <c r="F494" s="46">
        <f t="shared" ref="F494:AJ494" si="113">IFERROR((F272-F93)/F93,0)</f>
        <v>-2.6700457176548391E-2</v>
      </c>
      <c r="G494" s="46">
        <f t="shared" si="113"/>
        <v>-4.2163963644987146E-2</v>
      </c>
      <c r="H494" s="46">
        <f t="shared" si="113"/>
        <v>-5.7143795015599658E-2</v>
      </c>
      <c r="I494" s="46">
        <f t="shared" si="113"/>
        <v>-7.1662294791325201E-2</v>
      </c>
      <c r="J494" s="46">
        <f t="shared" si="113"/>
        <v>2.8541992482787749E-2</v>
      </c>
      <c r="K494" s="46">
        <f t="shared" si="113"/>
        <v>1.3177252182627277E-2</v>
      </c>
      <c r="L494" s="46">
        <f t="shared" si="113"/>
        <v>7.3355689573399215E-3</v>
      </c>
      <c r="M494" s="46">
        <f t="shared" si="113"/>
        <v>1.5608624323268422E-3</v>
      </c>
      <c r="N494" s="46">
        <f t="shared" si="113"/>
        <v>-4.1480126896171997E-3</v>
      </c>
      <c r="O494" s="46">
        <f t="shared" si="113"/>
        <v>-9.7921757410134435E-3</v>
      </c>
      <c r="P494" s="46">
        <f t="shared" si="113"/>
        <v>-1.5372720821359102E-2</v>
      </c>
      <c r="Q494" s="46">
        <f t="shared" si="113"/>
        <v>-1.7757690064666921E-2</v>
      </c>
      <c r="R494" s="46">
        <f t="shared" si="113"/>
        <v>-2.0131133456496291E-2</v>
      </c>
      <c r="S494" s="46">
        <f t="shared" si="113"/>
        <v>-2.2493134346994355E-2</v>
      </c>
      <c r="T494" s="46">
        <f t="shared" si="113"/>
        <v>-2.4843775284569561E-2</v>
      </c>
      <c r="U494" s="46">
        <f t="shared" si="113"/>
        <v>-2.7183138025508868E-2</v>
      </c>
      <c r="V494" s="46">
        <f t="shared" si="113"/>
        <v>-2.8170420725302243E-2</v>
      </c>
      <c r="W494" s="46">
        <f t="shared" si="113"/>
        <v>-2.915570152946861E-2</v>
      </c>
      <c r="X494" s="46">
        <f t="shared" si="113"/>
        <v>-3.0138986520653874E-2</v>
      </c>
      <c r="Y494" s="46">
        <f t="shared" si="113"/>
        <v>-3.1120281756885682E-2</v>
      </c>
      <c r="Z494" s="46">
        <f t="shared" si="113"/>
        <v>-3.2099593271699485E-2</v>
      </c>
      <c r="AA494" s="46">
        <f t="shared" si="113"/>
        <v>-3.4845966537649792E-2</v>
      </c>
      <c r="AB494" s="46">
        <f t="shared" si="113"/>
        <v>-3.6378154342066697E-2</v>
      </c>
      <c r="AC494" s="46">
        <f t="shared" si="113"/>
        <v>-3.790548514238784E-2</v>
      </c>
      <c r="AD494" s="46">
        <f t="shared" si="113"/>
        <v>-3.9427981996971874E-2</v>
      </c>
      <c r="AE494" s="46">
        <f t="shared" si="113"/>
        <v>-4.0945667818449695E-2</v>
      </c>
      <c r="AF494" s="46">
        <f t="shared" si="113"/>
        <v>-4.2458565374876293E-2</v>
      </c>
      <c r="AG494" s="46">
        <f t="shared" si="113"/>
        <v>-4.3966697290866059E-2</v>
      </c>
      <c r="AH494" s="46">
        <f t="shared" si="113"/>
        <v>-4.5470086048722241E-2</v>
      </c>
      <c r="AI494" s="46">
        <f t="shared" si="113"/>
        <v>-4.6968753989554093E-2</v>
      </c>
      <c r="AJ494" s="46">
        <f t="shared" si="113"/>
        <v>-4.8462723314383414E-2</v>
      </c>
      <c r="AK494" s="46"/>
    </row>
    <row r="495" spans="3:37">
      <c r="C495" t="s">
        <v>7043</v>
      </c>
      <c r="D495" t="s">
        <v>45</v>
      </c>
      <c r="E495" t="s">
        <v>6864</v>
      </c>
      <c r="F495" s="46">
        <f t="shared" ref="F495:AJ495" si="114">IFERROR((F273-F94)/F94,0)</f>
        <v>-6.0262510377357054E-2</v>
      </c>
      <c r="G495" s="46">
        <f t="shared" si="114"/>
        <v>-7.5192792484815182E-2</v>
      </c>
      <c r="H495" s="46">
        <f t="shared" si="114"/>
        <v>-8.9656077946096382E-2</v>
      </c>
      <c r="I495" s="46">
        <f t="shared" si="114"/>
        <v>-0.10367393979852089</v>
      </c>
      <c r="J495" s="46">
        <f t="shared" si="114"/>
        <v>-0.1172666424668795</v>
      </c>
      <c r="K495" s="46">
        <f t="shared" si="114"/>
        <v>8.6933450617378005E-2</v>
      </c>
      <c r="L495" s="46">
        <f t="shared" si="114"/>
        <v>8.0666510758832063E-2</v>
      </c>
      <c r="M495" s="46">
        <f t="shared" si="114"/>
        <v>7.4471423299047934E-2</v>
      </c>
      <c r="N495" s="46">
        <f t="shared" si="114"/>
        <v>6.8346959566694052E-2</v>
      </c>
      <c r="O495" s="46">
        <f t="shared" si="114"/>
        <v>6.2291918745272817E-2</v>
      </c>
      <c r="P495" s="46">
        <f t="shared" si="114"/>
        <v>5.6305127088197043E-2</v>
      </c>
      <c r="Q495" s="46">
        <f t="shared" si="114"/>
        <v>5.3746539394226966E-2</v>
      </c>
      <c r="R495" s="46">
        <f t="shared" si="114"/>
        <v>5.1200316598394698E-2</v>
      </c>
      <c r="S495" s="46">
        <f t="shared" si="114"/>
        <v>4.8666369282917864E-2</v>
      </c>
      <c r="T495" s="46">
        <f t="shared" si="114"/>
        <v>4.6144608890116887E-2</v>
      </c>
      <c r="U495" s="46">
        <f t="shared" si="114"/>
        <v>4.3634947712097728E-2</v>
      </c>
      <c r="V495" s="46">
        <f t="shared" si="114"/>
        <v>4.2575793857913262E-2</v>
      </c>
      <c r="W495" s="46">
        <f t="shared" si="114"/>
        <v>4.1518787631221361E-2</v>
      </c>
      <c r="X495" s="46">
        <f t="shared" si="114"/>
        <v>4.0463922506578161E-2</v>
      </c>
      <c r="Y495" s="46">
        <f t="shared" si="114"/>
        <v>3.9411191984950147E-2</v>
      </c>
      <c r="Z495" s="46">
        <f t="shared" si="114"/>
        <v>3.8360589593578999E-2</v>
      </c>
      <c r="AA495" s="46">
        <f t="shared" si="114"/>
        <v>3.5414288771869896E-2</v>
      </c>
      <c r="AB495" s="46">
        <f t="shared" si="114"/>
        <v>3.3770562391652652E-2</v>
      </c>
      <c r="AC495" s="46">
        <f t="shared" si="114"/>
        <v>3.21320465905418E-2</v>
      </c>
      <c r="AD495" s="46">
        <f t="shared" si="114"/>
        <v>3.0498716631601037E-2</v>
      </c>
      <c r="AE495" s="46">
        <f t="shared" si="114"/>
        <v>2.8870547934230127E-2</v>
      </c>
      <c r="AF495" s="46">
        <f t="shared" si="114"/>
        <v>2.7247516072929683E-2</v>
      </c>
      <c r="AG495" s="46">
        <f t="shared" si="114"/>
        <v>2.562959677608238E-2</v>
      </c>
      <c r="AH495" s="46">
        <f t="shared" si="114"/>
        <v>2.4016765924742379E-2</v>
      </c>
      <c r="AI495" s="46">
        <f t="shared" si="114"/>
        <v>2.2408999551436139E-2</v>
      </c>
      <c r="AJ495" s="46">
        <f t="shared" si="114"/>
        <v>2.0806273838975525E-2</v>
      </c>
      <c r="AK495" s="46"/>
    </row>
    <row r="496" spans="3:37">
      <c r="C496" t="s">
        <v>7043</v>
      </c>
      <c r="D496" t="s">
        <v>46</v>
      </c>
      <c r="E496" t="s">
        <v>6863</v>
      </c>
      <c r="F496" s="46">
        <f t="shared" ref="F496:AJ496" si="115">IFERROR((F274-F95)/F95,0)</f>
        <v>-7.078560397062697E-2</v>
      </c>
      <c r="G496" s="46">
        <f t="shared" si="115"/>
        <v>-7.9294802251941979E-2</v>
      </c>
      <c r="H496" s="46">
        <f t="shared" si="115"/>
        <v>-8.7649570260132301E-2</v>
      </c>
      <c r="I496" s="46">
        <f t="shared" si="115"/>
        <v>3.3309629444834891E-2</v>
      </c>
      <c r="J496" s="46">
        <f t="shared" si="115"/>
        <v>2.4100192123562691E-2</v>
      </c>
      <c r="K496" s="46">
        <f t="shared" si="115"/>
        <v>1.5053464029345634E-2</v>
      </c>
      <c r="L496" s="46">
        <f t="shared" si="115"/>
        <v>5.7713187907709037E-3</v>
      </c>
      <c r="M496" s="46">
        <f t="shared" si="115"/>
        <v>-3.3426038077785966E-3</v>
      </c>
      <c r="N496" s="46">
        <f t="shared" si="115"/>
        <v>-1.2292835810101576E-2</v>
      </c>
      <c r="O496" s="46">
        <f t="shared" si="115"/>
        <v>-2.1083747913391515E-2</v>
      </c>
      <c r="P496" s="46">
        <f t="shared" si="115"/>
        <v>-2.9719556585083403E-2</v>
      </c>
      <c r="Q496" s="46">
        <f t="shared" si="115"/>
        <v>-3.5767206578988256E-2</v>
      </c>
      <c r="R496" s="46">
        <f t="shared" si="115"/>
        <v>-4.1739934892989092E-2</v>
      </c>
      <c r="S496" s="46">
        <f t="shared" si="115"/>
        <v>-4.7639125213825025E-2</v>
      </c>
      <c r="T496" s="46">
        <f t="shared" si="115"/>
        <v>-5.3466127363991992E-2</v>
      </c>
      <c r="U496" s="46">
        <f t="shared" si="115"/>
        <v>5.837495937714289E-2</v>
      </c>
      <c r="V496" s="46">
        <f t="shared" si="115"/>
        <v>5.3346196631075815E-2</v>
      </c>
      <c r="W496" s="46">
        <f t="shared" si="115"/>
        <v>4.8364995228329641E-2</v>
      </c>
      <c r="X496" s="46">
        <f t="shared" si="115"/>
        <v>4.343068360177188E-2</v>
      </c>
      <c r="Y496" s="46">
        <f t="shared" si="115"/>
        <v>3.8542602768435651E-2</v>
      </c>
      <c r="Z496" s="46">
        <f t="shared" si="115"/>
        <v>3.3700106036128177E-2</v>
      </c>
      <c r="AA496" s="46">
        <f t="shared" si="115"/>
        <v>2.7162150999697137E-2</v>
      </c>
      <c r="AB496" s="46">
        <f t="shared" si="115"/>
        <v>2.1877511191803065E-2</v>
      </c>
      <c r="AC496" s="46">
        <f t="shared" si="115"/>
        <v>1.6646970865154587E-2</v>
      </c>
      <c r="AD496" s="46">
        <f t="shared" si="115"/>
        <v>1.1469703516104015E-2</v>
      </c>
      <c r="AE496" s="46">
        <f t="shared" si="115"/>
        <v>6.3448993915517738E-3</v>
      </c>
      <c r="AF496" s="46">
        <f t="shared" si="115"/>
        <v>1.2717650667427838E-3</v>
      </c>
      <c r="AG496" s="46">
        <f t="shared" si="115"/>
        <v>-3.7504769642394443E-3</v>
      </c>
      <c r="AH496" s="46">
        <f t="shared" si="115"/>
        <v>-8.7225886857086876E-3</v>
      </c>
      <c r="AI496" s="46">
        <f t="shared" si="115"/>
        <v>-1.3645316945788922E-2</v>
      </c>
      <c r="AJ496" s="46">
        <f t="shared" si="115"/>
        <v>-1.8519393830389263E-2</v>
      </c>
      <c r="AK496" s="46"/>
    </row>
    <row r="497" spans="3:37">
      <c r="C497" t="s">
        <v>7043</v>
      </c>
      <c r="D497" t="s">
        <v>47</v>
      </c>
      <c r="E497" t="s">
        <v>6862</v>
      </c>
      <c r="F497" s="46">
        <f t="shared" ref="F497:AJ497" si="116">IFERROR((F275-F96)/F96,0)</f>
        <v>-8.1879559295802679E-2</v>
      </c>
      <c r="G497" s="46">
        <f t="shared" si="116"/>
        <v>-9.0287165666801422E-2</v>
      </c>
      <c r="H497" s="46">
        <f t="shared" si="116"/>
        <v>1.4140041291742577E-2</v>
      </c>
      <c r="I497" s="46">
        <f t="shared" si="116"/>
        <v>5.0201727309274477E-3</v>
      </c>
      <c r="J497" s="46">
        <f t="shared" si="116"/>
        <v>-3.9371330210304653E-3</v>
      </c>
      <c r="K497" s="46">
        <f t="shared" si="116"/>
        <v>-1.273618412131358E-2</v>
      </c>
      <c r="L497" s="46">
        <f t="shared" si="116"/>
        <v>-2.1764207227996567E-2</v>
      </c>
      <c r="M497" s="46">
        <f t="shared" si="116"/>
        <v>-3.0628613213617456E-2</v>
      </c>
      <c r="N497" s="46">
        <f t="shared" si="116"/>
        <v>-3.9333810045848017E-2</v>
      </c>
      <c r="O497" s="46">
        <f t="shared" si="116"/>
        <v>-4.7884048763024628E-2</v>
      </c>
      <c r="P497" s="46">
        <f t="shared" si="116"/>
        <v>4.8573966226494979E-2</v>
      </c>
      <c r="Q497" s="46">
        <f t="shared" si="116"/>
        <v>4.2038321420401897E-2</v>
      </c>
      <c r="R497" s="46">
        <f t="shared" si="116"/>
        <v>3.5583643847634468E-2</v>
      </c>
      <c r="S497" s="46">
        <f t="shared" si="116"/>
        <v>2.920843816949751E-2</v>
      </c>
      <c r="T497" s="46">
        <f t="shared" si="116"/>
        <v>2.2911245644100995E-2</v>
      </c>
      <c r="U497" s="46">
        <f t="shared" si="116"/>
        <v>1.6690643013585891E-2</v>
      </c>
      <c r="V497" s="46">
        <f t="shared" si="116"/>
        <v>1.1859939126874119E-2</v>
      </c>
      <c r="W497" s="46">
        <f t="shared" si="116"/>
        <v>7.0749233701534091E-3</v>
      </c>
      <c r="X497" s="46">
        <f t="shared" si="116"/>
        <v>2.334950626101737E-3</v>
      </c>
      <c r="Y497" s="46">
        <f t="shared" si="116"/>
        <v>-2.3606121340674314E-3</v>
      </c>
      <c r="Z497" s="46">
        <f t="shared" si="116"/>
        <v>-7.0123861324416416E-3</v>
      </c>
      <c r="AA497" s="46">
        <f t="shared" si="116"/>
        <v>-1.3292842459464682E-2</v>
      </c>
      <c r="AB497" s="46">
        <f t="shared" si="116"/>
        <v>-1.8369345637076689E-2</v>
      </c>
      <c r="AC497" s="46">
        <f t="shared" si="116"/>
        <v>-2.3393880052685254E-2</v>
      </c>
      <c r="AD497" s="46">
        <f t="shared" si="116"/>
        <v>-2.8367239657921199E-2</v>
      </c>
      <c r="AE497" s="46">
        <f t="shared" si="116"/>
        <v>-3.3290202313591005E-2</v>
      </c>
      <c r="AF497" s="46">
        <f t="shared" si="116"/>
        <v>-3.816353019525176E-2</v>
      </c>
      <c r="AG497" s="46">
        <f t="shared" si="116"/>
        <v>-4.2987970186589168E-2</v>
      </c>
      <c r="AH497" s="46">
        <f t="shared" si="116"/>
        <v>-4.7764254261007152E-2</v>
      </c>
      <c r="AI497" s="46">
        <f t="shared" si="116"/>
        <v>-5.2493099851862526E-2</v>
      </c>
      <c r="AJ497" s="46">
        <f t="shared" si="116"/>
        <v>-5.7175210211709175E-2</v>
      </c>
      <c r="AK497" s="46"/>
    </row>
    <row r="498" spans="3:37">
      <c r="C498" t="s">
        <v>7043</v>
      </c>
      <c r="D498" t="s">
        <v>48</v>
      </c>
      <c r="E498" t="s">
        <v>6861</v>
      </c>
      <c r="F498" s="46">
        <f t="shared" ref="F498:AJ498" si="117">IFERROR((F276-F97)/F97,0)</f>
        <v>0.11093741825707513</v>
      </c>
      <c r="G498" s="46">
        <f t="shared" si="117"/>
        <v>-9.0746074628884066E-2</v>
      </c>
      <c r="H498" s="46">
        <f t="shared" si="117"/>
        <v>-6.9273663244149727E-2</v>
      </c>
      <c r="I498" s="46">
        <f t="shared" si="117"/>
        <v>-4.6762562849987907E-2</v>
      </c>
      <c r="J498" s="46">
        <f t="shared" si="117"/>
        <v>-2.313553834297797E-2</v>
      </c>
      <c r="K498" s="46">
        <f t="shared" si="117"/>
        <v>1.692497425228546E-3</v>
      </c>
      <c r="L498" s="46">
        <f t="shared" si="117"/>
        <v>5.1585614301592085E-3</v>
      </c>
      <c r="M498" s="46">
        <f t="shared" si="117"/>
        <v>8.6486953240139264E-3</v>
      </c>
      <c r="N498" s="46">
        <f t="shared" si="117"/>
        <v>1.2163150708418153E-2</v>
      </c>
      <c r="O498" s="46">
        <f t="shared" si="117"/>
        <v>1.570218270390213E-2</v>
      </c>
      <c r="P498" s="46">
        <f t="shared" si="117"/>
        <v>1.926605001163607E-2</v>
      </c>
      <c r="Q498" s="46">
        <f t="shared" si="117"/>
        <v>2.6469343651294278E-2</v>
      </c>
      <c r="R498" s="46">
        <f t="shared" si="117"/>
        <v>3.3775175278705626E-2</v>
      </c>
      <c r="S498" s="46">
        <f t="shared" si="117"/>
        <v>4.1185750011886312E-2</v>
      </c>
      <c r="T498" s="46">
        <f t="shared" si="117"/>
        <v>4.8703336654571418E-2</v>
      </c>
      <c r="U498" s="46">
        <f t="shared" si="117"/>
        <v>5.633027001205921E-2</v>
      </c>
      <c r="V498" s="46">
        <f t="shared" si="117"/>
        <v>6.7980971519544992E-2</v>
      </c>
      <c r="W498" s="46">
        <f t="shared" si="117"/>
        <v>7.9891539975153303E-2</v>
      </c>
      <c r="X498" s="46">
        <f t="shared" si="117"/>
        <v>9.2070767869609924E-2</v>
      </c>
      <c r="Y498" s="46">
        <f t="shared" si="117"/>
        <v>0.10452784887192486</v>
      </c>
      <c r="Z498" s="46">
        <f t="shared" si="117"/>
        <v>0.11727240097429323</v>
      </c>
      <c r="AA498" s="46">
        <f t="shared" si="117"/>
        <v>0.12448061001283571</v>
      </c>
      <c r="AB498" s="46">
        <f t="shared" si="117"/>
        <v>0.13580535549282297</v>
      </c>
      <c r="AC498" s="46">
        <f t="shared" si="117"/>
        <v>-0.13947960499466541</v>
      </c>
      <c r="AD498" s="46">
        <f t="shared" si="117"/>
        <v>-0.13063507856474363</v>
      </c>
      <c r="AE498" s="46">
        <f t="shared" si="117"/>
        <v>-0.12160685396828694</v>
      </c>
      <c r="AF498" s="46">
        <f t="shared" si="117"/>
        <v>-0.1123891481148676</v>
      </c>
      <c r="AG498" s="46">
        <f t="shared" si="117"/>
        <v>-0.102975932592692</v>
      </c>
      <c r="AH498" s="46">
        <f t="shared" si="117"/>
        <v>-9.3360920520860841E-2</v>
      </c>
      <c r="AI498" s="46">
        <f t="shared" si="117"/>
        <v>-8.3537552546899332E-2</v>
      </c>
      <c r="AJ498" s="46">
        <f t="shared" si="117"/>
        <v>-7.3498981924023724E-2</v>
      </c>
      <c r="AK498" s="46"/>
    </row>
    <row r="499" spans="3:37">
      <c r="C499" t="s">
        <v>7043</v>
      </c>
      <c r="D499" t="s">
        <v>49</v>
      </c>
      <c r="E499" t="s">
        <v>6860</v>
      </c>
      <c r="F499" s="46">
        <f t="shared" ref="F499:AJ499" si="118">IFERROR((F277-F98)/F98,0)</f>
        <v>-4.6992333157857662E-2</v>
      </c>
      <c r="G499" s="46">
        <f t="shared" si="118"/>
        <v>-3.9470766662256865E-2</v>
      </c>
      <c r="H499" s="46">
        <f t="shared" si="118"/>
        <v>-2.825670762050117E-2</v>
      </c>
      <c r="I499" s="46">
        <f t="shared" si="118"/>
        <v>-2.0868023731228296E-2</v>
      </c>
      <c r="J499" s="46">
        <f t="shared" si="118"/>
        <v>-9.8147439254229925E-3</v>
      </c>
      <c r="K499" s="46">
        <f t="shared" si="118"/>
        <v>1.1522495431002333E-3</v>
      </c>
      <c r="L499" s="46">
        <f t="shared" si="118"/>
        <v>1.5171009459949219E-3</v>
      </c>
      <c r="M499" s="46">
        <f t="shared" si="118"/>
        <v>-1.8284565103455649E-3</v>
      </c>
      <c r="N499" s="46">
        <f t="shared" si="118"/>
        <v>-1.4644260422602656E-3</v>
      </c>
      <c r="O499" s="46">
        <f t="shared" si="118"/>
        <v>-1.1001299554461996E-3</v>
      </c>
      <c r="P499" s="46">
        <f t="shared" si="118"/>
        <v>-7.3556795907948815E-4</v>
      </c>
      <c r="Q499" s="46">
        <f t="shared" si="118"/>
        <v>1.4574044594447934E-3</v>
      </c>
      <c r="R499" s="46">
        <f t="shared" si="118"/>
        <v>-7.1054769635725052E-5</v>
      </c>
      <c r="S499" s="46">
        <f t="shared" si="118"/>
        <v>-1.6062522466033324E-3</v>
      </c>
      <c r="T499" s="46">
        <f t="shared" si="118"/>
        <v>5.9933040675463618E-4</v>
      </c>
      <c r="U499" s="46">
        <f t="shared" si="118"/>
        <v>-9.4118074499731775E-4</v>
      </c>
      <c r="V499" s="46">
        <f t="shared" si="118"/>
        <v>-9.4118074499731775E-4</v>
      </c>
      <c r="W499" s="46">
        <f t="shared" si="118"/>
        <v>-9.4118074499731775E-4</v>
      </c>
      <c r="X499" s="46">
        <f t="shared" si="118"/>
        <v>-9.4118074499731775E-4</v>
      </c>
      <c r="Y499" s="46">
        <f t="shared" si="118"/>
        <v>-9.4118074499731775E-4</v>
      </c>
      <c r="Z499" s="46">
        <f t="shared" si="118"/>
        <v>-9.4118074499731775E-4</v>
      </c>
      <c r="AA499" s="46">
        <f t="shared" si="118"/>
        <v>-1.7501780246597272E-3</v>
      </c>
      <c r="AB499" s="46">
        <f t="shared" si="118"/>
        <v>-8.0887691954412188E-4</v>
      </c>
      <c r="AC499" s="46">
        <f t="shared" si="118"/>
        <v>1.3420106354278776E-4</v>
      </c>
      <c r="AD499" s="46">
        <f t="shared" si="118"/>
        <v>1.0790609606266815E-3</v>
      </c>
      <c r="AE499" s="46">
        <f t="shared" si="118"/>
        <v>-1.7555212593555001E-3</v>
      </c>
      <c r="AF499" s="46">
        <f t="shared" si="118"/>
        <v>-8.1066136466452694E-4</v>
      </c>
      <c r="AG499" s="46">
        <f t="shared" si="118"/>
        <v>1.3598888510841337E-4</v>
      </c>
      <c r="AH499" s="46">
        <f t="shared" si="118"/>
        <v>1.0844345834345084E-3</v>
      </c>
      <c r="AI499" s="46">
        <f t="shared" si="118"/>
        <v>-1.7609050691599175E-3</v>
      </c>
      <c r="AJ499" s="46">
        <f t="shared" si="118"/>
        <v>-8.1245937326386119E-4</v>
      </c>
      <c r="AK499" s="46"/>
    </row>
    <row r="500" spans="3:37">
      <c r="C500" t="s">
        <v>7043</v>
      </c>
      <c r="D500" t="s">
        <v>50</v>
      </c>
      <c r="E500" t="s">
        <v>6859</v>
      </c>
      <c r="F500" s="46">
        <f t="shared" ref="F500:AJ500" si="119">IFERROR((F278-F99)/F99,0)</f>
        <v>-4.78821629121454E-2</v>
      </c>
      <c r="G500" s="46">
        <f t="shared" si="119"/>
        <v>-3.8362889807195912E-2</v>
      </c>
      <c r="H500" s="46">
        <f t="shared" si="119"/>
        <v>-2.8918808432933228E-2</v>
      </c>
      <c r="I500" s="46">
        <f t="shared" si="119"/>
        <v>-1.9549031396784548E-2</v>
      </c>
      <c r="J500" s="46">
        <f t="shared" si="119"/>
        <v>-1.0252685215150716E-2</v>
      </c>
      <c r="K500" s="46">
        <f t="shared" si="119"/>
        <v>-1.0289100419607611E-3</v>
      </c>
      <c r="L500" s="46">
        <f t="shared" si="119"/>
        <v>-6.6485352229676646E-4</v>
      </c>
      <c r="M500" s="46">
        <f t="shared" si="119"/>
        <v>-3.0053155857927435E-4</v>
      </c>
      <c r="N500" s="46">
        <f t="shared" si="119"/>
        <v>6.4056139612544518E-5</v>
      </c>
      <c r="O500" s="46">
        <f t="shared" si="119"/>
        <v>4.2890986312205733E-4</v>
      </c>
      <c r="P500" s="46">
        <f t="shared" si="119"/>
        <v>7.9402990321807338E-4</v>
      </c>
      <c r="Q500" s="46">
        <f t="shared" si="119"/>
        <v>-1.3895114071573612E-3</v>
      </c>
      <c r="R500" s="46">
        <f t="shared" si="119"/>
        <v>8.0684597244536733E-4</v>
      </c>
      <c r="S500" s="46">
        <f t="shared" si="119"/>
        <v>-1.3862932803654605E-3</v>
      </c>
      <c r="T500" s="46">
        <f t="shared" si="119"/>
        <v>8.1977529118025538E-4</v>
      </c>
      <c r="U500" s="46">
        <f t="shared" si="119"/>
        <v>-1.3830466535576904E-3</v>
      </c>
      <c r="V500" s="46">
        <f t="shared" si="119"/>
        <v>-1.3830466535576904E-3</v>
      </c>
      <c r="W500" s="46">
        <f t="shared" si="119"/>
        <v>-1.3830466535576904E-3</v>
      </c>
      <c r="X500" s="46">
        <f t="shared" si="119"/>
        <v>-1.3830466535576904E-3</v>
      </c>
      <c r="Y500" s="46">
        <f t="shared" si="119"/>
        <v>-1.3830466535576904E-3</v>
      </c>
      <c r="Z500" s="46">
        <f t="shared" si="119"/>
        <v>-1.3830466535576904E-3</v>
      </c>
      <c r="AA500" s="46">
        <f t="shared" si="119"/>
        <v>1.5736282638266188E-3</v>
      </c>
      <c r="AB500" s="46">
        <f t="shared" si="119"/>
        <v>-1.9178570783459461E-3</v>
      </c>
      <c r="AC500" s="46">
        <f t="shared" si="119"/>
        <v>-9.7582579668320112E-4</v>
      </c>
      <c r="AD500" s="46">
        <f t="shared" si="119"/>
        <v>-3.2014578730115434E-5</v>
      </c>
      <c r="AE500" s="46">
        <f t="shared" si="119"/>
        <v>9.1358162497796435E-4</v>
      </c>
      <c r="AF500" s="46">
        <f t="shared" si="119"/>
        <v>1.8609678830236174E-3</v>
      </c>
      <c r="AG500" s="46">
        <f t="shared" si="119"/>
        <v>-1.6467847136171683E-3</v>
      </c>
      <c r="AH500" s="46">
        <f t="shared" si="119"/>
        <v>-7.0002964933440104E-4</v>
      </c>
      <c r="AI500" s="46">
        <f t="shared" si="119"/>
        <v>2.4852276675548039E-4</v>
      </c>
      <c r="AJ500" s="46">
        <f t="shared" si="119"/>
        <v>1.1988776577452952E-3</v>
      </c>
      <c r="AK500" s="46"/>
    </row>
    <row r="501" spans="3:37">
      <c r="C501" t="s">
        <v>7043</v>
      </c>
      <c r="D501" t="s">
        <v>51</v>
      </c>
      <c r="E501" t="s">
        <v>6858</v>
      </c>
      <c r="F501" s="46">
        <f t="shared" ref="F501:AJ501" si="120">IFERROR((F279-F100)/F100,0)</f>
        <v>0</v>
      </c>
      <c r="G501" s="46">
        <f t="shared" si="120"/>
        <v>0</v>
      </c>
      <c r="H501" s="46">
        <f t="shared" si="120"/>
        <v>0</v>
      </c>
      <c r="I501" s="46">
        <f t="shared" si="120"/>
        <v>0</v>
      </c>
      <c r="J501" s="46">
        <f t="shared" si="120"/>
        <v>0</v>
      </c>
      <c r="K501" s="46">
        <f t="shared" si="120"/>
        <v>0</v>
      </c>
      <c r="L501" s="46">
        <f t="shared" si="120"/>
        <v>0</v>
      </c>
      <c r="M501" s="46">
        <f t="shared" si="120"/>
        <v>0</v>
      </c>
      <c r="N501" s="46">
        <f t="shared" si="120"/>
        <v>0</v>
      </c>
      <c r="O501" s="46">
        <f t="shared" si="120"/>
        <v>0</v>
      </c>
      <c r="P501" s="46">
        <f t="shared" si="120"/>
        <v>0</v>
      </c>
      <c r="Q501" s="46">
        <f t="shared" si="120"/>
        <v>0</v>
      </c>
      <c r="R501" s="46">
        <f t="shared" si="120"/>
        <v>0</v>
      </c>
      <c r="S501" s="46">
        <f t="shared" si="120"/>
        <v>0</v>
      </c>
      <c r="T501" s="46">
        <f t="shared" si="120"/>
        <v>0</v>
      </c>
      <c r="U501" s="46">
        <f t="shared" si="120"/>
        <v>0</v>
      </c>
      <c r="V501" s="46">
        <f t="shared" si="120"/>
        <v>0</v>
      </c>
      <c r="W501" s="46">
        <f t="shared" si="120"/>
        <v>0</v>
      </c>
      <c r="X501" s="46">
        <f t="shared" si="120"/>
        <v>0</v>
      </c>
      <c r="Y501" s="46">
        <f t="shared" si="120"/>
        <v>0</v>
      </c>
      <c r="Z501" s="46">
        <f t="shared" si="120"/>
        <v>0</v>
      </c>
      <c r="AA501" s="46">
        <f t="shared" si="120"/>
        <v>0</v>
      </c>
      <c r="AB501" s="46">
        <f t="shared" si="120"/>
        <v>0</v>
      </c>
      <c r="AC501" s="46">
        <f t="shared" si="120"/>
        <v>0</v>
      </c>
      <c r="AD501" s="46">
        <f t="shared" si="120"/>
        <v>0</v>
      </c>
      <c r="AE501" s="46">
        <f t="shared" si="120"/>
        <v>0</v>
      </c>
      <c r="AF501" s="46">
        <f t="shared" si="120"/>
        <v>0</v>
      </c>
      <c r="AG501" s="46">
        <f t="shared" si="120"/>
        <v>0</v>
      </c>
      <c r="AH501" s="46">
        <f t="shared" si="120"/>
        <v>0</v>
      </c>
      <c r="AI501" s="46">
        <f t="shared" si="120"/>
        <v>0</v>
      </c>
      <c r="AJ501" s="46">
        <f t="shared" si="120"/>
        <v>0</v>
      </c>
      <c r="AK501" s="46"/>
    </row>
    <row r="502" spans="3:37">
      <c r="C502" t="s">
        <v>7043</v>
      </c>
      <c r="D502" t="s">
        <v>52</v>
      </c>
      <c r="E502" t="s">
        <v>6857</v>
      </c>
      <c r="F502" s="46">
        <f t="shared" ref="F502:AJ502" si="121">IFERROR((F280-F101)/F101,0)</f>
        <v>0</v>
      </c>
      <c r="G502" s="46">
        <f t="shared" si="121"/>
        <v>0</v>
      </c>
      <c r="H502" s="46">
        <f t="shared" si="121"/>
        <v>0</v>
      </c>
      <c r="I502" s="46">
        <f t="shared" si="121"/>
        <v>0</v>
      </c>
      <c r="J502" s="46">
        <f t="shared" si="121"/>
        <v>0</v>
      </c>
      <c r="K502" s="46">
        <f t="shared" si="121"/>
        <v>0</v>
      </c>
      <c r="L502" s="46">
        <f t="shared" si="121"/>
        <v>0</v>
      </c>
      <c r="M502" s="46">
        <f t="shared" si="121"/>
        <v>0</v>
      </c>
      <c r="N502" s="46">
        <f t="shared" si="121"/>
        <v>0</v>
      </c>
      <c r="O502" s="46">
        <f t="shared" si="121"/>
        <v>0</v>
      </c>
      <c r="P502" s="46">
        <f t="shared" si="121"/>
        <v>0</v>
      </c>
      <c r="Q502" s="46">
        <f t="shared" si="121"/>
        <v>0</v>
      </c>
      <c r="R502" s="46">
        <f t="shared" si="121"/>
        <v>0</v>
      </c>
      <c r="S502" s="46">
        <f t="shared" si="121"/>
        <v>0</v>
      </c>
      <c r="T502" s="46">
        <f t="shared" si="121"/>
        <v>0</v>
      </c>
      <c r="U502" s="46">
        <f t="shared" si="121"/>
        <v>0</v>
      </c>
      <c r="V502" s="46">
        <f t="shared" si="121"/>
        <v>0</v>
      </c>
      <c r="W502" s="46">
        <f t="shared" si="121"/>
        <v>0</v>
      </c>
      <c r="X502" s="46">
        <f t="shared" si="121"/>
        <v>0</v>
      </c>
      <c r="Y502" s="46">
        <f t="shared" si="121"/>
        <v>0</v>
      </c>
      <c r="Z502" s="46">
        <f t="shared" si="121"/>
        <v>0</v>
      </c>
      <c r="AA502" s="46">
        <f t="shared" si="121"/>
        <v>0</v>
      </c>
      <c r="AB502" s="46">
        <f t="shared" si="121"/>
        <v>0</v>
      </c>
      <c r="AC502" s="46">
        <f t="shared" si="121"/>
        <v>0</v>
      </c>
      <c r="AD502" s="46">
        <f t="shared" si="121"/>
        <v>0</v>
      </c>
      <c r="AE502" s="46">
        <f t="shared" si="121"/>
        <v>0</v>
      </c>
      <c r="AF502" s="46">
        <f t="shared" si="121"/>
        <v>0</v>
      </c>
      <c r="AG502" s="46">
        <f t="shared" si="121"/>
        <v>0</v>
      </c>
      <c r="AH502" s="46">
        <f t="shared" si="121"/>
        <v>0</v>
      </c>
      <c r="AI502" s="46">
        <f t="shared" si="121"/>
        <v>0</v>
      </c>
      <c r="AJ502" s="46">
        <f t="shared" si="121"/>
        <v>0</v>
      </c>
      <c r="AK502" s="46"/>
    </row>
    <row r="503" spans="3:37">
      <c r="C503" t="s">
        <v>7043</v>
      </c>
      <c r="D503" t="s">
        <v>53</v>
      </c>
      <c r="E503" t="s">
        <v>6856</v>
      </c>
      <c r="F503" s="46">
        <f t="shared" ref="F503:AJ503" si="122">IFERROR((F281-F102)/F102,0)</f>
        <v>0</v>
      </c>
      <c r="G503" s="46">
        <f t="shared" si="122"/>
        <v>0</v>
      </c>
      <c r="H503" s="46">
        <f t="shared" si="122"/>
        <v>0</v>
      </c>
      <c r="I503" s="46">
        <f t="shared" si="122"/>
        <v>0</v>
      </c>
      <c r="J503" s="46">
        <f t="shared" si="122"/>
        <v>0</v>
      </c>
      <c r="K503" s="46">
        <f t="shared" si="122"/>
        <v>0</v>
      </c>
      <c r="L503" s="46">
        <f t="shared" si="122"/>
        <v>0</v>
      </c>
      <c r="M503" s="46">
        <f t="shared" si="122"/>
        <v>0</v>
      </c>
      <c r="N503" s="46">
        <f t="shared" si="122"/>
        <v>0</v>
      </c>
      <c r="O503" s="46">
        <f t="shared" si="122"/>
        <v>0</v>
      </c>
      <c r="P503" s="46">
        <f t="shared" si="122"/>
        <v>0</v>
      </c>
      <c r="Q503" s="46">
        <f t="shared" si="122"/>
        <v>0</v>
      </c>
      <c r="R503" s="46">
        <f t="shared" si="122"/>
        <v>0</v>
      </c>
      <c r="S503" s="46">
        <f t="shared" si="122"/>
        <v>0</v>
      </c>
      <c r="T503" s="46">
        <f t="shared" si="122"/>
        <v>0</v>
      </c>
      <c r="U503" s="46">
        <f t="shared" si="122"/>
        <v>0</v>
      </c>
      <c r="V503" s="46">
        <f t="shared" si="122"/>
        <v>0</v>
      </c>
      <c r="W503" s="46">
        <f t="shared" si="122"/>
        <v>0</v>
      </c>
      <c r="X503" s="46">
        <f t="shared" si="122"/>
        <v>0</v>
      </c>
      <c r="Y503" s="46">
        <f t="shared" si="122"/>
        <v>0</v>
      </c>
      <c r="Z503" s="46">
        <f t="shared" si="122"/>
        <v>0</v>
      </c>
      <c r="AA503" s="46">
        <f t="shared" si="122"/>
        <v>0</v>
      </c>
      <c r="AB503" s="46">
        <f t="shared" si="122"/>
        <v>0</v>
      </c>
      <c r="AC503" s="46">
        <f t="shared" si="122"/>
        <v>0</v>
      </c>
      <c r="AD503" s="46">
        <f t="shared" si="122"/>
        <v>0</v>
      </c>
      <c r="AE503" s="46">
        <f t="shared" si="122"/>
        <v>0</v>
      </c>
      <c r="AF503" s="46">
        <f t="shared" si="122"/>
        <v>0</v>
      </c>
      <c r="AG503" s="46">
        <f t="shared" si="122"/>
        <v>0</v>
      </c>
      <c r="AH503" s="46">
        <f t="shared" si="122"/>
        <v>0</v>
      </c>
      <c r="AI503" s="46">
        <f t="shared" si="122"/>
        <v>0</v>
      </c>
      <c r="AJ503" s="46">
        <f t="shared" si="122"/>
        <v>0</v>
      </c>
      <c r="AK503" s="46"/>
    </row>
    <row r="504" spans="3:37">
      <c r="C504" t="s">
        <v>7043</v>
      </c>
      <c r="D504" t="s">
        <v>54</v>
      </c>
      <c r="E504" t="s">
        <v>6855</v>
      </c>
      <c r="F504" s="46">
        <f t="shared" ref="F504:AJ504" si="123">IFERROR((F282-F103)/F103,0)</f>
        <v>0</v>
      </c>
      <c r="G504" s="46">
        <f t="shared" si="123"/>
        <v>0</v>
      </c>
      <c r="H504" s="46">
        <f t="shared" si="123"/>
        <v>0</v>
      </c>
      <c r="I504" s="46">
        <f t="shared" si="123"/>
        <v>0</v>
      </c>
      <c r="J504" s="46">
        <f t="shared" si="123"/>
        <v>0</v>
      </c>
      <c r="K504" s="46">
        <f t="shared" si="123"/>
        <v>0</v>
      </c>
      <c r="L504" s="46">
        <f t="shared" si="123"/>
        <v>0</v>
      </c>
      <c r="M504" s="46">
        <f t="shared" si="123"/>
        <v>0</v>
      </c>
      <c r="N504" s="46">
        <f t="shared" si="123"/>
        <v>0</v>
      </c>
      <c r="O504" s="46">
        <f t="shared" si="123"/>
        <v>0</v>
      </c>
      <c r="P504" s="46">
        <f t="shared" si="123"/>
        <v>0</v>
      </c>
      <c r="Q504" s="46">
        <f t="shared" si="123"/>
        <v>0</v>
      </c>
      <c r="R504" s="46">
        <f t="shared" si="123"/>
        <v>0</v>
      </c>
      <c r="S504" s="46">
        <f t="shared" si="123"/>
        <v>0</v>
      </c>
      <c r="T504" s="46">
        <f t="shared" si="123"/>
        <v>0</v>
      </c>
      <c r="U504" s="46">
        <f t="shared" si="123"/>
        <v>0</v>
      </c>
      <c r="V504" s="46">
        <f t="shared" si="123"/>
        <v>0</v>
      </c>
      <c r="W504" s="46">
        <f t="shared" si="123"/>
        <v>0</v>
      </c>
      <c r="X504" s="46">
        <f t="shared" si="123"/>
        <v>0</v>
      </c>
      <c r="Y504" s="46">
        <f t="shared" si="123"/>
        <v>0</v>
      </c>
      <c r="Z504" s="46">
        <f t="shared" si="123"/>
        <v>0</v>
      </c>
      <c r="AA504" s="46">
        <f t="shared" si="123"/>
        <v>0</v>
      </c>
      <c r="AB504" s="46">
        <f t="shared" si="123"/>
        <v>0</v>
      </c>
      <c r="AC504" s="46">
        <f t="shared" si="123"/>
        <v>0</v>
      </c>
      <c r="AD504" s="46">
        <f t="shared" si="123"/>
        <v>0</v>
      </c>
      <c r="AE504" s="46">
        <f t="shared" si="123"/>
        <v>0</v>
      </c>
      <c r="AF504" s="46">
        <f t="shared" si="123"/>
        <v>0</v>
      </c>
      <c r="AG504" s="46">
        <f t="shared" si="123"/>
        <v>0</v>
      </c>
      <c r="AH504" s="46">
        <f t="shared" si="123"/>
        <v>0</v>
      </c>
      <c r="AI504" s="46">
        <f t="shared" si="123"/>
        <v>0</v>
      </c>
      <c r="AJ504" s="46">
        <f t="shared" si="123"/>
        <v>0</v>
      </c>
      <c r="AK504" s="46"/>
    </row>
    <row r="505" spans="3:37">
      <c r="C505" t="s">
        <v>7043</v>
      </c>
      <c r="D505" t="s">
        <v>55</v>
      </c>
      <c r="E505" t="s">
        <v>6854</v>
      </c>
      <c r="F505" s="46">
        <f t="shared" ref="F505:AJ505" si="124">IFERROR((F283-F104)/F104,0)</f>
        <v>0</v>
      </c>
      <c r="G505" s="46">
        <f t="shared" si="124"/>
        <v>0</v>
      </c>
      <c r="H505" s="46">
        <f t="shared" si="124"/>
        <v>0</v>
      </c>
      <c r="I505" s="46">
        <f t="shared" si="124"/>
        <v>0</v>
      </c>
      <c r="J505" s="46">
        <f t="shared" si="124"/>
        <v>0</v>
      </c>
      <c r="K505" s="46">
        <f t="shared" si="124"/>
        <v>0</v>
      </c>
      <c r="L505" s="46">
        <f t="shared" si="124"/>
        <v>0</v>
      </c>
      <c r="M505" s="46">
        <f t="shared" si="124"/>
        <v>0</v>
      </c>
      <c r="N505" s="46">
        <f t="shared" si="124"/>
        <v>0</v>
      </c>
      <c r="O505" s="46">
        <f t="shared" si="124"/>
        <v>0</v>
      </c>
      <c r="P505" s="46">
        <f t="shared" si="124"/>
        <v>0</v>
      </c>
      <c r="Q505" s="46">
        <f t="shared" si="124"/>
        <v>0</v>
      </c>
      <c r="R505" s="46">
        <f t="shared" si="124"/>
        <v>0</v>
      </c>
      <c r="S505" s="46">
        <f t="shared" si="124"/>
        <v>0</v>
      </c>
      <c r="T505" s="46">
        <f t="shared" si="124"/>
        <v>0</v>
      </c>
      <c r="U505" s="46">
        <f t="shared" si="124"/>
        <v>0</v>
      </c>
      <c r="V505" s="46">
        <f t="shared" si="124"/>
        <v>0</v>
      </c>
      <c r="W505" s="46">
        <f t="shared" si="124"/>
        <v>0</v>
      </c>
      <c r="X505" s="46">
        <f t="shared" si="124"/>
        <v>0</v>
      </c>
      <c r="Y505" s="46">
        <f t="shared" si="124"/>
        <v>0</v>
      </c>
      <c r="Z505" s="46">
        <f t="shared" si="124"/>
        <v>0</v>
      </c>
      <c r="AA505" s="46">
        <f t="shared" si="124"/>
        <v>0</v>
      </c>
      <c r="AB505" s="46">
        <f t="shared" si="124"/>
        <v>0</v>
      </c>
      <c r="AC505" s="46">
        <f t="shared" si="124"/>
        <v>0</v>
      </c>
      <c r="AD505" s="46">
        <f t="shared" si="124"/>
        <v>0</v>
      </c>
      <c r="AE505" s="46">
        <f t="shared" si="124"/>
        <v>0</v>
      </c>
      <c r="AF505" s="46">
        <f t="shared" si="124"/>
        <v>0</v>
      </c>
      <c r="AG505" s="46">
        <f t="shared" si="124"/>
        <v>0</v>
      </c>
      <c r="AH505" s="46">
        <f t="shared" si="124"/>
        <v>0</v>
      </c>
      <c r="AI505" s="46">
        <f t="shared" si="124"/>
        <v>0</v>
      </c>
      <c r="AJ505" s="46">
        <f t="shared" si="124"/>
        <v>0</v>
      </c>
      <c r="AK505" s="46"/>
    </row>
    <row r="506" spans="3:37">
      <c r="C506" t="s">
        <v>7043</v>
      </c>
      <c r="D506" t="s">
        <v>56</v>
      </c>
      <c r="E506" t="s">
        <v>6853</v>
      </c>
      <c r="F506" s="46">
        <f t="shared" ref="F506:AJ506" si="125">IFERROR((F284-F105)/F105,0)</f>
        <v>-0.21738669064870508</v>
      </c>
      <c r="G506" s="46">
        <f t="shared" si="125"/>
        <v>-0.22455340250263534</v>
      </c>
      <c r="H506" s="46">
        <f t="shared" si="125"/>
        <v>-0.23159004837003905</v>
      </c>
      <c r="I506" s="46">
        <f t="shared" si="125"/>
        <v>-0.23850013718850402</v>
      </c>
      <c r="J506" s="46">
        <f t="shared" si="125"/>
        <v>-0.24528705280109508</v>
      </c>
      <c r="K506" s="46">
        <f t="shared" si="125"/>
        <v>-0.25195405948169713</v>
      </c>
      <c r="L506" s="46">
        <f t="shared" si="125"/>
        <v>-0.25879455735799073</v>
      </c>
      <c r="M506" s="46">
        <f t="shared" si="125"/>
        <v>-0.26551108318016742</v>
      </c>
      <c r="N506" s="46">
        <f t="shared" si="125"/>
        <v>-0.27210697684813001</v>
      </c>
      <c r="O506" s="46">
        <f t="shared" si="125"/>
        <v>-0.2785854593570366</v>
      </c>
      <c r="P506" s="46">
        <f t="shared" si="125"/>
        <v>-0.28494963804207696</v>
      </c>
      <c r="Q506" s="46">
        <f t="shared" si="125"/>
        <v>-0.28940646735002096</v>
      </c>
      <c r="R506" s="46">
        <f t="shared" si="125"/>
        <v>-0.29380808295691857</v>
      </c>
      <c r="S506" s="46">
        <f t="shared" si="125"/>
        <v>-0.29815550457383422</v>
      </c>
      <c r="T506" s="46">
        <f t="shared" si="125"/>
        <v>-0.30244972695550149</v>
      </c>
      <c r="U506" s="46">
        <f t="shared" si="125"/>
        <v>-0.30669172065915351</v>
      </c>
      <c r="V506" s="46">
        <f t="shared" si="125"/>
        <v>-0.30998590559408512</v>
      </c>
      <c r="W506" s="46">
        <f t="shared" si="125"/>
        <v>-0.31324893458299902</v>
      </c>
      <c r="X506" s="46">
        <f t="shared" si="125"/>
        <v>-0.31648124754848489</v>
      </c>
      <c r="Y506" s="46">
        <f t="shared" si="125"/>
        <v>-0.31968327616963982</v>
      </c>
      <c r="Z506" s="46">
        <f t="shared" si="125"/>
        <v>-0.32285544407425987</v>
      </c>
      <c r="AA506" s="46">
        <f t="shared" si="125"/>
        <v>-0.32713825359895182</v>
      </c>
      <c r="AB506" s="46">
        <f t="shared" si="125"/>
        <v>-0.33060005558102384</v>
      </c>
      <c r="AC506" s="46">
        <f t="shared" si="125"/>
        <v>0.33194716262450213</v>
      </c>
      <c r="AD506" s="46">
        <f t="shared" si="125"/>
        <v>0.32516423132845135</v>
      </c>
      <c r="AE506" s="46">
        <f t="shared" si="125"/>
        <v>0.3184500340620246</v>
      </c>
      <c r="AF506" s="46">
        <f t="shared" si="125"/>
        <v>0.31180353132982075</v>
      </c>
      <c r="AG506" s="46">
        <f t="shared" si="125"/>
        <v>0.30522370449230224</v>
      </c>
      <c r="AH506" s="46">
        <f t="shared" si="125"/>
        <v>0.29870955524536447</v>
      </c>
      <c r="AI506" s="46">
        <f t="shared" si="125"/>
        <v>0.29226010511538897</v>
      </c>
      <c r="AJ506" s="46">
        <f t="shared" si="125"/>
        <v>0.2858743949692874</v>
      </c>
      <c r="AK506" s="46"/>
    </row>
    <row r="507" spans="3:37">
      <c r="C507" t="s">
        <v>7043</v>
      </c>
      <c r="D507" t="s">
        <v>57</v>
      </c>
      <c r="E507" t="s">
        <v>6852</v>
      </c>
      <c r="F507" s="46">
        <f t="shared" ref="F507:AJ507" si="126">IFERROR((F285-F106)/F106,0)</f>
        <v>0</v>
      </c>
      <c r="G507" s="46">
        <f t="shared" si="126"/>
        <v>0</v>
      </c>
      <c r="H507" s="46">
        <f t="shared" si="126"/>
        <v>0</v>
      </c>
      <c r="I507" s="46">
        <f t="shared" si="126"/>
        <v>0</v>
      </c>
      <c r="J507" s="46">
        <f t="shared" si="126"/>
        <v>0</v>
      </c>
      <c r="K507" s="46">
        <f t="shared" si="126"/>
        <v>0</v>
      </c>
      <c r="L507" s="46">
        <f t="shared" si="126"/>
        <v>0</v>
      </c>
      <c r="M507" s="46">
        <f t="shared" si="126"/>
        <v>0</v>
      </c>
      <c r="N507" s="46">
        <f t="shared" si="126"/>
        <v>0</v>
      </c>
      <c r="O507" s="46">
        <f t="shared" si="126"/>
        <v>0</v>
      </c>
      <c r="P507" s="46">
        <f t="shared" si="126"/>
        <v>0</v>
      </c>
      <c r="Q507" s="46">
        <f t="shared" si="126"/>
        <v>0</v>
      </c>
      <c r="R507" s="46">
        <f t="shared" si="126"/>
        <v>0</v>
      </c>
      <c r="S507" s="46">
        <f t="shared" si="126"/>
        <v>0</v>
      </c>
      <c r="T507" s="46">
        <f t="shared" si="126"/>
        <v>0</v>
      </c>
      <c r="U507" s="46">
        <f t="shared" si="126"/>
        <v>0</v>
      </c>
      <c r="V507" s="46">
        <f t="shared" si="126"/>
        <v>0</v>
      </c>
      <c r="W507" s="46">
        <f t="shared" si="126"/>
        <v>0</v>
      </c>
      <c r="X507" s="46">
        <f t="shared" si="126"/>
        <v>0</v>
      </c>
      <c r="Y507" s="46">
        <f t="shared" si="126"/>
        <v>0</v>
      </c>
      <c r="Z507" s="46">
        <f t="shared" si="126"/>
        <v>0</v>
      </c>
      <c r="AA507" s="46">
        <f t="shared" si="126"/>
        <v>0</v>
      </c>
      <c r="AB507" s="46">
        <f t="shared" si="126"/>
        <v>0</v>
      </c>
      <c r="AC507" s="46">
        <f t="shared" si="126"/>
        <v>0</v>
      </c>
      <c r="AD507" s="46">
        <f t="shared" si="126"/>
        <v>0</v>
      </c>
      <c r="AE507" s="46">
        <f t="shared" si="126"/>
        <v>0</v>
      </c>
      <c r="AF507" s="46">
        <f t="shared" si="126"/>
        <v>0</v>
      </c>
      <c r="AG507" s="46">
        <f t="shared" si="126"/>
        <v>0</v>
      </c>
      <c r="AH507" s="46">
        <f t="shared" si="126"/>
        <v>0</v>
      </c>
      <c r="AI507" s="46">
        <f t="shared" si="126"/>
        <v>0</v>
      </c>
      <c r="AJ507" s="46">
        <f t="shared" si="126"/>
        <v>0</v>
      </c>
      <c r="AK507" s="46"/>
    </row>
    <row r="508" spans="3:37">
      <c r="C508" t="s">
        <v>7043</v>
      </c>
      <c r="D508" t="s">
        <v>58</v>
      </c>
      <c r="E508" t="s">
        <v>6851</v>
      </c>
      <c r="F508" s="46">
        <f t="shared" ref="F508:AJ508" si="127">IFERROR((F286-F107)/F107,0)</f>
        <v>0.12418030943779439</v>
      </c>
      <c r="G508" s="46">
        <f t="shared" si="127"/>
        <v>0.12305725218560896</v>
      </c>
      <c r="H508" s="46">
        <f t="shared" si="127"/>
        <v>0.12193531686874026</v>
      </c>
      <c r="I508" s="46">
        <f t="shared" si="127"/>
        <v>0.12081450236637395</v>
      </c>
      <c r="J508" s="46">
        <f t="shared" si="127"/>
        <v>0.1196948075588153</v>
      </c>
      <c r="K508" s="46">
        <f t="shared" si="127"/>
        <v>0.11857623132748789</v>
      </c>
      <c r="L508" s="46">
        <f t="shared" si="127"/>
        <v>0.11745877255493299</v>
      </c>
      <c r="M508" s="46">
        <f t="shared" si="127"/>
        <v>0.11634243012480827</v>
      </c>
      <c r="N508" s="46">
        <f t="shared" si="127"/>
        <v>0.11522720292188646</v>
      </c>
      <c r="O508" s="46">
        <f t="shared" si="127"/>
        <v>0.1141130898320545</v>
      </c>
      <c r="P508" s="46">
        <f t="shared" si="127"/>
        <v>0.11300008974231233</v>
      </c>
      <c r="Q508" s="46">
        <f t="shared" si="127"/>
        <v>0.11188820154077173</v>
      </c>
      <c r="R508" s="46">
        <f t="shared" si="127"/>
        <v>0.11077742411665527</v>
      </c>
      <c r="S508" s="46">
        <f t="shared" si="127"/>
        <v>0.10966775636029512</v>
      </c>
      <c r="T508" s="46">
        <f t="shared" si="127"/>
        <v>0.10855919716313205</v>
      </c>
      <c r="U508" s="46">
        <f t="shared" si="127"/>
        <v>0.10745174541771446</v>
      </c>
      <c r="V508" s="46">
        <f t="shared" si="127"/>
        <v>0.10634540001769695</v>
      </c>
      <c r="W508" s="46">
        <f t="shared" si="127"/>
        <v>0.1052401598578393</v>
      </c>
      <c r="X508" s="46">
        <f t="shared" si="127"/>
        <v>0.10413602383400544</v>
      </c>
      <c r="Y508" s="46">
        <f t="shared" si="127"/>
        <v>0.10303299084316243</v>
      </c>
      <c r="Z508" s="46">
        <f t="shared" si="127"/>
        <v>0.10193105978337923</v>
      </c>
      <c r="AA508" s="46">
        <f t="shared" si="127"/>
        <v>0.10746840179234099</v>
      </c>
      <c r="AB508" s="46">
        <f t="shared" si="127"/>
        <v>0.1130335696405437</v>
      </c>
      <c r="AC508" s="46">
        <f t="shared" si="127"/>
        <v>0.11862670315632538</v>
      </c>
      <c r="AD508" s="46">
        <f t="shared" si="127"/>
        <v>0.12424794287067875</v>
      </c>
      <c r="AE508" s="46">
        <f t="shared" si="127"/>
        <v>0.12989743002078277</v>
      </c>
      <c r="AF508" s="46">
        <f t="shared" si="127"/>
        <v>0.13557530655355046</v>
      </c>
      <c r="AG508" s="46">
        <f t="shared" si="127"/>
        <v>0.14128171512919646</v>
      </c>
      <c r="AH508" s="46">
        <f t="shared" si="127"/>
        <v>-0.13973740065638454</v>
      </c>
      <c r="AI508" s="46">
        <f t="shared" si="127"/>
        <v>-0.13541447302149204</v>
      </c>
      <c r="AJ508" s="46">
        <f t="shared" si="127"/>
        <v>-0.13106982213215265</v>
      </c>
      <c r="AK508" s="46"/>
    </row>
    <row r="509" spans="3:37">
      <c r="C509" t="s">
        <v>7043</v>
      </c>
      <c r="D509" t="s">
        <v>59</v>
      </c>
      <c r="E509" t="s">
        <v>6850</v>
      </c>
      <c r="F509" s="46">
        <f t="shared" ref="F509:AJ509" si="128">IFERROR((F287-F108)/F108,0)</f>
        <v>-0.12358177472490442</v>
      </c>
      <c r="G509" s="46">
        <f t="shared" si="128"/>
        <v>-0.13160749676288741</v>
      </c>
      <c r="H509" s="46">
        <f t="shared" si="128"/>
        <v>-0.13948756295817255</v>
      </c>
      <c r="I509" s="46">
        <f t="shared" si="128"/>
        <v>6.5967621458033518E-2</v>
      </c>
      <c r="J509" s="46">
        <f t="shared" si="128"/>
        <v>5.6467117720738792E-2</v>
      </c>
      <c r="K509" s="46">
        <f t="shared" si="128"/>
        <v>4.7134465673596561E-2</v>
      </c>
      <c r="L509" s="46">
        <f t="shared" si="128"/>
        <v>3.7558956068302729E-2</v>
      </c>
      <c r="M509" s="46">
        <f t="shared" si="128"/>
        <v>2.8156985818835526E-2</v>
      </c>
      <c r="N509" s="46">
        <f t="shared" si="128"/>
        <v>1.8923879645093847E-2</v>
      </c>
      <c r="O509" s="46">
        <f t="shared" si="128"/>
        <v>9.8551287129795984E-3</v>
      </c>
      <c r="P509" s="46">
        <f t="shared" si="128"/>
        <v>9.4638329261999938E-4</v>
      </c>
      <c r="Q509" s="46">
        <f t="shared" si="128"/>
        <v>-5.2924040908645014E-3</v>
      </c>
      <c r="R509" s="46">
        <f t="shared" si="128"/>
        <v>-1.1453901877264736E-2</v>
      </c>
      <c r="S509" s="46">
        <f t="shared" si="128"/>
        <v>-1.7539537485062491E-2</v>
      </c>
      <c r="T509" s="46">
        <f t="shared" si="128"/>
        <v>-2.3550703398208559E-2</v>
      </c>
      <c r="U509" s="46">
        <f t="shared" si="128"/>
        <v>-2.948875822835258E-2</v>
      </c>
      <c r="V509" s="46">
        <f t="shared" si="128"/>
        <v>-3.4100045309570698E-2</v>
      </c>
      <c r="W509" s="46">
        <f t="shared" si="128"/>
        <v>-3.8667719474631122E-2</v>
      </c>
      <c r="X509" s="46">
        <f t="shared" si="128"/>
        <v>-4.3192396538794788E-2</v>
      </c>
      <c r="Y509" s="46">
        <f t="shared" si="128"/>
        <v>-4.767468077786368E-2</v>
      </c>
      <c r="Z509" s="46">
        <f t="shared" si="128"/>
        <v>-5.2115165197215874E-2</v>
      </c>
      <c r="AA509" s="46">
        <f t="shared" si="128"/>
        <v>-5.8110355091719967E-2</v>
      </c>
      <c r="AB509" s="46">
        <f t="shared" si="128"/>
        <v>-6.2956276942793959E-2</v>
      </c>
      <c r="AC509" s="46">
        <f t="shared" si="128"/>
        <v>-6.7752590520110165E-2</v>
      </c>
      <c r="AD509" s="46">
        <f t="shared" si="128"/>
        <v>-7.2500053712992132E-2</v>
      </c>
      <c r="AE509" s="46">
        <f t="shared" si="128"/>
        <v>-7.719940905080433E-2</v>
      </c>
      <c r="AF509" s="46">
        <f t="shared" si="128"/>
        <v>-8.1851384090106255E-2</v>
      </c>
      <c r="AG509" s="46">
        <f t="shared" si="128"/>
        <v>-8.6456691790162646E-2</v>
      </c>
      <c r="AH509" s="46">
        <f t="shared" si="128"/>
        <v>9.0780762947359331E-2</v>
      </c>
      <c r="AI509" s="46">
        <f t="shared" si="128"/>
        <v>8.5363896562606914E-2</v>
      </c>
      <c r="AJ509" s="46">
        <f t="shared" si="128"/>
        <v>8.000056512564864E-2</v>
      </c>
      <c r="AK509" s="46"/>
    </row>
    <row r="510" spans="3:37">
      <c r="C510" t="s">
        <v>7044</v>
      </c>
      <c r="D510" t="s">
        <v>35</v>
      </c>
      <c r="E510" t="s">
        <v>6824</v>
      </c>
      <c r="F510" s="46">
        <f t="shared" ref="F510:AJ510" si="129">IFERROR((F288-F109)/F109,0)</f>
        <v>0</v>
      </c>
      <c r="G510" s="46">
        <f t="shared" si="129"/>
        <v>0</v>
      </c>
      <c r="H510" s="46">
        <f t="shared" si="129"/>
        <v>0</v>
      </c>
      <c r="I510" s="46">
        <f t="shared" si="129"/>
        <v>0</v>
      </c>
      <c r="J510" s="46">
        <f t="shared" si="129"/>
        <v>0</v>
      </c>
      <c r="K510" s="46">
        <f t="shared" si="129"/>
        <v>0</v>
      </c>
      <c r="L510" s="46">
        <f t="shared" si="129"/>
        <v>0</v>
      </c>
      <c r="M510" s="46">
        <f t="shared" si="129"/>
        <v>0</v>
      </c>
      <c r="N510" s="46">
        <f t="shared" si="129"/>
        <v>0</v>
      </c>
      <c r="O510" s="46">
        <f t="shared" si="129"/>
        <v>0</v>
      </c>
      <c r="P510" s="46">
        <f t="shared" si="129"/>
        <v>0</v>
      </c>
      <c r="Q510" s="46">
        <f t="shared" si="129"/>
        <v>0</v>
      </c>
      <c r="R510" s="46">
        <f t="shared" si="129"/>
        <v>0</v>
      </c>
      <c r="S510" s="46">
        <f t="shared" si="129"/>
        <v>0</v>
      </c>
      <c r="T510" s="46">
        <f t="shared" si="129"/>
        <v>0</v>
      </c>
      <c r="U510" s="46">
        <f t="shared" si="129"/>
        <v>0</v>
      </c>
      <c r="V510" s="46">
        <f t="shared" si="129"/>
        <v>0</v>
      </c>
      <c r="W510" s="46">
        <f t="shared" si="129"/>
        <v>0</v>
      </c>
      <c r="X510" s="46">
        <f t="shared" si="129"/>
        <v>0</v>
      </c>
      <c r="Y510" s="46">
        <f t="shared" si="129"/>
        <v>0</v>
      </c>
      <c r="Z510" s="46">
        <f t="shared" si="129"/>
        <v>0</v>
      </c>
      <c r="AA510" s="46">
        <f t="shared" si="129"/>
        <v>0</v>
      </c>
      <c r="AB510" s="46">
        <f t="shared" si="129"/>
        <v>0</v>
      </c>
      <c r="AC510" s="46">
        <f t="shared" si="129"/>
        <v>0</v>
      </c>
      <c r="AD510" s="46">
        <f t="shared" si="129"/>
        <v>0</v>
      </c>
      <c r="AE510" s="46">
        <f t="shared" si="129"/>
        <v>0</v>
      </c>
      <c r="AF510" s="46">
        <f t="shared" si="129"/>
        <v>0</v>
      </c>
      <c r="AG510" s="46">
        <f t="shared" si="129"/>
        <v>0</v>
      </c>
      <c r="AH510" s="46">
        <f t="shared" si="129"/>
        <v>0</v>
      </c>
      <c r="AI510" s="46">
        <f t="shared" si="129"/>
        <v>0</v>
      </c>
      <c r="AJ510" s="46">
        <f t="shared" si="129"/>
        <v>0</v>
      </c>
      <c r="AK510" s="46"/>
    </row>
    <row r="511" spans="3:37">
      <c r="C511" t="s">
        <v>7044</v>
      </c>
      <c r="D511" t="s">
        <v>36</v>
      </c>
      <c r="E511" t="s">
        <v>6823</v>
      </c>
      <c r="F511" s="46">
        <f t="shared" ref="F511:AJ511" si="130">IFERROR((F289-F110)/F110,0)</f>
        <v>0</v>
      </c>
      <c r="G511" s="46">
        <f t="shared" si="130"/>
        <v>0</v>
      </c>
      <c r="H511" s="46">
        <f t="shared" si="130"/>
        <v>0</v>
      </c>
      <c r="I511" s="46">
        <f t="shared" si="130"/>
        <v>0</v>
      </c>
      <c r="J511" s="46">
        <f t="shared" si="130"/>
        <v>0</v>
      </c>
      <c r="K511" s="46">
        <f t="shared" si="130"/>
        <v>0</v>
      </c>
      <c r="L511" s="46">
        <f t="shared" si="130"/>
        <v>0</v>
      </c>
      <c r="M511" s="46">
        <f t="shared" si="130"/>
        <v>0</v>
      </c>
      <c r="N511" s="46">
        <f t="shared" si="130"/>
        <v>0</v>
      </c>
      <c r="O511" s="46">
        <f t="shared" si="130"/>
        <v>0</v>
      </c>
      <c r="P511" s="46">
        <f t="shared" si="130"/>
        <v>0</v>
      </c>
      <c r="Q511" s="46">
        <f t="shared" si="130"/>
        <v>0</v>
      </c>
      <c r="R511" s="46">
        <f t="shared" si="130"/>
        <v>0</v>
      </c>
      <c r="S511" s="46">
        <f t="shared" si="130"/>
        <v>0</v>
      </c>
      <c r="T511" s="46">
        <f t="shared" si="130"/>
        <v>0</v>
      </c>
      <c r="U511" s="46">
        <f t="shared" si="130"/>
        <v>0</v>
      </c>
      <c r="V511" s="46">
        <f t="shared" si="130"/>
        <v>0</v>
      </c>
      <c r="W511" s="46">
        <f t="shared" si="130"/>
        <v>0</v>
      </c>
      <c r="X511" s="46">
        <f t="shared" si="130"/>
        <v>0</v>
      </c>
      <c r="Y511" s="46">
        <f t="shared" si="130"/>
        <v>0</v>
      </c>
      <c r="Z511" s="46">
        <f t="shared" si="130"/>
        <v>0</v>
      </c>
      <c r="AA511" s="46">
        <f t="shared" si="130"/>
        <v>0</v>
      </c>
      <c r="AB511" s="46">
        <f t="shared" si="130"/>
        <v>0</v>
      </c>
      <c r="AC511" s="46">
        <f t="shared" si="130"/>
        <v>0</v>
      </c>
      <c r="AD511" s="46">
        <f t="shared" si="130"/>
        <v>0</v>
      </c>
      <c r="AE511" s="46">
        <f t="shared" si="130"/>
        <v>0</v>
      </c>
      <c r="AF511" s="46">
        <f t="shared" si="130"/>
        <v>0</v>
      </c>
      <c r="AG511" s="46">
        <f t="shared" si="130"/>
        <v>0</v>
      </c>
      <c r="AH511" s="46">
        <f t="shared" si="130"/>
        <v>0</v>
      </c>
      <c r="AI511" s="46">
        <f t="shared" si="130"/>
        <v>0</v>
      </c>
      <c r="AJ511" s="46">
        <f t="shared" si="130"/>
        <v>0</v>
      </c>
      <c r="AK511" s="46"/>
    </row>
    <row r="512" spans="3:37">
      <c r="C512" t="s">
        <v>7044</v>
      </c>
      <c r="D512" t="s">
        <v>37</v>
      </c>
      <c r="E512" t="s">
        <v>6822</v>
      </c>
      <c r="F512" s="46">
        <f t="shared" ref="F512:AJ512" si="131">IFERROR((F290-F111)/F111,0)</f>
        <v>0</v>
      </c>
      <c r="G512" s="46">
        <f t="shared" si="131"/>
        <v>0</v>
      </c>
      <c r="H512" s="46">
        <f t="shared" si="131"/>
        <v>0</v>
      </c>
      <c r="I512" s="46">
        <f t="shared" si="131"/>
        <v>0</v>
      </c>
      <c r="J512" s="46">
        <f t="shared" si="131"/>
        <v>0</v>
      </c>
      <c r="K512" s="46">
        <f t="shared" si="131"/>
        <v>0</v>
      </c>
      <c r="L512" s="46">
        <f t="shared" si="131"/>
        <v>0</v>
      </c>
      <c r="M512" s="46">
        <f t="shared" si="131"/>
        <v>0</v>
      </c>
      <c r="N512" s="46">
        <f t="shared" si="131"/>
        <v>0</v>
      </c>
      <c r="O512" s="46">
        <f t="shared" si="131"/>
        <v>0</v>
      </c>
      <c r="P512" s="46">
        <f t="shared" si="131"/>
        <v>0</v>
      </c>
      <c r="Q512" s="46">
        <f t="shared" si="131"/>
        <v>0</v>
      </c>
      <c r="R512" s="46">
        <f t="shared" si="131"/>
        <v>0</v>
      </c>
      <c r="S512" s="46">
        <f t="shared" si="131"/>
        <v>0</v>
      </c>
      <c r="T512" s="46">
        <f t="shared" si="131"/>
        <v>0</v>
      </c>
      <c r="U512" s="46">
        <f t="shared" si="131"/>
        <v>0</v>
      </c>
      <c r="V512" s="46">
        <f t="shared" si="131"/>
        <v>0</v>
      </c>
      <c r="W512" s="46">
        <f t="shared" si="131"/>
        <v>0</v>
      </c>
      <c r="X512" s="46">
        <f t="shared" si="131"/>
        <v>0</v>
      </c>
      <c r="Y512" s="46">
        <f t="shared" si="131"/>
        <v>0</v>
      </c>
      <c r="Z512" s="46">
        <f t="shared" si="131"/>
        <v>0</v>
      </c>
      <c r="AA512" s="46">
        <f t="shared" si="131"/>
        <v>0</v>
      </c>
      <c r="AB512" s="46">
        <f t="shared" si="131"/>
        <v>0</v>
      </c>
      <c r="AC512" s="46">
        <f t="shared" si="131"/>
        <v>0</v>
      </c>
      <c r="AD512" s="46">
        <f t="shared" si="131"/>
        <v>0</v>
      </c>
      <c r="AE512" s="46">
        <f t="shared" si="131"/>
        <v>0</v>
      </c>
      <c r="AF512" s="46">
        <f t="shared" si="131"/>
        <v>0</v>
      </c>
      <c r="AG512" s="46">
        <f t="shared" si="131"/>
        <v>0</v>
      </c>
      <c r="AH512" s="46">
        <f t="shared" si="131"/>
        <v>0</v>
      </c>
      <c r="AI512" s="46">
        <f t="shared" si="131"/>
        <v>0</v>
      </c>
      <c r="AJ512" s="46">
        <f t="shared" si="131"/>
        <v>0</v>
      </c>
      <c r="AK512" s="46"/>
    </row>
    <row r="513" spans="3:37">
      <c r="C513" t="s">
        <v>7044</v>
      </c>
      <c r="D513" t="s">
        <v>38</v>
      </c>
      <c r="E513" t="s">
        <v>6821</v>
      </c>
      <c r="F513" s="46">
        <f t="shared" ref="F513:AJ513" si="132">IFERROR((F291-F112)/F112,0)</f>
        <v>0</v>
      </c>
      <c r="G513" s="46">
        <f t="shared" si="132"/>
        <v>0</v>
      </c>
      <c r="H513" s="46">
        <f t="shared" si="132"/>
        <v>0</v>
      </c>
      <c r="I513" s="46">
        <f t="shared" si="132"/>
        <v>0</v>
      </c>
      <c r="J513" s="46">
        <f t="shared" si="132"/>
        <v>0</v>
      </c>
      <c r="K513" s="46">
        <f t="shared" si="132"/>
        <v>0</v>
      </c>
      <c r="L513" s="46">
        <f t="shared" si="132"/>
        <v>0</v>
      </c>
      <c r="M513" s="46">
        <f t="shared" si="132"/>
        <v>0</v>
      </c>
      <c r="N513" s="46">
        <f t="shared" si="132"/>
        <v>0</v>
      </c>
      <c r="O513" s="46">
        <f t="shared" si="132"/>
        <v>0</v>
      </c>
      <c r="P513" s="46">
        <f t="shared" si="132"/>
        <v>0</v>
      </c>
      <c r="Q513" s="46">
        <f t="shared" si="132"/>
        <v>0</v>
      </c>
      <c r="R513" s="46">
        <f t="shared" si="132"/>
        <v>0</v>
      </c>
      <c r="S513" s="46">
        <f t="shared" si="132"/>
        <v>0</v>
      </c>
      <c r="T513" s="46">
        <f t="shared" si="132"/>
        <v>0</v>
      </c>
      <c r="U513" s="46">
        <f t="shared" si="132"/>
        <v>0</v>
      </c>
      <c r="V513" s="46">
        <f t="shared" si="132"/>
        <v>0</v>
      </c>
      <c r="W513" s="46">
        <f t="shared" si="132"/>
        <v>0</v>
      </c>
      <c r="X513" s="46">
        <f t="shared" si="132"/>
        <v>0</v>
      </c>
      <c r="Y513" s="46">
        <f t="shared" si="132"/>
        <v>0</v>
      </c>
      <c r="Z513" s="46">
        <f t="shared" si="132"/>
        <v>0</v>
      </c>
      <c r="AA513" s="46">
        <f t="shared" si="132"/>
        <v>0</v>
      </c>
      <c r="AB513" s="46">
        <f t="shared" si="132"/>
        <v>0</v>
      </c>
      <c r="AC513" s="46">
        <f t="shared" si="132"/>
        <v>0</v>
      </c>
      <c r="AD513" s="46">
        <f t="shared" si="132"/>
        <v>0</v>
      </c>
      <c r="AE513" s="46">
        <f t="shared" si="132"/>
        <v>0</v>
      </c>
      <c r="AF513" s="46">
        <f t="shared" si="132"/>
        <v>0</v>
      </c>
      <c r="AG513" s="46">
        <f t="shared" si="132"/>
        <v>0</v>
      </c>
      <c r="AH513" s="46">
        <f t="shared" si="132"/>
        <v>0</v>
      </c>
      <c r="AI513" s="46">
        <f t="shared" si="132"/>
        <v>0</v>
      </c>
      <c r="AJ513" s="46">
        <f t="shared" si="132"/>
        <v>0</v>
      </c>
      <c r="AK513" s="46"/>
    </row>
    <row r="514" spans="3:37">
      <c r="C514" t="s">
        <v>7044</v>
      </c>
      <c r="D514" t="s">
        <v>39</v>
      </c>
      <c r="E514" t="s">
        <v>6820</v>
      </c>
      <c r="F514" s="46">
        <f t="shared" ref="F514:AJ514" si="133">IFERROR((F292-F113)/F113,0)</f>
        <v>0</v>
      </c>
      <c r="G514" s="46">
        <f t="shared" si="133"/>
        <v>0</v>
      </c>
      <c r="H514" s="46">
        <f t="shared" si="133"/>
        <v>0</v>
      </c>
      <c r="I514" s="46">
        <f t="shared" si="133"/>
        <v>0</v>
      </c>
      <c r="J514" s="46">
        <f t="shared" si="133"/>
        <v>0</v>
      </c>
      <c r="K514" s="46">
        <f t="shared" si="133"/>
        <v>0</v>
      </c>
      <c r="L514" s="46">
        <f t="shared" si="133"/>
        <v>0</v>
      </c>
      <c r="M514" s="46">
        <f t="shared" si="133"/>
        <v>0</v>
      </c>
      <c r="N514" s="46">
        <f t="shared" si="133"/>
        <v>0</v>
      </c>
      <c r="O514" s="46">
        <f t="shared" si="133"/>
        <v>0</v>
      </c>
      <c r="P514" s="46">
        <f t="shared" si="133"/>
        <v>0</v>
      </c>
      <c r="Q514" s="46">
        <f t="shared" si="133"/>
        <v>0</v>
      </c>
      <c r="R514" s="46">
        <f t="shared" si="133"/>
        <v>0</v>
      </c>
      <c r="S514" s="46">
        <f t="shared" si="133"/>
        <v>0</v>
      </c>
      <c r="T514" s="46">
        <f t="shared" si="133"/>
        <v>0</v>
      </c>
      <c r="U514" s="46">
        <f t="shared" si="133"/>
        <v>0</v>
      </c>
      <c r="V514" s="46">
        <f t="shared" si="133"/>
        <v>0</v>
      </c>
      <c r="W514" s="46">
        <f t="shared" si="133"/>
        <v>0</v>
      </c>
      <c r="X514" s="46">
        <f t="shared" si="133"/>
        <v>0</v>
      </c>
      <c r="Y514" s="46">
        <f t="shared" si="133"/>
        <v>0</v>
      </c>
      <c r="Z514" s="46">
        <f t="shared" si="133"/>
        <v>0</v>
      </c>
      <c r="AA514" s="46">
        <f t="shared" si="133"/>
        <v>0</v>
      </c>
      <c r="AB514" s="46">
        <f t="shared" si="133"/>
        <v>0</v>
      </c>
      <c r="AC514" s="46">
        <f t="shared" si="133"/>
        <v>0</v>
      </c>
      <c r="AD514" s="46">
        <f t="shared" si="133"/>
        <v>0</v>
      </c>
      <c r="AE514" s="46">
        <f t="shared" si="133"/>
        <v>0</v>
      </c>
      <c r="AF514" s="46">
        <f t="shared" si="133"/>
        <v>0</v>
      </c>
      <c r="AG514" s="46">
        <f t="shared" si="133"/>
        <v>0</v>
      </c>
      <c r="AH514" s="46">
        <f t="shared" si="133"/>
        <v>0</v>
      </c>
      <c r="AI514" s="46">
        <f t="shared" si="133"/>
        <v>0</v>
      </c>
      <c r="AJ514" s="46">
        <f t="shared" si="133"/>
        <v>0</v>
      </c>
      <c r="AK514" s="46"/>
    </row>
    <row r="515" spans="3:37">
      <c r="C515" t="s">
        <v>7044</v>
      </c>
      <c r="D515" t="s">
        <v>40</v>
      </c>
      <c r="E515" t="s">
        <v>6819</v>
      </c>
      <c r="F515" s="46">
        <f t="shared" ref="F515:AJ515" si="134">IFERROR((F293-F114)/F114,0)</f>
        <v>0</v>
      </c>
      <c r="G515" s="46">
        <f t="shared" si="134"/>
        <v>0</v>
      </c>
      <c r="H515" s="46">
        <f t="shared" si="134"/>
        <v>0</v>
      </c>
      <c r="I515" s="46">
        <f t="shared" si="134"/>
        <v>0</v>
      </c>
      <c r="J515" s="46">
        <f t="shared" si="134"/>
        <v>0</v>
      </c>
      <c r="K515" s="46">
        <f t="shared" si="134"/>
        <v>0</v>
      </c>
      <c r="L515" s="46">
        <f t="shared" si="134"/>
        <v>0</v>
      </c>
      <c r="M515" s="46">
        <f t="shared" si="134"/>
        <v>0</v>
      </c>
      <c r="N515" s="46">
        <f t="shared" si="134"/>
        <v>0</v>
      </c>
      <c r="O515" s="46">
        <f t="shared" si="134"/>
        <v>0</v>
      </c>
      <c r="P515" s="46">
        <f t="shared" si="134"/>
        <v>0</v>
      </c>
      <c r="Q515" s="46">
        <f t="shared" si="134"/>
        <v>0</v>
      </c>
      <c r="R515" s="46">
        <f t="shared" si="134"/>
        <v>0</v>
      </c>
      <c r="S515" s="46">
        <f t="shared" si="134"/>
        <v>0</v>
      </c>
      <c r="T515" s="46">
        <f t="shared" si="134"/>
        <v>0</v>
      </c>
      <c r="U515" s="46">
        <f t="shared" si="134"/>
        <v>0</v>
      </c>
      <c r="V515" s="46">
        <f t="shared" si="134"/>
        <v>0</v>
      </c>
      <c r="W515" s="46">
        <f t="shared" si="134"/>
        <v>0</v>
      </c>
      <c r="X515" s="46">
        <f t="shared" si="134"/>
        <v>0</v>
      </c>
      <c r="Y515" s="46">
        <f t="shared" si="134"/>
        <v>0</v>
      </c>
      <c r="Z515" s="46">
        <f t="shared" si="134"/>
        <v>0</v>
      </c>
      <c r="AA515" s="46">
        <f t="shared" si="134"/>
        <v>0</v>
      </c>
      <c r="AB515" s="46">
        <f t="shared" si="134"/>
        <v>0</v>
      </c>
      <c r="AC515" s="46">
        <f t="shared" si="134"/>
        <v>0</v>
      </c>
      <c r="AD515" s="46">
        <f t="shared" si="134"/>
        <v>0</v>
      </c>
      <c r="AE515" s="46">
        <f t="shared" si="134"/>
        <v>0</v>
      </c>
      <c r="AF515" s="46">
        <f t="shared" si="134"/>
        <v>0</v>
      </c>
      <c r="AG515" s="46">
        <f t="shared" si="134"/>
        <v>0</v>
      </c>
      <c r="AH515" s="46">
        <f t="shared" si="134"/>
        <v>0</v>
      </c>
      <c r="AI515" s="46">
        <f t="shared" si="134"/>
        <v>0</v>
      </c>
      <c r="AJ515" s="46">
        <f t="shared" si="134"/>
        <v>0</v>
      </c>
      <c r="AK515" s="46"/>
    </row>
    <row r="516" spans="3:37">
      <c r="C516" t="s">
        <v>7044</v>
      </c>
      <c r="D516" t="s">
        <v>41</v>
      </c>
      <c r="E516" t="s">
        <v>6818</v>
      </c>
      <c r="F516" s="46">
        <f t="shared" ref="F516:AJ516" si="135">IFERROR((F294-F115)/F115,0)</f>
        <v>0</v>
      </c>
      <c r="G516" s="46">
        <f t="shared" si="135"/>
        <v>0</v>
      </c>
      <c r="H516" s="46">
        <f t="shared" si="135"/>
        <v>0</v>
      </c>
      <c r="I516" s="46">
        <f t="shared" si="135"/>
        <v>0</v>
      </c>
      <c r="J516" s="46">
        <f t="shared" si="135"/>
        <v>0</v>
      </c>
      <c r="K516" s="46">
        <f t="shared" si="135"/>
        <v>0</v>
      </c>
      <c r="L516" s="46">
        <f t="shared" si="135"/>
        <v>0</v>
      </c>
      <c r="M516" s="46">
        <f t="shared" si="135"/>
        <v>0</v>
      </c>
      <c r="N516" s="46">
        <f t="shared" si="135"/>
        <v>0</v>
      </c>
      <c r="O516" s="46">
        <f t="shared" si="135"/>
        <v>0</v>
      </c>
      <c r="P516" s="46">
        <f t="shared" si="135"/>
        <v>0</v>
      </c>
      <c r="Q516" s="46">
        <f t="shared" si="135"/>
        <v>0</v>
      </c>
      <c r="R516" s="46">
        <f t="shared" si="135"/>
        <v>0</v>
      </c>
      <c r="S516" s="46">
        <f t="shared" si="135"/>
        <v>0</v>
      </c>
      <c r="T516" s="46">
        <f t="shared" si="135"/>
        <v>0</v>
      </c>
      <c r="U516" s="46">
        <f t="shared" si="135"/>
        <v>0</v>
      </c>
      <c r="V516" s="46">
        <f t="shared" si="135"/>
        <v>0</v>
      </c>
      <c r="W516" s="46">
        <f t="shared" si="135"/>
        <v>0</v>
      </c>
      <c r="X516" s="46">
        <f t="shared" si="135"/>
        <v>0</v>
      </c>
      <c r="Y516" s="46">
        <f t="shared" si="135"/>
        <v>0</v>
      </c>
      <c r="Z516" s="46">
        <f t="shared" si="135"/>
        <v>0</v>
      </c>
      <c r="AA516" s="46">
        <f t="shared" si="135"/>
        <v>0</v>
      </c>
      <c r="AB516" s="46">
        <f t="shared" si="135"/>
        <v>0</v>
      </c>
      <c r="AC516" s="46">
        <f t="shared" si="135"/>
        <v>0</v>
      </c>
      <c r="AD516" s="46">
        <f t="shared" si="135"/>
        <v>0</v>
      </c>
      <c r="AE516" s="46">
        <f t="shared" si="135"/>
        <v>0</v>
      </c>
      <c r="AF516" s="46">
        <f t="shared" si="135"/>
        <v>0</v>
      </c>
      <c r="AG516" s="46">
        <f t="shared" si="135"/>
        <v>0</v>
      </c>
      <c r="AH516" s="46">
        <f t="shared" si="135"/>
        <v>0</v>
      </c>
      <c r="AI516" s="46">
        <f t="shared" si="135"/>
        <v>0</v>
      </c>
      <c r="AJ516" s="46">
        <f t="shared" si="135"/>
        <v>0</v>
      </c>
      <c r="AK516" s="46"/>
    </row>
    <row r="517" spans="3:37">
      <c r="C517" t="s">
        <v>7044</v>
      </c>
      <c r="D517" t="s">
        <v>42</v>
      </c>
      <c r="E517" t="s">
        <v>6817</v>
      </c>
      <c r="F517" s="46">
        <f t="shared" ref="F517:AJ517" si="136">IFERROR((F295-F116)/F116,0)</f>
        <v>0</v>
      </c>
      <c r="G517" s="46">
        <f t="shared" si="136"/>
        <v>0</v>
      </c>
      <c r="H517" s="46">
        <f t="shared" si="136"/>
        <v>0</v>
      </c>
      <c r="I517" s="46">
        <f t="shared" si="136"/>
        <v>0</v>
      </c>
      <c r="J517" s="46">
        <f t="shared" si="136"/>
        <v>0</v>
      </c>
      <c r="K517" s="46">
        <f t="shared" si="136"/>
        <v>0</v>
      </c>
      <c r="L517" s="46">
        <f t="shared" si="136"/>
        <v>0</v>
      </c>
      <c r="M517" s="46">
        <f t="shared" si="136"/>
        <v>0</v>
      </c>
      <c r="N517" s="46">
        <f t="shared" si="136"/>
        <v>0</v>
      </c>
      <c r="O517" s="46">
        <f t="shared" si="136"/>
        <v>0</v>
      </c>
      <c r="P517" s="46">
        <f t="shared" si="136"/>
        <v>0</v>
      </c>
      <c r="Q517" s="46">
        <f t="shared" si="136"/>
        <v>0</v>
      </c>
      <c r="R517" s="46">
        <f t="shared" si="136"/>
        <v>0</v>
      </c>
      <c r="S517" s="46">
        <f t="shared" si="136"/>
        <v>0</v>
      </c>
      <c r="T517" s="46">
        <f t="shared" si="136"/>
        <v>0</v>
      </c>
      <c r="U517" s="46">
        <f t="shared" si="136"/>
        <v>0</v>
      </c>
      <c r="V517" s="46">
        <f t="shared" si="136"/>
        <v>0</v>
      </c>
      <c r="W517" s="46">
        <f t="shared" si="136"/>
        <v>0</v>
      </c>
      <c r="X517" s="46">
        <f t="shared" si="136"/>
        <v>0</v>
      </c>
      <c r="Y517" s="46">
        <f t="shared" si="136"/>
        <v>0</v>
      </c>
      <c r="Z517" s="46">
        <f t="shared" si="136"/>
        <v>0</v>
      </c>
      <c r="AA517" s="46">
        <f t="shared" si="136"/>
        <v>0</v>
      </c>
      <c r="AB517" s="46">
        <f t="shared" si="136"/>
        <v>0</v>
      </c>
      <c r="AC517" s="46">
        <f t="shared" si="136"/>
        <v>0</v>
      </c>
      <c r="AD517" s="46">
        <f t="shared" si="136"/>
        <v>0</v>
      </c>
      <c r="AE517" s="46">
        <f t="shared" si="136"/>
        <v>0</v>
      </c>
      <c r="AF517" s="46">
        <f t="shared" si="136"/>
        <v>0</v>
      </c>
      <c r="AG517" s="46">
        <f t="shared" si="136"/>
        <v>0</v>
      </c>
      <c r="AH517" s="46">
        <f t="shared" si="136"/>
        <v>0</v>
      </c>
      <c r="AI517" s="46">
        <f t="shared" si="136"/>
        <v>0</v>
      </c>
      <c r="AJ517" s="46">
        <f t="shared" si="136"/>
        <v>0</v>
      </c>
      <c r="AK517" s="46"/>
    </row>
    <row r="518" spans="3:37">
      <c r="C518" t="s">
        <v>7044</v>
      </c>
      <c r="D518" t="s">
        <v>43</v>
      </c>
      <c r="E518" t="s">
        <v>6816</v>
      </c>
      <c r="F518" s="46">
        <f t="shared" ref="F518:AJ518" si="137">IFERROR((F296-F117)/F117,0)</f>
        <v>-0.94351282348883936</v>
      </c>
      <c r="G518" s="46">
        <f t="shared" si="137"/>
        <v>-0.94610149375726638</v>
      </c>
      <c r="H518" s="46">
        <f t="shared" si="137"/>
        <v>-0.94885679103014975</v>
      </c>
      <c r="I518" s="46">
        <f t="shared" si="137"/>
        <v>-0.94936616747071645</v>
      </c>
      <c r="J518" s="46">
        <f t="shared" si="137"/>
        <v>-0.94992049609088336</v>
      </c>
      <c r="K518" s="46">
        <f t="shared" si="137"/>
        <v>-0.94948522159969573</v>
      </c>
      <c r="L518" s="46">
        <f t="shared" si="137"/>
        <v>-0.95002793479269576</v>
      </c>
      <c r="M518" s="46">
        <f t="shared" si="137"/>
        <v>-0.95000612232060944</v>
      </c>
      <c r="N518" s="46">
        <f t="shared" si="137"/>
        <v>-0.94975448508604365</v>
      </c>
      <c r="O518" s="46">
        <f t="shared" si="137"/>
        <v>-0.95000491115235319</v>
      </c>
      <c r="P518" s="46">
        <f t="shared" si="137"/>
        <v>-0.94985861099394553</v>
      </c>
      <c r="Q518" s="46">
        <f t="shared" si="137"/>
        <v>-0.94985094683083227</v>
      </c>
      <c r="R518" s="46">
        <f t="shared" si="137"/>
        <v>-0.9497808385030948</v>
      </c>
      <c r="S518" s="46">
        <f t="shared" si="137"/>
        <v>-0.94974339789416795</v>
      </c>
      <c r="T518" s="46">
        <f t="shared" si="137"/>
        <v>-0.94939481831059502</v>
      </c>
      <c r="U518" s="46">
        <f t="shared" si="137"/>
        <v>-0.94938046163074197</v>
      </c>
      <c r="V518" s="46">
        <f t="shared" si="137"/>
        <v>-0.94896722002802558</v>
      </c>
      <c r="W518" s="46">
        <f t="shared" si="137"/>
        <v>-0.9486115211851931</v>
      </c>
      <c r="X518" s="46">
        <f t="shared" si="137"/>
        <v>-0.94842224460374513</v>
      </c>
      <c r="Y518" s="46">
        <f t="shared" si="137"/>
        <v>-0.94828852087035886</v>
      </c>
      <c r="Z518" s="46">
        <f t="shared" si="137"/>
        <v>-0.9479533173899336</v>
      </c>
      <c r="AA518" s="46">
        <f t="shared" si="137"/>
        <v>-0.94785015289269237</v>
      </c>
      <c r="AB518" s="46">
        <f t="shared" si="137"/>
        <v>-0.94774862358092282</v>
      </c>
      <c r="AC518" s="46">
        <f t="shared" si="137"/>
        <v>-0.94774222553009624</v>
      </c>
      <c r="AD518" s="46">
        <f t="shared" si="137"/>
        <v>-0.94765656325434755</v>
      </c>
      <c r="AE518" s="46">
        <f t="shared" si="137"/>
        <v>-0.94708872142056033</v>
      </c>
      <c r="AF518" s="46">
        <f t="shared" si="137"/>
        <v>-0.94711160876750278</v>
      </c>
      <c r="AG518" s="46">
        <f t="shared" si="137"/>
        <v>-0.94719427143223722</v>
      </c>
      <c r="AH518" s="46">
        <f t="shared" si="137"/>
        <v>-0.94725972021489901</v>
      </c>
      <c r="AI518" s="46">
        <f t="shared" si="137"/>
        <v>-0.9471994188479399</v>
      </c>
      <c r="AJ518" s="46">
        <f t="shared" si="137"/>
        <v>-0.9472854815948013</v>
      </c>
      <c r="AK518" s="46"/>
    </row>
    <row r="519" spans="3:37">
      <c r="C519" t="s">
        <v>7044</v>
      </c>
      <c r="D519" t="s">
        <v>44</v>
      </c>
      <c r="E519" t="s">
        <v>6815</v>
      </c>
      <c r="F519" s="46">
        <f t="shared" ref="F519:AJ519" si="138">IFERROR((F297-F118)/F118,0)</f>
        <v>0</v>
      </c>
      <c r="G519" s="46">
        <f t="shared" si="138"/>
        <v>0</v>
      </c>
      <c r="H519" s="46">
        <f t="shared" si="138"/>
        <v>0</v>
      </c>
      <c r="I519" s="46">
        <f t="shared" si="138"/>
        <v>0</v>
      </c>
      <c r="J519" s="46">
        <f t="shared" si="138"/>
        <v>0</v>
      </c>
      <c r="K519" s="46">
        <f t="shared" si="138"/>
        <v>0</v>
      </c>
      <c r="L519" s="46">
        <f t="shared" si="138"/>
        <v>0</v>
      </c>
      <c r="M519" s="46">
        <f t="shared" si="138"/>
        <v>0</v>
      </c>
      <c r="N519" s="46">
        <f t="shared" si="138"/>
        <v>0</v>
      </c>
      <c r="O519" s="46">
        <f t="shared" si="138"/>
        <v>0</v>
      </c>
      <c r="P519" s="46">
        <f t="shared" si="138"/>
        <v>0</v>
      </c>
      <c r="Q519" s="46">
        <f t="shared" si="138"/>
        <v>0</v>
      </c>
      <c r="R519" s="46">
        <f t="shared" si="138"/>
        <v>0</v>
      </c>
      <c r="S519" s="46">
        <f t="shared" si="138"/>
        <v>0</v>
      </c>
      <c r="T519" s="46">
        <f t="shared" si="138"/>
        <v>0</v>
      </c>
      <c r="U519" s="46">
        <f t="shared" si="138"/>
        <v>0</v>
      </c>
      <c r="V519" s="46">
        <f t="shared" si="138"/>
        <v>0</v>
      </c>
      <c r="W519" s="46">
        <f t="shared" si="138"/>
        <v>0</v>
      </c>
      <c r="X519" s="46">
        <f t="shared" si="138"/>
        <v>0</v>
      </c>
      <c r="Y519" s="46">
        <f t="shared" si="138"/>
        <v>0</v>
      </c>
      <c r="Z519" s="46">
        <f t="shared" si="138"/>
        <v>0</v>
      </c>
      <c r="AA519" s="46">
        <f t="shared" si="138"/>
        <v>0</v>
      </c>
      <c r="AB519" s="46">
        <f t="shared" si="138"/>
        <v>0</v>
      </c>
      <c r="AC519" s="46">
        <f t="shared" si="138"/>
        <v>0</v>
      </c>
      <c r="AD519" s="46">
        <f t="shared" si="138"/>
        <v>0</v>
      </c>
      <c r="AE519" s="46">
        <f t="shared" si="138"/>
        <v>0</v>
      </c>
      <c r="AF519" s="46">
        <f t="shared" si="138"/>
        <v>0</v>
      </c>
      <c r="AG519" s="46">
        <f t="shared" si="138"/>
        <v>0</v>
      </c>
      <c r="AH519" s="46">
        <f t="shared" si="138"/>
        <v>0</v>
      </c>
      <c r="AI519" s="46">
        <f t="shared" si="138"/>
        <v>0</v>
      </c>
      <c r="AJ519" s="46">
        <f t="shared" si="138"/>
        <v>0</v>
      </c>
      <c r="AK519" s="46"/>
    </row>
    <row r="520" spans="3:37">
      <c r="C520" t="s">
        <v>7044</v>
      </c>
      <c r="D520" t="s">
        <v>45</v>
      </c>
      <c r="E520" t="s">
        <v>6814</v>
      </c>
      <c r="F520" s="46">
        <f t="shared" ref="F520:AJ520" si="139">IFERROR((F298-F119)/F119,0)</f>
        <v>0</v>
      </c>
      <c r="G520" s="46">
        <f t="shared" si="139"/>
        <v>0</v>
      </c>
      <c r="H520" s="46">
        <f t="shared" si="139"/>
        <v>0</v>
      </c>
      <c r="I520" s="46">
        <f t="shared" si="139"/>
        <v>0</v>
      </c>
      <c r="J520" s="46">
        <f t="shared" si="139"/>
        <v>0</v>
      </c>
      <c r="K520" s="46">
        <f t="shared" si="139"/>
        <v>0</v>
      </c>
      <c r="L520" s="46">
        <f t="shared" si="139"/>
        <v>0</v>
      </c>
      <c r="M520" s="46">
        <f t="shared" si="139"/>
        <v>0</v>
      </c>
      <c r="N520" s="46">
        <f t="shared" si="139"/>
        <v>0</v>
      </c>
      <c r="O520" s="46">
        <f t="shared" si="139"/>
        <v>0</v>
      </c>
      <c r="P520" s="46">
        <f t="shared" si="139"/>
        <v>0</v>
      </c>
      <c r="Q520" s="46">
        <f t="shared" si="139"/>
        <v>0</v>
      </c>
      <c r="R520" s="46">
        <f t="shared" si="139"/>
        <v>0</v>
      </c>
      <c r="S520" s="46">
        <f t="shared" si="139"/>
        <v>0</v>
      </c>
      <c r="T520" s="46">
        <f t="shared" si="139"/>
        <v>0</v>
      </c>
      <c r="U520" s="46">
        <f t="shared" si="139"/>
        <v>0</v>
      </c>
      <c r="V520" s="46">
        <f t="shared" si="139"/>
        <v>0</v>
      </c>
      <c r="W520" s="46">
        <f t="shared" si="139"/>
        <v>0</v>
      </c>
      <c r="X520" s="46">
        <f t="shared" si="139"/>
        <v>0</v>
      </c>
      <c r="Y520" s="46">
        <f t="shared" si="139"/>
        <v>0</v>
      </c>
      <c r="Z520" s="46">
        <f t="shared" si="139"/>
        <v>0</v>
      </c>
      <c r="AA520" s="46">
        <f t="shared" si="139"/>
        <v>0</v>
      </c>
      <c r="AB520" s="46">
        <f t="shared" si="139"/>
        <v>0</v>
      </c>
      <c r="AC520" s="46">
        <f t="shared" si="139"/>
        <v>0</v>
      </c>
      <c r="AD520" s="46">
        <f t="shared" si="139"/>
        <v>0</v>
      </c>
      <c r="AE520" s="46">
        <f t="shared" si="139"/>
        <v>0</v>
      </c>
      <c r="AF520" s="46">
        <f t="shared" si="139"/>
        <v>0</v>
      </c>
      <c r="AG520" s="46">
        <f t="shared" si="139"/>
        <v>0</v>
      </c>
      <c r="AH520" s="46">
        <f t="shared" si="139"/>
        <v>0</v>
      </c>
      <c r="AI520" s="46">
        <f t="shared" si="139"/>
        <v>0</v>
      </c>
      <c r="AJ520" s="46">
        <f t="shared" si="139"/>
        <v>0</v>
      </c>
      <c r="AK520" s="46"/>
    </row>
    <row r="521" spans="3:37">
      <c r="C521" t="s">
        <v>7044</v>
      </c>
      <c r="D521" t="s">
        <v>46</v>
      </c>
      <c r="E521" t="s">
        <v>6813</v>
      </c>
      <c r="F521" s="46">
        <f t="shared" ref="F521:AJ521" si="140">IFERROR((F299-F120)/F120,0)</f>
        <v>0</v>
      </c>
      <c r="G521" s="46">
        <f t="shared" si="140"/>
        <v>0</v>
      </c>
      <c r="H521" s="46">
        <f t="shared" si="140"/>
        <v>0</v>
      </c>
      <c r="I521" s="46">
        <f t="shared" si="140"/>
        <v>0</v>
      </c>
      <c r="J521" s="46">
        <f t="shared" si="140"/>
        <v>0</v>
      </c>
      <c r="K521" s="46">
        <f t="shared" si="140"/>
        <v>0</v>
      </c>
      <c r="L521" s="46">
        <f t="shared" si="140"/>
        <v>0</v>
      </c>
      <c r="M521" s="46">
        <f t="shared" si="140"/>
        <v>0</v>
      </c>
      <c r="N521" s="46">
        <f t="shared" si="140"/>
        <v>0</v>
      </c>
      <c r="O521" s="46">
        <f t="shared" si="140"/>
        <v>0</v>
      </c>
      <c r="P521" s="46">
        <f t="shared" si="140"/>
        <v>0</v>
      </c>
      <c r="Q521" s="46">
        <f t="shared" si="140"/>
        <v>0</v>
      </c>
      <c r="R521" s="46">
        <f t="shared" si="140"/>
        <v>0</v>
      </c>
      <c r="S521" s="46">
        <f t="shared" si="140"/>
        <v>0</v>
      </c>
      <c r="T521" s="46">
        <f t="shared" si="140"/>
        <v>0</v>
      </c>
      <c r="U521" s="46">
        <f t="shared" si="140"/>
        <v>0</v>
      </c>
      <c r="V521" s="46">
        <f t="shared" si="140"/>
        <v>0</v>
      </c>
      <c r="W521" s="46">
        <f t="shared" si="140"/>
        <v>0</v>
      </c>
      <c r="X521" s="46">
        <f t="shared" si="140"/>
        <v>0</v>
      </c>
      <c r="Y521" s="46">
        <f t="shared" si="140"/>
        <v>0</v>
      </c>
      <c r="Z521" s="46">
        <f t="shared" si="140"/>
        <v>0</v>
      </c>
      <c r="AA521" s="46">
        <f t="shared" si="140"/>
        <v>0</v>
      </c>
      <c r="AB521" s="46">
        <f t="shared" si="140"/>
        <v>0</v>
      </c>
      <c r="AC521" s="46">
        <f t="shared" si="140"/>
        <v>0</v>
      </c>
      <c r="AD521" s="46">
        <f t="shared" si="140"/>
        <v>0</v>
      </c>
      <c r="AE521" s="46">
        <f t="shared" si="140"/>
        <v>0</v>
      </c>
      <c r="AF521" s="46">
        <f t="shared" si="140"/>
        <v>0</v>
      </c>
      <c r="AG521" s="46">
        <f t="shared" si="140"/>
        <v>0</v>
      </c>
      <c r="AH521" s="46">
        <f t="shared" si="140"/>
        <v>0</v>
      </c>
      <c r="AI521" s="46">
        <f t="shared" si="140"/>
        <v>0</v>
      </c>
      <c r="AJ521" s="46">
        <f t="shared" si="140"/>
        <v>0</v>
      </c>
      <c r="AK521" s="46"/>
    </row>
    <row r="522" spans="3:37">
      <c r="C522" t="s">
        <v>7044</v>
      </c>
      <c r="D522" t="s">
        <v>47</v>
      </c>
      <c r="E522" t="s">
        <v>6812</v>
      </c>
      <c r="F522" s="46">
        <f t="shared" ref="F522:AJ522" si="141">IFERROR((F300-F121)/F121,0)</f>
        <v>0</v>
      </c>
      <c r="G522" s="46">
        <f t="shared" si="141"/>
        <v>0</v>
      </c>
      <c r="H522" s="46">
        <f t="shared" si="141"/>
        <v>0</v>
      </c>
      <c r="I522" s="46">
        <f t="shared" si="141"/>
        <v>0</v>
      </c>
      <c r="J522" s="46">
        <f t="shared" si="141"/>
        <v>0</v>
      </c>
      <c r="K522" s="46">
        <f t="shared" si="141"/>
        <v>0</v>
      </c>
      <c r="L522" s="46">
        <f t="shared" si="141"/>
        <v>0</v>
      </c>
      <c r="M522" s="46">
        <f t="shared" si="141"/>
        <v>0</v>
      </c>
      <c r="N522" s="46">
        <f t="shared" si="141"/>
        <v>0</v>
      </c>
      <c r="O522" s="46">
        <f t="shared" si="141"/>
        <v>0</v>
      </c>
      <c r="P522" s="46">
        <f t="shared" si="141"/>
        <v>0</v>
      </c>
      <c r="Q522" s="46">
        <f t="shared" si="141"/>
        <v>0</v>
      </c>
      <c r="R522" s="46">
        <f t="shared" si="141"/>
        <v>0</v>
      </c>
      <c r="S522" s="46">
        <f t="shared" si="141"/>
        <v>0</v>
      </c>
      <c r="T522" s="46">
        <f t="shared" si="141"/>
        <v>0</v>
      </c>
      <c r="U522" s="46">
        <f t="shared" si="141"/>
        <v>0</v>
      </c>
      <c r="V522" s="46">
        <f t="shared" si="141"/>
        <v>0</v>
      </c>
      <c r="W522" s="46">
        <f t="shared" si="141"/>
        <v>0</v>
      </c>
      <c r="X522" s="46">
        <f t="shared" si="141"/>
        <v>0</v>
      </c>
      <c r="Y522" s="46">
        <f t="shared" si="141"/>
        <v>0</v>
      </c>
      <c r="Z522" s="46">
        <f t="shared" si="141"/>
        <v>0</v>
      </c>
      <c r="AA522" s="46">
        <f t="shared" si="141"/>
        <v>0</v>
      </c>
      <c r="AB522" s="46">
        <f t="shared" si="141"/>
        <v>0</v>
      </c>
      <c r="AC522" s="46">
        <f t="shared" si="141"/>
        <v>0</v>
      </c>
      <c r="AD522" s="46">
        <f t="shared" si="141"/>
        <v>0</v>
      </c>
      <c r="AE522" s="46">
        <f t="shared" si="141"/>
        <v>0</v>
      </c>
      <c r="AF522" s="46">
        <f t="shared" si="141"/>
        <v>0</v>
      </c>
      <c r="AG522" s="46">
        <f t="shared" si="141"/>
        <v>0</v>
      </c>
      <c r="AH522" s="46">
        <f t="shared" si="141"/>
        <v>0</v>
      </c>
      <c r="AI522" s="46">
        <f t="shared" si="141"/>
        <v>0</v>
      </c>
      <c r="AJ522" s="46">
        <f t="shared" si="141"/>
        <v>0</v>
      </c>
      <c r="AK522" s="46"/>
    </row>
    <row r="523" spans="3:37">
      <c r="C523" t="s">
        <v>7044</v>
      </c>
      <c r="D523" t="s">
        <v>48</v>
      </c>
      <c r="E523" t="s">
        <v>6811</v>
      </c>
      <c r="F523" s="46">
        <f t="shared" ref="F523:AJ523" si="142">IFERROR((F301-F122)/F122,0)</f>
        <v>0</v>
      </c>
      <c r="G523" s="46">
        <f t="shared" si="142"/>
        <v>0</v>
      </c>
      <c r="H523" s="46">
        <f t="shared" si="142"/>
        <v>0</v>
      </c>
      <c r="I523" s="46">
        <f t="shared" si="142"/>
        <v>0</v>
      </c>
      <c r="J523" s="46">
        <f t="shared" si="142"/>
        <v>0</v>
      </c>
      <c r="K523" s="46">
        <f t="shared" si="142"/>
        <v>0</v>
      </c>
      <c r="L523" s="46">
        <f t="shared" si="142"/>
        <v>0</v>
      </c>
      <c r="M523" s="46">
        <f t="shared" si="142"/>
        <v>0</v>
      </c>
      <c r="N523" s="46">
        <f t="shared" si="142"/>
        <v>0</v>
      </c>
      <c r="O523" s="46">
        <f t="shared" si="142"/>
        <v>0</v>
      </c>
      <c r="P523" s="46">
        <f t="shared" si="142"/>
        <v>0</v>
      </c>
      <c r="Q523" s="46">
        <f t="shared" si="142"/>
        <v>0</v>
      </c>
      <c r="R523" s="46">
        <f t="shared" si="142"/>
        <v>0</v>
      </c>
      <c r="S523" s="46">
        <f t="shared" si="142"/>
        <v>0</v>
      </c>
      <c r="T523" s="46">
        <f t="shared" si="142"/>
        <v>0</v>
      </c>
      <c r="U523" s="46">
        <f t="shared" si="142"/>
        <v>0</v>
      </c>
      <c r="V523" s="46">
        <f t="shared" si="142"/>
        <v>0</v>
      </c>
      <c r="W523" s="46">
        <f t="shared" si="142"/>
        <v>0</v>
      </c>
      <c r="X523" s="46">
        <f t="shared" si="142"/>
        <v>0</v>
      </c>
      <c r="Y523" s="46">
        <f t="shared" si="142"/>
        <v>0</v>
      </c>
      <c r="Z523" s="46">
        <f t="shared" si="142"/>
        <v>0</v>
      </c>
      <c r="AA523" s="46">
        <f t="shared" si="142"/>
        <v>0</v>
      </c>
      <c r="AB523" s="46">
        <f t="shared" si="142"/>
        <v>0</v>
      </c>
      <c r="AC523" s="46">
        <f t="shared" si="142"/>
        <v>0</v>
      </c>
      <c r="AD523" s="46">
        <f t="shared" si="142"/>
        <v>0</v>
      </c>
      <c r="AE523" s="46">
        <f t="shared" si="142"/>
        <v>0</v>
      </c>
      <c r="AF523" s="46">
        <f t="shared" si="142"/>
        <v>0</v>
      </c>
      <c r="AG523" s="46">
        <f t="shared" si="142"/>
        <v>0</v>
      </c>
      <c r="AH523" s="46">
        <f t="shared" si="142"/>
        <v>0</v>
      </c>
      <c r="AI523" s="46">
        <f t="shared" si="142"/>
        <v>0</v>
      </c>
      <c r="AJ523" s="46">
        <f t="shared" si="142"/>
        <v>0</v>
      </c>
      <c r="AK523" s="46"/>
    </row>
    <row r="524" spans="3:37">
      <c r="C524" t="s">
        <v>7044</v>
      </c>
      <c r="D524" t="s">
        <v>49</v>
      </c>
      <c r="E524" t="s">
        <v>6810</v>
      </c>
      <c r="F524" s="46">
        <f t="shared" ref="F524:AJ524" si="143">IFERROR((F302-F123)/F123,0)</f>
        <v>0</v>
      </c>
      <c r="G524" s="46">
        <f t="shared" si="143"/>
        <v>0</v>
      </c>
      <c r="H524" s="46">
        <f t="shared" si="143"/>
        <v>0</v>
      </c>
      <c r="I524" s="46">
        <f t="shared" si="143"/>
        <v>0</v>
      </c>
      <c r="J524" s="46">
        <f t="shared" si="143"/>
        <v>0</v>
      </c>
      <c r="K524" s="46">
        <f t="shared" si="143"/>
        <v>0</v>
      </c>
      <c r="L524" s="46">
        <f t="shared" si="143"/>
        <v>0</v>
      </c>
      <c r="M524" s="46">
        <f t="shared" si="143"/>
        <v>0</v>
      </c>
      <c r="N524" s="46">
        <f t="shared" si="143"/>
        <v>0</v>
      </c>
      <c r="O524" s="46">
        <f t="shared" si="143"/>
        <v>0</v>
      </c>
      <c r="P524" s="46">
        <f t="shared" si="143"/>
        <v>0</v>
      </c>
      <c r="Q524" s="46">
        <f t="shared" si="143"/>
        <v>0</v>
      </c>
      <c r="R524" s="46">
        <f t="shared" si="143"/>
        <v>0</v>
      </c>
      <c r="S524" s="46">
        <f t="shared" si="143"/>
        <v>0</v>
      </c>
      <c r="T524" s="46">
        <f t="shared" si="143"/>
        <v>0</v>
      </c>
      <c r="U524" s="46">
        <f t="shared" si="143"/>
        <v>0</v>
      </c>
      <c r="V524" s="46">
        <f t="shared" si="143"/>
        <v>0</v>
      </c>
      <c r="W524" s="46">
        <f t="shared" si="143"/>
        <v>0</v>
      </c>
      <c r="X524" s="46">
        <f t="shared" si="143"/>
        <v>0</v>
      </c>
      <c r="Y524" s="46">
        <f t="shared" si="143"/>
        <v>0</v>
      </c>
      <c r="Z524" s="46">
        <f t="shared" si="143"/>
        <v>0</v>
      </c>
      <c r="AA524" s="46">
        <f t="shared" si="143"/>
        <v>0</v>
      </c>
      <c r="AB524" s="46">
        <f t="shared" si="143"/>
        <v>0</v>
      </c>
      <c r="AC524" s="46">
        <f t="shared" si="143"/>
        <v>0</v>
      </c>
      <c r="AD524" s="46">
        <f t="shared" si="143"/>
        <v>0</v>
      </c>
      <c r="AE524" s="46">
        <f t="shared" si="143"/>
        <v>0</v>
      </c>
      <c r="AF524" s="46">
        <f t="shared" si="143"/>
        <v>0</v>
      </c>
      <c r="AG524" s="46">
        <f t="shared" si="143"/>
        <v>0</v>
      </c>
      <c r="AH524" s="46">
        <f t="shared" si="143"/>
        <v>0</v>
      </c>
      <c r="AI524" s="46">
        <f t="shared" si="143"/>
        <v>0</v>
      </c>
      <c r="AJ524" s="46">
        <f t="shared" si="143"/>
        <v>0</v>
      </c>
      <c r="AK524" s="46"/>
    </row>
    <row r="525" spans="3:37">
      <c r="C525" t="s">
        <v>7044</v>
      </c>
      <c r="D525" t="s">
        <v>50</v>
      </c>
      <c r="E525" t="s">
        <v>6809</v>
      </c>
      <c r="F525" s="46">
        <f t="shared" ref="F525:AJ525" si="144">IFERROR((F303-F124)/F124,0)</f>
        <v>0</v>
      </c>
      <c r="G525" s="46">
        <f t="shared" si="144"/>
        <v>0</v>
      </c>
      <c r="H525" s="46">
        <f t="shared" si="144"/>
        <v>0</v>
      </c>
      <c r="I525" s="46">
        <f t="shared" si="144"/>
        <v>0</v>
      </c>
      <c r="J525" s="46">
        <f t="shared" si="144"/>
        <v>0</v>
      </c>
      <c r="K525" s="46">
        <f t="shared" si="144"/>
        <v>0</v>
      </c>
      <c r="L525" s="46">
        <f t="shared" si="144"/>
        <v>0</v>
      </c>
      <c r="M525" s="46">
        <f t="shared" si="144"/>
        <v>0</v>
      </c>
      <c r="N525" s="46">
        <f t="shared" si="144"/>
        <v>0</v>
      </c>
      <c r="O525" s="46">
        <f t="shared" si="144"/>
        <v>0</v>
      </c>
      <c r="P525" s="46">
        <f t="shared" si="144"/>
        <v>0</v>
      </c>
      <c r="Q525" s="46">
        <f t="shared" si="144"/>
        <v>0</v>
      </c>
      <c r="R525" s="46">
        <f t="shared" si="144"/>
        <v>0</v>
      </c>
      <c r="S525" s="46">
        <f t="shared" si="144"/>
        <v>0</v>
      </c>
      <c r="T525" s="46">
        <f t="shared" si="144"/>
        <v>0</v>
      </c>
      <c r="U525" s="46">
        <f t="shared" si="144"/>
        <v>0</v>
      </c>
      <c r="V525" s="46">
        <f t="shared" si="144"/>
        <v>0</v>
      </c>
      <c r="W525" s="46">
        <f t="shared" si="144"/>
        <v>0</v>
      </c>
      <c r="X525" s="46">
        <f t="shared" si="144"/>
        <v>0</v>
      </c>
      <c r="Y525" s="46">
        <f t="shared" si="144"/>
        <v>0</v>
      </c>
      <c r="Z525" s="46">
        <f t="shared" si="144"/>
        <v>0</v>
      </c>
      <c r="AA525" s="46">
        <f t="shared" si="144"/>
        <v>0</v>
      </c>
      <c r="AB525" s="46">
        <f t="shared" si="144"/>
        <v>0</v>
      </c>
      <c r="AC525" s="46">
        <f t="shared" si="144"/>
        <v>0</v>
      </c>
      <c r="AD525" s="46">
        <f t="shared" si="144"/>
        <v>0</v>
      </c>
      <c r="AE525" s="46">
        <f t="shared" si="144"/>
        <v>0</v>
      </c>
      <c r="AF525" s="46">
        <f t="shared" si="144"/>
        <v>0</v>
      </c>
      <c r="AG525" s="46">
        <f t="shared" si="144"/>
        <v>0</v>
      </c>
      <c r="AH525" s="46">
        <f t="shared" si="144"/>
        <v>0</v>
      </c>
      <c r="AI525" s="46">
        <f t="shared" si="144"/>
        <v>0</v>
      </c>
      <c r="AJ525" s="46">
        <f t="shared" si="144"/>
        <v>0</v>
      </c>
      <c r="AK525" s="46"/>
    </row>
    <row r="526" spans="3:37">
      <c r="C526" t="s">
        <v>7044</v>
      </c>
      <c r="D526" t="s">
        <v>51</v>
      </c>
      <c r="E526" t="s">
        <v>6808</v>
      </c>
      <c r="F526" s="46">
        <f t="shared" ref="F526:AJ526" si="145">IFERROR((F304-F125)/F125,0)</f>
        <v>0</v>
      </c>
      <c r="G526" s="46">
        <f t="shared" si="145"/>
        <v>0</v>
      </c>
      <c r="H526" s="46">
        <f t="shared" si="145"/>
        <v>0</v>
      </c>
      <c r="I526" s="46">
        <f t="shared" si="145"/>
        <v>0</v>
      </c>
      <c r="J526" s="46">
        <f t="shared" si="145"/>
        <v>0</v>
      </c>
      <c r="K526" s="46">
        <f t="shared" si="145"/>
        <v>0</v>
      </c>
      <c r="L526" s="46">
        <f t="shared" si="145"/>
        <v>0</v>
      </c>
      <c r="M526" s="46">
        <f t="shared" si="145"/>
        <v>0</v>
      </c>
      <c r="N526" s="46">
        <f t="shared" si="145"/>
        <v>0</v>
      </c>
      <c r="O526" s="46">
        <f t="shared" si="145"/>
        <v>0</v>
      </c>
      <c r="P526" s="46">
        <f t="shared" si="145"/>
        <v>0</v>
      </c>
      <c r="Q526" s="46">
        <f t="shared" si="145"/>
        <v>0</v>
      </c>
      <c r="R526" s="46">
        <f t="shared" si="145"/>
        <v>0</v>
      </c>
      <c r="S526" s="46">
        <f t="shared" si="145"/>
        <v>0</v>
      </c>
      <c r="T526" s="46">
        <f t="shared" si="145"/>
        <v>0</v>
      </c>
      <c r="U526" s="46">
        <f t="shared" si="145"/>
        <v>0</v>
      </c>
      <c r="V526" s="46">
        <f t="shared" si="145"/>
        <v>0</v>
      </c>
      <c r="W526" s="46">
        <f t="shared" si="145"/>
        <v>0</v>
      </c>
      <c r="X526" s="46">
        <f t="shared" si="145"/>
        <v>0</v>
      </c>
      <c r="Y526" s="46">
        <f t="shared" si="145"/>
        <v>0</v>
      </c>
      <c r="Z526" s="46">
        <f t="shared" si="145"/>
        <v>0</v>
      </c>
      <c r="AA526" s="46">
        <f t="shared" si="145"/>
        <v>0</v>
      </c>
      <c r="AB526" s="46">
        <f t="shared" si="145"/>
        <v>0</v>
      </c>
      <c r="AC526" s="46">
        <f t="shared" si="145"/>
        <v>0</v>
      </c>
      <c r="AD526" s="46">
        <f t="shared" si="145"/>
        <v>0</v>
      </c>
      <c r="AE526" s="46">
        <f t="shared" si="145"/>
        <v>0</v>
      </c>
      <c r="AF526" s="46">
        <f t="shared" si="145"/>
        <v>0</v>
      </c>
      <c r="AG526" s="46">
        <f t="shared" si="145"/>
        <v>0</v>
      </c>
      <c r="AH526" s="46">
        <f t="shared" si="145"/>
        <v>0</v>
      </c>
      <c r="AI526" s="46">
        <f t="shared" si="145"/>
        <v>0</v>
      </c>
      <c r="AJ526" s="46">
        <f t="shared" si="145"/>
        <v>0</v>
      </c>
      <c r="AK526" s="46"/>
    </row>
    <row r="527" spans="3:37">
      <c r="C527" t="s">
        <v>7044</v>
      </c>
      <c r="D527" t="s">
        <v>52</v>
      </c>
      <c r="E527" t="s">
        <v>6807</v>
      </c>
      <c r="F527" s="46">
        <f t="shared" ref="F527:AJ527" si="146">IFERROR((F305-F126)/F126,0)</f>
        <v>0</v>
      </c>
      <c r="G527" s="46">
        <f t="shared" si="146"/>
        <v>0</v>
      </c>
      <c r="H527" s="46">
        <f t="shared" si="146"/>
        <v>0</v>
      </c>
      <c r="I527" s="46">
        <f t="shared" si="146"/>
        <v>0</v>
      </c>
      <c r="J527" s="46">
        <f t="shared" si="146"/>
        <v>0</v>
      </c>
      <c r="K527" s="46">
        <f t="shared" si="146"/>
        <v>0</v>
      </c>
      <c r="L527" s="46">
        <f t="shared" si="146"/>
        <v>0</v>
      </c>
      <c r="M527" s="46">
        <f t="shared" si="146"/>
        <v>0</v>
      </c>
      <c r="N527" s="46">
        <f t="shared" si="146"/>
        <v>0</v>
      </c>
      <c r="O527" s="46">
        <f t="shared" si="146"/>
        <v>0</v>
      </c>
      <c r="P527" s="46">
        <f t="shared" si="146"/>
        <v>0</v>
      </c>
      <c r="Q527" s="46">
        <f t="shared" si="146"/>
        <v>0</v>
      </c>
      <c r="R527" s="46">
        <f t="shared" si="146"/>
        <v>0</v>
      </c>
      <c r="S527" s="46">
        <f t="shared" si="146"/>
        <v>0</v>
      </c>
      <c r="T527" s="46">
        <f t="shared" si="146"/>
        <v>0</v>
      </c>
      <c r="U527" s="46">
        <f t="shared" si="146"/>
        <v>0</v>
      </c>
      <c r="V527" s="46">
        <f t="shared" si="146"/>
        <v>0</v>
      </c>
      <c r="W527" s="46">
        <f t="shared" si="146"/>
        <v>0</v>
      </c>
      <c r="X527" s="46">
        <f t="shared" si="146"/>
        <v>0</v>
      </c>
      <c r="Y527" s="46">
        <f t="shared" si="146"/>
        <v>0</v>
      </c>
      <c r="Z527" s="46">
        <f t="shared" si="146"/>
        <v>0</v>
      </c>
      <c r="AA527" s="46">
        <f t="shared" si="146"/>
        <v>0</v>
      </c>
      <c r="AB527" s="46">
        <f t="shared" si="146"/>
        <v>0</v>
      </c>
      <c r="AC527" s="46">
        <f t="shared" si="146"/>
        <v>0</v>
      </c>
      <c r="AD527" s="46">
        <f t="shared" si="146"/>
        <v>0</v>
      </c>
      <c r="AE527" s="46">
        <f t="shared" si="146"/>
        <v>0</v>
      </c>
      <c r="AF527" s="46">
        <f t="shared" si="146"/>
        <v>0</v>
      </c>
      <c r="AG527" s="46">
        <f t="shared" si="146"/>
        <v>0</v>
      </c>
      <c r="AH527" s="46">
        <f t="shared" si="146"/>
        <v>0</v>
      </c>
      <c r="AI527" s="46">
        <f t="shared" si="146"/>
        <v>0</v>
      </c>
      <c r="AJ527" s="46">
        <f t="shared" si="146"/>
        <v>0</v>
      </c>
      <c r="AK527" s="46"/>
    </row>
    <row r="528" spans="3:37">
      <c r="C528" t="s">
        <v>7044</v>
      </c>
      <c r="D528" t="s">
        <v>53</v>
      </c>
      <c r="E528" t="s">
        <v>6806</v>
      </c>
      <c r="F528" s="46">
        <f t="shared" ref="F528:AJ528" si="147">IFERROR((F306-F127)/F127,0)</f>
        <v>0</v>
      </c>
      <c r="G528" s="46">
        <f t="shared" si="147"/>
        <v>0</v>
      </c>
      <c r="H528" s="46">
        <f t="shared" si="147"/>
        <v>0</v>
      </c>
      <c r="I528" s="46">
        <f t="shared" si="147"/>
        <v>0</v>
      </c>
      <c r="J528" s="46">
        <f t="shared" si="147"/>
        <v>0</v>
      </c>
      <c r="K528" s="46">
        <f t="shared" si="147"/>
        <v>0</v>
      </c>
      <c r="L528" s="46">
        <f t="shared" si="147"/>
        <v>0</v>
      </c>
      <c r="M528" s="46">
        <f t="shared" si="147"/>
        <v>0</v>
      </c>
      <c r="N528" s="46">
        <f t="shared" si="147"/>
        <v>0</v>
      </c>
      <c r="O528" s="46">
        <f t="shared" si="147"/>
        <v>0</v>
      </c>
      <c r="P528" s="46">
        <f t="shared" si="147"/>
        <v>0</v>
      </c>
      <c r="Q528" s="46">
        <f t="shared" si="147"/>
        <v>0</v>
      </c>
      <c r="R528" s="46">
        <f t="shared" si="147"/>
        <v>0</v>
      </c>
      <c r="S528" s="46">
        <f t="shared" si="147"/>
        <v>0</v>
      </c>
      <c r="T528" s="46">
        <f t="shared" si="147"/>
        <v>0</v>
      </c>
      <c r="U528" s="46">
        <f t="shared" si="147"/>
        <v>0</v>
      </c>
      <c r="V528" s="46">
        <f t="shared" si="147"/>
        <v>0</v>
      </c>
      <c r="W528" s="46">
        <f t="shared" si="147"/>
        <v>0</v>
      </c>
      <c r="X528" s="46">
        <f t="shared" si="147"/>
        <v>0</v>
      </c>
      <c r="Y528" s="46">
        <f t="shared" si="147"/>
        <v>0</v>
      </c>
      <c r="Z528" s="46">
        <f t="shared" si="147"/>
        <v>0</v>
      </c>
      <c r="AA528" s="46">
        <f t="shared" si="147"/>
        <v>0</v>
      </c>
      <c r="AB528" s="46">
        <f t="shared" si="147"/>
        <v>0</v>
      </c>
      <c r="AC528" s="46">
        <f t="shared" si="147"/>
        <v>0</v>
      </c>
      <c r="AD528" s="46">
        <f t="shared" si="147"/>
        <v>0</v>
      </c>
      <c r="AE528" s="46">
        <f t="shared" si="147"/>
        <v>0</v>
      </c>
      <c r="AF528" s="46">
        <f t="shared" si="147"/>
        <v>0</v>
      </c>
      <c r="AG528" s="46">
        <f t="shared" si="147"/>
        <v>0</v>
      </c>
      <c r="AH528" s="46">
        <f t="shared" si="147"/>
        <v>0</v>
      </c>
      <c r="AI528" s="46">
        <f t="shared" si="147"/>
        <v>0</v>
      </c>
      <c r="AJ528" s="46">
        <f t="shared" si="147"/>
        <v>0</v>
      </c>
      <c r="AK528" s="46"/>
    </row>
    <row r="529" spans="3:37">
      <c r="C529" t="s">
        <v>7044</v>
      </c>
      <c r="D529" t="s">
        <v>54</v>
      </c>
      <c r="E529" t="s">
        <v>6805</v>
      </c>
      <c r="F529" s="46">
        <f t="shared" ref="F529:AJ529" si="148">IFERROR((F307-F128)/F128,0)</f>
        <v>0</v>
      </c>
      <c r="G529" s="46">
        <f t="shared" si="148"/>
        <v>0</v>
      </c>
      <c r="H529" s="46">
        <f t="shared" si="148"/>
        <v>0</v>
      </c>
      <c r="I529" s="46">
        <f t="shared" si="148"/>
        <v>0</v>
      </c>
      <c r="J529" s="46">
        <f t="shared" si="148"/>
        <v>0</v>
      </c>
      <c r="K529" s="46">
        <f t="shared" si="148"/>
        <v>0</v>
      </c>
      <c r="L529" s="46">
        <f t="shared" si="148"/>
        <v>0</v>
      </c>
      <c r="M529" s="46">
        <f t="shared" si="148"/>
        <v>0</v>
      </c>
      <c r="N529" s="46">
        <f t="shared" si="148"/>
        <v>0</v>
      </c>
      <c r="O529" s="46">
        <f t="shared" si="148"/>
        <v>0</v>
      </c>
      <c r="P529" s="46">
        <f t="shared" si="148"/>
        <v>0</v>
      </c>
      <c r="Q529" s="46">
        <f t="shared" si="148"/>
        <v>0</v>
      </c>
      <c r="R529" s="46">
        <f t="shared" si="148"/>
        <v>0</v>
      </c>
      <c r="S529" s="46">
        <f t="shared" si="148"/>
        <v>0</v>
      </c>
      <c r="T529" s="46">
        <f t="shared" si="148"/>
        <v>0</v>
      </c>
      <c r="U529" s="46">
        <f t="shared" si="148"/>
        <v>0</v>
      </c>
      <c r="V529" s="46">
        <f t="shared" si="148"/>
        <v>0</v>
      </c>
      <c r="W529" s="46">
        <f t="shared" si="148"/>
        <v>0</v>
      </c>
      <c r="X529" s="46">
        <f t="shared" si="148"/>
        <v>0</v>
      </c>
      <c r="Y529" s="46">
        <f t="shared" si="148"/>
        <v>0</v>
      </c>
      <c r="Z529" s="46">
        <f t="shared" si="148"/>
        <v>0</v>
      </c>
      <c r="AA529" s="46">
        <f t="shared" si="148"/>
        <v>0</v>
      </c>
      <c r="AB529" s="46">
        <f t="shared" si="148"/>
        <v>0</v>
      </c>
      <c r="AC529" s="46">
        <f t="shared" si="148"/>
        <v>0</v>
      </c>
      <c r="AD529" s="46">
        <f t="shared" si="148"/>
        <v>0</v>
      </c>
      <c r="AE529" s="46">
        <f t="shared" si="148"/>
        <v>0</v>
      </c>
      <c r="AF529" s="46">
        <f t="shared" si="148"/>
        <v>0</v>
      </c>
      <c r="AG529" s="46">
        <f t="shared" si="148"/>
        <v>0</v>
      </c>
      <c r="AH529" s="46">
        <f t="shared" si="148"/>
        <v>0</v>
      </c>
      <c r="AI529" s="46">
        <f t="shared" si="148"/>
        <v>0</v>
      </c>
      <c r="AJ529" s="46">
        <f t="shared" si="148"/>
        <v>0</v>
      </c>
      <c r="AK529" s="46"/>
    </row>
    <row r="530" spans="3:37">
      <c r="C530" t="s">
        <v>7044</v>
      </c>
      <c r="D530" t="s">
        <v>55</v>
      </c>
      <c r="E530" t="s">
        <v>6804</v>
      </c>
      <c r="F530" s="46">
        <f t="shared" ref="F530:AJ530" si="149">IFERROR((F308-F129)/F129,0)</f>
        <v>0</v>
      </c>
      <c r="G530" s="46">
        <f t="shared" si="149"/>
        <v>0</v>
      </c>
      <c r="H530" s="46">
        <f t="shared" si="149"/>
        <v>0</v>
      </c>
      <c r="I530" s="46">
        <f t="shared" si="149"/>
        <v>0</v>
      </c>
      <c r="J530" s="46">
        <f t="shared" si="149"/>
        <v>0</v>
      </c>
      <c r="K530" s="46">
        <f t="shared" si="149"/>
        <v>0</v>
      </c>
      <c r="L530" s="46">
        <f t="shared" si="149"/>
        <v>0</v>
      </c>
      <c r="M530" s="46">
        <f t="shared" si="149"/>
        <v>0</v>
      </c>
      <c r="N530" s="46">
        <f t="shared" si="149"/>
        <v>0</v>
      </c>
      <c r="O530" s="46">
        <f t="shared" si="149"/>
        <v>0</v>
      </c>
      <c r="P530" s="46">
        <f t="shared" si="149"/>
        <v>0</v>
      </c>
      <c r="Q530" s="46">
        <f t="shared" si="149"/>
        <v>0</v>
      </c>
      <c r="R530" s="46">
        <f t="shared" si="149"/>
        <v>0</v>
      </c>
      <c r="S530" s="46">
        <f t="shared" si="149"/>
        <v>0</v>
      </c>
      <c r="T530" s="46">
        <f t="shared" si="149"/>
        <v>0</v>
      </c>
      <c r="U530" s="46">
        <f t="shared" si="149"/>
        <v>0</v>
      </c>
      <c r="V530" s="46">
        <f t="shared" si="149"/>
        <v>0</v>
      </c>
      <c r="W530" s="46">
        <f t="shared" si="149"/>
        <v>0</v>
      </c>
      <c r="X530" s="46">
        <f t="shared" si="149"/>
        <v>0</v>
      </c>
      <c r="Y530" s="46">
        <f t="shared" si="149"/>
        <v>0</v>
      </c>
      <c r="Z530" s="46">
        <f t="shared" si="149"/>
        <v>0</v>
      </c>
      <c r="AA530" s="46">
        <f t="shared" si="149"/>
        <v>0</v>
      </c>
      <c r="AB530" s="46">
        <f t="shared" si="149"/>
        <v>0</v>
      </c>
      <c r="AC530" s="46">
        <f t="shared" si="149"/>
        <v>0</v>
      </c>
      <c r="AD530" s="46">
        <f t="shared" si="149"/>
        <v>0</v>
      </c>
      <c r="AE530" s="46">
        <f t="shared" si="149"/>
        <v>0</v>
      </c>
      <c r="AF530" s="46">
        <f t="shared" si="149"/>
        <v>0</v>
      </c>
      <c r="AG530" s="46">
        <f t="shared" si="149"/>
        <v>0</v>
      </c>
      <c r="AH530" s="46">
        <f t="shared" si="149"/>
        <v>0</v>
      </c>
      <c r="AI530" s="46">
        <f t="shared" si="149"/>
        <v>0</v>
      </c>
      <c r="AJ530" s="46">
        <f t="shared" si="149"/>
        <v>0</v>
      </c>
      <c r="AK530" s="46"/>
    </row>
    <row r="531" spans="3:37">
      <c r="C531" t="s">
        <v>7044</v>
      </c>
      <c r="D531" t="s">
        <v>56</v>
      </c>
      <c r="E531" t="s">
        <v>6803</v>
      </c>
      <c r="F531" s="46">
        <f t="shared" ref="F531:AJ531" si="150">IFERROR((F309-F130)/F130,0)</f>
        <v>0</v>
      </c>
      <c r="G531" s="46">
        <f t="shared" si="150"/>
        <v>0</v>
      </c>
      <c r="H531" s="46">
        <f t="shared" si="150"/>
        <v>0</v>
      </c>
      <c r="I531" s="46">
        <f t="shared" si="150"/>
        <v>0</v>
      </c>
      <c r="J531" s="46">
        <f t="shared" si="150"/>
        <v>0</v>
      </c>
      <c r="K531" s="46">
        <f t="shared" si="150"/>
        <v>0</v>
      </c>
      <c r="L531" s="46">
        <f t="shared" si="150"/>
        <v>0</v>
      </c>
      <c r="M531" s="46">
        <f t="shared" si="150"/>
        <v>0</v>
      </c>
      <c r="N531" s="46">
        <f t="shared" si="150"/>
        <v>0</v>
      </c>
      <c r="O531" s="46">
        <f t="shared" si="150"/>
        <v>0</v>
      </c>
      <c r="P531" s="46">
        <f t="shared" si="150"/>
        <v>0</v>
      </c>
      <c r="Q531" s="46">
        <f t="shared" si="150"/>
        <v>0</v>
      </c>
      <c r="R531" s="46">
        <f t="shared" si="150"/>
        <v>0</v>
      </c>
      <c r="S531" s="46">
        <f t="shared" si="150"/>
        <v>0</v>
      </c>
      <c r="T531" s="46">
        <f t="shared" si="150"/>
        <v>0</v>
      </c>
      <c r="U531" s="46">
        <f t="shared" si="150"/>
        <v>0</v>
      </c>
      <c r="V531" s="46">
        <f t="shared" si="150"/>
        <v>0</v>
      </c>
      <c r="W531" s="46">
        <f t="shared" si="150"/>
        <v>0</v>
      </c>
      <c r="X531" s="46">
        <f t="shared" si="150"/>
        <v>0</v>
      </c>
      <c r="Y531" s="46">
        <f t="shared" si="150"/>
        <v>0</v>
      </c>
      <c r="Z531" s="46">
        <f t="shared" si="150"/>
        <v>0</v>
      </c>
      <c r="AA531" s="46">
        <f t="shared" si="150"/>
        <v>0</v>
      </c>
      <c r="AB531" s="46">
        <f t="shared" si="150"/>
        <v>0</v>
      </c>
      <c r="AC531" s="46">
        <f t="shared" si="150"/>
        <v>0</v>
      </c>
      <c r="AD531" s="46">
        <f t="shared" si="150"/>
        <v>0</v>
      </c>
      <c r="AE531" s="46">
        <f t="shared" si="150"/>
        <v>0</v>
      </c>
      <c r="AF531" s="46">
        <f t="shared" si="150"/>
        <v>0</v>
      </c>
      <c r="AG531" s="46">
        <f t="shared" si="150"/>
        <v>0</v>
      </c>
      <c r="AH531" s="46">
        <f t="shared" si="150"/>
        <v>0</v>
      </c>
      <c r="AI531" s="46">
        <f t="shared" si="150"/>
        <v>0</v>
      </c>
      <c r="AJ531" s="46">
        <f t="shared" si="150"/>
        <v>0</v>
      </c>
      <c r="AK531" s="46"/>
    </row>
    <row r="532" spans="3:37">
      <c r="C532" t="s">
        <v>7044</v>
      </c>
      <c r="D532" t="s">
        <v>57</v>
      </c>
      <c r="E532" t="s">
        <v>6802</v>
      </c>
      <c r="F532" s="46">
        <f t="shared" ref="F532:AJ532" si="151">IFERROR((F310-F131)/F131,0)</f>
        <v>0</v>
      </c>
      <c r="G532" s="46">
        <f t="shared" si="151"/>
        <v>0</v>
      </c>
      <c r="H532" s="46">
        <f t="shared" si="151"/>
        <v>0</v>
      </c>
      <c r="I532" s="46">
        <f t="shared" si="151"/>
        <v>0</v>
      </c>
      <c r="J532" s="46">
        <f t="shared" si="151"/>
        <v>0</v>
      </c>
      <c r="K532" s="46">
        <f t="shared" si="151"/>
        <v>0</v>
      </c>
      <c r="L532" s="46">
        <f t="shared" si="151"/>
        <v>0</v>
      </c>
      <c r="M532" s="46">
        <f t="shared" si="151"/>
        <v>0</v>
      </c>
      <c r="N532" s="46">
        <f t="shared" si="151"/>
        <v>0</v>
      </c>
      <c r="O532" s="46">
        <f t="shared" si="151"/>
        <v>0</v>
      </c>
      <c r="P532" s="46">
        <f t="shared" si="151"/>
        <v>0</v>
      </c>
      <c r="Q532" s="46">
        <f t="shared" si="151"/>
        <v>0</v>
      </c>
      <c r="R532" s="46">
        <f t="shared" si="151"/>
        <v>0</v>
      </c>
      <c r="S532" s="46">
        <f t="shared" si="151"/>
        <v>0</v>
      </c>
      <c r="T532" s="46">
        <f t="shared" si="151"/>
        <v>0</v>
      </c>
      <c r="U532" s="46">
        <f t="shared" si="151"/>
        <v>0</v>
      </c>
      <c r="V532" s="46">
        <f t="shared" si="151"/>
        <v>0</v>
      </c>
      <c r="W532" s="46">
        <f t="shared" si="151"/>
        <v>0</v>
      </c>
      <c r="X532" s="46">
        <f t="shared" si="151"/>
        <v>0</v>
      </c>
      <c r="Y532" s="46">
        <f t="shared" si="151"/>
        <v>0</v>
      </c>
      <c r="Z532" s="46">
        <f t="shared" si="151"/>
        <v>0</v>
      </c>
      <c r="AA532" s="46">
        <f t="shared" si="151"/>
        <v>0</v>
      </c>
      <c r="AB532" s="46">
        <f t="shared" si="151"/>
        <v>0</v>
      </c>
      <c r="AC532" s="46">
        <f t="shared" si="151"/>
        <v>0</v>
      </c>
      <c r="AD532" s="46">
        <f t="shared" si="151"/>
        <v>0</v>
      </c>
      <c r="AE532" s="46">
        <f t="shared" si="151"/>
        <v>0</v>
      </c>
      <c r="AF532" s="46">
        <f t="shared" si="151"/>
        <v>0</v>
      </c>
      <c r="AG532" s="46">
        <f t="shared" si="151"/>
        <v>0</v>
      </c>
      <c r="AH532" s="46">
        <f t="shared" si="151"/>
        <v>0</v>
      </c>
      <c r="AI532" s="46">
        <f t="shared" si="151"/>
        <v>0</v>
      </c>
      <c r="AJ532" s="46">
        <f t="shared" si="151"/>
        <v>0</v>
      </c>
      <c r="AK532" s="46"/>
    </row>
    <row r="533" spans="3:37">
      <c r="C533" t="s">
        <v>7044</v>
      </c>
      <c r="D533" t="s">
        <v>58</v>
      </c>
      <c r="E533" t="s">
        <v>6801</v>
      </c>
      <c r="F533" s="46">
        <f t="shared" ref="F533:AJ533" si="152">IFERROR((F311-F132)/F132,0)</f>
        <v>0</v>
      </c>
      <c r="G533" s="46">
        <f t="shared" si="152"/>
        <v>0</v>
      </c>
      <c r="H533" s="46">
        <f t="shared" si="152"/>
        <v>0</v>
      </c>
      <c r="I533" s="46">
        <f t="shared" si="152"/>
        <v>0</v>
      </c>
      <c r="J533" s="46">
        <f t="shared" si="152"/>
        <v>0</v>
      </c>
      <c r="K533" s="46">
        <f t="shared" si="152"/>
        <v>0</v>
      </c>
      <c r="L533" s="46">
        <f t="shared" si="152"/>
        <v>0</v>
      </c>
      <c r="M533" s="46">
        <f t="shared" si="152"/>
        <v>0</v>
      </c>
      <c r="N533" s="46">
        <f t="shared" si="152"/>
        <v>0</v>
      </c>
      <c r="O533" s="46">
        <f t="shared" si="152"/>
        <v>0</v>
      </c>
      <c r="P533" s="46">
        <f t="shared" si="152"/>
        <v>0</v>
      </c>
      <c r="Q533" s="46">
        <f t="shared" si="152"/>
        <v>0</v>
      </c>
      <c r="R533" s="46">
        <f t="shared" si="152"/>
        <v>0</v>
      </c>
      <c r="S533" s="46">
        <f t="shared" si="152"/>
        <v>0</v>
      </c>
      <c r="T533" s="46">
        <f t="shared" si="152"/>
        <v>0</v>
      </c>
      <c r="U533" s="46">
        <f t="shared" si="152"/>
        <v>0</v>
      </c>
      <c r="V533" s="46">
        <f t="shared" si="152"/>
        <v>0</v>
      </c>
      <c r="W533" s="46">
        <f t="shared" si="152"/>
        <v>0</v>
      </c>
      <c r="X533" s="46">
        <f t="shared" si="152"/>
        <v>0</v>
      </c>
      <c r="Y533" s="46">
        <f t="shared" si="152"/>
        <v>0</v>
      </c>
      <c r="Z533" s="46">
        <f t="shared" si="152"/>
        <v>0</v>
      </c>
      <c r="AA533" s="46">
        <f t="shared" si="152"/>
        <v>0</v>
      </c>
      <c r="AB533" s="46">
        <f t="shared" si="152"/>
        <v>0</v>
      </c>
      <c r="AC533" s="46">
        <f t="shared" si="152"/>
        <v>0</v>
      </c>
      <c r="AD533" s="46">
        <f t="shared" si="152"/>
        <v>0</v>
      </c>
      <c r="AE533" s="46">
        <f t="shared" si="152"/>
        <v>0</v>
      </c>
      <c r="AF533" s="46">
        <f t="shared" si="152"/>
        <v>0</v>
      </c>
      <c r="AG533" s="46">
        <f t="shared" si="152"/>
        <v>0</v>
      </c>
      <c r="AH533" s="46">
        <f t="shared" si="152"/>
        <v>0</v>
      </c>
      <c r="AI533" s="46">
        <f t="shared" si="152"/>
        <v>0</v>
      </c>
      <c r="AJ533" s="46">
        <f t="shared" si="152"/>
        <v>0</v>
      </c>
      <c r="AK533" s="46"/>
    </row>
    <row r="534" spans="3:37">
      <c r="C534" t="s">
        <v>7044</v>
      </c>
      <c r="D534" t="s">
        <v>59</v>
      </c>
      <c r="E534" t="s">
        <v>6800</v>
      </c>
      <c r="F534" s="46">
        <f t="shared" ref="F534:AJ534" si="153">IFERROR((F312-F133)/F133,0)</f>
        <v>0</v>
      </c>
      <c r="G534" s="46">
        <f t="shared" si="153"/>
        <v>0</v>
      </c>
      <c r="H534" s="46">
        <f t="shared" si="153"/>
        <v>0</v>
      </c>
      <c r="I534" s="46">
        <f t="shared" si="153"/>
        <v>0</v>
      </c>
      <c r="J534" s="46">
        <f t="shared" si="153"/>
        <v>0</v>
      </c>
      <c r="K534" s="46">
        <f t="shared" si="153"/>
        <v>0</v>
      </c>
      <c r="L534" s="46">
        <f t="shared" si="153"/>
        <v>0</v>
      </c>
      <c r="M534" s="46">
        <f t="shared" si="153"/>
        <v>0</v>
      </c>
      <c r="N534" s="46">
        <f t="shared" si="153"/>
        <v>0</v>
      </c>
      <c r="O534" s="46">
        <f t="shared" si="153"/>
        <v>0</v>
      </c>
      <c r="P534" s="46">
        <f t="shared" si="153"/>
        <v>0</v>
      </c>
      <c r="Q534" s="46">
        <f t="shared" si="153"/>
        <v>0</v>
      </c>
      <c r="R534" s="46">
        <f t="shared" si="153"/>
        <v>0</v>
      </c>
      <c r="S534" s="46">
        <f t="shared" si="153"/>
        <v>0</v>
      </c>
      <c r="T534" s="46">
        <f t="shared" si="153"/>
        <v>0</v>
      </c>
      <c r="U534" s="46">
        <f t="shared" si="153"/>
        <v>0</v>
      </c>
      <c r="V534" s="46">
        <f t="shared" si="153"/>
        <v>0</v>
      </c>
      <c r="W534" s="46">
        <f t="shared" si="153"/>
        <v>0</v>
      </c>
      <c r="X534" s="46">
        <f t="shared" si="153"/>
        <v>0</v>
      </c>
      <c r="Y534" s="46">
        <f t="shared" si="153"/>
        <v>0</v>
      </c>
      <c r="Z534" s="46">
        <f t="shared" si="153"/>
        <v>0</v>
      </c>
      <c r="AA534" s="46">
        <f t="shared" si="153"/>
        <v>0</v>
      </c>
      <c r="AB534" s="46">
        <f t="shared" si="153"/>
        <v>0</v>
      </c>
      <c r="AC534" s="46">
        <f t="shared" si="153"/>
        <v>0</v>
      </c>
      <c r="AD534" s="46">
        <f t="shared" si="153"/>
        <v>0</v>
      </c>
      <c r="AE534" s="46">
        <f t="shared" si="153"/>
        <v>0</v>
      </c>
      <c r="AF534" s="46">
        <f t="shared" si="153"/>
        <v>0</v>
      </c>
      <c r="AG534" s="46">
        <f t="shared" si="153"/>
        <v>0</v>
      </c>
      <c r="AH534" s="46">
        <f t="shared" si="153"/>
        <v>0</v>
      </c>
      <c r="AI534" s="46">
        <f t="shared" si="153"/>
        <v>0</v>
      </c>
      <c r="AJ534" s="46">
        <f t="shared" si="153"/>
        <v>0</v>
      </c>
      <c r="AK534" s="46"/>
    </row>
    <row r="535" spans="3:37">
      <c r="C535" t="s">
        <v>7045</v>
      </c>
      <c r="D535" t="s">
        <v>35</v>
      </c>
      <c r="E535" t="s">
        <v>6799</v>
      </c>
      <c r="F535" s="46">
        <f t="shared" ref="F535:AJ535" si="154">IFERROR((F313-F134)/F134,0)</f>
        <v>-0.19480892572008648</v>
      </c>
      <c r="G535" s="46">
        <f t="shared" si="154"/>
        <v>-0.20218239145056813</v>
      </c>
      <c r="H535" s="46">
        <f t="shared" si="154"/>
        <v>-0.20942203889535596</v>
      </c>
      <c r="I535" s="46">
        <f t="shared" si="154"/>
        <v>-0.21653147822206695</v>
      </c>
      <c r="J535" s="46">
        <f t="shared" si="154"/>
        <v>0.16472871365762287</v>
      </c>
      <c r="K535" s="46">
        <f t="shared" si="154"/>
        <v>0.15443969696079143</v>
      </c>
      <c r="L535" s="46">
        <f t="shared" si="154"/>
        <v>0.14388293584810147</v>
      </c>
      <c r="M535" s="46">
        <f t="shared" si="154"/>
        <v>0.13351749755775966</v>
      </c>
      <c r="N535" s="46">
        <f t="shared" si="154"/>
        <v>0.123338227709771</v>
      </c>
      <c r="O535" s="46">
        <f t="shared" si="154"/>
        <v>0.11334015542671573</v>
      </c>
      <c r="P535" s="46">
        <f t="shared" si="154"/>
        <v>0.10351848523962602</v>
      </c>
      <c r="Q535" s="46">
        <f t="shared" si="154"/>
        <v>9.6640377362850388E-2</v>
      </c>
      <c r="R535" s="46">
        <f t="shared" si="154"/>
        <v>8.984747934398836E-2</v>
      </c>
      <c r="S535" s="46">
        <f t="shared" si="154"/>
        <v>8.3138217489675523E-2</v>
      </c>
      <c r="T535" s="46">
        <f t="shared" si="154"/>
        <v>7.6511056621000259E-2</v>
      </c>
      <c r="U535" s="46">
        <f t="shared" si="154"/>
        <v>6.9964498902418931E-2</v>
      </c>
      <c r="V535" s="46">
        <f t="shared" si="154"/>
        <v>6.4880669618644665E-2</v>
      </c>
      <c r="W535" s="46">
        <f t="shared" si="154"/>
        <v>5.9844922489897652E-2</v>
      </c>
      <c r="X535" s="46">
        <f t="shared" si="154"/>
        <v>5.4856578595172983E-2</v>
      </c>
      <c r="Y535" s="46">
        <f t="shared" si="154"/>
        <v>4.9914971735433189E-2</v>
      </c>
      <c r="Z535" s="46">
        <f t="shared" si="154"/>
        <v>4.5019448137001476E-2</v>
      </c>
      <c r="AA535" s="46">
        <f t="shared" si="154"/>
        <v>3.8409900431414991E-2</v>
      </c>
      <c r="AB535" s="46">
        <f t="shared" si="154"/>
        <v>3.3067392151305018E-2</v>
      </c>
      <c r="AC535" s="46">
        <f t="shared" si="154"/>
        <v>2.7779575758818991E-2</v>
      </c>
      <c r="AD535" s="46">
        <f t="shared" si="154"/>
        <v>2.254561569983304E-2</v>
      </c>
      <c r="AE535" s="46">
        <f t="shared" si="154"/>
        <v>1.7364693354196215E-2</v>
      </c>
      <c r="AF535" s="46">
        <f t="shared" si="154"/>
        <v>1.2236006608902025E-2</v>
      </c>
      <c r="AG535" s="46">
        <f t="shared" si="154"/>
        <v>7.1587694440987506E-3</v>
      </c>
      <c r="AH535" s="46">
        <f t="shared" si="154"/>
        <v>2.1322115315048546E-3</v>
      </c>
      <c r="AI535" s="46">
        <f t="shared" si="154"/>
        <v>-2.8444221552268809E-3</v>
      </c>
      <c r="AJ535" s="46">
        <f t="shared" si="154"/>
        <v>-7.7718717185767203E-3</v>
      </c>
      <c r="AK535" s="46"/>
    </row>
    <row r="536" spans="3:37">
      <c r="C536" t="s">
        <v>7045</v>
      </c>
      <c r="D536" t="s">
        <v>36</v>
      </c>
      <c r="E536" t="s">
        <v>6798</v>
      </c>
      <c r="F536" s="46">
        <f t="shared" ref="F536:AJ536" si="155">IFERROR((F314-F135)/F135,0)</f>
        <v>0.31848342378455419</v>
      </c>
      <c r="G536" s="46">
        <f t="shared" si="155"/>
        <v>0.30312977982645967</v>
      </c>
      <c r="H536" s="46">
        <f t="shared" si="155"/>
        <v>0.2881296039020449</v>
      </c>
      <c r="I536" s="46">
        <f t="shared" si="155"/>
        <v>0.2734708287276516</v>
      </c>
      <c r="J536" s="46">
        <f t="shared" si="155"/>
        <v>0.25914193013654396</v>
      </c>
      <c r="K536" s="46">
        <f t="shared" si="155"/>
        <v>0.24513189686350739</v>
      </c>
      <c r="L536" s="46">
        <f t="shared" si="155"/>
        <v>0.24027743225158793</v>
      </c>
      <c r="M536" s="46">
        <f t="shared" si="155"/>
        <v>0.23546067337373702</v>
      </c>
      <c r="N536" s="46">
        <f t="shared" si="155"/>
        <v>0.23068118262588552</v>
      </c>
      <c r="O536" s="46">
        <f t="shared" si="155"/>
        <v>0.22593852914950555</v>
      </c>
      <c r="P536" s="46">
        <f t="shared" si="155"/>
        <v>0.2212322887021447</v>
      </c>
      <c r="Q536" s="46">
        <f t="shared" si="155"/>
        <v>0.22565086952790159</v>
      </c>
      <c r="R536" s="46">
        <f t="shared" si="155"/>
        <v>0.23010154048608833</v>
      </c>
      <c r="S536" s="46">
        <f t="shared" si="155"/>
        <v>0.23458465243470475</v>
      </c>
      <c r="T536" s="46">
        <f t="shared" si="155"/>
        <v>0.23910056136528007</v>
      </c>
      <c r="U536" s="46">
        <f t="shared" si="155"/>
        <v>0.24364962849709612</v>
      </c>
      <c r="V536" s="46">
        <f t="shared" si="155"/>
        <v>0.26979265666356822</v>
      </c>
      <c r="W536" s="46">
        <f t="shared" si="155"/>
        <v>0.29705840222889096</v>
      </c>
      <c r="X536" s="46">
        <f t="shared" si="155"/>
        <v>0.32552077520662659</v>
      </c>
      <c r="Y536" s="46">
        <f t="shared" si="155"/>
        <v>-0.32236984068695712</v>
      </c>
      <c r="Z536" s="46">
        <f t="shared" si="155"/>
        <v>-0.30681751514707983</v>
      </c>
      <c r="AA536" s="46">
        <f t="shared" si="155"/>
        <v>-0.30833475264123278</v>
      </c>
      <c r="AB536" s="46">
        <f t="shared" si="155"/>
        <v>-0.29786040439228739</v>
      </c>
      <c r="AC536" s="46">
        <f t="shared" si="155"/>
        <v>-0.28706393800764074</v>
      </c>
      <c r="AD536" s="46">
        <f t="shared" si="155"/>
        <v>-0.27593026226495193</v>
      </c>
      <c r="AE536" s="46">
        <f t="shared" si="155"/>
        <v>-0.26444332828897488</v>
      </c>
      <c r="AF536" s="46">
        <f t="shared" si="155"/>
        <v>-0.25258605236404158</v>
      </c>
      <c r="AG536" s="46">
        <f t="shared" si="155"/>
        <v>-0.24034023115862269</v>
      </c>
      <c r="AH536" s="46">
        <f t="shared" si="155"/>
        <v>-0.22768644847717606</v>
      </c>
      <c r="AI536" s="46">
        <f t="shared" si="155"/>
        <v>-0.21460397253458868</v>
      </c>
      <c r="AJ536" s="46">
        <f t="shared" si="155"/>
        <v>-0.20107064261013749</v>
      </c>
      <c r="AK536" s="46"/>
    </row>
    <row r="537" spans="3:37">
      <c r="C537" t="s">
        <v>7045</v>
      </c>
      <c r="D537" t="s">
        <v>37</v>
      </c>
      <c r="E537" t="s">
        <v>6797</v>
      </c>
      <c r="F537" s="46">
        <f t="shared" ref="F537:AJ537" si="156">IFERROR((F315-F136)/F136,0)</f>
        <v>0</v>
      </c>
      <c r="G537" s="46">
        <f t="shared" si="156"/>
        <v>0</v>
      </c>
      <c r="H537" s="46">
        <f t="shared" si="156"/>
        <v>0</v>
      </c>
      <c r="I537" s="46">
        <f t="shared" si="156"/>
        <v>0</v>
      </c>
      <c r="J537" s="46">
        <f t="shared" si="156"/>
        <v>0</v>
      </c>
      <c r="K537" s="46">
        <f t="shared" si="156"/>
        <v>0</v>
      </c>
      <c r="L537" s="46">
        <f t="shared" si="156"/>
        <v>0</v>
      </c>
      <c r="M537" s="46">
        <f t="shared" si="156"/>
        <v>0</v>
      </c>
      <c r="N537" s="46">
        <f t="shared" si="156"/>
        <v>0</v>
      </c>
      <c r="O537" s="46">
        <f t="shared" si="156"/>
        <v>0</v>
      </c>
      <c r="P537" s="46">
        <f t="shared" si="156"/>
        <v>0</v>
      </c>
      <c r="Q537" s="46">
        <f t="shared" si="156"/>
        <v>0</v>
      </c>
      <c r="R537" s="46">
        <f t="shared" si="156"/>
        <v>0</v>
      </c>
      <c r="S537" s="46">
        <f t="shared" si="156"/>
        <v>0</v>
      </c>
      <c r="T537" s="46">
        <f t="shared" si="156"/>
        <v>0</v>
      </c>
      <c r="U537" s="46">
        <f t="shared" si="156"/>
        <v>0</v>
      </c>
      <c r="V537" s="46">
        <f t="shared" si="156"/>
        <v>0</v>
      </c>
      <c r="W537" s="46">
        <f t="shared" si="156"/>
        <v>0</v>
      </c>
      <c r="X537" s="46">
        <f t="shared" si="156"/>
        <v>0</v>
      </c>
      <c r="Y537" s="46">
        <f t="shared" si="156"/>
        <v>0</v>
      </c>
      <c r="Z537" s="46">
        <f t="shared" si="156"/>
        <v>0</v>
      </c>
      <c r="AA537" s="46">
        <f t="shared" si="156"/>
        <v>0</v>
      </c>
      <c r="AB537" s="46">
        <f t="shared" si="156"/>
        <v>0</v>
      </c>
      <c r="AC537" s="46">
        <f t="shared" si="156"/>
        <v>0</v>
      </c>
      <c r="AD537" s="46">
        <f t="shared" si="156"/>
        <v>0</v>
      </c>
      <c r="AE537" s="46">
        <f t="shared" si="156"/>
        <v>0</v>
      </c>
      <c r="AF537" s="46">
        <f t="shared" si="156"/>
        <v>0</v>
      </c>
      <c r="AG537" s="46">
        <f t="shared" si="156"/>
        <v>0</v>
      </c>
      <c r="AH537" s="46">
        <f t="shared" si="156"/>
        <v>0</v>
      </c>
      <c r="AI537" s="46">
        <f t="shared" si="156"/>
        <v>0</v>
      </c>
      <c r="AJ537" s="46">
        <f t="shared" si="156"/>
        <v>0</v>
      </c>
      <c r="AK537" s="46"/>
    </row>
    <row r="538" spans="3:37">
      <c r="C538" t="s">
        <v>7045</v>
      </c>
      <c r="D538" t="s">
        <v>38</v>
      </c>
      <c r="E538" t="s">
        <v>6796</v>
      </c>
      <c r="F538" s="46">
        <f t="shared" ref="F538:AJ538" si="157">IFERROR((F316-F137)/F137,0)</f>
        <v>-7.9300577678569906E-2</v>
      </c>
      <c r="G538" s="46">
        <f t="shared" si="157"/>
        <v>-8.7731800844614752E-2</v>
      </c>
      <c r="H538" s="46">
        <f t="shared" si="157"/>
        <v>-9.6010008878885417E-2</v>
      </c>
      <c r="I538" s="46">
        <f t="shared" si="157"/>
        <v>-0.10413932984408104</v>
      </c>
      <c r="J538" s="46">
        <f t="shared" si="157"/>
        <v>-0.11212374463640852</v>
      </c>
      <c r="K538" s="46">
        <f t="shared" si="157"/>
        <v>-0.11996709348583111</v>
      </c>
      <c r="L538" s="46">
        <f t="shared" si="157"/>
        <v>-0.12801454472112248</v>
      </c>
      <c r="M538" s="46">
        <f t="shared" si="157"/>
        <v>-0.13591614998466042</v>
      </c>
      <c r="N538" s="46">
        <f t="shared" si="157"/>
        <v>0.14176554869859109</v>
      </c>
      <c r="O538" s="46">
        <f t="shared" si="157"/>
        <v>0.13160346731953571</v>
      </c>
      <c r="P538" s="46">
        <f t="shared" si="157"/>
        <v>0.1216206817491005</v>
      </c>
      <c r="Q538" s="46">
        <f t="shared" si="157"/>
        <v>0.11462974489658584</v>
      </c>
      <c r="R538" s="46">
        <f t="shared" si="157"/>
        <v>0.10772541569061542</v>
      </c>
      <c r="S538" s="46">
        <f t="shared" si="157"/>
        <v>0.10090609462284617</v>
      </c>
      <c r="T538" s="46">
        <f t="shared" si="157"/>
        <v>9.4170221331180873E-2</v>
      </c>
      <c r="U538" s="46">
        <f t="shared" si="157"/>
        <v>8.7516273409474238E-2</v>
      </c>
      <c r="V538" s="46">
        <f t="shared" si="157"/>
        <v>8.2349048624902679E-2</v>
      </c>
      <c r="W538" s="46">
        <f t="shared" si="157"/>
        <v>7.7230694738483874E-2</v>
      </c>
      <c r="X538" s="46">
        <f t="shared" si="157"/>
        <v>7.2160521692143695E-2</v>
      </c>
      <c r="Y538" s="46">
        <f t="shared" si="157"/>
        <v>6.713785235846792E-2</v>
      </c>
      <c r="Z538" s="46">
        <f t="shared" si="157"/>
        <v>6.2162022239229474E-2</v>
      </c>
      <c r="AA538" s="46">
        <f t="shared" si="157"/>
        <v>5.5444051038245463E-2</v>
      </c>
      <c r="AB538" s="46">
        <f t="shared" si="157"/>
        <v>5.0013903868498986E-2</v>
      </c>
      <c r="AC538" s="46">
        <f t="shared" si="157"/>
        <v>4.4639345756029715E-2</v>
      </c>
      <c r="AD538" s="46">
        <f t="shared" si="157"/>
        <v>3.93195274402246E-2</v>
      </c>
      <c r="AE538" s="46">
        <f t="shared" si="157"/>
        <v>3.4053616872228631E-2</v>
      </c>
      <c r="AF538" s="46">
        <f t="shared" si="157"/>
        <v>2.8840798781115819E-2</v>
      </c>
      <c r="AG538" s="46">
        <f t="shared" si="157"/>
        <v>2.3680274253108556E-2</v>
      </c>
      <c r="AH538" s="46">
        <f t="shared" si="157"/>
        <v>1.8571260323404663E-2</v>
      </c>
      <c r="AI538" s="46">
        <f t="shared" si="157"/>
        <v>1.3512989580150727E-2</v>
      </c>
      <c r="AJ538" s="46">
        <f t="shared" si="157"/>
        <v>8.504709780171987E-3</v>
      </c>
      <c r="AK538" s="46"/>
    </row>
    <row r="539" spans="3:37">
      <c r="C539" t="s">
        <v>7045</v>
      </c>
      <c r="D539" t="s">
        <v>39</v>
      </c>
      <c r="E539" t="s">
        <v>6795</v>
      </c>
      <c r="F539" s="46">
        <f t="shared" ref="F539:AJ539" si="158">IFERROR((F317-F138)/F138,0)</f>
        <v>-0.31035409124421248</v>
      </c>
      <c r="G539" s="46">
        <f t="shared" si="158"/>
        <v>-0.31666946238630478</v>
      </c>
      <c r="H539" s="46">
        <f t="shared" si="158"/>
        <v>-0.32287021820764489</v>
      </c>
      <c r="I539" s="46">
        <f t="shared" si="158"/>
        <v>-0.328959450815692</v>
      </c>
      <c r="J539" s="46">
        <f t="shared" si="158"/>
        <v>-0.33494014208348288</v>
      </c>
      <c r="K539" s="46">
        <f t="shared" si="158"/>
        <v>0.31836966296277114</v>
      </c>
      <c r="L539" s="46">
        <f t="shared" si="158"/>
        <v>0.30631384607882656</v>
      </c>
      <c r="M539" s="46">
        <f t="shared" si="158"/>
        <v>0.29447651977995165</v>
      </c>
      <c r="N539" s="46">
        <f t="shared" si="158"/>
        <v>0.28285179776629427</v>
      </c>
      <c r="O539" s="46">
        <f t="shared" si="158"/>
        <v>0.27143400329786954</v>
      </c>
      <c r="P539" s="46">
        <f t="shared" si="158"/>
        <v>0.26021765995107199</v>
      </c>
      <c r="Q539" s="46">
        <f t="shared" si="158"/>
        <v>0.25236286356179449</v>
      </c>
      <c r="R539" s="46">
        <f t="shared" si="158"/>
        <v>0.24460537679549199</v>
      </c>
      <c r="S539" s="46">
        <f t="shared" si="158"/>
        <v>0.23694340249498441</v>
      </c>
      <c r="T539" s="46">
        <f t="shared" si="158"/>
        <v>0.22937518748658089</v>
      </c>
      <c r="U539" s="46">
        <f t="shared" si="158"/>
        <v>0.2218990212427018</v>
      </c>
      <c r="V539" s="46">
        <f t="shared" si="158"/>
        <v>0.21609329027463592</v>
      </c>
      <c r="W539" s="46">
        <f t="shared" si="158"/>
        <v>0.21034246910799573</v>
      </c>
      <c r="X539" s="46">
        <f t="shared" si="158"/>
        <v>0.20464578241527015</v>
      </c>
      <c r="Y539" s="46">
        <f t="shared" si="158"/>
        <v>0.19900246939743058</v>
      </c>
      <c r="Z539" s="46">
        <f t="shared" si="158"/>
        <v>0.19341178344520457</v>
      </c>
      <c r="AA539" s="46">
        <f t="shared" si="158"/>
        <v>0.18586368266186284</v>
      </c>
      <c r="AB539" s="46">
        <f t="shared" si="158"/>
        <v>0.17976254038551279</v>
      </c>
      <c r="AC539" s="46">
        <f t="shared" si="158"/>
        <v>0.17372385622251685</v>
      </c>
      <c r="AD539" s="46">
        <f t="shared" si="158"/>
        <v>0.16774667597040699</v>
      </c>
      <c r="AE539" s="46">
        <f t="shared" si="158"/>
        <v>0.16183006476530426</v>
      </c>
      <c r="AF539" s="46">
        <f t="shared" si="158"/>
        <v>0.15597310659448294</v>
      </c>
      <c r="AG539" s="46">
        <f t="shared" si="158"/>
        <v>0.15017490382359261</v>
      </c>
      <c r="AH539" s="46">
        <f t="shared" si="158"/>
        <v>0.14443457673805024</v>
      </c>
      <c r="AI539" s="46">
        <f t="shared" si="158"/>
        <v>0.13875126309807551</v>
      </c>
      <c r="AJ539" s="46">
        <f t="shared" si="158"/>
        <v>0.13312411770693763</v>
      </c>
      <c r="AK539" s="46"/>
    </row>
    <row r="540" spans="3:37">
      <c r="C540" t="s">
        <v>7045</v>
      </c>
      <c r="D540" t="s">
        <v>40</v>
      </c>
      <c r="E540" t="s">
        <v>6794</v>
      </c>
      <c r="F540" s="46">
        <f t="shared" ref="F540:AJ540" si="159">IFERROR((F318-F139)/F139,0)</f>
        <v>-0.11326256952088426</v>
      </c>
      <c r="G540" s="46">
        <f t="shared" si="159"/>
        <v>-0.12138278876377682</v>
      </c>
      <c r="H540" s="46">
        <f t="shared" si="159"/>
        <v>-0.12935563716936424</v>
      </c>
      <c r="I540" s="46">
        <f t="shared" si="159"/>
        <v>-0.13718509052781447</v>
      </c>
      <c r="J540" s="46">
        <f t="shared" si="159"/>
        <v>-0.14487498289135728</v>
      </c>
      <c r="K540" s="46">
        <f t="shared" si="159"/>
        <v>-0.15242901283475857</v>
      </c>
      <c r="L540" s="46">
        <f t="shared" si="159"/>
        <v>-0.16017961640556963</v>
      </c>
      <c r="M540" s="46">
        <f t="shared" si="159"/>
        <v>-0.16778975384910544</v>
      </c>
      <c r="N540" s="46">
        <f t="shared" si="159"/>
        <v>-0.17526320942794127</v>
      </c>
      <c r="O540" s="46">
        <f t="shared" si="159"/>
        <v>-0.18260363268002408</v>
      </c>
      <c r="P540" s="46">
        <f t="shared" si="159"/>
        <v>-0.18981454436124806</v>
      </c>
      <c r="Q540" s="46">
        <f t="shared" si="159"/>
        <v>-0.19486434011783457</v>
      </c>
      <c r="R540" s="46">
        <f t="shared" si="159"/>
        <v>-0.19985157617244789</v>
      </c>
      <c r="S540" s="46">
        <f t="shared" si="159"/>
        <v>-0.20477740790534874</v>
      </c>
      <c r="T540" s="46">
        <f t="shared" si="159"/>
        <v>-0.20964296242010894</v>
      </c>
      <c r="U540" s="46">
        <f t="shared" si="159"/>
        <v>-0.21444933940340202</v>
      </c>
      <c r="V540" s="46">
        <f t="shared" si="159"/>
        <v>-0.21818180478550203</v>
      </c>
      <c r="W540" s="46">
        <f t="shared" si="159"/>
        <v>-0.22187896902566384</v>
      </c>
      <c r="X540" s="46">
        <f t="shared" si="159"/>
        <v>-0.22554133057672812</v>
      </c>
      <c r="Y540" s="46">
        <f t="shared" si="159"/>
        <v>-0.22916937855127248</v>
      </c>
      <c r="Z540" s="46">
        <f t="shared" si="159"/>
        <v>-0.23276359293937532</v>
      </c>
      <c r="AA540" s="46">
        <f t="shared" si="159"/>
        <v>-0.2376162161541589</v>
      </c>
      <c r="AB540" s="46">
        <f t="shared" si="159"/>
        <v>-0.24153859947901518</v>
      </c>
      <c r="AC540" s="46">
        <f t="shared" si="159"/>
        <v>-0.24542082890297473</v>
      </c>
      <c r="AD540" s="46">
        <f t="shared" si="159"/>
        <v>-0.24926351787638476</v>
      </c>
      <c r="AE540" s="46">
        <f t="shared" si="159"/>
        <v>-0.25306726741694391</v>
      </c>
      <c r="AF540" s="46">
        <f t="shared" si="159"/>
        <v>-0.25683266642307145</v>
      </c>
      <c r="AG540" s="46">
        <f t="shared" si="159"/>
        <v>-0.26056029197785208</v>
      </c>
      <c r="AH540" s="46">
        <f t="shared" si="159"/>
        <v>-0.26425070964387348</v>
      </c>
      <c r="AI540" s="46">
        <f t="shared" si="159"/>
        <v>-0.26790447374928977</v>
      </c>
      <c r="AJ540" s="46">
        <f t="shared" si="159"/>
        <v>-0.27152212766539313</v>
      </c>
      <c r="AK540" s="46"/>
    </row>
    <row r="541" spans="3:37">
      <c r="C541" t="s">
        <v>7045</v>
      </c>
      <c r="D541" t="s">
        <v>41</v>
      </c>
      <c r="E541" t="s">
        <v>6793</v>
      </c>
      <c r="F541" s="46">
        <f t="shared" ref="F541:AJ541" si="160">IFERROR((F319-F140)/F140,0)</f>
        <v>-0.11926607891862576</v>
      </c>
      <c r="G541" s="46">
        <f t="shared" si="160"/>
        <v>-2.6643674943465567E-3</v>
      </c>
      <c r="H541" s="46">
        <f t="shared" si="160"/>
        <v>-1.1714504124689001E-2</v>
      </c>
      <c r="I541" s="46">
        <f t="shared" si="160"/>
        <v>-2.060187022401299E-2</v>
      </c>
      <c r="J541" s="46">
        <f t="shared" si="160"/>
        <v>-2.9330817900218294E-2</v>
      </c>
      <c r="K541" s="46">
        <f t="shared" si="160"/>
        <v>-3.7905545478077292E-2</v>
      </c>
      <c r="L541" s="46">
        <f t="shared" si="160"/>
        <v>-4.6703407636638099E-2</v>
      </c>
      <c r="M541" s="46">
        <f t="shared" si="160"/>
        <v>-5.5341823938573079E-2</v>
      </c>
      <c r="N541" s="46">
        <f t="shared" si="160"/>
        <v>5.3196773778610533E-2</v>
      </c>
      <c r="O541" s="46">
        <f t="shared" si="160"/>
        <v>4.3822983042415956E-2</v>
      </c>
      <c r="P541" s="46">
        <f t="shared" si="160"/>
        <v>3.4614579821553547E-2</v>
      </c>
      <c r="Q541" s="46">
        <f t="shared" si="160"/>
        <v>2.8165942316988053E-2</v>
      </c>
      <c r="R541" s="46">
        <f t="shared" si="160"/>
        <v>2.1797194150499966E-2</v>
      </c>
      <c r="S541" s="46">
        <f t="shared" si="160"/>
        <v>1.5506859890439718E-2</v>
      </c>
      <c r="T541" s="46">
        <f t="shared" si="160"/>
        <v>9.2935002147607037E-3</v>
      </c>
      <c r="U541" s="46">
        <f t="shared" si="160"/>
        <v>3.1557108130573228E-3</v>
      </c>
      <c r="V541" s="46">
        <f t="shared" si="160"/>
        <v>-1.6106831972564153E-3</v>
      </c>
      <c r="W541" s="46">
        <f t="shared" si="160"/>
        <v>-6.331997311505049E-3</v>
      </c>
      <c r="X541" s="46">
        <f t="shared" si="160"/>
        <v>-1.1008868058736205E-2</v>
      </c>
      <c r="Y541" s="46">
        <f t="shared" si="160"/>
        <v>-1.5641920040391832E-2</v>
      </c>
      <c r="Z541" s="46">
        <f t="shared" si="160"/>
        <v>-2.0231766208395088E-2</v>
      </c>
      <c r="AA541" s="46">
        <f t="shared" si="160"/>
        <v>-2.6428612490259646E-2</v>
      </c>
      <c r="AB541" s="46">
        <f t="shared" si="160"/>
        <v>-3.1437533530869775E-2</v>
      </c>
      <c r="AC541" s="46">
        <f t="shared" si="160"/>
        <v>-3.6395177655786828E-2</v>
      </c>
      <c r="AD541" s="46">
        <f t="shared" si="160"/>
        <v>-4.1302328246974697E-2</v>
      </c>
      <c r="AE541" s="46">
        <f t="shared" si="160"/>
        <v>-4.6159752809785889E-2</v>
      </c>
      <c r="AF541" s="46">
        <f t="shared" si="160"/>
        <v>-5.0968203373137073E-2</v>
      </c>
      <c r="AG541" s="46">
        <f t="shared" si="160"/>
        <v>4.9190647913722262E-2</v>
      </c>
      <c r="AH541" s="46">
        <f t="shared" si="160"/>
        <v>4.3954316053154606E-2</v>
      </c>
      <c r="AI541" s="46">
        <f t="shared" si="160"/>
        <v>3.8769991912191736E-2</v>
      </c>
      <c r="AJ541" s="46">
        <f t="shared" si="160"/>
        <v>3.3636904501567789E-2</v>
      </c>
      <c r="AK541" s="46"/>
    </row>
    <row r="542" spans="3:37">
      <c r="C542" t="s">
        <v>7045</v>
      </c>
      <c r="D542" t="s">
        <v>42</v>
      </c>
      <c r="E542" t="s">
        <v>6792</v>
      </c>
      <c r="F542" s="46">
        <f t="shared" ref="F542:AJ542" si="161">IFERROR((F320-F141)/F141,0)</f>
        <v>-0.13371113487536901</v>
      </c>
      <c r="G542" s="46">
        <f t="shared" si="161"/>
        <v>-0.1416440981976545</v>
      </c>
      <c r="H542" s="46">
        <f t="shared" si="161"/>
        <v>-0.14943308912065567</v>
      </c>
      <c r="I542" s="46">
        <f t="shared" si="161"/>
        <v>-0.15708199175102425</v>
      </c>
      <c r="J542" s="46">
        <f t="shared" si="161"/>
        <v>-0.16459455172601559</v>
      </c>
      <c r="K542" s="46">
        <f t="shared" si="161"/>
        <v>-0.17197438232959217</v>
      </c>
      <c r="L542" s="46">
        <f t="shared" si="161"/>
        <v>-0.1795462534840116</v>
      </c>
      <c r="M542" s="46">
        <f t="shared" si="161"/>
        <v>-0.18698089772344662</v>
      </c>
      <c r="N542" s="46">
        <f t="shared" si="161"/>
        <v>-0.19428201204366985</v>
      </c>
      <c r="O542" s="46">
        <f t="shared" si="161"/>
        <v>-0.20145316182263601</v>
      </c>
      <c r="P542" s="46">
        <f t="shared" si="161"/>
        <v>-0.20849778662601917</v>
      </c>
      <c r="Q542" s="46">
        <f t="shared" si="161"/>
        <v>-0.21343113181335488</v>
      </c>
      <c r="R542" s="46">
        <f t="shared" si="161"/>
        <v>-0.21830335995367967</v>
      </c>
      <c r="S542" s="46">
        <f t="shared" si="161"/>
        <v>-0.22311559978366402</v>
      </c>
      <c r="T542" s="46">
        <f t="shared" si="161"/>
        <v>-0.22786895241536273</v>
      </c>
      <c r="U542" s="46">
        <f t="shared" si="161"/>
        <v>-0.23256449217617819</v>
      </c>
      <c r="V542" s="46">
        <f t="shared" si="161"/>
        <v>-0.23621088522200839</v>
      </c>
      <c r="W542" s="46">
        <f t="shared" si="161"/>
        <v>-0.23982279118616573</v>
      </c>
      <c r="X542" s="46">
        <f t="shared" si="161"/>
        <v>-0.24340069702694361</v>
      </c>
      <c r="Y542" s="46">
        <f t="shared" si="161"/>
        <v>-0.24694508057776274</v>
      </c>
      <c r="Z542" s="46">
        <f t="shared" si="161"/>
        <v>-0.25045641075991354</v>
      </c>
      <c r="AA542" s="46">
        <f t="shared" si="161"/>
        <v>-0.25519713029324942</v>
      </c>
      <c r="AB542" s="46">
        <f t="shared" si="161"/>
        <v>-0.25902906168836093</v>
      </c>
      <c r="AC542" s="46">
        <f t="shared" si="161"/>
        <v>-0.262821765149653</v>
      </c>
      <c r="AD542" s="46">
        <f t="shared" si="161"/>
        <v>-0.26657583998103085</v>
      </c>
      <c r="AE542" s="46">
        <f t="shared" si="161"/>
        <v>-0.27029187334045379</v>
      </c>
      <c r="AF542" s="46">
        <f t="shared" si="161"/>
        <v>-0.2739704405460775</v>
      </c>
      <c r="AG542" s="46">
        <f t="shared" si="161"/>
        <v>-0.27761210537319081</v>
      </c>
      <c r="AH542" s="46">
        <f t="shared" si="161"/>
        <v>-0.28121742034225239</v>
      </c>
      <c r="AI542" s="46">
        <f t="shared" si="161"/>
        <v>-0.28478692699835922</v>
      </c>
      <c r="AJ542" s="46">
        <f t="shared" si="161"/>
        <v>-0.28832115618241588</v>
      </c>
      <c r="AK542" s="46"/>
    </row>
    <row r="543" spans="3:37">
      <c r="C543" t="s">
        <v>7045</v>
      </c>
      <c r="D543" t="s">
        <v>43</v>
      </c>
      <c r="E543" t="s">
        <v>6791</v>
      </c>
      <c r="F543" s="46">
        <f t="shared" ref="F543:AJ543" si="162">IFERROR((F321-F142)/F142,0)</f>
        <v>0</v>
      </c>
      <c r="G543" s="46">
        <f t="shared" si="162"/>
        <v>0</v>
      </c>
      <c r="H543" s="46">
        <f t="shared" si="162"/>
        <v>0</v>
      </c>
      <c r="I543" s="46">
        <f t="shared" si="162"/>
        <v>0</v>
      </c>
      <c r="J543" s="46">
        <f t="shared" si="162"/>
        <v>0</v>
      </c>
      <c r="K543" s="46">
        <f t="shared" si="162"/>
        <v>0</v>
      </c>
      <c r="L543" s="46">
        <f t="shared" si="162"/>
        <v>0</v>
      </c>
      <c r="M543" s="46">
        <f t="shared" si="162"/>
        <v>0</v>
      </c>
      <c r="N543" s="46">
        <f t="shared" si="162"/>
        <v>0</v>
      </c>
      <c r="O543" s="46">
        <f t="shared" si="162"/>
        <v>0</v>
      </c>
      <c r="P543" s="46">
        <f t="shared" si="162"/>
        <v>0</v>
      </c>
      <c r="Q543" s="46">
        <f t="shared" si="162"/>
        <v>0</v>
      </c>
      <c r="R543" s="46">
        <f t="shared" si="162"/>
        <v>0</v>
      </c>
      <c r="S543" s="46">
        <f t="shared" si="162"/>
        <v>0</v>
      </c>
      <c r="T543" s="46">
        <f t="shared" si="162"/>
        <v>0</v>
      </c>
      <c r="U543" s="46">
        <f t="shared" si="162"/>
        <v>0</v>
      </c>
      <c r="V543" s="46">
        <f t="shared" si="162"/>
        <v>0</v>
      </c>
      <c r="W543" s="46">
        <f t="shared" si="162"/>
        <v>0</v>
      </c>
      <c r="X543" s="46">
        <f t="shared" si="162"/>
        <v>0</v>
      </c>
      <c r="Y543" s="46">
        <f t="shared" si="162"/>
        <v>0</v>
      </c>
      <c r="Z543" s="46">
        <f t="shared" si="162"/>
        <v>0</v>
      </c>
      <c r="AA543" s="46">
        <f t="shared" si="162"/>
        <v>0</v>
      </c>
      <c r="AB543" s="46">
        <f t="shared" si="162"/>
        <v>0</v>
      </c>
      <c r="AC543" s="46">
        <f t="shared" si="162"/>
        <v>0</v>
      </c>
      <c r="AD543" s="46">
        <f t="shared" si="162"/>
        <v>0</v>
      </c>
      <c r="AE543" s="46">
        <f t="shared" si="162"/>
        <v>0</v>
      </c>
      <c r="AF543" s="46">
        <f t="shared" si="162"/>
        <v>0</v>
      </c>
      <c r="AG543" s="46">
        <f t="shared" si="162"/>
        <v>0</v>
      </c>
      <c r="AH543" s="46">
        <f t="shared" si="162"/>
        <v>0</v>
      </c>
      <c r="AI543" s="46">
        <f t="shared" si="162"/>
        <v>0</v>
      </c>
      <c r="AJ543" s="46">
        <f t="shared" si="162"/>
        <v>0</v>
      </c>
      <c r="AK543" s="46"/>
    </row>
    <row r="544" spans="3:37">
      <c r="C544" t="s">
        <v>7045</v>
      </c>
      <c r="D544" t="s">
        <v>44</v>
      </c>
      <c r="E544" t="s">
        <v>6790</v>
      </c>
      <c r="F544" s="46">
        <f t="shared" ref="F544:AJ544" si="163">IFERROR((F322-F143)/F143,0)</f>
        <v>6.1429824902679835E-2</v>
      </c>
      <c r="G544" s="46">
        <f t="shared" si="163"/>
        <v>4.4566129564282096E-2</v>
      </c>
      <c r="H544" s="46">
        <f t="shared" si="163"/>
        <v>2.8229905114143784E-2</v>
      </c>
      <c r="I544" s="46">
        <f t="shared" si="163"/>
        <v>1.23967848908528E-2</v>
      </c>
      <c r="J544" s="46">
        <f t="shared" si="163"/>
        <v>-2.9561196942602765E-3</v>
      </c>
      <c r="K544" s="46">
        <f t="shared" si="163"/>
        <v>-1.7850329557080623E-2</v>
      </c>
      <c r="L544" s="46">
        <f t="shared" si="163"/>
        <v>-2.3513116835602858E-2</v>
      </c>
      <c r="M544" s="46">
        <f t="shared" si="163"/>
        <v>-2.9110978511067927E-2</v>
      </c>
      <c r="N544" s="46">
        <f t="shared" si="163"/>
        <v>-3.4645024807052713E-2</v>
      </c>
      <c r="O544" s="46">
        <f t="shared" si="163"/>
        <v>-4.0116340777592956E-2</v>
      </c>
      <c r="P544" s="46">
        <f t="shared" si="163"/>
        <v>-4.5525987016438278E-2</v>
      </c>
      <c r="Q544" s="46">
        <f t="shared" si="163"/>
        <v>-4.7837918863787778E-2</v>
      </c>
      <c r="R544" s="46">
        <f t="shared" si="163"/>
        <v>-5.0138677827807634E-2</v>
      </c>
      <c r="S544" s="46">
        <f t="shared" si="163"/>
        <v>-5.2428344706126437E-2</v>
      </c>
      <c r="T544" s="46">
        <f t="shared" si="163"/>
        <v>-5.4706999519186596E-2</v>
      </c>
      <c r="U544" s="46">
        <f t="shared" si="163"/>
        <v>-5.6974721519567589E-2</v>
      </c>
      <c r="V544" s="46">
        <f t="shared" si="163"/>
        <v>-5.7931769633456073E-2</v>
      </c>
      <c r="W544" s="46">
        <f t="shared" si="163"/>
        <v>-5.888687715785134E-2</v>
      </c>
      <c r="X544" s="46">
        <f t="shared" si="163"/>
        <v>-5.9840049989123775E-2</v>
      </c>
      <c r="Y544" s="46">
        <f t="shared" si="163"/>
        <v>-6.0791293999780588E-2</v>
      </c>
      <c r="Z544" s="46">
        <f t="shared" si="163"/>
        <v>-6.1740615038585488E-2</v>
      </c>
      <c r="AA544" s="46">
        <f t="shared" si="163"/>
        <v>-6.4402883256960294E-2</v>
      </c>
      <c r="AB544" s="46">
        <f t="shared" si="163"/>
        <v>-6.5888149279191746E-2</v>
      </c>
      <c r="AC544" s="46">
        <f t="shared" si="163"/>
        <v>-6.7368707038420142E-2</v>
      </c>
      <c r="AD544" s="46">
        <f t="shared" si="163"/>
        <v>-6.8844578886864183E-2</v>
      </c>
      <c r="AE544" s="46">
        <f t="shared" si="163"/>
        <v>-7.0315787035476973E-2</v>
      </c>
      <c r="AF544" s="46">
        <f t="shared" si="163"/>
        <v>-7.1782353555064349E-2</v>
      </c>
      <c r="AG544" s="46">
        <f t="shared" si="163"/>
        <v>-7.3244300377382651E-2</v>
      </c>
      <c r="AH544" s="46">
        <f t="shared" si="163"/>
        <v>-7.4701649296237002E-2</v>
      </c>
      <c r="AI544" s="46">
        <f t="shared" si="163"/>
        <v>-7.6154421968561092E-2</v>
      </c>
      <c r="AJ544" s="46">
        <f t="shared" si="163"/>
        <v>-7.7602639915491892E-2</v>
      </c>
      <c r="AK544" s="46"/>
    </row>
    <row r="545" spans="3:37">
      <c r="C545" t="s">
        <v>7045</v>
      </c>
      <c r="D545" t="s">
        <v>45</v>
      </c>
      <c r="E545" t="s">
        <v>6789</v>
      </c>
      <c r="F545" s="46">
        <f t="shared" ref="F545:AJ545" si="164">IFERROR((F323-F144)/F144,0)</f>
        <v>-0.31678080236149342</v>
      </c>
      <c r="G545" s="46">
        <f t="shared" si="164"/>
        <v>-0.32763559476322068</v>
      </c>
      <c r="H545" s="46">
        <f t="shared" si="164"/>
        <v>-0.33815086567365465</v>
      </c>
      <c r="I545" s="46">
        <f t="shared" si="164"/>
        <v>-0.34834229938060052</v>
      </c>
      <c r="J545" s="46">
        <f t="shared" si="164"/>
        <v>0.28355074246256157</v>
      </c>
      <c r="K545" s="46">
        <f t="shared" si="164"/>
        <v>0.26437658723686158</v>
      </c>
      <c r="L545" s="46">
        <f t="shared" si="164"/>
        <v>0.25708656223462634</v>
      </c>
      <c r="M545" s="46">
        <f t="shared" si="164"/>
        <v>0.24988011961793535</v>
      </c>
      <c r="N545" s="46">
        <f t="shared" si="164"/>
        <v>0.24275583013344948</v>
      </c>
      <c r="O545" s="46">
        <f t="shared" si="164"/>
        <v>0.23571229692999535</v>
      </c>
      <c r="P545" s="46">
        <f t="shared" si="164"/>
        <v>0.2287481546455048</v>
      </c>
      <c r="Q545" s="46">
        <f t="shared" si="164"/>
        <v>0.2257718745661581</v>
      </c>
      <c r="R545" s="46">
        <f t="shared" si="164"/>
        <v>0.22280997796879928</v>
      </c>
      <c r="S545" s="46">
        <f t="shared" si="164"/>
        <v>0.21986236083809005</v>
      </c>
      <c r="T545" s="46">
        <f t="shared" si="164"/>
        <v>0.21692892015920806</v>
      </c>
      <c r="U545" s="46">
        <f t="shared" si="164"/>
        <v>0.21400955390584411</v>
      </c>
      <c r="V545" s="46">
        <f t="shared" si="164"/>
        <v>0.21277749196612555</v>
      </c>
      <c r="W545" s="46">
        <f t="shared" si="164"/>
        <v>0.21154792825655921</v>
      </c>
      <c r="X545" s="46">
        <f t="shared" si="164"/>
        <v>0.21032085518641533</v>
      </c>
      <c r="Y545" s="46">
        <f t="shared" si="164"/>
        <v>0.20909626519568469</v>
      </c>
      <c r="Z545" s="46">
        <f t="shared" si="164"/>
        <v>0.2078741507549243</v>
      </c>
      <c r="AA545" s="46">
        <f t="shared" si="164"/>
        <v>0.20444686293356817</v>
      </c>
      <c r="AB545" s="46">
        <f t="shared" si="164"/>
        <v>0.20253479633023591</v>
      </c>
      <c r="AC545" s="46">
        <f t="shared" si="164"/>
        <v>0.20062879093904526</v>
      </c>
      <c r="AD545" s="46">
        <f t="shared" si="164"/>
        <v>0.19872881798472666</v>
      </c>
      <c r="AE545" s="46">
        <f t="shared" si="164"/>
        <v>0.19683484887386871</v>
      </c>
      <c r="AF545" s="46">
        <f t="shared" si="164"/>
        <v>0.19494685519348032</v>
      </c>
      <c r="AG545" s="46">
        <f t="shared" si="164"/>
        <v>0.19306480870957624</v>
      </c>
      <c r="AH545" s="46">
        <f t="shared" si="164"/>
        <v>0.19118868136576389</v>
      </c>
      <c r="AI545" s="46">
        <f t="shared" si="164"/>
        <v>0.18931844528185235</v>
      </c>
      <c r="AJ545" s="46">
        <f t="shared" si="164"/>
        <v>0.18745407275247011</v>
      </c>
      <c r="AK545" s="46"/>
    </row>
    <row r="546" spans="3:37">
      <c r="C546" t="s">
        <v>7045</v>
      </c>
      <c r="D546" t="s">
        <v>46</v>
      </c>
      <c r="E546" t="s">
        <v>6788</v>
      </c>
      <c r="F546" s="46">
        <f t="shared" ref="F546:AJ546" si="165">IFERROR((F324-F145)/F145,0)</f>
        <v>-0.30668271484605564</v>
      </c>
      <c r="G546" s="46">
        <f t="shared" si="165"/>
        <v>-0.31303170629135324</v>
      </c>
      <c r="H546" s="46">
        <f t="shared" si="165"/>
        <v>-0.31926547225352675</v>
      </c>
      <c r="I546" s="46">
        <f t="shared" si="165"/>
        <v>-0.32538712130107739</v>
      </c>
      <c r="J546" s="46">
        <f t="shared" si="165"/>
        <v>-0.33139965118124376</v>
      </c>
      <c r="K546" s="46">
        <f t="shared" si="165"/>
        <v>0.32538809257019097</v>
      </c>
      <c r="L546" s="46">
        <f t="shared" si="165"/>
        <v>0.31326809573388786</v>
      </c>
      <c r="M546" s="46">
        <f t="shared" si="165"/>
        <v>0.30136775263198518</v>
      </c>
      <c r="N546" s="46">
        <f t="shared" si="165"/>
        <v>0.28968114562851749</v>
      </c>
      <c r="O546" s="46">
        <f t="shared" si="165"/>
        <v>0.27820256776299263</v>
      </c>
      <c r="P546" s="46">
        <f t="shared" si="165"/>
        <v>0.26692651345769569</v>
      </c>
      <c r="Q546" s="46">
        <f t="shared" si="165"/>
        <v>0.25902990153132904</v>
      </c>
      <c r="R546" s="46">
        <f t="shared" si="165"/>
        <v>0.25123111726226288</v>
      </c>
      <c r="S546" s="46">
        <f t="shared" si="165"/>
        <v>0.24352835392602995</v>
      </c>
      <c r="T546" s="46">
        <f t="shared" si="165"/>
        <v>0.23591984901580093</v>
      </c>
      <c r="U546" s="46">
        <f t="shared" si="165"/>
        <v>0.22840388289788788</v>
      </c>
      <c r="V546" s="46">
        <f t="shared" si="165"/>
        <v>0.22256724473037448</v>
      </c>
      <c r="W546" s="46">
        <f t="shared" si="165"/>
        <v>0.21678580868030897</v>
      </c>
      <c r="X546" s="46">
        <f t="shared" si="165"/>
        <v>0.21105879529267257</v>
      </c>
      <c r="Y546" s="46">
        <f t="shared" si="165"/>
        <v>0.20538543971827139</v>
      </c>
      <c r="Z546" s="46">
        <f t="shared" si="165"/>
        <v>0.19976499137320894</v>
      </c>
      <c r="AA546" s="46">
        <f t="shared" si="165"/>
        <v>0.19217670776747248</v>
      </c>
      <c r="AB546" s="46">
        <f t="shared" si="165"/>
        <v>0.18604308564969826</v>
      </c>
      <c r="AC546" s="46">
        <f t="shared" si="165"/>
        <v>0.17997225414524709</v>
      </c>
      <c r="AD546" s="46">
        <f t="shared" si="165"/>
        <v>0.17396325397188989</v>
      </c>
      <c r="AE546" s="46">
        <f t="shared" si="165"/>
        <v>0.16801514528893707</v>
      </c>
      <c r="AF546" s="46">
        <f t="shared" si="165"/>
        <v>0.1621270072072073</v>
      </c>
      <c r="AG546" s="46">
        <f t="shared" si="165"/>
        <v>0.15629793731373359</v>
      </c>
      <c r="AH546" s="46">
        <f t="shared" si="165"/>
        <v>0.15052705121071283</v>
      </c>
      <c r="AI546" s="46">
        <f t="shared" si="165"/>
        <v>0.14481348206817327</v>
      </c>
      <c r="AJ546" s="46">
        <f t="shared" si="165"/>
        <v>0.13915638018992255</v>
      </c>
      <c r="AK546" s="46"/>
    </row>
    <row r="547" spans="3:37">
      <c r="C547" t="s">
        <v>7045</v>
      </c>
      <c r="D547" t="s">
        <v>47</v>
      </c>
      <c r="E547" t="s">
        <v>6787</v>
      </c>
      <c r="F547" s="46">
        <f t="shared" ref="F547:AJ547" si="166">IFERROR((F325-F146)/F146,0)</f>
        <v>-0.13298460776759363</v>
      </c>
      <c r="G547" s="46">
        <f t="shared" si="166"/>
        <v>-0.14092422419732492</v>
      </c>
      <c r="H547" s="46">
        <f t="shared" si="166"/>
        <v>-0.14871974748300046</v>
      </c>
      <c r="I547" s="46">
        <f t="shared" si="166"/>
        <v>-0.1563750649887406</v>
      </c>
      <c r="J547" s="46">
        <f t="shared" si="166"/>
        <v>-0.16389392549314019</v>
      </c>
      <c r="K547" s="46">
        <f t="shared" si="166"/>
        <v>-0.17127994531049998</v>
      </c>
      <c r="L547" s="46">
        <f t="shared" si="166"/>
        <v>-0.17885816673660337</v>
      </c>
      <c r="M547" s="46">
        <f t="shared" si="166"/>
        <v>-0.18629904616015999</v>
      </c>
      <c r="N547" s="46">
        <f t="shared" si="166"/>
        <v>-0.19360628367748786</v>
      </c>
      <c r="O547" s="46">
        <f t="shared" si="166"/>
        <v>0.19882482851494562</v>
      </c>
      <c r="P547" s="46">
        <f t="shared" si="166"/>
        <v>0.18824902917781006</v>
      </c>
      <c r="Q547" s="46">
        <f t="shared" si="166"/>
        <v>0.18084280525272162</v>
      </c>
      <c r="R547" s="46">
        <f t="shared" si="166"/>
        <v>0.17352833378334334</v>
      </c>
      <c r="S547" s="46">
        <f t="shared" si="166"/>
        <v>0.16630392024471974</v>
      </c>
      <c r="T547" s="46">
        <f t="shared" si="166"/>
        <v>0.15916791158357016</v>
      </c>
      <c r="U547" s="46">
        <f t="shared" si="166"/>
        <v>0.15211869495728805</v>
      </c>
      <c r="V547" s="46">
        <f t="shared" si="166"/>
        <v>0.1466445182291668</v>
      </c>
      <c r="W547" s="46">
        <f t="shared" si="166"/>
        <v>0.14122211550827427</v>
      </c>
      <c r="X547" s="46">
        <f t="shared" si="166"/>
        <v>0.13585075574457744</v>
      </c>
      <c r="Y547" s="46">
        <f t="shared" si="166"/>
        <v>0.13052972158683127</v>
      </c>
      <c r="Z547" s="46">
        <f t="shared" si="166"/>
        <v>0.12525830906319749</v>
      </c>
      <c r="AA547" s="46">
        <f t="shared" si="166"/>
        <v>0.11814126594201951</v>
      </c>
      <c r="AB547" s="46">
        <f t="shared" si="166"/>
        <v>0.11238854828288898</v>
      </c>
      <c r="AC547" s="46">
        <f t="shared" si="166"/>
        <v>0.10669472187319555</v>
      </c>
      <c r="AD547" s="46">
        <f t="shared" si="166"/>
        <v>0.10105888700315721</v>
      </c>
      <c r="AE547" s="46">
        <f t="shared" si="166"/>
        <v>9.5480162197191104E-2</v>
      </c>
      <c r="AF547" s="46">
        <f t="shared" si="166"/>
        <v>8.9957683754313303E-2</v>
      </c>
      <c r="AG547" s="46">
        <f t="shared" si="166"/>
        <v>8.4490605302362423E-2</v>
      </c>
      <c r="AH547" s="46">
        <f t="shared" si="166"/>
        <v>7.9078097365579803E-2</v>
      </c>
      <c r="AI547" s="46">
        <f t="shared" si="166"/>
        <v>7.3719346945057079E-2</v>
      </c>
      <c r="AJ547" s="46">
        <f t="shared" si="166"/>
        <v>6.8413557111639212E-2</v>
      </c>
      <c r="AK547" s="46"/>
    </row>
    <row r="548" spans="3:37">
      <c r="C548" t="s">
        <v>7045</v>
      </c>
      <c r="D548" t="s">
        <v>48</v>
      </c>
      <c r="E548" t="s">
        <v>6786</v>
      </c>
      <c r="F548" s="46">
        <f t="shared" ref="F548:AJ548" si="167">IFERROR((F326-F147)/F147,0)</f>
        <v>-7.7299194209707396E-4</v>
      </c>
      <c r="G548" s="46">
        <f t="shared" si="167"/>
        <v>2.227977076207557E-2</v>
      </c>
      <c r="H548" s="46">
        <f t="shared" si="167"/>
        <v>4.6421334714231217E-2</v>
      </c>
      <c r="I548" s="46">
        <f t="shared" si="167"/>
        <v>7.1730703096834617E-2</v>
      </c>
      <c r="J548" s="46">
        <f t="shared" si="167"/>
        <v>-8.475440682428699E-2</v>
      </c>
      <c r="K548" s="46">
        <f t="shared" si="167"/>
        <v>-6.1492479283679902E-2</v>
      </c>
      <c r="L548" s="46">
        <f t="shared" si="167"/>
        <v>-5.8245048416150129E-2</v>
      </c>
      <c r="M548" s="46">
        <f t="shared" si="167"/>
        <v>-5.497506594537286E-2</v>
      </c>
      <c r="N548" s="46">
        <f t="shared" si="167"/>
        <v>-5.1682296140304458E-2</v>
      </c>
      <c r="O548" s="46">
        <f t="shared" si="167"/>
        <v>-4.8366499972962967E-2</v>
      </c>
      <c r="P548" s="46">
        <f t="shared" si="167"/>
        <v>-4.5027435060586492E-2</v>
      </c>
      <c r="Q548" s="46">
        <f t="shared" si="167"/>
        <v>-3.8278512340166694E-2</v>
      </c>
      <c r="R548" s="46">
        <f t="shared" si="167"/>
        <v>-3.1433519545434753E-2</v>
      </c>
      <c r="S548" s="46">
        <f t="shared" si="167"/>
        <v>-2.44903906532873E-2</v>
      </c>
      <c r="T548" s="46">
        <f t="shared" si="167"/>
        <v>-1.7446999972083564E-2</v>
      </c>
      <c r="U548" s="46">
        <f t="shared" si="167"/>
        <v>-1.0301159971880624E-2</v>
      </c>
      <c r="V548" s="46">
        <f t="shared" si="167"/>
        <v>6.1463605784133025E-4</v>
      </c>
      <c r="W548" s="46">
        <f t="shared" si="167"/>
        <v>1.1773907091943701E-2</v>
      </c>
      <c r="X548" s="46">
        <f t="shared" si="167"/>
        <v>2.318489100651442E-2</v>
      </c>
      <c r="Y548" s="46">
        <f t="shared" si="167"/>
        <v>3.4856201550315019E-2</v>
      </c>
      <c r="Z548" s="46">
        <f t="shared" si="167"/>
        <v>4.6796850029741648E-2</v>
      </c>
      <c r="AA548" s="46">
        <f t="shared" si="167"/>
        <v>5.3550378094448382E-2</v>
      </c>
      <c r="AB548" s="46">
        <f t="shared" si="167"/>
        <v>6.4160778821703027E-2</v>
      </c>
      <c r="AC548" s="46">
        <f t="shared" si="167"/>
        <v>7.4987070407561307E-2</v>
      </c>
      <c r="AD548" s="46">
        <f t="shared" si="167"/>
        <v>8.6035909704374205E-2</v>
      </c>
      <c r="AE548" s="46">
        <f t="shared" si="167"/>
        <v>9.7314230086154654E-2</v>
      </c>
      <c r="AF548" s="46">
        <f t="shared" si="167"/>
        <v>0.10882925595742926</v>
      </c>
      <c r="AG548" s="46">
        <f t="shared" si="167"/>
        <v>-0.10352918545176013</v>
      </c>
      <c r="AH548" s="46">
        <f t="shared" si="167"/>
        <v>-9.3920103580814179E-2</v>
      </c>
      <c r="AI548" s="46">
        <f t="shared" si="167"/>
        <v>-8.410279431432191E-2</v>
      </c>
      <c r="AJ548" s="46">
        <f t="shared" si="167"/>
        <v>-7.4070415128331749E-2</v>
      </c>
      <c r="AK548" s="46"/>
    </row>
    <row r="549" spans="3:37">
      <c r="C549" t="s">
        <v>7045</v>
      </c>
      <c r="D549" t="s">
        <v>49</v>
      </c>
      <c r="E549" t="s">
        <v>6785</v>
      </c>
      <c r="F549" s="46">
        <f t="shared" ref="F549:AJ549" si="168">IFERROR((F327-F148)/F148,0)</f>
        <v>-4.8537167413961503E-2</v>
      </c>
      <c r="G549" s="46">
        <f t="shared" si="168"/>
        <v>-3.8299616103384407E-2</v>
      </c>
      <c r="H549" s="46">
        <f t="shared" si="168"/>
        <v>-2.9139706608934973E-2</v>
      </c>
      <c r="I549" s="46">
        <f t="shared" si="168"/>
        <v>-1.905901038658046E-2</v>
      </c>
      <c r="J549" s="46">
        <f t="shared" si="168"/>
        <v>-1.1035245993730175E-2</v>
      </c>
      <c r="K549" s="46">
        <f t="shared" si="168"/>
        <v>4.8067186840282626E-3</v>
      </c>
      <c r="L549" s="46">
        <f t="shared" si="168"/>
        <v>-4.6817344024986853E-3</v>
      </c>
      <c r="M549" s="46">
        <f t="shared" si="168"/>
        <v>-4.3188768503304425E-3</v>
      </c>
      <c r="N549" s="46">
        <f t="shared" si="168"/>
        <v>-3.9557546318220588E-3</v>
      </c>
      <c r="O549" s="46">
        <f t="shared" si="168"/>
        <v>-3.5923674572989517E-3</v>
      </c>
      <c r="P549" s="46">
        <f t="shared" si="168"/>
        <v>-3.2287150366629336E-3</v>
      </c>
      <c r="Q549" s="46">
        <f t="shared" si="168"/>
        <v>-1.0412140455217656E-3</v>
      </c>
      <c r="R549" s="46">
        <f t="shared" si="168"/>
        <v>1.1559093839968561E-3</v>
      </c>
      <c r="S549" s="46">
        <f t="shared" si="168"/>
        <v>3.3627188830063753E-3</v>
      </c>
      <c r="T549" s="46">
        <f t="shared" si="168"/>
        <v>-4.3769518367345389E-3</v>
      </c>
      <c r="U549" s="46">
        <f t="shared" si="168"/>
        <v>-2.1726203647863753E-3</v>
      </c>
      <c r="V549" s="46">
        <f t="shared" si="168"/>
        <v>-2.1726203647863753E-3</v>
      </c>
      <c r="W549" s="46">
        <f t="shared" si="168"/>
        <v>-2.1726203647863753E-3</v>
      </c>
      <c r="X549" s="46">
        <f t="shared" si="168"/>
        <v>-2.1726203647863753E-3</v>
      </c>
      <c r="Y549" s="46">
        <f t="shared" si="168"/>
        <v>-2.1726203647863753E-3</v>
      </c>
      <c r="Z549" s="46">
        <f t="shared" si="168"/>
        <v>-2.1726203647863753E-3</v>
      </c>
      <c r="AA549" s="46">
        <f t="shared" si="168"/>
        <v>-2.1906491020797154E-4</v>
      </c>
      <c r="AB549" s="46">
        <f t="shared" si="168"/>
        <v>-2.7804544514493316E-4</v>
      </c>
      <c r="AC549" s="46">
        <f t="shared" si="168"/>
        <v>-3.3713731662707145E-4</v>
      </c>
      <c r="AD549" s="46">
        <f t="shared" si="168"/>
        <v>-3.9634084020483893E-4</v>
      </c>
      <c r="AE549" s="46">
        <f t="shared" si="168"/>
        <v>-4.5565633262127902E-4</v>
      </c>
      <c r="AF549" s="46">
        <f t="shared" si="168"/>
        <v>4.9043391221323277E-4</v>
      </c>
      <c r="AG549" s="46">
        <f t="shared" si="168"/>
        <v>4.3184617324784451E-4</v>
      </c>
      <c r="AH549" s="46">
        <f t="shared" si="168"/>
        <v>3.7314731481535287E-4</v>
      </c>
      <c r="AI549" s="46">
        <f t="shared" si="168"/>
        <v>3.1433702048657721E-4</v>
      </c>
      <c r="AJ549" s="46">
        <f t="shared" si="168"/>
        <v>2.5541497262913932E-4</v>
      </c>
      <c r="AK549" s="46"/>
    </row>
    <row r="550" spans="3:37">
      <c r="C550" t="s">
        <v>7045</v>
      </c>
      <c r="D550" t="s">
        <v>50</v>
      </c>
      <c r="E550" t="s">
        <v>6784</v>
      </c>
      <c r="F550" s="46">
        <f t="shared" ref="F550:AJ550" si="169">IFERROR((F328-F149)/F149,0)</f>
        <v>-4.8478066672761069E-2</v>
      </c>
      <c r="G550" s="46">
        <f t="shared" si="169"/>
        <v>-3.812301690208119E-2</v>
      </c>
      <c r="H550" s="46">
        <f t="shared" si="169"/>
        <v>-2.9022438787532398E-2</v>
      </c>
      <c r="I550" s="46">
        <f t="shared" si="169"/>
        <v>-1.8825397385958013E-2</v>
      </c>
      <c r="J550" s="46">
        <f t="shared" si="169"/>
        <v>-9.8717580478403337E-3</v>
      </c>
      <c r="K550" s="46">
        <f t="shared" si="169"/>
        <v>1.7093220797755954E-4</v>
      </c>
      <c r="L550" s="46">
        <f t="shared" si="169"/>
        <v>5.3542598793678746E-4</v>
      </c>
      <c r="M550" s="46">
        <f t="shared" si="169"/>
        <v>-2.5960610947570168E-4</v>
      </c>
      <c r="N550" s="46">
        <f t="shared" si="169"/>
        <v>1.049965141168104E-4</v>
      </c>
      <c r="O550" s="46">
        <f t="shared" si="169"/>
        <v>4.6986517391770812E-4</v>
      </c>
      <c r="P550" s="46">
        <f t="shared" si="169"/>
        <v>-3.2606132389829755E-4</v>
      </c>
      <c r="Q550" s="46">
        <f t="shared" si="169"/>
        <v>-4.5940927793011255E-4</v>
      </c>
      <c r="R550" s="46">
        <f t="shared" si="169"/>
        <v>5.7282498715131077E-4</v>
      </c>
      <c r="S550" s="46">
        <f t="shared" si="169"/>
        <v>4.4087054613110681E-4</v>
      </c>
      <c r="T550" s="46">
        <f t="shared" si="169"/>
        <v>3.0833309579870419E-4</v>
      </c>
      <c r="U550" s="46">
        <f t="shared" si="169"/>
        <v>1.7520876376718334E-4</v>
      </c>
      <c r="V550" s="46">
        <f t="shared" si="169"/>
        <v>1.7520876376718334E-4</v>
      </c>
      <c r="W550" s="46">
        <f t="shared" si="169"/>
        <v>1.7520876376718334E-4</v>
      </c>
      <c r="X550" s="46">
        <f t="shared" si="169"/>
        <v>1.7520876376718334E-4</v>
      </c>
      <c r="Y550" s="46">
        <f t="shared" si="169"/>
        <v>1.7520876376718334E-4</v>
      </c>
      <c r="Z550" s="46">
        <f t="shared" si="169"/>
        <v>1.7520876376718334E-4</v>
      </c>
      <c r="AA550" s="46">
        <f t="shared" si="169"/>
        <v>-3.9567344846797389E-4</v>
      </c>
      <c r="AB550" s="46">
        <f t="shared" si="169"/>
        <v>5.4690488868560001E-4</v>
      </c>
      <c r="AC550" s="46">
        <f t="shared" si="169"/>
        <v>3.1164972033775586E-4</v>
      </c>
      <c r="AD550" s="46">
        <f t="shared" si="169"/>
        <v>7.5950045294991014E-5</v>
      </c>
      <c r="AE550" s="46">
        <f t="shared" si="169"/>
        <v>-1.6019539745482593E-4</v>
      </c>
      <c r="AF550" s="46">
        <f t="shared" si="169"/>
        <v>-3.9678787369754932E-4</v>
      </c>
      <c r="AG550" s="46">
        <f t="shared" si="169"/>
        <v>5.5025448738855185E-4</v>
      </c>
      <c r="AH550" s="46">
        <f t="shared" si="169"/>
        <v>3.138870134520112E-4</v>
      </c>
      <c r="AI550" s="46">
        <f t="shared" si="169"/>
        <v>7.7070811515822862E-5</v>
      </c>
      <c r="AJ550" s="46">
        <f t="shared" si="169"/>
        <v>-1.6019539745480758E-4</v>
      </c>
      <c r="AK550" s="46"/>
    </row>
    <row r="551" spans="3:37">
      <c r="C551" t="s">
        <v>7045</v>
      </c>
      <c r="D551" t="s">
        <v>51</v>
      </c>
      <c r="E551" t="s">
        <v>6783</v>
      </c>
      <c r="F551" s="46">
        <f t="shared" ref="F551:AJ551" si="170">IFERROR((F329-F150)/F150,0)</f>
        <v>0</v>
      </c>
      <c r="G551" s="46">
        <f t="shared" si="170"/>
        <v>0</v>
      </c>
      <c r="H551" s="46">
        <f t="shared" si="170"/>
        <v>0</v>
      </c>
      <c r="I551" s="46">
        <f t="shared" si="170"/>
        <v>0</v>
      </c>
      <c r="J551" s="46">
        <f t="shared" si="170"/>
        <v>0</v>
      </c>
      <c r="K551" s="46">
        <f t="shared" si="170"/>
        <v>0</v>
      </c>
      <c r="L551" s="46">
        <f t="shared" si="170"/>
        <v>0</v>
      </c>
      <c r="M551" s="46">
        <f t="shared" si="170"/>
        <v>0</v>
      </c>
      <c r="N551" s="46">
        <f t="shared" si="170"/>
        <v>0</v>
      </c>
      <c r="O551" s="46">
        <f t="shared" si="170"/>
        <v>0</v>
      </c>
      <c r="P551" s="46">
        <f t="shared" si="170"/>
        <v>0</v>
      </c>
      <c r="Q551" s="46">
        <f t="shared" si="170"/>
        <v>0</v>
      </c>
      <c r="R551" s="46">
        <f t="shared" si="170"/>
        <v>0</v>
      </c>
      <c r="S551" s="46">
        <f t="shared" si="170"/>
        <v>0</v>
      </c>
      <c r="T551" s="46">
        <f t="shared" si="170"/>
        <v>0</v>
      </c>
      <c r="U551" s="46">
        <f t="shared" si="170"/>
        <v>0</v>
      </c>
      <c r="V551" s="46">
        <f t="shared" si="170"/>
        <v>0</v>
      </c>
      <c r="W551" s="46">
        <f t="shared" si="170"/>
        <v>0</v>
      </c>
      <c r="X551" s="46">
        <f t="shared" si="170"/>
        <v>0</v>
      </c>
      <c r="Y551" s="46">
        <f t="shared" si="170"/>
        <v>0</v>
      </c>
      <c r="Z551" s="46">
        <f t="shared" si="170"/>
        <v>0</v>
      </c>
      <c r="AA551" s="46">
        <f t="shared" si="170"/>
        <v>0</v>
      </c>
      <c r="AB551" s="46">
        <f t="shared" si="170"/>
        <v>0</v>
      </c>
      <c r="AC551" s="46">
        <f t="shared" si="170"/>
        <v>0</v>
      </c>
      <c r="AD551" s="46">
        <f t="shared" si="170"/>
        <v>0</v>
      </c>
      <c r="AE551" s="46">
        <f t="shared" si="170"/>
        <v>0</v>
      </c>
      <c r="AF551" s="46">
        <f t="shared" si="170"/>
        <v>0</v>
      </c>
      <c r="AG551" s="46">
        <f t="shared" si="170"/>
        <v>0</v>
      </c>
      <c r="AH551" s="46">
        <f t="shared" si="170"/>
        <v>0</v>
      </c>
      <c r="AI551" s="46">
        <f t="shared" si="170"/>
        <v>0</v>
      </c>
      <c r="AJ551" s="46">
        <f t="shared" si="170"/>
        <v>0</v>
      </c>
      <c r="AK551" s="46"/>
    </row>
    <row r="552" spans="3:37">
      <c r="C552" t="s">
        <v>7045</v>
      </c>
      <c r="D552" t="s">
        <v>52</v>
      </c>
      <c r="E552" t="s">
        <v>6782</v>
      </c>
      <c r="F552" s="46">
        <f t="shared" ref="F552:AJ552" si="171">IFERROR((F330-F151)/F151,0)</f>
        <v>0</v>
      </c>
      <c r="G552" s="46">
        <f t="shared" si="171"/>
        <v>0</v>
      </c>
      <c r="H552" s="46">
        <f t="shared" si="171"/>
        <v>0</v>
      </c>
      <c r="I552" s="46">
        <f t="shared" si="171"/>
        <v>0</v>
      </c>
      <c r="J552" s="46">
        <f t="shared" si="171"/>
        <v>0</v>
      </c>
      <c r="K552" s="46">
        <f t="shared" si="171"/>
        <v>0</v>
      </c>
      <c r="L552" s="46">
        <f t="shared" si="171"/>
        <v>0</v>
      </c>
      <c r="M552" s="46">
        <f t="shared" si="171"/>
        <v>0</v>
      </c>
      <c r="N552" s="46">
        <f t="shared" si="171"/>
        <v>0</v>
      </c>
      <c r="O552" s="46">
        <f t="shared" si="171"/>
        <v>0</v>
      </c>
      <c r="P552" s="46">
        <f t="shared" si="171"/>
        <v>0</v>
      </c>
      <c r="Q552" s="46">
        <f t="shared" si="171"/>
        <v>0</v>
      </c>
      <c r="R552" s="46">
        <f t="shared" si="171"/>
        <v>0</v>
      </c>
      <c r="S552" s="46">
        <f t="shared" si="171"/>
        <v>0</v>
      </c>
      <c r="T552" s="46">
        <f t="shared" si="171"/>
        <v>0</v>
      </c>
      <c r="U552" s="46">
        <f t="shared" si="171"/>
        <v>0</v>
      </c>
      <c r="V552" s="46">
        <f t="shared" si="171"/>
        <v>0</v>
      </c>
      <c r="W552" s="46">
        <f t="shared" si="171"/>
        <v>0</v>
      </c>
      <c r="X552" s="46">
        <f t="shared" si="171"/>
        <v>0</v>
      </c>
      <c r="Y552" s="46">
        <f t="shared" si="171"/>
        <v>0</v>
      </c>
      <c r="Z552" s="46">
        <f t="shared" si="171"/>
        <v>0</v>
      </c>
      <c r="AA552" s="46">
        <f t="shared" si="171"/>
        <v>0</v>
      </c>
      <c r="AB552" s="46">
        <f t="shared" si="171"/>
        <v>0</v>
      </c>
      <c r="AC552" s="46">
        <f t="shared" si="171"/>
        <v>0</v>
      </c>
      <c r="AD552" s="46">
        <f t="shared" si="171"/>
        <v>0</v>
      </c>
      <c r="AE552" s="46">
        <f t="shared" si="171"/>
        <v>0</v>
      </c>
      <c r="AF552" s="46">
        <f t="shared" si="171"/>
        <v>0</v>
      </c>
      <c r="AG552" s="46">
        <f t="shared" si="171"/>
        <v>0</v>
      </c>
      <c r="AH552" s="46">
        <f t="shared" si="171"/>
        <v>0</v>
      </c>
      <c r="AI552" s="46">
        <f t="shared" si="171"/>
        <v>0</v>
      </c>
      <c r="AJ552" s="46">
        <f t="shared" si="171"/>
        <v>0</v>
      </c>
      <c r="AK552" s="46"/>
    </row>
    <row r="553" spans="3:37">
      <c r="C553" t="s">
        <v>7045</v>
      </c>
      <c r="D553" t="s">
        <v>53</v>
      </c>
      <c r="E553" t="s">
        <v>6781</v>
      </c>
      <c r="F553" s="46">
        <f t="shared" ref="F553:AJ553" si="172">IFERROR((F331-F152)/F152,0)</f>
        <v>0</v>
      </c>
      <c r="G553" s="46">
        <f t="shared" si="172"/>
        <v>0</v>
      </c>
      <c r="H553" s="46">
        <f t="shared" si="172"/>
        <v>0</v>
      </c>
      <c r="I553" s="46">
        <f t="shared" si="172"/>
        <v>0</v>
      </c>
      <c r="J553" s="46">
        <f t="shared" si="172"/>
        <v>0</v>
      </c>
      <c r="K553" s="46">
        <f t="shared" si="172"/>
        <v>0</v>
      </c>
      <c r="L553" s="46">
        <f t="shared" si="172"/>
        <v>0</v>
      </c>
      <c r="M553" s="46">
        <f t="shared" si="172"/>
        <v>0</v>
      </c>
      <c r="N553" s="46">
        <f t="shared" si="172"/>
        <v>0</v>
      </c>
      <c r="O553" s="46">
        <f t="shared" si="172"/>
        <v>0</v>
      </c>
      <c r="P553" s="46">
        <f t="shared" si="172"/>
        <v>0</v>
      </c>
      <c r="Q553" s="46">
        <f t="shared" si="172"/>
        <v>0</v>
      </c>
      <c r="R553" s="46">
        <f t="shared" si="172"/>
        <v>0</v>
      </c>
      <c r="S553" s="46">
        <f t="shared" si="172"/>
        <v>0</v>
      </c>
      <c r="T553" s="46">
        <f t="shared" si="172"/>
        <v>0</v>
      </c>
      <c r="U553" s="46">
        <f t="shared" si="172"/>
        <v>0</v>
      </c>
      <c r="V553" s="46">
        <f t="shared" si="172"/>
        <v>0</v>
      </c>
      <c r="W553" s="46">
        <f t="shared" si="172"/>
        <v>0</v>
      </c>
      <c r="X553" s="46">
        <f t="shared" si="172"/>
        <v>0</v>
      </c>
      <c r="Y553" s="46">
        <f t="shared" si="172"/>
        <v>0</v>
      </c>
      <c r="Z553" s="46">
        <f t="shared" si="172"/>
        <v>0</v>
      </c>
      <c r="AA553" s="46">
        <f t="shared" si="172"/>
        <v>0</v>
      </c>
      <c r="AB553" s="46">
        <f t="shared" si="172"/>
        <v>0</v>
      </c>
      <c r="AC553" s="46">
        <f t="shared" si="172"/>
        <v>0</v>
      </c>
      <c r="AD553" s="46">
        <f t="shared" si="172"/>
        <v>0</v>
      </c>
      <c r="AE553" s="46">
        <f t="shared" si="172"/>
        <v>0</v>
      </c>
      <c r="AF553" s="46">
        <f t="shared" si="172"/>
        <v>0</v>
      </c>
      <c r="AG553" s="46">
        <f t="shared" si="172"/>
        <v>0</v>
      </c>
      <c r="AH553" s="46">
        <f t="shared" si="172"/>
        <v>0</v>
      </c>
      <c r="AI553" s="46">
        <f t="shared" si="172"/>
        <v>0</v>
      </c>
      <c r="AJ553" s="46">
        <f t="shared" si="172"/>
        <v>0</v>
      </c>
      <c r="AK553" s="46"/>
    </row>
    <row r="554" spans="3:37">
      <c r="C554" t="s">
        <v>7045</v>
      </c>
      <c r="D554" t="s">
        <v>54</v>
      </c>
      <c r="E554" t="s">
        <v>6780</v>
      </c>
      <c r="F554" s="46">
        <f t="shared" ref="F554:AJ554" si="173">IFERROR((F332-F153)/F153,0)</f>
        <v>0</v>
      </c>
      <c r="G554" s="46">
        <f t="shared" si="173"/>
        <v>0</v>
      </c>
      <c r="H554" s="46">
        <f t="shared" si="173"/>
        <v>0</v>
      </c>
      <c r="I554" s="46">
        <f t="shared" si="173"/>
        <v>0</v>
      </c>
      <c r="J554" s="46">
        <f t="shared" si="173"/>
        <v>0</v>
      </c>
      <c r="K554" s="46">
        <f t="shared" si="173"/>
        <v>0</v>
      </c>
      <c r="L554" s="46">
        <f t="shared" si="173"/>
        <v>0</v>
      </c>
      <c r="M554" s="46">
        <f t="shared" si="173"/>
        <v>0</v>
      </c>
      <c r="N554" s="46">
        <f t="shared" si="173"/>
        <v>0</v>
      </c>
      <c r="O554" s="46">
        <f t="shared" si="173"/>
        <v>0</v>
      </c>
      <c r="P554" s="46">
        <f t="shared" si="173"/>
        <v>0</v>
      </c>
      <c r="Q554" s="46">
        <f t="shared" si="173"/>
        <v>0</v>
      </c>
      <c r="R554" s="46">
        <f t="shared" si="173"/>
        <v>0</v>
      </c>
      <c r="S554" s="46">
        <f t="shared" si="173"/>
        <v>0</v>
      </c>
      <c r="T554" s="46">
        <f t="shared" si="173"/>
        <v>0</v>
      </c>
      <c r="U554" s="46">
        <f t="shared" si="173"/>
        <v>0</v>
      </c>
      <c r="V554" s="46">
        <f t="shared" si="173"/>
        <v>0</v>
      </c>
      <c r="W554" s="46">
        <f t="shared" si="173"/>
        <v>0</v>
      </c>
      <c r="X554" s="46">
        <f t="shared" si="173"/>
        <v>0</v>
      </c>
      <c r="Y554" s="46">
        <f t="shared" si="173"/>
        <v>0</v>
      </c>
      <c r="Z554" s="46">
        <f t="shared" si="173"/>
        <v>0</v>
      </c>
      <c r="AA554" s="46">
        <f t="shared" si="173"/>
        <v>0</v>
      </c>
      <c r="AB554" s="46">
        <f t="shared" si="173"/>
        <v>0</v>
      </c>
      <c r="AC554" s="46">
        <f t="shared" si="173"/>
        <v>0</v>
      </c>
      <c r="AD554" s="46">
        <f t="shared" si="173"/>
        <v>0</v>
      </c>
      <c r="AE554" s="46">
        <f t="shared" si="173"/>
        <v>0</v>
      </c>
      <c r="AF554" s="46">
        <f t="shared" si="173"/>
        <v>0</v>
      </c>
      <c r="AG554" s="46">
        <f t="shared" si="173"/>
        <v>0</v>
      </c>
      <c r="AH554" s="46">
        <f t="shared" si="173"/>
        <v>0</v>
      </c>
      <c r="AI554" s="46">
        <f t="shared" si="173"/>
        <v>0</v>
      </c>
      <c r="AJ554" s="46">
        <f t="shared" si="173"/>
        <v>0</v>
      </c>
      <c r="AK554" s="46"/>
    </row>
    <row r="555" spans="3:37">
      <c r="C555" t="s">
        <v>7045</v>
      </c>
      <c r="D555" t="s">
        <v>55</v>
      </c>
      <c r="E555" t="s">
        <v>6779</v>
      </c>
      <c r="F555" s="46">
        <f t="shared" ref="F555:AJ555" si="174">IFERROR((F333-F154)/F154,0)</f>
        <v>0</v>
      </c>
      <c r="G555" s="46">
        <f t="shared" si="174"/>
        <v>0</v>
      </c>
      <c r="H555" s="46">
        <f t="shared" si="174"/>
        <v>0</v>
      </c>
      <c r="I555" s="46">
        <f t="shared" si="174"/>
        <v>0</v>
      </c>
      <c r="J555" s="46">
        <f t="shared" si="174"/>
        <v>0</v>
      </c>
      <c r="K555" s="46">
        <f t="shared" si="174"/>
        <v>0</v>
      </c>
      <c r="L555" s="46">
        <f t="shared" si="174"/>
        <v>0</v>
      </c>
      <c r="M555" s="46">
        <f t="shared" si="174"/>
        <v>0</v>
      </c>
      <c r="N555" s="46">
        <f t="shared" si="174"/>
        <v>0</v>
      </c>
      <c r="O555" s="46">
        <f t="shared" si="174"/>
        <v>0</v>
      </c>
      <c r="P555" s="46">
        <f t="shared" si="174"/>
        <v>0</v>
      </c>
      <c r="Q555" s="46">
        <f t="shared" si="174"/>
        <v>0</v>
      </c>
      <c r="R555" s="46">
        <f t="shared" si="174"/>
        <v>0</v>
      </c>
      <c r="S555" s="46">
        <f t="shared" si="174"/>
        <v>0</v>
      </c>
      <c r="T555" s="46">
        <f t="shared" si="174"/>
        <v>0</v>
      </c>
      <c r="U555" s="46">
        <f t="shared" si="174"/>
        <v>0</v>
      </c>
      <c r="V555" s="46">
        <f t="shared" si="174"/>
        <v>0</v>
      </c>
      <c r="W555" s="46">
        <f t="shared" si="174"/>
        <v>0</v>
      </c>
      <c r="X555" s="46">
        <f t="shared" si="174"/>
        <v>0</v>
      </c>
      <c r="Y555" s="46">
        <f t="shared" si="174"/>
        <v>0</v>
      </c>
      <c r="Z555" s="46">
        <f t="shared" si="174"/>
        <v>0</v>
      </c>
      <c r="AA555" s="46">
        <f t="shared" si="174"/>
        <v>0</v>
      </c>
      <c r="AB555" s="46">
        <f t="shared" si="174"/>
        <v>0</v>
      </c>
      <c r="AC555" s="46">
        <f t="shared" si="174"/>
        <v>0</v>
      </c>
      <c r="AD555" s="46">
        <f t="shared" si="174"/>
        <v>0</v>
      </c>
      <c r="AE555" s="46">
        <f t="shared" si="174"/>
        <v>0</v>
      </c>
      <c r="AF555" s="46">
        <f t="shared" si="174"/>
        <v>0</v>
      </c>
      <c r="AG555" s="46">
        <f t="shared" si="174"/>
        <v>0</v>
      </c>
      <c r="AH555" s="46">
        <f t="shared" si="174"/>
        <v>0</v>
      </c>
      <c r="AI555" s="46">
        <f t="shared" si="174"/>
        <v>0</v>
      </c>
      <c r="AJ555" s="46">
        <f t="shared" si="174"/>
        <v>0</v>
      </c>
      <c r="AK555" s="46"/>
    </row>
    <row r="556" spans="3:37">
      <c r="C556" t="s">
        <v>7045</v>
      </c>
      <c r="D556" t="s">
        <v>56</v>
      </c>
      <c r="E556" t="s">
        <v>6778</v>
      </c>
      <c r="F556" s="46">
        <f t="shared" ref="F556:AJ556" si="175">IFERROR((F334-F155)/F155,0)</f>
        <v>-8.5602880331797609E-2</v>
      </c>
      <c r="G556" s="46">
        <f t="shared" si="175"/>
        <v>-9.3976390721184688E-2</v>
      </c>
      <c r="H556" s="46">
        <f t="shared" si="175"/>
        <v>-2.4421482072277149E-3</v>
      </c>
      <c r="I556" s="46">
        <f t="shared" si="175"/>
        <v>-1.1412897925946625E-2</v>
      </c>
      <c r="J556" s="46">
        <f t="shared" si="175"/>
        <v>-2.0223742898000555E-2</v>
      </c>
      <c r="K556" s="46">
        <f t="shared" si="175"/>
        <v>-2.8878920837955426E-2</v>
      </c>
      <c r="L556" s="46">
        <f t="shared" si="175"/>
        <v>-3.7759326866265909E-2</v>
      </c>
      <c r="M556" s="46">
        <f t="shared" si="175"/>
        <v>-4.6478791074751037E-2</v>
      </c>
      <c r="N556" s="46">
        <f t="shared" si="175"/>
        <v>-5.5041649356465404E-2</v>
      </c>
      <c r="O556" s="46">
        <f t="shared" si="175"/>
        <v>-6.3452083241077789E-2</v>
      </c>
      <c r="P556" s="46">
        <f t="shared" si="175"/>
        <v>-7.1714126703694717E-2</v>
      </c>
      <c r="Q556" s="46">
        <f t="shared" si="175"/>
        <v>-7.7500029216811539E-2</v>
      </c>
      <c r="R556" s="46">
        <f t="shared" si="175"/>
        <v>-8.321425272461512E-2</v>
      </c>
      <c r="S556" s="46">
        <f t="shared" si="175"/>
        <v>-8.8858121026696116E-2</v>
      </c>
      <c r="T556" s="46">
        <f t="shared" si="175"/>
        <v>-9.4432925524073813E-2</v>
      </c>
      <c r="U556" s="46">
        <f t="shared" si="175"/>
        <v>-9.9939926204319143E-2</v>
      </c>
      <c r="V556" s="46">
        <f t="shared" si="175"/>
        <v>-0.10421647160840723</v>
      </c>
      <c r="W556" s="46">
        <f t="shared" si="175"/>
        <v>-0.10845257003687461</v>
      </c>
      <c r="X556" s="46">
        <f t="shared" si="175"/>
        <v>-0.11264879260183806</v>
      </c>
      <c r="Y556" s="46">
        <f t="shared" si="175"/>
        <v>-0.11680569971362467</v>
      </c>
      <c r="Z556" s="46">
        <f t="shared" si="175"/>
        <v>-0.1209238413302792</v>
      </c>
      <c r="AA556" s="46">
        <f t="shared" si="175"/>
        <v>-0.12648382953712975</v>
      </c>
      <c r="AB556" s="46">
        <f t="shared" si="175"/>
        <v>-0.13097797714836593</v>
      </c>
      <c r="AC556" s="46">
        <f t="shared" si="175"/>
        <v>-0.1354261176402432</v>
      </c>
      <c r="AD556" s="46">
        <f t="shared" si="175"/>
        <v>-0.13982895388552691</v>
      </c>
      <c r="AE556" s="46">
        <f t="shared" si="175"/>
        <v>-0.14418717451203095</v>
      </c>
      <c r="AF556" s="46">
        <f t="shared" si="175"/>
        <v>-0.14850145426166739</v>
      </c>
      <c r="AG556" s="46">
        <f t="shared" si="175"/>
        <v>-0.15277245433869671</v>
      </c>
      <c r="AH556" s="46">
        <f t="shared" si="175"/>
        <v>-0.1570008227475444</v>
      </c>
      <c r="AI556" s="46">
        <f t="shared" si="175"/>
        <v>-0.1611871946205633</v>
      </c>
      <c r="AJ556" s="46">
        <f t="shared" si="175"/>
        <v>-0.16533219253606671</v>
      </c>
      <c r="AK556" s="46"/>
    </row>
    <row r="557" spans="3:37">
      <c r="C557" t="s">
        <v>7045</v>
      </c>
      <c r="D557" t="s">
        <v>57</v>
      </c>
      <c r="E557" t="s">
        <v>6777</v>
      </c>
      <c r="F557" s="46">
        <f t="shared" ref="F557:AJ557" si="176">IFERROR((F335-F156)/F156,0)</f>
        <v>0</v>
      </c>
      <c r="G557" s="46">
        <f t="shared" si="176"/>
        <v>0</v>
      </c>
      <c r="H557" s="46">
        <f t="shared" si="176"/>
        <v>0</v>
      </c>
      <c r="I557" s="46">
        <f t="shared" si="176"/>
        <v>0</v>
      </c>
      <c r="J557" s="46">
        <f t="shared" si="176"/>
        <v>0</v>
      </c>
      <c r="K557" s="46">
        <f t="shared" si="176"/>
        <v>0</v>
      </c>
      <c r="L557" s="46">
        <f t="shared" si="176"/>
        <v>0</v>
      </c>
      <c r="M557" s="46">
        <f t="shared" si="176"/>
        <v>0</v>
      </c>
      <c r="N557" s="46">
        <f t="shared" si="176"/>
        <v>0</v>
      </c>
      <c r="O557" s="46">
        <f t="shared" si="176"/>
        <v>0</v>
      </c>
      <c r="P557" s="46">
        <f t="shared" si="176"/>
        <v>0</v>
      </c>
      <c r="Q557" s="46">
        <f t="shared" si="176"/>
        <v>0</v>
      </c>
      <c r="R557" s="46">
        <f t="shared" si="176"/>
        <v>0</v>
      </c>
      <c r="S557" s="46">
        <f t="shared" si="176"/>
        <v>0</v>
      </c>
      <c r="T557" s="46">
        <f t="shared" si="176"/>
        <v>0</v>
      </c>
      <c r="U557" s="46">
        <f t="shared" si="176"/>
        <v>0</v>
      </c>
      <c r="V557" s="46">
        <f t="shared" si="176"/>
        <v>0</v>
      </c>
      <c r="W557" s="46">
        <f t="shared" si="176"/>
        <v>0</v>
      </c>
      <c r="X557" s="46">
        <f t="shared" si="176"/>
        <v>0</v>
      </c>
      <c r="Y557" s="46">
        <f t="shared" si="176"/>
        <v>0</v>
      </c>
      <c r="Z557" s="46">
        <f t="shared" si="176"/>
        <v>0</v>
      </c>
      <c r="AA557" s="46">
        <f t="shared" si="176"/>
        <v>0</v>
      </c>
      <c r="AB557" s="46">
        <f t="shared" si="176"/>
        <v>0</v>
      </c>
      <c r="AC557" s="46">
        <f t="shared" si="176"/>
        <v>0</v>
      </c>
      <c r="AD557" s="46">
        <f t="shared" si="176"/>
        <v>0</v>
      </c>
      <c r="AE557" s="46">
        <f t="shared" si="176"/>
        <v>0</v>
      </c>
      <c r="AF557" s="46">
        <f t="shared" si="176"/>
        <v>0</v>
      </c>
      <c r="AG557" s="46">
        <f t="shared" si="176"/>
        <v>0</v>
      </c>
      <c r="AH557" s="46">
        <f t="shared" si="176"/>
        <v>0</v>
      </c>
      <c r="AI557" s="46">
        <f t="shared" si="176"/>
        <v>0</v>
      </c>
      <c r="AJ557" s="46">
        <f t="shared" si="176"/>
        <v>0</v>
      </c>
      <c r="AK557" s="46"/>
    </row>
    <row r="558" spans="3:37">
      <c r="C558" t="s">
        <v>7045</v>
      </c>
      <c r="D558" t="s">
        <v>58</v>
      </c>
      <c r="E558" t="s">
        <v>6776</v>
      </c>
      <c r="F558" s="46">
        <f t="shared" ref="F558:AJ558" si="177">IFERROR((F336-F157)/F157,0)</f>
        <v>0</v>
      </c>
      <c r="G558" s="46">
        <f t="shared" si="177"/>
        <v>0</v>
      </c>
      <c r="H558" s="46">
        <f t="shared" si="177"/>
        <v>0</v>
      </c>
      <c r="I558" s="46">
        <f t="shared" si="177"/>
        <v>0</v>
      </c>
      <c r="J558" s="46">
        <f t="shared" si="177"/>
        <v>0</v>
      </c>
      <c r="K558" s="46">
        <f t="shared" si="177"/>
        <v>0</v>
      </c>
      <c r="L558" s="46">
        <f t="shared" si="177"/>
        <v>0</v>
      </c>
      <c r="M558" s="46">
        <f t="shared" si="177"/>
        <v>0</v>
      </c>
      <c r="N558" s="46">
        <f t="shared" si="177"/>
        <v>0</v>
      </c>
      <c r="O558" s="46">
        <f t="shared" si="177"/>
        <v>0</v>
      </c>
      <c r="P558" s="46">
        <f t="shared" si="177"/>
        <v>0</v>
      </c>
      <c r="Q558" s="46">
        <f t="shared" si="177"/>
        <v>0</v>
      </c>
      <c r="R558" s="46">
        <f t="shared" si="177"/>
        <v>0</v>
      </c>
      <c r="S558" s="46">
        <f t="shared" si="177"/>
        <v>0</v>
      </c>
      <c r="T558" s="46">
        <f t="shared" si="177"/>
        <v>0</v>
      </c>
      <c r="U558" s="46">
        <f t="shared" si="177"/>
        <v>0</v>
      </c>
      <c r="V558" s="46">
        <f t="shared" si="177"/>
        <v>0</v>
      </c>
      <c r="W558" s="46">
        <f t="shared" si="177"/>
        <v>0</v>
      </c>
      <c r="X558" s="46">
        <f t="shared" si="177"/>
        <v>0</v>
      </c>
      <c r="Y558" s="46">
        <f t="shared" si="177"/>
        <v>0</v>
      </c>
      <c r="Z558" s="46">
        <f t="shared" si="177"/>
        <v>0</v>
      </c>
      <c r="AA558" s="46">
        <f t="shared" si="177"/>
        <v>0</v>
      </c>
      <c r="AB558" s="46">
        <f t="shared" si="177"/>
        <v>0</v>
      </c>
      <c r="AC558" s="46">
        <f t="shared" si="177"/>
        <v>0</v>
      </c>
      <c r="AD558" s="46">
        <f t="shared" si="177"/>
        <v>0</v>
      </c>
      <c r="AE558" s="46">
        <f t="shared" si="177"/>
        <v>0</v>
      </c>
      <c r="AF558" s="46">
        <f t="shared" si="177"/>
        <v>0</v>
      </c>
      <c r="AG558" s="46">
        <f t="shared" si="177"/>
        <v>0</v>
      </c>
      <c r="AH558" s="46">
        <f t="shared" si="177"/>
        <v>0</v>
      </c>
      <c r="AI558" s="46">
        <f t="shared" si="177"/>
        <v>0</v>
      </c>
      <c r="AJ558" s="46">
        <f t="shared" si="177"/>
        <v>0</v>
      </c>
      <c r="AK558" s="46"/>
    </row>
    <row r="559" spans="3:37">
      <c r="C559" t="s">
        <v>7045</v>
      </c>
      <c r="D559" t="s">
        <v>59</v>
      </c>
      <c r="E559" t="s">
        <v>6775</v>
      </c>
      <c r="F559" s="46">
        <f t="shared" ref="F559:AJ559" si="178">IFERROR((F337-F158)/F158,0)</f>
        <v>-0.15604604971837885</v>
      </c>
      <c r="G559" s="46">
        <f t="shared" si="178"/>
        <v>-0.16377448304219741</v>
      </c>
      <c r="H559" s="46">
        <f t="shared" si="178"/>
        <v>-0.17136265590556304</v>
      </c>
      <c r="I559" s="46">
        <f t="shared" si="178"/>
        <v>-0.17881435227394504</v>
      </c>
      <c r="J559" s="46">
        <f t="shared" si="178"/>
        <v>-0.18613322121347528</v>
      </c>
      <c r="K559" s="46">
        <f t="shared" si="178"/>
        <v>-0.19332278284936394</v>
      </c>
      <c r="L559" s="46">
        <f t="shared" si="178"/>
        <v>-0.20069943379001351</v>
      </c>
      <c r="M559" s="46">
        <f t="shared" si="178"/>
        <v>-0.2079423958404456</v>
      </c>
      <c r="N559" s="46">
        <f t="shared" si="178"/>
        <v>-0.21505527067939864</v>
      </c>
      <c r="O559" s="46">
        <f t="shared" si="178"/>
        <v>-0.22204153176120187</v>
      </c>
      <c r="P559" s="46">
        <f t="shared" si="178"/>
        <v>-0.22890452997163341</v>
      </c>
      <c r="Q559" s="46">
        <f t="shared" si="178"/>
        <v>-0.23371068219933844</v>
      </c>
      <c r="R559" s="46">
        <f t="shared" si="178"/>
        <v>-0.23845729311775166</v>
      </c>
      <c r="S559" s="46">
        <f t="shared" si="178"/>
        <v>-0.24314546236212195</v>
      </c>
      <c r="T559" s="46">
        <f t="shared" si="178"/>
        <v>-0.24777626265530883</v>
      </c>
      <c r="U559" s="46">
        <f t="shared" si="178"/>
        <v>-0.25235074062608898</v>
      </c>
      <c r="V559" s="46">
        <f t="shared" si="178"/>
        <v>-0.25590312129170573</v>
      </c>
      <c r="W559" s="46">
        <f t="shared" si="178"/>
        <v>-0.2594219040317538</v>
      </c>
      <c r="X559" s="46">
        <f t="shared" si="178"/>
        <v>-0.26290756324962411</v>
      </c>
      <c r="Y559" s="46">
        <f t="shared" si="178"/>
        <v>-0.26636056445909556</v>
      </c>
      <c r="Z559" s="46">
        <f t="shared" si="178"/>
        <v>-0.26978136449159157</v>
      </c>
      <c r="AA559" s="46">
        <f t="shared" si="178"/>
        <v>-0.27439985739668094</v>
      </c>
      <c r="AB559" s="46">
        <f t="shared" si="178"/>
        <v>-0.27813299280717402</v>
      </c>
      <c r="AC559" s="46">
        <f t="shared" si="178"/>
        <v>-0.28182791166999882</v>
      </c>
      <c r="AD559" s="46">
        <f t="shared" si="178"/>
        <v>-0.28548519783763104</v>
      </c>
      <c r="AE559" s="46">
        <f t="shared" si="178"/>
        <v>-0.28910542332975031</v>
      </c>
      <c r="AF559" s="46">
        <f t="shared" si="178"/>
        <v>-0.29268914863149026</v>
      </c>
      <c r="AG559" s="46">
        <f t="shared" si="178"/>
        <v>-0.29623692298271853</v>
      </c>
      <c r="AH559" s="46">
        <f t="shared" si="178"/>
        <v>-0.29974928465864886</v>
      </c>
      <c r="AI559" s="46">
        <f t="shared" si="178"/>
        <v>-0.30322676124210285</v>
      </c>
      <c r="AJ559" s="46">
        <f t="shared" si="178"/>
        <v>-0.30666986988768868</v>
      </c>
      <c r="AK559" s="46"/>
    </row>
    <row r="560" spans="3:37">
      <c r="C560" t="s">
        <v>7046</v>
      </c>
      <c r="D560" t="s">
        <v>35</v>
      </c>
      <c r="E560" t="s">
        <v>6774</v>
      </c>
      <c r="F560" s="46">
        <f t="shared" ref="F560:AJ560" si="179">IFERROR((F338-F159)/F159,0)</f>
        <v>7.404486729168866E-2</v>
      </c>
      <c r="G560" s="46">
        <f t="shared" si="179"/>
        <v>6.4209396836359359E-2</v>
      </c>
      <c r="H560" s="46">
        <f t="shared" si="179"/>
        <v>5.4552426674302344E-2</v>
      </c>
      <c r="I560" s="46">
        <f t="shared" si="179"/>
        <v>4.5069141200721578E-2</v>
      </c>
      <c r="J560" s="46">
        <f t="shared" si="179"/>
        <v>3.5754896488365016E-2</v>
      </c>
      <c r="K560" s="46">
        <f t="shared" si="179"/>
        <v>2.6605212704638451E-2</v>
      </c>
      <c r="L560" s="46">
        <f t="shared" si="179"/>
        <v>1.7217432627345049E-2</v>
      </c>
      <c r="M560" s="46">
        <f t="shared" si="179"/>
        <v>7.9997896366827397E-3</v>
      </c>
      <c r="N560" s="46">
        <f t="shared" si="179"/>
        <v>-1.0522998877711563E-3</v>
      </c>
      <c r="O560" s="46">
        <f t="shared" si="179"/>
        <v>-9.9432563836397495E-3</v>
      </c>
      <c r="P560" s="46">
        <f t="shared" si="179"/>
        <v>-1.8677344303586516E-2</v>
      </c>
      <c r="Q560" s="46">
        <f t="shared" si="179"/>
        <v>-2.4793819177442472E-2</v>
      </c>
      <c r="R560" s="46">
        <f t="shared" si="179"/>
        <v>-3.0834519730181573E-2</v>
      </c>
      <c r="S560" s="46">
        <f t="shared" si="179"/>
        <v>-3.6800845395498279E-2</v>
      </c>
      <c r="T560" s="46">
        <f t="shared" si="179"/>
        <v>-4.269416135745395E-2</v>
      </c>
      <c r="U560" s="46">
        <f t="shared" si="179"/>
        <v>-4.8515799591881154E-2</v>
      </c>
      <c r="V560" s="46">
        <f t="shared" si="179"/>
        <v>-5.3036681589410342E-2</v>
      </c>
      <c r="W560" s="46">
        <f t="shared" si="179"/>
        <v>-5.7514805709573506E-2</v>
      </c>
      <c r="X560" s="46">
        <f t="shared" si="179"/>
        <v>-6.195077569446724E-2</v>
      </c>
      <c r="Y560" s="46">
        <f t="shared" si="179"/>
        <v>-6.6345183972960631E-2</v>
      </c>
      <c r="Z560" s="46">
        <f t="shared" si="179"/>
        <v>-7.0698611924459129E-2</v>
      </c>
      <c r="AA560" s="46">
        <f t="shared" si="179"/>
        <v>-7.6576265080391337E-2</v>
      </c>
      <c r="AB560" s="46">
        <f t="shared" si="179"/>
        <v>-8.1327181792383685E-2</v>
      </c>
      <c r="AC560" s="46">
        <f t="shared" si="179"/>
        <v>-8.6029462809436852E-2</v>
      </c>
      <c r="AD560" s="46">
        <f t="shared" si="179"/>
        <v>-9.0683851162322096E-2</v>
      </c>
      <c r="AE560" s="46">
        <f t="shared" si="179"/>
        <v>-9.5291074822987251E-2</v>
      </c>
      <c r="AF560" s="46">
        <f t="shared" si="179"/>
        <v>-9.9851847084119066E-2</v>
      </c>
      <c r="AG560" s="46">
        <f t="shared" si="179"/>
        <v>-0.10436686692729219</v>
      </c>
      <c r="AH560" s="46">
        <f t="shared" si="179"/>
        <v>-0.10883681938008444</v>
      </c>
      <c r="AI560" s="46">
        <f t="shared" si="179"/>
        <v>0.10842203017179096</v>
      </c>
      <c r="AJ560" s="46">
        <f t="shared" si="179"/>
        <v>0.10294475684561427</v>
      </c>
      <c r="AK560" s="46"/>
    </row>
    <row r="561" spans="3:37">
      <c r="C561" t="s">
        <v>7046</v>
      </c>
      <c r="D561" t="s">
        <v>36</v>
      </c>
      <c r="E561" t="s">
        <v>6773</v>
      </c>
      <c r="F561" s="46">
        <f t="shared" ref="F561:AJ561" si="180">IFERROR((F339-F160)/F160,0)</f>
        <v>0</v>
      </c>
      <c r="G561" s="46">
        <f t="shared" si="180"/>
        <v>0</v>
      </c>
      <c r="H561" s="46">
        <f t="shared" si="180"/>
        <v>0</v>
      </c>
      <c r="I561" s="46">
        <f t="shared" si="180"/>
        <v>0</v>
      </c>
      <c r="J561" s="46">
        <f t="shared" si="180"/>
        <v>0</v>
      </c>
      <c r="K561" s="46">
        <f t="shared" si="180"/>
        <v>0</v>
      </c>
      <c r="L561" s="46">
        <f t="shared" si="180"/>
        <v>0</v>
      </c>
      <c r="M561" s="46">
        <f t="shared" si="180"/>
        <v>0</v>
      </c>
      <c r="N561" s="46">
        <f t="shared" si="180"/>
        <v>0</v>
      </c>
      <c r="O561" s="46">
        <f t="shared" si="180"/>
        <v>0</v>
      </c>
      <c r="P561" s="46">
        <f t="shared" si="180"/>
        <v>0</v>
      </c>
      <c r="Q561" s="46">
        <f t="shared" si="180"/>
        <v>0</v>
      </c>
      <c r="R561" s="46">
        <f t="shared" si="180"/>
        <v>0</v>
      </c>
      <c r="S561" s="46">
        <f t="shared" si="180"/>
        <v>0</v>
      </c>
      <c r="T561" s="46">
        <f t="shared" si="180"/>
        <v>0</v>
      </c>
      <c r="U561" s="46">
        <f t="shared" si="180"/>
        <v>0</v>
      </c>
      <c r="V561" s="46">
        <f t="shared" si="180"/>
        <v>0</v>
      </c>
      <c r="W561" s="46">
        <f t="shared" si="180"/>
        <v>0</v>
      </c>
      <c r="X561" s="46">
        <f t="shared" si="180"/>
        <v>0</v>
      </c>
      <c r="Y561" s="46">
        <f t="shared" si="180"/>
        <v>0</v>
      </c>
      <c r="Z561" s="46">
        <f t="shared" si="180"/>
        <v>0</v>
      </c>
      <c r="AA561" s="46">
        <f t="shared" si="180"/>
        <v>0</v>
      </c>
      <c r="AB561" s="46">
        <f t="shared" si="180"/>
        <v>0</v>
      </c>
      <c r="AC561" s="46">
        <f t="shared" si="180"/>
        <v>0</v>
      </c>
      <c r="AD561" s="46">
        <f t="shared" si="180"/>
        <v>0</v>
      </c>
      <c r="AE561" s="46">
        <f t="shared" si="180"/>
        <v>0</v>
      </c>
      <c r="AF561" s="46">
        <f t="shared" si="180"/>
        <v>0</v>
      </c>
      <c r="AG561" s="46">
        <f t="shared" si="180"/>
        <v>0</v>
      </c>
      <c r="AH561" s="46">
        <f t="shared" si="180"/>
        <v>0</v>
      </c>
      <c r="AI561" s="46">
        <f t="shared" si="180"/>
        <v>0</v>
      </c>
      <c r="AJ561" s="46">
        <f t="shared" si="180"/>
        <v>0</v>
      </c>
      <c r="AK561" s="46"/>
    </row>
    <row r="562" spans="3:37">
      <c r="C562" t="s">
        <v>7046</v>
      </c>
      <c r="D562" t="s">
        <v>37</v>
      </c>
      <c r="E562" t="s">
        <v>6772</v>
      </c>
      <c r="F562" s="46">
        <f t="shared" ref="F562:AJ562" si="181">IFERROR((F340-F161)/F161,0)</f>
        <v>-0.28123024511144151</v>
      </c>
      <c r="G562" s="46">
        <f t="shared" si="181"/>
        <v>-0.25473548037197513</v>
      </c>
      <c r="H562" s="46">
        <f t="shared" si="181"/>
        <v>-0.22621269911137043</v>
      </c>
      <c r="I562" s="46">
        <f t="shared" si="181"/>
        <v>-0.19541978620559766</v>
      </c>
      <c r="J562" s="46">
        <f t="shared" si="181"/>
        <v>-0.16207448932342169</v>
      </c>
      <c r="K562" s="46">
        <f t="shared" si="181"/>
        <v>-0.1258457420170529</v>
      </c>
      <c r="L562" s="46">
        <f t="shared" si="181"/>
        <v>-0.12839104130363799</v>
      </c>
      <c r="M562" s="46">
        <f t="shared" si="181"/>
        <v>-0.13092156118625403</v>
      </c>
      <c r="N562" s="46">
        <f t="shared" si="181"/>
        <v>-0.13343743001824593</v>
      </c>
      <c r="O562" s="46">
        <f t="shared" si="181"/>
        <v>-0.13593877467098617</v>
      </c>
      <c r="P562" s="46">
        <f t="shared" si="181"/>
        <v>-0.13842572055519675</v>
      </c>
      <c r="Q562" s="46">
        <f t="shared" si="181"/>
        <v>-0.13797682761624092</v>
      </c>
      <c r="R562" s="46">
        <f t="shared" si="181"/>
        <v>-0.137527466673731</v>
      </c>
      <c r="S562" s="46">
        <f t="shared" si="181"/>
        <v>-0.13707763699539366</v>
      </c>
      <c r="T562" s="46">
        <f t="shared" si="181"/>
        <v>-0.13662733784742714</v>
      </c>
      <c r="U562" s="46">
        <f t="shared" si="181"/>
        <v>-0.136176568494497</v>
      </c>
      <c r="V562" s="46">
        <f t="shared" si="181"/>
        <v>-0.13426235829424488</v>
      </c>
      <c r="W562" s="46">
        <f t="shared" si="181"/>
        <v>-0.13233964557284522</v>
      </c>
      <c r="X562" s="46">
        <f t="shared" si="181"/>
        <v>-0.13040837355457538</v>
      </c>
      <c r="Y562" s="46">
        <f t="shared" si="181"/>
        <v>-0.12846848495709068</v>
      </c>
      <c r="Z562" s="46">
        <f t="shared" si="181"/>
        <v>-0.12651992198576112</v>
      </c>
      <c r="AA562" s="46">
        <f t="shared" si="181"/>
        <v>-0.1265560342255444</v>
      </c>
      <c r="AB562" s="46">
        <f t="shared" si="181"/>
        <v>-0.12523410035939148</v>
      </c>
      <c r="AC562" s="46">
        <f t="shared" si="181"/>
        <v>-0.12390815900556473</v>
      </c>
      <c r="AD562" s="46">
        <f t="shared" si="181"/>
        <v>-0.12257819191314677</v>
      </c>
      <c r="AE562" s="46">
        <f t="shared" si="181"/>
        <v>-0.12124418072022583</v>
      </c>
      <c r="AF562" s="46">
        <f t="shared" si="181"/>
        <v>-0.11990610695305343</v>
      </c>
      <c r="AG562" s="46">
        <f t="shared" si="181"/>
        <v>-0.11856395202518978</v>
      </c>
      <c r="AH562" s="46">
        <f t="shared" si="181"/>
        <v>-0.11721769723664377</v>
      </c>
      <c r="AI562" s="46">
        <f t="shared" si="181"/>
        <v>-0.11586732377300399</v>
      </c>
      <c r="AJ562" s="46">
        <f t="shared" si="181"/>
        <v>-0.11451281270456314</v>
      </c>
      <c r="AK562" s="46"/>
    </row>
    <row r="563" spans="3:37">
      <c r="C563" t="s">
        <v>7046</v>
      </c>
      <c r="D563" t="s">
        <v>38</v>
      </c>
      <c r="E563" t="s">
        <v>6771</v>
      </c>
      <c r="F563" s="46">
        <f t="shared" ref="F563:AJ563" si="182">IFERROR((F341-F162)/F162,0)</f>
        <v>-0.26921171373251929</v>
      </c>
      <c r="G563" s="46">
        <f t="shared" si="182"/>
        <v>-0.27590384254163397</v>
      </c>
      <c r="H563" s="46">
        <f t="shared" si="182"/>
        <v>-0.28247451839529863</v>
      </c>
      <c r="I563" s="46">
        <f t="shared" si="182"/>
        <v>-0.28892701786759595</v>
      </c>
      <c r="J563" s="46">
        <f t="shared" si="182"/>
        <v>-0.2952645007219043</v>
      </c>
      <c r="K563" s="46">
        <f t="shared" si="182"/>
        <v>-0.30149001507035006</v>
      </c>
      <c r="L563" s="46">
        <f t="shared" si="182"/>
        <v>-0.30787753194554424</v>
      </c>
      <c r="M563" s="46">
        <f t="shared" si="182"/>
        <v>-0.31414928625461458</v>
      </c>
      <c r="N563" s="46">
        <f t="shared" si="182"/>
        <v>-0.3203083967277145</v>
      </c>
      <c r="O563" s="46">
        <f t="shared" si="182"/>
        <v>-0.3263578710641809</v>
      </c>
      <c r="P563" s="46">
        <f t="shared" si="182"/>
        <v>-0.33230061082999923</v>
      </c>
      <c r="Q563" s="46">
        <f t="shared" si="182"/>
        <v>0.32707538640883477</v>
      </c>
      <c r="R563" s="46">
        <f t="shared" si="182"/>
        <v>0.31885510932502403</v>
      </c>
      <c r="S563" s="46">
        <f t="shared" si="182"/>
        <v>0.31073604271793731</v>
      </c>
      <c r="T563" s="46">
        <f t="shared" si="182"/>
        <v>0.30271632882436339</v>
      </c>
      <c r="U563" s="46">
        <f t="shared" si="182"/>
        <v>0.29479415507135431</v>
      </c>
      <c r="V563" s="46">
        <f t="shared" si="182"/>
        <v>0.28864207016688881</v>
      </c>
      <c r="W563" s="46">
        <f t="shared" si="182"/>
        <v>0.28254817083153005</v>
      </c>
      <c r="X563" s="46">
        <f t="shared" si="182"/>
        <v>0.27651163548386093</v>
      </c>
      <c r="Y563" s="46">
        <f t="shared" si="182"/>
        <v>0.27053165793767597</v>
      </c>
      <c r="Z563" s="46">
        <f t="shared" si="182"/>
        <v>0.26460744704304773</v>
      </c>
      <c r="AA563" s="46">
        <f t="shared" si="182"/>
        <v>0.25660904733386325</v>
      </c>
      <c r="AB563" s="46">
        <f t="shared" si="182"/>
        <v>0.25014392769521865</v>
      </c>
      <c r="AC563" s="46">
        <f t="shared" si="182"/>
        <v>0.24374499224913149</v>
      </c>
      <c r="AD563" s="46">
        <f t="shared" si="182"/>
        <v>0.23741122986803975</v>
      </c>
      <c r="AE563" s="46">
        <f t="shared" si="182"/>
        <v>0.23114164991665764</v>
      </c>
      <c r="AF563" s="46">
        <f t="shared" si="182"/>
        <v>0.22493528173546012</v>
      </c>
      <c r="AG563" s="46">
        <f t="shared" si="182"/>
        <v>0.21879117413970164</v>
      </c>
      <c r="AH563" s="46">
        <f t="shared" si="182"/>
        <v>0.21270839493344718</v>
      </c>
      <c r="AI563" s="46">
        <f t="shared" si="182"/>
        <v>0.20668603043806291</v>
      </c>
      <c r="AJ563" s="46">
        <f t="shared" si="182"/>
        <v>0.2007231850347069</v>
      </c>
      <c r="AK563" s="46"/>
    </row>
    <row r="564" spans="3:37">
      <c r="C564" t="s">
        <v>7046</v>
      </c>
      <c r="D564" t="s">
        <v>39</v>
      </c>
      <c r="E564" t="s">
        <v>6770</v>
      </c>
      <c r="F564" s="46">
        <f t="shared" ref="F564:AJ564" si="183">IFERROR((F342-F163)/F163,0)</f>
        <v>-0.35480006949722293</v>
      </c>
      <c r="G564" s="46">
        <f t="shared" si="183"/>
        <v>-0.3607084305419922</v>
      </c>
      <c r="H564" s="46">
        <f t="shared" si="183"/>
        <v>0.26698087411838589</v>
      </c>
      <c r="I564" s="46">
        <f t="shared" si="183"/>
        <v>0.25558728095514882</v>
      </c>
      <c r="J564" s="46">
        <f t="shared" si="183"/>
        <v>0.2443967800289594</v>
      </c>
      <c r="K564" s="46">
        <f t="shared" si="183"/>
        <v>0.2334039890922664</v>
      </c>
      <c r="L564" s="46">
        <f t="shared" si="183"/>
        <v>0.22212513987860477</v>
      </c>
      <c r="M564" s="46">
        <f t="shared" si="183"/>
        <v>0.211050700070571</v>
      </c>
      <c r="N564" s="46">
        <f t="shared" si="183"/>
        <v>0.2001751627258237</v>
      </c>
      <c r="O564" s="46">
        <f t="shared" si="183"/>
        <v>0.18949321695627191</v>
      </c>
      <c r="P564" s="46">
        <f t="shared" si="183"/>
        <v>0.17899973928030732</v>
      </c>
      <c r="Q564" s="46">
        <f t="shared" si="183"/>
        <v>0.17165116514953574</v>
      </c>
      <c r="R564" s="46">
        <f t="shared" si="183"/>
        <v>0.16439362927648948</v>
      </c>
      <c r="S564" s="46">
        <f t="shared" si="183"/>
        <v>0.15722545032633789</v>
      </c>
      <c r="T564" s="46">
        <f t="shared" si="183"/>
        <v>0.15014498811311061</v>
      </c>
      <c r="U564" s="46">
        <f t="shared" si="183"/>
        <v>0.14315064234851316</v>
      </c>
      <c r="V564" s="46">
        <f t="shared" si="183"/>
        <v>0.13771907642525269</v>
      </c>
      <c r="W564" s="46">
        <f t="shared" si="183"/>
        <v>0.13233888150211562</v>
      </c>
      <c r="X564" s="46">
        <f t="shared" si="183"/>
        <v>0.12700933221953706</v>
      </c>
      <c r="Y564" s="46">
        <f t="shared" si="183"/>
        <v>0.12172971681010981</v>
      </c>
      <c r="Z564" s="46">
        <f t="shared" si="183"/>
        <v>0.11649933678168804</v>
      </c>
      <c r="AA564" s="46">
        <f t="shared" si="183"/>
        <v>0.10943769248131621</v>
      </c>
      <c r="AB564" s="46">
        <f t="shared" si="183"/>
        <v>0.10372975378014936</v>
      </c>
      <c r="AC564" s="46">
        <f t="shared" si="183"/>
        <v>9.8080247920943386E-2</v>
      </c>
      <c r="AD564" s="46">
        <f t="shared" si="183"/>
        <v>9.2488282197226712E-2</v>
      </c>
      <c r="AE564" s="46">
        <f t="shared" si="183"/>
        <v>8.6952981994791873E-2</v>
      </c>
      <c r="AF564" s="46">
        <f t="shared" si="183"/>
        <v>8.1473490335674678E-2</v>
      </c>
      <c r="AG564" s="46">
        <f t="shared" si="183"/>
        <v>7.6048967435845327E-2</v>
      </c>
      <c r="AH564" s="46">
        <f t="shared" si="183"/>
        <v>7.0678590276156292E-2</v>
      </c>
      <c r="AI564" s="46">
        <f t="shared" si="183"/>
        <v>6.5361552186054592E-2</v>
      </c>
      <c r="AJ564" s="46">
        <f t="shared" si="183"/>
        <v>6.0097062439655055E-2</v>
      </c>
      <c r="AK564" s="46"/>
    </row>
    <row r="565" spans="3:37">
      <c r="C565" t="s">
        <v>7046</v>
      </c>
      <c r="D565" t="s">
        <v>40</v>
      </c>
      <c r="E565" t="s">
        <v>6769</v>
      </c>
      <c r="F565" s="46">
        <f t="shared" ref="F565:AJ565" si="184">IFERROR((F343-F164)/F164,0)</f>
        <v>-0.19212907831464895</v>
      </c>
      <c r="G565" s="46">
        <f t="shared" si="184"/>
        <v>-0.1995270845096713</v>
      </c>
      <c r="H565" s="46">
        <f t="shared" si="184"/>
        <v>-0.20679082704324114</v>
      </c>
      <c r="I565" s="46">
        <f t="shared" si="184"/>
        <v>-0.21392392809838198</v>
      </c>
      <c r="J565" s="46">
        <f t="shared" si="184"/>
        <v>0.16860517891045179</v>
      </c>
      <c r="K565" s="46">
        <f t="shared" si="184"/>
        <v>0.1582819181744346</v>
      </c>
      <c r="L565" s="46">
        <f t="shared" si="184"/>
        <v>0.14769002191211195</v>
      </c>
      <c r="M565" s="46">
        <f t="shared" si="184"/>
        <v>0.13729008523524341</v>
      </c>
      <c r="N565" s="46">
        <f t="shared" si="184"/>
        <v>0.12707693660895863</v>
      </c>
      <c r="O565" s="46">
        <f t="shared" si="184"/>
        <v>0.11704558861169991</v>
      </c>
      <c r="P565" s="46">
        <f t="shared" si="184"/>
        <v>0.10719122981415621</v>
      </c>
      <c r="Q565" s="46">
        <f t="shared" si="184"/>
        <v>0.10029023012929109</v>
      </c>
      <c r="R565" s="46">
        <f t="shared" si="184"/>
        <v>9.3474723898896536E-2</v>
      </c>
      <c r="S565" s="46">
        <f t="shared" si="184"/>
        <v>8.6743132192022315E-2</v>
      </c>
      <c r="T565" s="46">
        <f t="shared" si="184"/>
        <v>8.0093914720353307E-2</v>
      </c>
      <c r="U565" s="46">
        <f t="shared" si="184"/>
        <v>7.3525568663230789E-2</v>
      </c>
      <c r="V565" s="46">
        <f t="shared" si="184"/>
        <v>6.8424819312715948E-2</v>
      </c>
      <c r="W565" s="46">
        <f t="shared" si="184"/>
        <v>6.3372312144881968E-2</v>
      </c>
      <c r="X565" s="46">
        <f t="shared" si="184"/>
        <v>5.8367365979130323E-2</v>
      </c>
      <c r="Y565" s="46">
        <f t="shared" si="184"/>
        <v>5.3409312399171231E-2</v>
      </c>
      <c r="Z565" s="46">
        <f t="shared" si="184"/>
        <v>4.8497495455429807E-2</v>
      </c>
      <c r="AA565" s="46">
        <f t="shared" si="184"/>
        <v>4.1865949767208269E-2</v>
      </c>
      <c r="AB565" s="46">
        <f t="shared" si="184"/>
        <v>3.6505660481557858E-2</v>
      </c>
      <c r="AC565" s="46">
        <f t="shared" si="184"/>
        <v>3.1200245109782899E-2</v>
      </c>
      <c r="AD565" s="46">
        <f t="shared" si="184"/>
        <v>2.5948865316857788E-2</v>
      </c>
      <c r="AE565" s="46">
        <f t="shared" si="184"/>
        <v>2.0750699758088815E-2</v>
      </c>
      <c r="AF565" s="46">
        <f t="shared" si="184"/>
        <v>1.5604943650867073E-2</v>
      </c>
      <c r="AG565" s="46">
        <f t="shared" si="184"/>
        <v>1.051080835929933E-2</v>
      </c>
      <c r="AH565" s="46">
        <f t="shared" si="184"/>
        <v>5.4675209912871219E-3</v>
      </c>
      <c r="AI565" s="46">
        <f t="shared" si="184"/>
        <v>4.7432400759509099E-4</v>
      </c>
      <c r="AJ565" s="46">
        <f t="shared" si="184"/>
        <v>-4.4695251574763456E-3</v>
      </c>
      <c r="AK565" s="46"/>
    </row>
    <row r="566" spans="3:37">
      <c r="C566" t="s">
        <v>7046</v>
      </c>
      <c r="D566" t="s">
        <v>41</v>
      </c>
      <c r="E566" t="s">
        <v>6768</v>
      </c>
      <c r="F566" s="46">
        <f t="shared" ref="F566:AJ566" si="185">IFERROR((F344-F165)/F165,0)</f>
        <v>-0.3453228588997963</v>
      </c>
      <c r="G566" s="46">
        <f t="shared" si="185"/>
        <v>-0.35131800665866719</v>
      </c>
      <c r="H566" s="46">
        <f t="shared" si="185"/>
        <v>0.28559129857639037</v>
      </c>
      <c r="I566" s="46">
        <f t="shared" si="185"/>
        <v>0.27403034723971803</v>
      </c>
      <c r="J566" s="46">
        <f t="shared" si="185"/>
        <v>0.26267547132067093</v>
      </c>
      <c r="K566" s="46">
        <f t="shared" si="185"/>
        <v>0.25152120951295781</v>
      </c>
      <c r="L566" s="46">
        <f t="shared" si="185"/>
        <v>0.24007668757640666</v>
      </c>
      <c r="M566" s="46">
        <f t="shared" si="185"/>
        <v>0.22883957757368234</v>
      </c>
      <c r="N566" s="46">
        <f t="shared" si="185"/>
        <v>0.21780429167208668</v>
      </c>
      <c r="O566" s="46">
        <f t="shared" si="185"/>
        <v>0.20696544097297395</v>
      </c>
      <c r="P566" s="46">
        <f t="shared" si="185"/>
        <v>0.19631782673695564</v>
      </c>
      <c r="Q566" s="46">
        <f t="shared" si="185"/>
        <v>0.18886131089488567</v>
      </c>
      <c r="R566" s="46">
        <f t="shared" si="185"/>
        <v>0.18149717055299885</v>
      </c>
      <c r="S566" s="46">
        <f t="shared" si="185"/>
        <v>0.17422369967967918</v>
      </c>
      <c r="T566" s="46">
        <f t="shared" si="185"/>
        <v>0.16703923399659776</v>
      </c>
      <c r="U566" s="46">
        <f t="shared" si="185"/>
        <v>0.15994214970915102</v>
      </c>
      <c r="V566" s="46">
        <f t="shared" si="185"/>
        <v>0.15443080061838707</v>
      </c>
      <c r="W566" s="46">
        <f t="shared" si="185"/>
        <v>0.14897157710592257</v>
      </c>
      <c r="X566" s="46">
        <f t="shared" si="185"/>
        <v>0.14356374315753348</v>
      </c>
      <c r="Y566" s="46">
        <f t="shared" si="185"/>
        <v>0.13820657655080598</v>
      </c>
      <c r="Z566" s="46">
        <f t="shared" si="185"/>
        <v>0.13289936853358505</v>
      </c>
      <c r="AA566" s="46">
        <f t="shared" si="185"/>
        <v>0.12573399717585501</v>
      </c>
      <c r="AB566" s="46">
        <f t="shared" si="185"/>
        <v>0.11994221572364201</v>
      </c>
      <c r="AC566" s="46">
        <f t="shared" si="185"/>
        <v>0.11420972542152488</v>
      </c>
      <c r="AD566" s="46">
        <f t="shared" si="185"/>
        <v>0.10853562045024825</v>
      </c>
      <c r="AE566" s="46">
        <f t="shared" si="185"/>
        <v>0.10291901334857412</v>
      </c>
      <c r="AF566" s="46">
        <f t="shared" si="185"/>
        <v>9.7359034550563703E-2</v>
      </c>
      <c r="AG566" s="46">
        <f t="shared" si="185"/>
        <v>9.1854831936770048E-2</v>
      </c>
      <c r="AH566" s="46">
        <f t="shared" si="185"/>
        <v>8.6405570398884787E-2</v>
      </c>
      <c r="AI566" s="46">
        <f t="shared" si="185"/>
        <v>8.1010431417335299E-2</v>
      </c>
      <c r="AJ566" s="46">
        <f t="shared" si="185"/>
        <v>7.5668612651424189E-2</v>
      </c>
      <c r="AK566" s="46"/>
    </row>
    <row r="567" spans="3:37">
      <c r="C567" t="s">
        <v>7046</v>
      </c>
      <c r="D567" t="s">
        <v>42</v>
      </c>
      <c r="E567" t="s">
        <v>6767</v>
      </c>
      <c r="F567" s="46">
        <f t="shared" ref="F567:AJ567" si="186">IFERROR((F345-F166)/F166,0)</f>
        <v>-0.11027899809126468</v>
      </c>
      <c r="G567" s="46">
        <f t="shared" si="186"/>
        <v>-0.11842653912446686</v>
      </c>
      <c r="H567" s="46">
        <f t="shared" si="186"/>
        <v>-0.1264262134673588</v>
      </c>
      <c r="I567" s="46">
        <f t="shared" si="186"/>
        <v>-0.13428201028729689</v>
      </c>
      <c r="J567" s="46">
        <f t="shared" si="186"/>
        <v>-0.14199777653679976</v>
      </c>
      <c r="K567" s="46">
        <f t="shared" si="186"/>
        <v>0.13389703568655195</v>
      </c>
      <c r="L567" s="46">
        <f t="shared" si="186"/>
        <v>0.12352812671396235</v>
      </c>
      <c r="M567" s="46">
        <f t="shared" si="186"/>
        <v>0.11334713607239626</v>
      </c>
      <c r="N567" s="46">
        <f t="shared" si="186"/>
        <v>0.1033490011014017</v>
      </c>
      <c r="O567" s="46">
        <f t="shared" si="186"/>
        <v>9.3528839377769415E-2</v>
      </c>
      <c r="P567" s="46">
        <f t="shared" si="186"/>
        <v>8.3881940765437243E-2</v>
      </c>
      <c r="Q567" s="46">
        <f t="shared" si="186"/>
        <v>7.7126225284463931E-2</v>
      </c>
      <c r="R567" s="46">
        <f t="shared" si="186"/>
        <v>7.045420339576193E-2</v>
      </c>
      <c r="S567" s="46">
        <f t="shared" si="186"/>
        <v>6.38643294090325E-2</v>
      </c>
      <c r="T567" s="46">
        <f t="shared" si="186"/>
        <v>5.7355095463082872E-2</v>
      </c>
      <c r="U567" s="46">
        <f t="shared" si="186"/>
        <v>5.092503037558406E-2</v>
      </c>
      <c r="V567" s="46">
        <f t="shared" si="186"/>
        <v>4.5931665221922074E-2</v>
      </c>
      <c r="W567" s="46">
        <f t="shared" si="186"/>
        <v>4.0985526626042497E-2</v>
      </c>
      <c r="X567" s="46">
        <f t="shared" si="186"/>
        <v>3.6085947747990871E-2</v>
      </c>
      <c r="Y567" s="46">
        <f t="shared" si="186"/>
        <v>3.1232274243399319E-2</v>
      </c>
      <c r="Z567" s="46">
        <f t="shared" si="186"/>
        <v>2.6423863972157773E-2</v>
      </c>
      <c r="AA567" s="46">
        <f t="shared" si="186"/>
        <v>1.9931929772109079E-2</v>
      </c>
      <c r="AB567" s="46">
        <f t="shared" si="186"/>
        <v>1.4684488681946195E-2</v>
      </c>
      <c r="AC567" s="46">
        <f t="shared" si="186"/>
        <v>9.49076626536648E-3</v>
      </c>
      <c r="AD567" s="46">
        <f t="shared" si="186"/>
        <v>4.3499418365029472E-3</v>
      </c>
      <c r="AE567" s="46">
        <f t="shared" si="186"/>
        <v>-7.3878865787089132E-4</v>
      </c>
      <c r="AF567" s="46">
        <f t="shared" si="186"/>
        <v>-5.7762130575720293E-3</v>
      </c>
      <c r="AG567" s="46">
        <f t="shared" si="186"/>
        <v>-1.0763103395633253E-2</v>
      </c>
      <c r="AH567" s="46">
        <f t="shared" si="186"/>
        <v>-1.5700216292739797E-2</v>
      </c>
      <c r="AI567" s="46">
        <f t="shared" si="186"/>
        <v>-2.0588293339933252E-2</v>
      </c>
      <c r="AJ567" s="46">
        <f t="shared" si="186"/>
        <v>-2.5428061469950372E-2</v>
      </c>
      <c r="AK567" s="46"/>
    </row>
    <row r="568" spans="3:37">
      <c r="C568" t="s">
        <v>7046</v>
      </c>
      <c r="D568" t="s">
        <v>43</v>
      </c>
      <c r="E568" t="s">
        <v>6766</v>
      </c>
      <c r="F568" s="46">
        <f t="shared" ref="F568:AJ568" si="187">IFERROR((F346-F167)/F167,0)</f>
        <v>0</v>
      </c>
      <c r="G568" s="46">
        <f t="shared" si="187"/>
        <v>0</v>
      </c>
      <c r="H568" s="46">
        <f t="shared" si="187"/>
        <v>0</v>
      </c>
      <c r="I568" s="46">
        <f t="shared" si="187"/>
        <v>0</v>
      </c>
      <c r="J568" s="46">
        <f t="shared" si="187"/>
        <v>0</v>
      </c>
      <c r="K568" s="46">
        <f t="shared" si="187"/>
        <v>0</v>
      </c>
      <c r="L568" s="46">
        <f t="shared" si="187"/>
        <v>0</v>
      </c>
      <c r="M568" s="46">
        <f t="shared" si="187"/>
        <v>0</v>
      </c>
      <c r="N568" s="46">
        <f t="shared" si="187"/>
        <v>0</v>
      </c>
      <c r="O568" s="46">
        <f t="shared" si="187"/>
        <v>0</v>
      </c>
      <c r="P568" s="46">
        <f t="shared" si="187"/>
        <v>0</v>
      </c>
      <c r="Q568" s="46">
        <f t="shared" si="187"/>
        <v>0</v>
      </c>
      <c r="R568" s="46">
        <f t="shared" si="187"/>
        <v>0</v>
      </c>
      <c r="S568" s="46">
        <f t="shared" si="187"/>
        <v>0</v>
      </c>
      <c r="T568" s="46">
        <f t="shared" si="187"/>
        <v>0</v>
      </c>
      <c r="U568" s="46">
        <f t="shared" si="187"/>
        <v>0</v>
      </c>
      <c r="V568" s="46">
        <f t="shared" si="187"/>
        <v>0</v>
      </c>
      <c r="W568" s="46">
        <f t="shared" si="187"/>
        <v>0</v>
      </c>
      <c r="X568" s="46">
        <f t="shared" si="187"/>
        <v>0</v>
      </c>
      <c r="Y568" s="46">
        <f t="shared" si="187"/>
        <v>0</v>
      </c>
      <c r="Z568" s="46">
        <f t="shared" si="187"/>
        <v>0</v>
      </c>
      <c r="AA568" s="46">
        <f t="shared" si="187"/>
        <v>0</v>
      </c>
      <c r="AB568" s="46">
        <f t="shared" si="187"/>
        <v>0</v>
      </c>
      <c r="AC568" s="46">
        <f t="shared" si="187"/>
        <v>0</v>
      </c>
      <c r="AD568" s="46">
        <f t="shared" si="187"/>
        <v>0</v>
      </c>
      <c r="AE568" s="46">
        <f t="shared" si="187"/>
        <v>0</v>
      </c>
      <c r="AF568" s="46">
        <f t="shared" si="187"/>
        <v>0</v>
      </c>
      <c r="AG568" s="46">
        <f t="shared" si="187"/>
        <v>0</v>
      </c>
      <c r="AH568" s="46">
        <f t="shared" si="187"/>
        <v>0</v>
      </c>
      <c r="AI568" s="46">
        <f t="shared" si="187"/>
        <v>0</v>
      </c>
      <c r="AJ568" s="46">
        <f t="shared" si="187"/>
        <v>0</v>
      </c>
      <c r="AK568" s="46"/>
    </row>
    <row r="569" spans="3:37">
      <c r="C569" t="s">
        <v>7046</v>
      </c>
      <c r="D569" t="s">
        <v>44</v>
      </c>
      <c r="E569" t="s">
        <v>6765</v>
      </c>
      <c r="F569" s="46">
        <f t="shared" ref="F569:AJ569" si="188">IFERROR((F347-F168)/F168,0)</f>
        <v>-0.99794226272702991</v>
      </c>
      <c r="G569" s="46">
        <f t="shared" si="188"/>
        <v>-0.99776233450276119</v>
      </c>
      <c r="H569" s="46">
        <f t="shared" si="188"/>
        <v>-0.9984547749589745</v>
      </c>
      <c r="I569" s="46">
        <f t="shared" si="188"/>
        <v>-0.99820209332346155</v>
      </c>
      <c r="J569" s="46">
        <f t="shared" si="188"/>
        <v>-0.99835807061225557</v>
      </c>
      <c r="K569" s="46">
        <f t="shared" si="188"/>
        <v>-0.99842739345721199</v>
      </c>
      <c r="L569" s="46">
        <f t="shared" si="188"/>
        <v>-0.99847934174570929</v>
      </c>
      <c r="M569" s="46">
        <f t="shared" si="188"/>
        <v>-0.99848914274824185</v>
      </c>
      <c r="N569" s="46">
        <f t="shared" si="188"/>
        <v>-0.99850023404457022</v>
      </c>
      <c r="O569" s="46">
        <f t="shared" si="188"/>
        <v>-0.99851155672109815</v>
      </c>
      <c r="P569" s="46">
        <f t="shared" si="188"/>
        <v>-0.99852681483877737</v>
      </c>
      <c r="Q569" s="46">
        <f t="shared" si="188"/>
        <v>-0.99853389825914496</v>
      </c>
      <c r="R569" s="46">
        <f t="shared" si="188"/>
        <v>-0.99854684609633937</v>
      </c>
      <c r="S569" s="46">
        <f t="shared" si="188"/>
        <v>-0.99855313525503353</v>
      </c>
      <c r="T569" s="46">
        <f t="shared" si="188"/>
        <v>-0.9985598878648877</v>
      </c>
      <c r="U569" s="46">
        <f t="shared" si="188"/>
        <v>-0.9985612713805796</v>
      </c>
      <c r="V569" s="46">
        <f t="shared" si="188"/>
        <v>-0.99856154527660823</v>
      </c>
      <c r="W569" s="46">
        <f t="shared" si="188"/>
        <v>-0.99857375638659485</v>
      </c>
      <c r="X569" s="46">
        <f t="shared" si="188"/>
        <v>-0.99858744944612521</v>
      </c>
      <c r="Y569" s="46">
        <f t="shared" si="188"/>
        <v>-0.99859301784075249</v>
      </c>
      <c r="Z569" s="46">
        <f t="shared" si="188"/>
        <v>-0.99861055710119351</v>
      </c>
      <c r="AA569" s="46">
        <f t="shared" si="188"/>
        <v>-0.99861909810364879</v>
      </c>
      <c r="AB569" s="46">
        <f t="shared" si="188"/>
        <v>-0.99862360929488114</v>
      </c>
      <c r="AC569" s="46">
        <f t="shared" si="188"/>
        <v>-0.99862701858320735</v>
      </c>
      <c r="AD569" s="46">
        <f t="shared" si="188"/>
        <v>-0.99726712960996722</v>
      </c>
      <c r="AE569" s="46">
        <f t="shared" si="188"/>
        <v>-0.99728140452542091</v>
      </c>
      <c r="AF569" s="46">
        <f t="shared" si="188"/>
        <v>-0.99729960562086772</v>
      </c>
      <c r="AG569" s="46">
        <f t="shared" si="188"/>
        <v>-0.99731738471225562</v>
      </c>
      <c r="AH569" s="46">
        <f t="shared" si="188"/>
        <v>-0.99733308880407867</v>
      </c>
      <c r="AI569" s="46">
        <f t="shared" si="188"/>
        <v>-0.99735535313488932</v>
      </c>
      <c r="AJ569" s="46">
        <f t="shared" si="188"/>
        <v>-0.99736478482813851</v>
      </c>
      <c r="AK569" s="46"/>
    </row>
    <row r="570" spans="3:37">
      <c r="C570" t="s">
        <v>7046</v>
      </c>
      <c r="D570" t="s">
        <v>45</v>
      </c>
      <c r="E570" t="s">
        <v>6764</v>
      </c>
      <c r="F570" s="46">
        <f t="shared" ref="F570:AJ570" si="189">IFERROR((F348-F169)/F169,0)</f>
        <v>-0.12015699780502434</v>
      </c>
      <c r="G570" s="46">
        <f t="shared" si="189"/>
        <v>1.0175024458012093E-2</v>
      </c>
      <c r="H570" s="46">
        <f t="shared" si="189"/>
        <v>-5.6233491120306883E-3</v>
      </c>
      <c r="I570" s="46">
        <f t="shared" si="189"/>
        <v>-2.0935182567210033E-2</v>
      </c>
      <c r="J570" s="46">
        <f t="shared" si="189"/>
        <v>-3.5782610916468671E-2</v>
      </c>
      <c r="K570" s="46">
        <f t="shared" si="189"/>
        <v>-5.0186446524974719E-2</v>
      </c>
      <c r="L570" s="46">
        <f t="shared" si="189"/>
        <v>-5.5662793225942128E-2</v>
      </c>
      <c r="M570" s="46">
        <f t="shared" si="189"/>
        <v>-6.107635192258918E-2</v>
      </c>
      <c r="N570" s="46">
        <f t="shared" si="189"/>
        <v>-6.6428196285693158E-2</v>
      </c>
      <c r="O570" s="46">
        <f t="shared" si="189"/>
        <v>6.0892142119806952E-2</v>
      </c>
      <c r="P570" s="46">
        <f t="shared" si="189"/>
        <v>5.4913239227462655E-2</v>
      </c>
      <c r="Q570" s="46">
        <f t="shared" si="189"/>
        <v>5.2358022971404405E-2</v>
      </c>
      <c r="R570" s="46">
        <f t="shared" si="189"/>
        <v>4.9815155320320617E-2</v>
      </c>
      <c r="S570" s="46">
        <f t="shared" si="189"/>
        <v>4.7284546974255125E-2</v>
      </c>
      <c r="T570" s="46">
        <f t="shared" si="189"/>
        <v>4.476610949221968E-2</v>
      </c>
      <c r="U570" s="46">
        <f t="shared" si="189"/>
        <v>4.2259755281892478E-2</v>
      </c>
      <c r="V570" s="46">
        <f t="shared" si="189"/>
        <v>4.1201997069321768E-2</v>
      </c>
      <c r="W570" s="46">
        <f t="shared" si="189"/>
        <v>4.0146383654326039E-2</v>
      </c>
      <c r="X570" s="46">
        <f t="shared" si="189"/>
        <v>3.909290852005997E-2</v>
      </c>
      <c r="Y570" s="46">
        <f t="shared" si="189"/>
        <v>3.8041565176053109E-2</v>
      </c>
      <c r="Z570" s="46">
        <f t="shared" si="189"/>
        <v>3.6992347158076928E-2</v>
      </c>
      <c r="AA570" s="46">
        <f t="shared" si="189"/>
        <v>3.4049928661884152E-2</v>
      </c>
      <c r="AB570" s="46">
        <f t="shared" si="189"/>
        <v>3.2408368211506951E-2</v>
      </c>
      <c r="AC570" s="46">
        <f t="shared" si="189"/>
        <v>3.0772011474282719E-2</v>
      </c>
      <c r="AD570" s="46">
        <f t="shared" si="189"/>
        <v>2.9140833745871043E-2</v>
      </c>
      <c r="AE570" s="46">
        <f t="shared" si="189"/>
        <v>2.7514810478061261E-2</v>
      </c>
      <c r="AF570" s="46">
        <f t="shared" si="189"/>
        <v>2.5893917277538848E-2</v>
      </c>
      <c r="AG570" s="46">
        <f t="shared" si="189"/>
        <v>2.4278129904670057E-2</v>
      </c>
      <c r="AH570" s="46">
        <f t="shared" si="189"/>
        <v>2.2667424272289953E-2</v>
      </c>
      <c r="AI570" s="46">
        <f t="shared" si="189"/>
        <v>2.1061776444506658E-2</v>
      </c>
      <c r="AJ570" s="46">
        <f t="shared" si="189"/>
        <v>1.9461162635516151E-2</v>
      </c>
      <c r="AK570" s="46"/>
    </row>
    <row r="571" spans="3:37">
      <c r="C571" t="s">
        <v>7046</v>
      </c>
      <c r="D571" t="s">
        <v>46</v>
      </c>
      <c r="E571" t="s">
        <v>6763</v>
      </c>
      <c r="F571" s="46">
        <f t="shared" ref="F571:AJ571" si="190">IFERROR((F349-F170)/F170,0)</f>
        <v>-0.16350173069213858</v>
      </c>
      <c r="G571" s="46">
        <f t="shared" si="190"/>
        <v>-0.17116188927979398</v>
      </c>
      <c r="H571" s="46">
        <f t="shared" si="190"/>
        <v>9.5089298000298333E-2</v>
      </c>
      <c r="I571" s="46">
        <f t="shared" si="190"/>
        <v>8.5241476147808096E-2</v>
      </c>
      <c r="J571" s="46">
        <f t="shared" si="190"/>
        <v>7.5569192963533649E-2</v>
      </c>
      <c r="K571" s="46">
        <f t="shared" si="190"/>
        <v>6.6067796410642879E-2</v>
      </c>
      <c r="L571" s="46">
        <f t="shared" si="190"/>
        <v>5.6319151170647092E-2</v>
      </c>
      <c r="M571" s="46">
        <f t="shared" si="190"/>
        <v>4.6747183066894085E-2</v>
      </c>
      <c r="N571" s="46">
        <f t="shared" si="190"/>
        <v>3.7347132285131035E-2</v>
      </c>
      <c r="O571" s="46">
        <f t="shared" si="190"/>
        <v>2.8114408466631866E-2</v>
      </c>
      <c r="P571" s="46">
        <f t="shared" si="190"/>
        <v>1.9044583233673994E-2</v>
      </c>
      <c r="Q571" s="46">
        <f t="shared" si="190"/>
        <v>1.2692991784616494E-2</v>
      </c>
      <c r="R571" s="46">
        <f t="shared" si="190"/>
        <v>6.4200874126728374E-3</v>
      </c>
      <c r="S571" s="46">
        <f t="shared" si="190"/>
        <v>2.2441689008169039E-4</v>
      </c>
      <c r="T571" s="46">
        <f t="shared" si="190"/>
        <v>-5.895437444733009E-3</v>
      </c>
      <c r="U571" s="46">
        <f t="shared" si="190"/>
        <v>-1.1940858768597996E-2</v>
      </c>
      <c r="V571" s="46">
        <f t="shared" si="190"/>
        <v>-1.6635522938713777E-2</v>
      </c>
      <c r="W571" s="46">
        <f t="shared" si="190"/>
        <v>-2.1285785623683398E-2</v>
      </c>
      <c r="X571" s="46">
        <f t="shared" si="190"/>
        <v>-2.5892273773378795E-2</v>
      </c>
      <c r="Y571" s="46">
        <f t="shared" si="190"/>
        <v>-3.0455602589565069E-2</v>
      </c>
      <c r="Z571" s="46">
        <f t="shared" si="190"/>
        <v>-3.497637579980363E-2</v>
      </c>
      <c r="AA571" s="46">
        <f t="shared" si="190"/>
        <v>-4.1079965252172376E-2</v>
      </c>
      <c r="AB571" s="46">
        <f t="shared" si="190"/>
        <v>-4.6013506644136379E-2</v>
      </c>
      <c r="AC571" s="46">
        <f t="shared" si="190"/>
        <v>-5.0896542790764353E-2</v>
      </c>
      <c r="AD571" s="46">
        <f t="shared" si="190"/>
        <v>-5.5729845284843239E-2</v>
      </c>
      <c r="AE571" s="46">
        <f t="shared" si="190"/>
        <v>-6.0514170081476991E-2</v>
      </c>
      <c r="AF571" s="46">
        <f t="shared" si="190"/>
        <v>-6.5250257892239372E-2</v>
      </c>
      <c r="AG571" s="46">
        <f t="shared" si="190"/>
        <v>-6.99388345674746E-2</v>
      </c>
      <c r="AH571" s="46">
        <f t="shared" si="190"/>
        <v>-7.4580611467140095E-2</v>
      </c>
      <c r="AI571" s="46">
        <f t="shared" si="190"/>
        <v>-7.917628582061588E-2</v>
      </c>
      <c r="AJ571" s="46">
        <f t="shared" si="190"/>
        <v>-8.3726541075831232E-2</v>
      </c>
      <c r="AK571" s="46"/>
    </row>
    <row r="572" spans="3:37">
      <c r="C572" t="s">
        <v>7046</v>
      </c>
      <c r="D572" t="s">
        <v>47</v>
      </c>
      <c r="E572" t="s">
        <v>6762</v>
      </c>
      <c r="F572" s="46">
        <f t="shared" ref="F572:AJ572" si="191">IFERROR((F350-F171)/F171,0)</f>
        <v>-9.2953683883041968E-2</v>
      </c>
      <c r="G572" s="46">
        <f t="shared" si="191"/>
        <v>-1.3998666021615006E-3</v>
      </c>
      <c r="H572" s="46">
        <f t="shared" si="191"/>
        <v>-1.0461477710573821E-2</v>
      </c>
      <c r="I572" s="46">
        <f t="shared" si="191"/>
        <v>-1.9360111914631425E-2</v>
      </c>
      <c r="J572" s="46">
        <f t="shared" si="191"/>
        <v>-2.8100126840180442E-2</v>
      </c>
      <c r="K572" s="46">
        <f t="shared" si="191"/>
        <v>-3.6685726134961363E-2</v>
      </c>
      <c r="L572" s="46">
        <f t="shared" si="191"/>
        <v>-4.5494742918090081E-2</v>
      </c>
      <c r="M572" s="46">
        <f t="shared" si="191"/>
        <v>-5.414411168654161E-2</v>
      </c>
      <c r="N572" s="46">
        <f t="shared" si="191"/>
        <v>-6.2638133477291372E-2</v>
      </c>
      <c r="O572" s="46">
        <f t="shared" si="191"/>
        <v>-7.098095620485087E-2</v>
      </c>
      <c r="P572" s="46">
        <f t="shared" si="191"/>
        <v>-7.9176581415354969E-2</v>
      </c>
      <c r="Q572" s="46">
        <f t="shared" si="191"/>
        <v>-8.4915971278961139E-2</v>
      </c>
      <c r="R572" s="46">
        <f t="shared" si="191"/>
        <v>-9.0584258362042633E-2</v>
      </c>
      <c r="S572" s="46">
        <f t="shared" si="191"/>
        <v>-9.6182755822215332E-2</v>
      </c>
      <c r="T572" s="46">
        <f t="shared" si="191"/>
        <v>-0.10171274467897559</v>
      </c>
      <c r="U572" s="46">
        <f t="shared" si="191"/>
        <v>-0.10717547479090188</v>
      </c>
      <c r="V572" s="46">
        <f t="shared" si="191"/>
        <v>-0.11141764120968116</v>
      </c>
      <c r="W572" s="46">
        <f t="shared" si="191"/>
        <v>-0.1156196858045334</v>
      </c>
      <c r="X572" s="46">
        <f t="shared" si="191"/>
        <v>-0.1197821750964267</v>
      </c>
      <c r="Y572" s="46">
        <f t="shared" si="191"/>
        <v>-0.12390566499057078</v>
      </c>
      <c r="Z572" s="46">
        <f t="shared" si="191"/>
        <v>-0.12799070102391907</v>
      </c>
      <c r="AA572" s="46">
        <f t="shared" si="191"/>
        <v>-0.13350599269774618</v>
      </c>
      <c r="AB572" s="46">
        <f t="shared" si="191"/>
        <v>-0.13796401202783404</v>
      </c>
      <c r="AC572" s="46">
        <f t="shared" si="191"/>
        <v>-0.14237639408804001</v>
      </c>
      <c r="AD572" s="46">
        <f t="shared" si="191"/>
        <v>-0.14674383610076197</v>
      </c>
      <c r="AE572" s="46">
        <f t="shared" si="191"/>
        <v>-0.15106702115796122</v>
      </c>
      <c r="AF572" s="46">
        <f t="shared" si="191"/>
        <v>-0.15534661857732471</v>
      </c>
      <c r="AG572" s="46">
        <f t="shared" si="191"/>
        <v>-0.15958328424771812</v>
      </c>
      <c r="AH572" s="46">
        <f t="shared" si="191"/>
        <v>-0.16377766096428323</v>
      </c>
      <c r="AI572" s="46">
        <f t="shared" si="191"/>
        <v>-0.16793037875356864</v>
      </c>
      <c r="AJ572" s="46">
        <f t="shared" si="191"/>
        <v>-0.17204205518900417</v>
      </c>
      <c r="AK572" s="46"/>
    </row>
    <row r="573" spans="3:37">
      <c r="C573" t="s">
        <v>7046</v>
      </c>
      <c r="D573" t="s">
        <v>48</v>
      </c>
      <c r="E573" t="s">
        <v>6761</v>
      </c>
      <c r="F573" s="46">
        <f t="shared" ref="F573:AJ573" si="192">IFERROR((F351-F172)/F172,0)</f>
        <v>0.29714485171286403</v>
      </c>
      <c r="G573" s="46">
        <f t="shared" si="192"/>
        <v>0.32707075665572077</v>
      </c>
      <c r="H573" s="46">
        <f t="shared" si="192"/>
        <v>-0.32079495645077044</v>
      </c>
      <c r="I573" s="46">
        <f t="shared" si="192"/>
        <v>-0.30436729955556369</v>
      </c>
      <c r="J573" s="46">
        <f t="shared" si="192"/>
        <v>-0.28712528804747844</v>
      </c>
      <c r="K573" s="46">
        <f t="shared" si="192"/>
        <v>-0.26900682889442012</v>
      </c>
      <c r="L573" s="46">
        <f t="shared" si="192"/>
        <v>-0.26647744075910734</v>
      </c>
      <c r="M573" s="46">
        <f t="shared" si="192"/>
        <v>-0.26393048742840974</v>
      </c>
      <c r="N573" s="46">
        <f t="shared" si="192"/>
        <v>-0.26136578529401394</v>
      </c>
      <c r="O573" s="46">
        <f t="shared" si="192"/>
        <v>-0.25878314817965731</v>
      </c>
      <c r="P573" s="46">
        <f t="shared" si="192"/>
        <v>-0.25618238729607662</v>
      </c>
      <c r="Q573" s="46">
        <f t="shared" si="192"/>
        <v>-0.25092572572219723</v>
      </c>
      <c r="R573" s="46">
        <f t="shared" si="192"/>
        <v>-0.24559423622555801</v>
      </c>
      <c r="S573" s="46">
        <f t="shared" si="192"/>
        <v>-0.24018630960351908</v>
      </c>
      <c r="T573" s="46">
        <f t="shared" si="192"/>
        <v>-0.23470029017827368</v>
      </c>
      <c r="U573" s="46">
        <f t="shared" si="192"/>
        <v>-0.22913447410684301</v>
      </c>
      <c r="V573" s="46">
        <f t="shared" si="192"/>
        <v>-0.22063228080655076</v>
      </c>
      <c r="W573" s="46">
        <f t="shared" si="192"/>
        <v>-0.21194044750699562</v>
      </c>
      <c r="X573" s="46">
        <f t="shared" si="192"/>
        <v>-0.20305255781722495</v>
      </c>
      <c r="Y573" s="46">
        <f t="shared" si="192"/>
        <v>-0.19396190258320078</v>
      </c>
      <c r="Z573" s="46">
        <f t="shared" si="192"/>
        <v>-0.1846614629976224</v>
      </c>
      <c r="AA573" s="46">
        <f t="shared" si="192"/>
        <v>-0.17940121437180165</v>
      </c>
      <c r="AB573" s="46">
        <f t="shared" si="192"/>
        <v>-0.17113689010895827</v>
      </c>
      <c r="AC573" s="46">
        <f t="shared" si="192"/>
        <v>-0.16270441083418408</v>
      </c>
      <c r="AD573" s="46">
        <f t="shared" si="192"/>
        <v>-0.15409859159850139</v>
      </c>
      <c r="AE573" s="46">
        <f t="shared" si="192"/>
        <v>-0.1453140320732566</v>
      </c>
      <c r="AF573" s="46">
        <f t="shared" si="192"/>
        <v>-0.13634510524933399</v>
      </c>
      <c r="AG573" s="46">
        <f t="shared" si="192"/>
        <v>-0.12718594541729306</v>
      </c>
      <c r="AH573" s="46">
        <f t="shared" si="192"/>
        <v>-0.11783043537447718</v>
      </c>
      <c r="AI573" s="46">
        <f t="shared" si="192"/>
        <v>-0.10827219280045922</v>
      </c>
      <c r="AJ573" s="46">
        <f t="shared" si="192"/>
        <v>-9.8504555737062002E-2</v>
      </c>
      <c r="AK573" s="46"/>
    </row>
    <row r="574" spans="3:37">
      <c r="C574" t="s">
        <v>7046</v>
      </c>
      <c r="D574" t="s">
        <v>49</v>
      </c>
      <c r="E574" t="s">
        <v>6760</v>
      </c>
      <c r="F574" s="46">
        <f t="shared" ref="F574:AJ574" si="193">IFERROR((F352-F173)/F173,0)</f>
        <v>-4.7886184989436961E-2</v>
      </c>
      <c r="G574" s="46">
        <f t="shared" si="193"/>
        <v>-3.8546097385084944E-2</v>
      </c>
      <c r="H574" s="46">
        <f t="shared" si="193"/>
        <v>-2.8274899794368792E-2</v>
      </c>
      <c r="I574" s="46">
        <f t="shared" si="193"/>
        <v>-1.9085447360763324E-2</v>
      </c>
      <c r="J574" s="46">
        <f t="shared" si="193"/>
        <v>-9.9680125794586027E-3</v>
      </c>
      <c r="K574" s="46">
        <f t="shared" si="193"/>
        <v>3.0507259702357236E-3</v>
      </c>
      <c r="L574" s="46">
        <f t="shared" si="193"/>
        <v>3.4162692377176919E-3</v>
      </c>
      <c r="M574" s="46">
        <f t="shared" si="193"/>
        <v>3.7820790332837402E-3</v>
      </c>
      <c r="N574" s="46">
        <f t="shared" si="193"/>
        <v>4.1481556485403305E-3</v>
      </c>
      <c r="O574" s="46">
        <f t="shared" si="193"/>
        <v>4.5144993755188633E-3</v>
      </c>
      <c r="P574" s="46">
        <f t="shared" si="193"/>
        <v>4.8811105066779168E-3</v>
      </c>
      <c r="Q574" s="46">
        <f t="shared" si="193"/>
        <v>-2.884743353481569E-3</v>
      </c>
      <c r="R574" s="46">
        <f t="shared" si="193"/>
        <v>-6.9167460719155472E-4</v>
      </c>
      <c r="S574" s="46">
        <f t="shared" si="193"/>
        <v>-4.9195979124234978E-4</v>
      </c>
      <c r="T574" s="46">
        <f t="shared" si="193"/>
        <v>-2.9136258288112063E-4</v>
      </c>
      <c r="U574" s="46">
        <f t="shared" si="193"/>
        <v>-8.9877121198611999E-5</v>
      </c>
      <c r="V574" s="46">
        <f t="shared" si="193"/>
        <v>-8.9877121198611999E-5</v>
      </c>
      <c r="W574" s="46">
        <f t="shared" si="193"/>
        <v>-8.9877121198611999E-5</v>
      </c>
      <c r="X574" s="46">
        <f t="shared" si="193"/>
        <v>-8.9877121198611999E-5</v>
      </c>
      <c r="Y574" s="46">
        <f t="shared" si="193"/>
        <v>-8.9877121198611999E-5</v>
      </c>
      <c r="Z574" s="46">
        <f t="shared" si="193"/>
        <v>-8.9877121198611999E-5</v>
      </c>
      <c r="AA574" s="46">
        <f t="shared" si="193"/>
        <v>-1.561459413259426E-4</v>
      </c>
      <c r="AB574" s="46">
        <f t="shared" si="193"/>
        <v>-2.2321727946661673E-4</v>
      </c>
      <c r="AC574" s="46">
        <f t="shared" si="193"/>
        <v>-2.9041522702307181E-4</v>
      </c>
      <c r="AD574" s="46">
        <f t="shared" si="193"/>
        <v>-3.5774014283224777E-4</v>
      </c>
      <c r="AE574" s="46">
        <f t="shared" si="193"/>
        <v>-4.2519238708702771E-4</v>
      </c>
      <c r="AF574" s="46">
        <f t="shared" si="193"/>
        <v>-4.9277232134500588E-4</v>
      </c>
      <c r="AG574" s="46">
        <f t="shared" si="193"/>
        <v>4.5417910232031881E-4</v>
      </c>
      <c r="AH574" s="46">
        <f t="shared" si="193"/>
        <v>3.8730491639851815E-4</v>
      </c>
      <c r="AI574" s="46">
        <f t="shared" si="193"/>
        <v>3.2030377426246716E-4</v>
      </c>
      <c r="AJ574" s="46">
        <f t="shared" si="193"/>
        <v>2.5317531404147275E-4</v>
      </c>
      <c r="AK574" s="46"/>
    </row>
    <row r="575" spans="3:37">
      <c r="C575" t="s">
        <v>7046</v>
      </c>
      <c r="D575" t="s">
        <v>50</v>
      </c>
      <c r="E575" t="s">
        <v>6759</v>
      </c>
      <c r="F575" s="46">
        <f t="shared" ref="F575:AJ575" si="194">IFERROR((F353-F174)/F174,0)</f>
        <v>-4.7886184989437024E-2</v>
      </c>
      <c r="G575" s="46">
        <f t="shared" si="194"/>
        <v>-3.8605442728126216E-2</v>
      </c>
      <c r="H575" s="46">
        <f t="shared" si="194"/>
        <v>-2.8215788832618952E-2</v>
      </c>
      <c r="I575" s="46">
        <f t="shared" si="194"/>
        <v>-1.9085447360763282E-2</v>
      </c>
      <c r="J575" s="46">
        <f t="shared" si="194"/>
        <v>-1.0026660289157042E-2</v>
      </c>
      <c r="K575" s="46">
        <f t="shared" si="194"/>
        <v>1.2978617416653358E-4</v>
      </c>
      <c r="L575" s="46">
        <f t="shared" si="194"/>
        <v>4.9426495921541793E-4</v>
      </c>
      <c r="M575" s="46">
        <f t="shared" si="194"/>
        <v>-3.1021831862830762E-4</v>
      </c>
      <c r="N575" s="46">
        <f t="shared" si="194"/>
        <v>5.4365846828054096E-5</v>
      </c>
      <c r="O575" s="46">
        <f t="shared" si="194"/>
        <v>4.1921603502473906E-4</v>
      </c>
      <c r="P575" s="46">
        <f t="shared" si="194"/>
        <v>-3.8617545404431814E-4</v>
      </c>
      <c r="Q575" s="46">
        <f t="shared" si="194"/>
        <v>-5.3858980843076549E-4</v>
      </c>
      <c r="R575" s="46">
        <f t="shared" si="194"/>
        <v>4.8398224621184262E-4</v>
      </c>
      <c r="S575" s="46">
        <f t="shared" si="194"/>
        <v>3.3281402479707045E-4</v>
      </c>
      <c r="T575" s="46">
        <f t="shared" si="194"/>
        <v>1.8097790255130515E-4</v>
      </c>
      <c r="U575" s="46">
        <f t="shared" si="194"/>
        <v>2.8469443232633689E-5</v>
      </c>
      <c r="V575" s="46">
        <f t="shared" si="194"/>
        <v>2.8469443232633689E-5</v>
      </c>
      <c r="W575" s="46">
        <f t="shared" si="194"/>
        <v>2.8469443232633689E-5</v>
      </c>
      <c r="X575" s="46">
        <f t="shared" si="194"/>
        <v>2.8469443232633689E-5</v>
      </c>
      <c r="Y575" s="46">
        <f t="shared" si="194"/>
        <v>2.8469443232633689E-5</v>
      </c>
      <c r="Z575" s="46">
        <f t="shared" si="194"/>
        <v>2.8469443232633689E-5</v>
      </c>
      <c r="AA575" s="46">
        <f t="shared" si="194"/>
        <v>-5.7158530610355288E-4</v>
      </c>
      <c r="AB575" s="46">
        <f t="shared" si="194"/>
        <v>3.708271547108012E-4</v>
      </c>
      <c r="AC575" s="46">
        <f t="shared" si="194"/>
        <v>1.2580835552671081E-4</v>
      </c>
      <c r="AD575" s="46">
        <f t="shared" si="194"/>
        <v>-1.1967339840300559E-4</v>
      </c>
      <c r="AE575" s="46">
        <f t="shared" si="194"/>
        <v>-3.6561942042537683E-4</v>
      </c>
      <c r="AF575" s="46">
        <f t="shared" si="194"/>
        <v>5.8055604628526488E-4</v>
      </c>
      <c r="AG575" s="46">
        <f t="shared" si="194"/>
        <v>3.3480740692574859E-4</v>
      </c>
      <c r="AH575" s="46">
        <f t="shared" si="194"/>
        <v>8.8592672470011298E-5</v>
      </c>
      <c r="AI575" s="46">
        <f t="shared" si="194"/>
        <v>-1.5808948435738453E-4</v>
      </c>
      <c r="AJ575" s="46">
        <f t="shared" si="194"/>
        <v>-4.0524039587720587E-4</v>
      </c>
      <c r="AK575" s="46"/>
    </row>
    <row r="576" spans="3:37">
      <c r="C576" t="s">
        <v>7046</v>
      </c>
      <c r="D576" t="s">
        <v>51</v>
      </c>
      <c r="E576" t="s">
        <v>6758</v>
      </c>
      <c r="F576" s="46">
        <f t="shared" ref="F576:AJ576" si="195">IFERROR((F354-F175)/F175,0)</f>
        <v>0</v>
      </c>
      <c r="G576" s="46">
        <f t="shared" si="195"/>
        <v>0</v>
      </c>
      <c r="H576" s="46">
        <f t="shared" si="195"/>
        <v>0</v>
      </c>
      <c r="I576" s="46">
        <f t="shared" si="195"/>
        <v>0</v>
      </c>
      <c r="J576" s="46">
        <f t="shared" si="195"/>
        <v>0</v>
      </c>
      <c r="K576" s="46">
        <f t="shared" si="195"/>
        <v>0</v>
      </c>
      <c r="L576" s="46">
        <f t="shared" si="195"/>
        <v>0</v>
      </c>
      <c r="M576" s="46">
        <f t="shared" si="195"/>
        <v>0</v>
      </c>
      <c r="N576" s="46">
        <f t="shared" si="195"/>
        <v>0</v>
      </c>
      <c r="O576" s="46">
        <f t="shared" si="195"/>
        <v>0</v>
      </c>
      <c r="P576" s="46">
        <f t="shared" si="195"/>
        <v>0</v>
      </c>
      <c r="Q576" s="46">
        <f t="shared" si="195"/>
        <v>0</v>
      </c>
      <c r="R576" s="46">
        <f t="shared" si="195"/>
        <v>0</v>
      </c>
      <c r="S576" s="46">
        <f t="shared" si="195"/>
        <v>0</v>
      </c>
      <c r="T576" s="46">
        <f t="shared" si="195"/>
        <v>0</v>
      </c>
      <c r="U576" s="46">
        <f t="shared" si="195"/>
        <v>0</v>
      </c>
      <c r="V576" s="46">
        <f t="shared" si="195"/>
        <v>0</v>
      </c>
      <c r="W576" s="46">
        <f t="shared" si="195"/>
        <v>0</v>
      </c>
      <c r="X576" s="46">
        <f t="shared" si="195"/>
        <v>0</v>
      </c>
      <c r="Y576" s="46">
        <f t="shared" si="195"/>
        <v>0</v>
      </c>
      <c r="Z576" s="46">
        <f t="shared" si="195"/>
        <v>0</v>
      </c>
      <c r="AA576" s="46">
        <f t="shared" si="195"/>
        <v>0</v>
      </c>
      <c r="AB576" s="46">
        <f t="shared" si="195"/>
        <v>0</v>
      </c>
      <c r="AC576" s="46">
        <f t="shared" si="195"/>
        <v>0</v>
      </c>
      <c r="AD576" s="46">
        <f t="shared" si="195"/>
        <v>0</v>
      </c>
      <c r="AE576" s="46">
        <f t="shared" si="195"/>
        <v>0</v>
      </c>
      <c r="AF576" s="46">
        <f t="shared" si="195"/>
        <v>0</v>
      </c>
      <c r="AG576" s="46">
        <f t="shared" si="195"/>
        <v>0</v>
      </c>
      <c r="AH576" s="46">
        <f t="shared" si="195"/>
        <v>0</v>
      </c>
      <c r="AI576" s="46">
        <f t="shared" si="195"/>
        <v>0</v>
      </c>
      <c r="AJ576" s="46">
        <f t="shared" si="195"/>
        <v>0</v>
      </c>
      <c r="AK576" s="46"/>
    </row>
    <row r="577" spans="3:37">
      <c r="C577" t="s">
        <v>7046</v>
      </c>
      <c r="D577" t="s">
        <v>52</v>
      </c>
      <c r="E577" t="s">
        <v>6757</v>
      </c>
      <c r="F577" s="46">
        <f t="shared" ref="F577:AJ577" si="196">IFERROR((F355-F176)/F176,0)</f>
        <v>0</v>
      </c>
      <c r="G577" s="46">
        <f t="shared" si="196"/>
        <v>0</v>
      </c>
      <c r="H577" s="46">
        <f t="shared" si="196"/>
        <v>0</v>
      </c>
      <c r="I577" s="46">
        <f t="shared" si="196"/>
        <v>0</v>
      </c>
      <c r="J577" s="46">
        <f t="shared" si="196"/>
        <v>0</v>
      </c>
      <c r="K577" s="46">
        <f t="shared" si="196"/>
        <v>0</v>
      </c>
      <c r="L577" s="46">
        <f t="shared" si="196"/>
        <v>0</v>
      </c>
      <c r="M577" s="46">
        <f t="shared" si="196"/>
        <v>0</v>
      </c>
      <c r="N577" s="46">
        <f t="shared" si="196"/>
        <v>0</v>
      </c>
      <c r="O577" s="46">
        <f t="shared" si="196"/>
        <v>0</v>
      </c>
      <c r="P577" s="46">
        <f t="shared" si="196"/>
        <v>0</v>
      </c>
      <c r="Q577" s="46">
        <f t="shared" si="196"/>
        <v>0</v>
      </c>
      <c r="R577" s="46">
        <f t="shared" si="196"/>
        <v>0</v>
      </c>
      <c r="S577" s="46">
        <f t="shared" si="196"/>
        <v>0</v>
      </c>
      <c r="T577" s="46">
        <f t="shared" si="196"/>
        <v>0</v>
      </c>
      <c r="U577" s="46">
        <f t="shared" si="196"/>
        <v>0</v>
      </c>
      <c r="V577" s="46">
        <f t="shared" si="196"/>
        <v>0</v>
      </c>
      <c r="W577" s="46">
        <f t="shared" si="196"/>
        <v>0</v>
      </c>
      <c r="X577" s="46">
        <f t="shared" si="196"/>
        <v>0</v>
      </c>
      <c r="Y577" s="46">
        <f t="shared" si="196"/>
        <v>0</v>
      </c>
      <c r="Z577" s="46">
        <f t="shared" si="196"/>
        <v>0</v>
      </c>
      <c r="AA577" s="46">
        <f t="shared" si="196"/>
        <v>0</v>
      </c>
      <c r="AB577" s="46">
        <f t="shared" si="196"/>
        <v>0</v>
      </c>
      <c r="AC577" s="46">
        <f t="shared" si="196"/>
        <v>0</v>
      </c>
      <c r="AD577" s="46">
        <f t="shared" si="196"/>
        <v>0</v>
      </c>
      <c r="AE577" s="46">
        <f t="shared" si="196"/>
        <v>0</v>
      </c>
      <c r="AF577" s="46">
        <f t="shared" si="196"/>
        <v>0</v>
      </c>
      <c r="AG577" s="46">
        <f t="shared" si="196"/>
        <v>0</v>
      </c>
      <c r="AH577" s="46">
        <f t="shared" si="196"/>
        <v>0</v>
      </c>
      <c r="AI577" s="46">
        <f t="shared" si="196"/>
        <v>0</v>
      </c>
      <c r="AJ577" s="46">
        <f t="shared" si="196"/>
        <v>0</v>
      </c>
      <c r="AK577" s="46"/>
    </row>
    <row r="578" spans="3:37">
      <c r="C578" t="s">
        <v>7046</v>
      </c>
      <c r="D578" t="s">
        <v>53</v>
      </c>
      <c r="E578" t="s">
        <v>6756</v>
      </c>
      <c r="F578" s="46">
        <f t="shared" ref="F578:AJ578" si="197">IFERROR((F356-F177)/F177,0)</f>
        <v>0</v>
      </c>
      <c r="G578" s="46">
        <f t="shared" si="197"/>
        <v>0</v>
      </c>
      <c r="H578" s="46">
        <f t="shared" si="197"/>
        <v>0</v>
      </c>
      <c r="I578" s="46">
        <f t="shared" si="197"/>
        <v>0</v>
      </c>
      <c r="J578" s="46">
        <f t="shared" si="197"/>
        <v>0</v>
      </c>
      <c r="K578" s="46">
        <f t="shared" si="197"/>
        <v>0</v>
      </c>
      <c r="L578" s="46">
        <f t="shared" si="197"/>
        <v>0</v>
      </c>
      <c r="M578" s="46">
        <f t="shared" si="197"/>
        <v>0</v>
      </c>
      <c r="N578" s="46">
        <f t="shared" si="197"/>
        <v>0</v>
      </c>
      <c r="O578" s="46">
        <f t="shared" si="197"/>
        <v>0</v>
      </c>
      <c r="P578" s="46">
        <f t="shared" si="197"/>
        <v>0</v>
      </c>
      <c r="Q578" s="46">
        <f t="shared" si="197"/>
        <v>0</v>
      </c>
      <c r="R578" s="46">
        <f t="shared" si="197"/>
        <v>0</v>
      </c>
      <c r="S578" s="46">
        <f t="shared" si="197"/>
        <v>0</v>
      </c>
      <c r="T578" s="46">
        <f t="shared" si="197"/>
        <v>0</v>
      </c>
      <c r="U578" s="46">
        <f t="shared" si="197"/>
        <v>0</v>
      </c>
      <c r="V578" s="46">
        <f t="shared" si="197"/>
        <v>0</v>
      </c>
      <c r="W578" s="46">
        <f t="shared" si="197"/>
        <v>0</v>
      </c>
      <c r="X578" s="46">
        <f t="shared" si="197"/>
        <v>0</v>
      </c>
      <c r="Y578" s="46">
        <f t="shared" si="197"/>
        <v>0</v>
      </c>
      <c r="Z578" s="46">
        <f t="shared" si="197"/>
        <v>0</v>
      </c>
      <c r="AA578" s="46">
        <f t="shared" si="197"/>
        <v>0</v>
      </c>
      <c r="AB578" s="46">
        <f t="shared" si="197"/>
        <v>0</v>
      </c>
      <c r="AC578" s="46">
        <f t="shared" si="197"/>
        <v>0</v>
      </c>
      <c r="AD578" s="46">
        <f t="shared" si="197"/>
        <v>0</v>
      </c>
      <c r="AE578" s="46">
        <f t="shared" si="197"/>
        <v>0</v>
      </c>
      <c r="AF578" s="46">
        <f t="shared" si="197"/>
        <v>0</v>
      </c>
      <c r="AG578" s="46">
        <f t="shared" si="197"/>
        <v>0</v>
      </c>
      <c r="AH578" s="46">
        <f t="shared" si="197"/>
        <v>0</v>
      </c>
      <c r="AI578" s="46">
        <f t="shared" si="197"/>
        <v>0</v>
      </c>
      <c r="AJ578" s="46">
        <f t="shared" si="197"/>
        <v>0</v>
      </c>
      <c r="AK578" s="46"/>
    </row>
    <row r="579" spans="3:37">
      <c r="C579" t="s">
        <v>7046</v>
      </c>
      <c r="D579" t="s">
        <v>54</v>
      </c>
      <c r="E579" t="s">
        <v>6755</v>
      </c>
      <c r="F579" s="46">
        <f t="shared" ref="F579:AJ579" si="198">IFERROR((F357-F178)/F178,0)</f>
        <v>0</v>
      </c>
      <c r="G579" s="46">
        <f t="shared" si="198"/>
        <v>0</v>
      </c>
      <c r="H579" s="46">
        <f t="shared" si="198"/>
        <v>0</v>
      </c>
      <c r="I579" s="46">
        <f t="shared" si="198"/>
        <v>0</v>
      </c>
      <c r="J579" s="46">
        <f t="shared" si="198"/>
        <v>0</v>
      </c>
      <c r="K579" s="46">
        <f t="shared" si="198"/>
        <v>0</v>
      </c>
      <c r="L579" s="46">
        <f t="shared" si="198"/>
        <v>0</v>
      </c>
      <c r="M579" s="46">
        <f t="shared" si="198"/>
        <v>0</v>
      </c>
      <c r="N579" s="46">
        <f t="shared" si="198"/>
        <v>0</v>
      </c>
      <c r="O579" s="46">
        <f t="shared" si="198"/>
        <v>0</v>
      </c>
      <c r="P579" s="46">
        <f t="shared" si="198"/>
        <v>0</v>
      </c>
      <c r="Q579" s="46">
        <f t="shared" si="198"/>
        <v>0</v>
      </c>
      <c r="R579" s="46">
        <f t="shared" si="198"/>
        <v>0</v>
      </c>
      <c r="S579" s="46">
        <f t="shared" si="198"/>
        <v>0</v>
      </c>
      <c r="T579" s="46">
        <f t="shared" si="198"/>
        <v>0</v>
      </c>
      <c r="U579" s="46">
        <f t="shared" si="198"/>
        <v>0</v>
      </c>
      <c r="V579" s="46">
        <f t="shared" si="198"/>
        <v>0</v>
      </c>
      <c r="W579" s="46">
        <f t="shared" si="198"/>
        <v>0</v>
      </c>
      <c r="X579" s="46">
        <f t="shared" si="198"/>
        <v>0</v>
      </c>
      <c r="Y579" s="46">
        <f t="shared" si="198"/>
        <v>0</v>
      </c>
      <c r="Z579" s="46">
        <f t="shared" si="198"/>
        <v>0</v>
      </c>
      <c r="AA579" s="46">
        <f t="shared" si="198"/>
        <v>0</v>
      </c>
      <c r="AB579" s="46">
        <f t="shared" si="198"/>
        <v>0</v>
      </c>
      <c r="AC579" s="46">
        <f t="shared" si="198"/>
        <v>0</v>
      </c>
      <c r="AD579" s="46">
        <f t="shared" si="198"/>
        <v>0</v>
      </c>
      <c r="AE579" s="46">
        <f t="shared" si="198"/>
        <v>0</v>
      </c>
      <c r="AF579" s="46">
        <f t="shared" si="198"/>
        <v>0</v>
      </c>
      <c r="AG579" s="46">
        <f t="shared" si="198"/>
        <v>0</v>
      </c>
      <c r="AH579" s="46">
        <f t="shared" si="198"/>
        <v>0</v>
      </c>
      <c r="AI579" s="46">
        <f t="shared" si="198"/>
        <v>0</v>
      </c>
      <c r="AJ579" s="46">
        <f t="shared" si="198"/>
        <v>0</v>
      </c>
      <c r="AK579" s="46"/>
    </row>
    <row r="580" spans="3:37">
      <c r="C580" t="s">
        <v>7046</v>
      </c>
      <c r="D580" t="s">
        <v>55</v>
      </c>
      <c r="E580" t="s">
        <v>6754</v>
      </c>
      <c r="F580" s="46">
        <f t="shared" ref="F580:AJ580" si="199">IFERROR((F358-F179)/F179,0)</f>
        <v>0</v>
      </c>
      <c r="G580" s="46">
        <f t="shared" si="199"/>
        <v>0</v>
      </c>
      <c r="H580" s="46">
        <f t="shared" si="199"/>
        <v>0</v>
      </c>
      <c r="I580" s="46">
        <f t="shared" si="199"/>
        <v>0</v>
      </c>
      <c r="J580" s="46">
        <f t="shared" si="199"/>
        <v>0</v>
      </c>
      <c r="K580" s="46">
        <f t="shared" si="199"/>
        <v>0</v>
      </c>
      <c r="L580" s="46">
        <f t="shared" si="199"/>
        <v>0</v>
      </c>
      <c r="M580" s="46">
        <f t="shared" si="199"/>
        <v>0</v>
      </c>
      <c r="N580" s="46">
        <f t="shared" si="199"/>
        <v>0</v>
      </c>
      <c r="O580" s="46">
        <f t="shared" si="199"/>
        <v>0</v>
      </c>
      <c r="P580" s="46">
        <f t="shared" si="199"/>
        <v>0</v>
      </c>
      <c r="Q580" s="46">
        <f t="shared" si="199"/>
        <v>0</v>
      </c>
      <c r="R580" s="46">
        <f t="shared" si="199"/>
        <v>0</v>
      </c>
      <c r="S580" s="46">
        <f t="shared" si="199"/>
        <v>0</v>
      </c>
      <c r="T580" s="46">
        <f t="shared" si="199"/>
        <v>0</v>
      </c>
      <c r="U580" s="46">
        <f t="shared" si="199"/>
        <v>0</v>
      </c>
      <c r="V580" s="46">
        <f t="shared" si="199"/>
        <v>0</v>
      </c>
      <c r="W580" s="46">
        <f t="shared" si="199"/>
        <v>0</v>
      </c>
      <c r="X580" s="46">
        <f t="shared" si="199"/>
        <v>0</v>
      </c>
      <c r="Y580" s="46">
        <f t="shared" si="199"/>
        <v>0</v>
      </c>
      <c r="Z580" s="46">
        <f t="shared" si="199"/>
        <v>0</v>
      </c>
      <c r="AA580" s="46">
        <f t="shared" si="199"/>
        <v>0</v>
      </c>
      <c r="AB580" s="46">
        <f t="shared" si="199"/>
        <v>0</v>
      </c>
      <c r="AC580" s="46">
        <f t="shared" si="199"/>
        <v>0</v>
      </c>
      <c r="AD580" s="46">
        <f t="shared" si="199"/>
        <v>0</v>
      </c>
      <c r="AE580" s="46">
        <f t="shared" si="199"/>
        <v>0</v>
      </c>
      <c r="AF580" s="46">
        <f t="shared" si="199"/>
        <v>0</v>
      </c>
      <c r="AG580" s="46">
        <f t="shared" si="199"/>
        <v>0</v>
      </c>
      <c r="AH580" s="46">
        <f t="shared" si="199"/>
        <v>0</v>
      </c>
      <c r="AI580" s="46">
        <f t="shared" si="199"/>
        <v>0</v>
      </c>
      <c r="AJ580" s="46">
        <f t="shared" si="199"/>
        <v>0</v>
      </c>
      <c r="AK580" s="46"/>
    </row>
    <row r="581" spans="3:37">
      <c r="C581" t="s">
        <v>7046</v>
      </c>
      <c r="D581" t="s">
        <v>56</v>
      </c>
      <c r="E581" t="s">
        <v>6753</v>
      </c>
      <c r="F581" s="46">
        <f t="shared" ref="F581:AJ581" si="200">IFERROR((F359-F180)/F180,0)</f>
        <v>-8.3192861786457198E-2</v>
      </c>
      <c r="G581" s="46">
        <f t="shared" si="200"/>
        <v>-9.1588441706569962E-2</v>
      </c>
      <c r="H581" s="46">
        <f t="shared" si="200"/>
        <v>-9.9831653370915319E-2</v>
      </c>
      <c r="I581" s="46">
        <f t="shared" si="200"/>
        <v>-0.10792660739068478</v>
      </c>
      <c r="J581" s="46">
        <f t="shared" si="200"/>
        <v>6.0947278600725609E-2</v>
      </c>
      <c r="K581" s="46">
        <f t="shared" si="200"/>
        <v>5.1575049569210815E-2</v>
      </c>
      <c r="L581" s="46">
        <f t="shared" si="200"/>
        <v>4.1958933093319745E-2</v>
      </c>
      <c r="M581" s="46">
        <f t="shared" si="200"/>
        <v>3.2517091901728565E-2</v>
      </c>
      <c r="N581" s="46">
        <f t="shared" si="200"/>
        <v>2.3244830887872596E-2</v>
      </c>
      <c r="O581" s="46">
        <f t="shared" si="200"/>
        <v>1.4137622097037585E-2</v>
      </c>
      <c r="P581" s="46">
        <f t="shared" si="200"/>
        <v>5.1910973534481739E-3</v>
      </c>
      <c r="Q581" s="46">
        <f t="shared" si="200"/>
        <v>-1.0741468602634011E-3</v>
      </c>
      <c r="R581" s="46">
        <f t="shared" si="200"/>
        <v>-7.2617737148398236E-3</v>
      </c>
      <c r="S581" s="46">
        <f t="shared" si="200"/>
        <v>-1.3373216682017271E-2</v>
      </c>
      <c r="T581" s="46">
        <f t="shared" si="200"/>
        <v>-1.9409874150854375E-2</v>
      </c>
      <c r="U581" s="46">
        <f t="shared" si="200"/>
        <v>-2.5373110494466385E-2</v>
      </c>
      <c r="V581" s="46">
        <f t="shared" si="200"/>
        <v>-3.0003952664187671E-2</v>
      </c>
      <c r="W581" s="46">
        <f t="shared" si="200"/>
        <v>-3.4590996968425505E-2</v>
      </c>
      <c r="X581" s="46">
        <f t="shared" si="200"/>
        <v>-3.9134861833929696E-2</v>
      </c>
      <c r="Y581" s="46">
        <f t="shared" si="200"/>
        <v>-4.3636154099054261E-2</v>
      </c>
      <c r="Z581" s="46">
        <f t="shared" si="200"/>
        <v>-4.8095469283936459E-2</v>
      </c>
      <c r="AA581" s="46">
        <f t="shared" si="200"/>
        <v>-5.4116082984617654E-2</v>
      </c>
      <c r="AB581" s="46">
        <f t="shared" si="200"/>
        <v>-5.8982554940035126E-2</v>
      </c>
      <c r="AC581" s="46">
        <f t="shared" si="200"/>
        <v>-6.3799208247852179E-2</v>
      </c>
      <c r="AD581" s="46">
        <f t="shared" si="200"/>
        <v>-6.8566804011373578E-2</v>
      </c>
      <c r="AE581" s="46">
        <f t="shared" si="200"/>
        <v>-7.3286087908809097E-2</v>
      </c>
      <c r="AF581" s="46">
        <f t="shared" si="200"/>
        <v>7.5715910987587481E-2</v>
      </c>
      <c r="AG581" s="46">
        <f t="shared" si="200"/>
        <v>7.0320267317161747E-2</v>
      </c>
      <c r="AH581" s="46">
        <f t="shared" si="200"/>
        <v>6.497848112424387E-2</v>
      </c>
      <c r="AI581" s="46">
        <f t="shared" si="200"/>
        <v>5.9689750032856682E-2</v>
      </c>
      <c r="AJ581" s="46">
        <f t="shared" si="200"/>
        <v>5.4453287526803638E-2</v>
      </c>
      <c r="AK581" s="46"/>
    </row>
    <row r="582" spans="3:37">
      <c r="C582" t="s">
        <v>7046</v>
      </c>
      <c r="D582" t="s">
        <v>57</v>
      </c>
      <c r="E582" t="s">
        <v>6752</v>
      </c>
      <c r="F582" s="46">
        <f t="shared" ref="F582:AJ582" si="201">IFERROR((F360-F181)/F181,0)</f>
        <v>8.9432554570739856E-2</v>
      </c>
      <c r="G582" s="46">
        <f t="shared" si="201"/>
        <v>8.1772575427019045E-2</v>
      </c>
      <c r="H582" s="46">
        <f t="shared" si="201"/>
        <v>7.4219561336252474E-2</v>
      </c>
      <c r="I582" s="46">
        <f t="shared" si="201"/>
        <v>6.677128732027042E-2</v>
      </c>
      <c r="J582" s="46">
        <f t="shared" si="201"/>
        <v>5.942558968495535E-2</v>
      </c>
      <c r="K582" s="46">
        <f t="shared" si="201"/>
        <v>5.2180363924687723E-2</v>
      </c>
      <c r="L582" s="46">
        <f t="shared" si="201"/>
        <v>3.3393400728541779E-2</v>
      </c>
      <c r="M582" s="46">
        <f t="shared" si="201"/>
        <v>1.526556125577078E-2</v>
      </c>
      <c r="N582" s="46">
        <f t="shared" si="201"/>
        <v>-2.2372436453966895E-3</v>
      </c>
      <c r="O582" s="46">
        <f t="shared" si="201"/>
        <v>-1.9146792228018635E-2</v>
      </c>
      <c r="P582" s="46">
        <f t="shared" si="201"/>
        <v>-3.5492744402468315E-2</v>
      </c>
      <c r="Q582" s="46">
        <f t="shared" si="201"/>
        <v>-4.7030314500201682E-2</v>
      </c>
      <c r="R582" s="46">
        <f t="shared" si="201"/>
        <v>-5.8295119412863555E-2</v>
      </c>
      <c r="S582" s="46">
        <f t="shared" si="201"/>
        <v>-6.9296718993249767E-2</v>
      </c>
      <c r="T582" s="46">
        <f t="shared" si="201"/>
        <v>-8.0044231515666406E-2</v>
      </c>
      <c r="U582" s="46">
        <f t="shared" si="201"/>
        <v>-9.0546358881019584E-2</v>
      </c>
      <c r="V582" s="46">
        <f t="shared" si="201"/>
        <v>-0.10751352124157952</v>
      </c>
      <c r="W582" s="46">
        <f t="shared" si="201"/>
        <v>9.5176018699786549E-2</v>
      </c>
      <c r="X582" s="46">
        <f t="shared" si="201"/>
        <v>7.5478895145616676E-2</v>
      </c>
      <c r="Y582" s="46">
        <f t="shared" si="201"/>
        <v>5.6477773067496101E-2</v>
      </c>
      <c r="Z582" s="46">
        <f t="shared" si="201"/>
        <v>3.813640289812633E-2</v>
      </c>
      <c r="AA582" s="46">
        <f t="shared" si="201"/>
        <v>2.9781799770258393E-2</v>
      </c>
      <c r="AB582" s="46">
        <f t="shared" si="201"/>
        <v>1.5261204825524037E-2</v>
      </c>
      <c r="AC582" s="46">
        <f t="shared" si="201"/>
        <v>1.1444156723285403E-3</v>
      </c>
      <c r="AD582" s="46">
        <f t="shared" si="201"/>
        <v>-1.2585180948757796E-2</v>
      </c>
      <c r="AE582" s="46">
        <f t="shared" si="201"/>
        <v>-2.5943299295502667E-2</v>
      </c>
      <c r="AF582" s="46">
        <f t="shared" si="201"/>
        <v>-3.8944814622531486E-2</v>
      </c>
      <c r="AG582" s="46">
        <f t="shared" si="201"/>
        <v>-5.1603818437967942E-2</v>
      </c>
      <c r="AH582" s="46">
        <f t="shared" si="201"/>
        <v>-6.3933669449890651E-2</v>
      </c>
      <c r="AI582" s="46">
        <f t="shared" si="201"/>
        <v>-7.5947040589671597E-2</v>
      </c>
      <c r="AJ582" s="46">
        <f t="shared" si="201"/>
        <v>-8.76559624602887E-2</v>
      </c>
      <c r="AK582" s="46"/>
    </row>
    <row r="583" spans="3:37">
      <c r="C583" t="s">
        <v>7046</v>
      </c>
      <c r="D583" t="s">
        <v>58</v>
      </c>
      <c r="E583" t="s">
        <v>6751</v>
      </c>
      <c r="F583" s="46">
        <f t="shared" ref="F583:AJ583" si="202">IFERROR((F361-F182)/F182,0)</f>
        <v>0</v>
      </c>
      <c r="G583" s="46">
        <f t="shared" si="202"/>
        <v>0</v>
      </c>
      <c r="H583" s="46">
        <f t="shared" si="202"/>
        <v>0</v>
      </c>
      <c r="I583" s="46">
        <f t="shared" si="202"/>
        <v>0</v>
      </c>
      <c r="J583" s="46">
        <f t="shared" si="202"/>
        <v>0</v>
      </c>
      <c r="K583" s="46">
        <f t="shared" si="202"/>
        <v>0</v>
      </c>
      <c r="L583" s="46">
        <f t="shared" si="202"/>
        <v>0</v>
      </c>
      <c r="M583" s="46">
        <f t="shared" si="202"/>
        <v>0</v>
      </c>
      <c r="N583" s="46">
        <f t="shared" si="202"/>
        <v>0</v>
      </c>
      <c r="O583" s="46">
        <f t="shared" si="202"/>
        <v>0</v>
      </c>
      <c r="P583" s="46">
        <f t="shared" si="202"/>
        <v>0</v>
      </c>
      <c r="Q583" s="46">
        <f t="shared" si="202"/>
        <v>0</v>
      </c>
      <c r="R583" s="46">
        <f t="shared" si="202"/>
        <v>0</v>
      </c>
      <c r="S583" s="46">
        <f t="shared" si="202"/>
        <v>0</v>
      </c>
      <c r="T583" s="46">
        <f t="shared" si="202"/>
        <v>0</v>
      </c>
      <c r="U583" s="46">
        <f t="shared" si="202"/>
        <v>0</v>
      </c>
      <c r="V583" s="46">
        <f t="shared" si="202"/>
        <v>0</v>
      </c>
      <c r="W583" s="46">
        <f t="shared" si="202"/>
        <v>0</v>
      </c>
      <c r="X583" s="46">
        <f t="shared" si="202"/>
        <v>0</v>
      </c>
      <c r="Y583" s="46">
        <f t="shared" si="202"/>
        <v>0</v>
      </c>
      <c r="Z583" s="46">
        <f t="shared" si="202"/>
        <v>0</v>
      </c>
      <c r="AA583" s="46">
        <f t="shared" si="202"/>
        <v>0</v>
      </c>
      <c r="AB583" s="46">
        <f t="shared" si="202"/>
        <v>0</v>
      </c>
      <c r="AC583" s="46">
        <f t="shared" si="202"/>
        <v>0</v>
      </c>
      <c r="AD583" s="46">
        <f t="shared" si="202"/>
        <v>0</v>
      </c>
      <c r="AE583" s="46">
        <f t="shared" si="202"/>
        <v>0</v>
      </c>
      <c r="AF583" s="46">
        <f t="shared" si="202"/>
        <v>0</v>
      </c>
      <c r="AG583" s="46">
        <f t="shared" si="202"/>
        <v>0</v>
      </c>
      <c r="AH583" s="46">
        <f t="shared" si="202"/>
        <v>0</v>
      </c>
      <c r="AI583" s="46">
        <f t="shared" si="202"/>
        <v>0</v>
      </c>
      <c r="AJ583" s="46">
        <f t="shared" si="202"/>
        <v>0</v>
      </c>
      <c r="AK583" s="46"/>
    </row>
    <row r="584" spans="3:37">
      <c r="C584" t="s">
        <v>7046</v>
      </c>
      <c r="D584" t="s">
        <v>59</v>
      </c>
      <c r="E584" t="s">
        <v>6750</v>
      </c>
      <c r="F584" s="46">
        <f t="shared" ref="F584:AJ584" si="203">IFERROR((F362-F183)/F183,0)</f>
        <v>-0.21690891897384826</v>
      </c>
      <c r="G584" s="46">
        <f t="shared" si="203"/>
        <v>-0.22408000597944619</v>
      </c>
      <c r="H584" s="46">
        <f t="shared" si="203"/>
        <v>-0.23112094759551802</v>
      </c>
      <c r="I584" s="46">
        <f t="shared" si="203"/>
        <v>-0.23803525490179661</v>
      </c>
      <c r="J584" s="46">
        <f t="shared" si="203"/>
        <v>-0.24482631380712314</v>
      </c>
      <c r="K584" s="46">
        <f t="shared" si="203"/>
        <v>-0.25149739057816456</v>
      </c>
      <c r="L584" s="46">
        <f t="shared" si="203"/>
        <v>-0.25834206445822416</v>
      </c>
      <c r="M584" s="46">
        <f t="shared" si="203"/>
        <v>-0.26506269060140608</v>
      </c>
      <c r="N584" s="46">
        <f t="shared" si="203"/>
        <v>-0.2716626109465633</v>
      </c>
      <c r="O584" s="46">
        <f t="shared" si="203"/>
        <v>-0.27814504845521476</v>
      </c>
      <c r="P584" s="46">
        <f t="shared" si="203"/>
        <v>-0.28451311235952381</v>
      </c>
      <c r="Q584" s="46">
        <f t="shared" si="203"/>
        <v>-0.28897266248345393</v>
      </c>
      <c r="R584" s="46">
        <f t="shared" si="203"/>
        <v>-0.29337696519934314</v>
      </c>
      <c r="S584" s="46">
        <f t="shared" si="203"/>
        <v>-0.29772704084077167</v>
      </c>
      <c r="T584" s="46">
        <f t="shared" si="203"/>
        <v>-0.30202388476975373</v>
      </c>
      <c r="U584" s="46">
        <f t="shared" si="203"/>
        <v>-0.30626846813603009</v>
      </c>
      <c r="V584" s="46">
        <f t="shared" si="203"/>
        <v>-0.30956466411298578</v>
      </c>
      <c r="W584" s="46">
        <f t="shared" si="203"/>
        <v>-0.31282968512376591</v>
      </c>
      <c r="X584" s="46">
        <f t="shared" si="203"/>
        <v>-0.31606397135952563</v>
      </c>
      <c r="Y584" s="46">
        <f t="shared" si="203"/>
        <v>-0.31926795476289405</v>
      </c>
      <c r="Z584" s="46">
        <f t="shared" si="203"/>
        <v>-0.32244205922028502</v>
      </c>
      <c r="AA584" s="46">
        <f t="shared" si="203"/>
        <v>-0.32672748332494289</v>
      </c>
      <c r="AB584" s="46">
        <f t="shared" si="203"/>
        <v>-0.33019139867630115</v>
      </c>
      <c r="AC584" s="46">
        <f t="shared" si="203"/>
        <v>0.33276029296499626</v>
      </c>
      <c r="AD584" s="46">
        <f t="shared" si="203"/>
        <v>0.32597322080856556</v>
      </c>
      <c r="AE584" s="46">
        <f t="shared" si="203"/>
        <v>0.31925492464267585</v>
      </c>
      <c r="AF584" s="46">
        <f t="shared" si="203"/>
        <v>0.31260436433733291</v>
      </c>
      <c r="AG584" s="46">
        <f t="shared" si="203"/>
        <v>0.30602052063113733</v>
      </c>
      <c r="AH584" s="46">
        <f t="shared" si="203"/>
        <v>0.29950239461053807</v>
      </c>
      <c r="AI584" s="46">
        <f t="shared" si="203"/>
        <v>0.29304900720457489</v>
      </c>
      <c r="AJ584" s="46">
        <f t="shared" si="203"/>
        <v>0.28665939869462576</v>
      </c>
      <c r="AK584" s="46"/>
    </row>
    <row r="585" spans="3:37">
      <c r="C585" t="s">
        <v>7046</v>
      </c>
      <c r="D585" t="s">
        <v>35</v>
      </c>
      <c r="E585" t="str">
        <f t="shared" ref="E585:E602" si="204">D585&amp;"_"&amp;C585</f>
        <v>agriculture and forestry 01T03_LPG propane or butane if</v>
      </c>
      <c r="F585" s="46">
        <f t="shared" ref="F585:AJ585" si="205">IFERROR((F363-F184)/F184,0)</f>
        <v>0</v>
      </c>
      <c r="G585" s="46">
        <f t="shared" si="205"/>
        <v>0</v>
      </c>
      <c r="H585" s="46">
        <f t="shared" si="205"/>
        <v>0</v>
      </c>
      <c r="I585" s="46">
        <f t="shared" si="205"/>
        <v>0</v>
      </c>
      <c r="J585" s="46">
        <f t="shared" si="205"/>
        <v>0</v>
      </c>
      <c r="K585" s="46">
        <f t="shared" si="205"/>
        <v>0</v>
      </c>
      <c r="L585" s="46">
        <f t="shared" si="205"/>
        <v>0</v>
      </c>
      <c r="M585" s="46">
        <f t="shared" si="205"/>
        <v>0</v>
      </c>
      <c r="N585" s="46">
        <f t="shared" si="205"/>
        <v>0</v>
      </c>
      <c r="O585" s="46">
        <f t="shared" si="205"/>
        <v>0</v>
      </c>
      <c r="P585" s="46">
        <f t="shared" si="205"/>
        <v>0</v>
      </c>
      <c r="Q585" s="46">
        <f t="shared" si="205"/>
        <v>0</v>
      </c>
      <c r="R585" s="46">
        <f t="shared" si="205"/>
        <v>0</v>
      </c>
      <c r="S585" s="46">
        <f t="shared" si="205"/>
        <v>0</v>
      </c>
      <c r="T585" s="46">
        <f t="shared" si="205"/>
        <v>0</v>
      </c>
      <c r="U585" s="46">
        <f t="shared" si="205"/>
        <v>0</v>
      </c>
      <c r="V585" s="46">
        <f t="shared" si="205"/>
        <v>0</v>
      </c>
      <c r="W585" s="46">
        <f t="shared" si="205"/>
        <v>0</v>
      </c>
      <c r="X585" s="46">
        <f t="shared" si="205"/>
        <v>0</v>
      </c>
      <c r="Y585" s="46">
        <f t="shared" si="205"/>
        <v>0</v>
      </c>
      <c r="Z585" s="46">
        <f t="shared" si="205"/>
        <v>0</v>
      </c>
      <c r="AA585" s="46">
        <f t="shared" si="205"/>
        <v>0</v>
      </c>
      <c r="AB585" s="46">
        <f t="shared" si="205"/>
        <v>0</v>
      </c>
      <c r="AC585" s="46">
        <f t="shared" si="205"/>
        <v>0</v>
      </c>
      <c r="AD585" s="46">
        <f t="shared" si="205"/>
        <v>0</v>
      </c>
      <c r="AE585" s="46">
        <f t="shared" si="205"/>
        <v>0</v>
      </c>
      <c r="AF585" s="46">
        <f t="shared" si="205"/>
        <v>0</v>
      </c>
      <c r="AG585" s="46">
        <f t="shared" si="205"/>
        <v>0</v>
      </c>
      <c r="AH585" s="46">
        <f t="shared" si="205"/>
        <v>0</v>
      </c>
      <c r="AI585" s="46">
        <f t="shared" si="205"/>
        <v>0</v>
      </c>
      <c r="AJ585" s="46">
        <f t="shared" si="205"/>
        <v>0</v>
      </c>
      <c r="AK585" s="46"/>
    </row>
    <row r="586" spans="3:37">
      <c r="C586" t="s">
        <v>7046</v>
      </c>
      <c r="D586" t="s">
        <v>36</v>
      </c>
      <c r="E586" t="str">
        <f t="shared" si="204"/>
        <v>coal mining 05_LPG propane or butane if</v>
      </c>
      <c r="F586" s="46">
        <f t="shared" ref="F586:AJ586" si="206">IFERROR((F408-F185)/F185,0)</f>
        <v>0</v>
      </c>
      <c r="G586" s="46">
        <f t="shared" si="206"/>
        <v>0</v>
      </c>
      <c r="H586" s="46">
        <f t="shared" si="206"/>
        <v>0</v>
      </c>
      <c r="I586" s="46">
        <f t="shared" si="206"/>
        <v>0</v>
      </c>
      <c r="J586" s="46">
        <f t="shared" si="206"/>
        <v>0</v>
      </c>
      <c r="K586" s="46">
        <f t="shared" si="206"/>
        <v>0</v>
      </c>
      <c r="L586" s="46">
        <f t="shared" si="206"/>
        <v>0</v>
      </c>
      <c r="M586" s="46">
        <f t="shared" si="206"/>
        <v>0</v>
      </c>
      <c r="N586" s="46">
        <f t="shared" si="206"/>
        <v>0</v>
      </c>
      <c r="O586" s="46">
        <f t="shared" si="206"/>
        <v>0</v>
      </c>
      <c r="P586" s="46">
        <f t="shared" si="206"/>
        <v>0</v>
      </c>
      <c r="Q586" s="46">
        <f t="shared" si="206"/>
        <v>0</v>
      </c>
      <c r="R586" s="46">
        <f t="shared" si="206"/>
        <v>0</v>
      </c>
      <c r="S586" s="46">
        <f t="shared" si="206"/>
        <v>0</v>
      </c>
      <c r="T586" s="46">
        <f t="shared" si="206"/>
        <v>0</v>
      </c>
      <c r="U586" s="46">
        <f t="shared" si="206"/>
        <v>0</v>
      </c>
      <c r="V586" s="46">
        <f t="shared" si="206"/>
        <v>0</v>
      </c>
      <c r="W586" s="46">
        <f t="shared" si="206"/>
        <v>0</v>
      </c>
      <c r="X586" s="46">
        <f t="shared" si="206"/>
        <v>0</v>
      </c>
      <c r="Y586" s="46">
        <f t="shared" si="206"/>
        <v>0</v>
      </c>
      <c r="Z586" s="46">
        <f t="shared" si="206"/>
        <v>0</v>
      </c>
      <c r="AA586" s="46">
        <f t="shared" si="206"/>
        <v>0</v>
      </c>
      <c r="AB586" s="46">
        <f t="shared" si="206"/>
        <v>0</v>
      </c>
      <c r="AC586" s="46">
        <f t="shared" si="206"/>
        <v>0</v>
      </c>
      <c r="AD586" s="46">
        <f t="shared" si="206"/>
        <v>0</v>
      </c>
      <c r="AE586" s="46">
        <f t="shared" si="206"/>
        <v>0</v>
      </c>
      <c r="AF586" s="46">
        <f t="shared" si="206"/>
        <v>0</v>
      </c>
      <c r="AG586" s="46">
        <f t="shared" si="206"/>
        <v>0</v>
      </c>
      <c r="AH586" s="46">
        <f t="shared" si="206"/>
        <v>0</v>
      </c>
      <c r="AI586" s="46">
        <f t="shared" si="206"/>
        <v>0</v>
      </c>
      <c r="AJ586" s="46">
        <f t="shared" si="206"/>
        <v>0</v>
      </c>
      <c r="AK586" s="46"/>
    </row>
    <row r="587" spans="3:37">
      <c r="C587" t="s">
        <v>7046</v>
      </c>
      <c r="D587" t="s">
        <v>37</v>
      </c>
      <c r="E587" t="str">
        <f t="shared" si="204"/>
        <v>oil and gas extraction 06_LPG propane or butane if</v>
      </c>
      <c r="F587" s="46">
        <f t="shared" ref="F587:AJ587" si="207">IFERROR((F409-F186)/F186,0)</f>
        <v>0</v>
      </c>
      <c r="G587" s="46">
        <f t="shared" si="207"/>
        <v>0</v>
      </c>
      <c r="H587" s="46">
        <f t="shared" si="207"/>
        <v>0</v>
      </c>
      <c r="I587" s="46">
        <f t="shared" si="207"/>
        <v>0</v>
      </c>
      <c r="J587" s="46">
        <f t="shared" si="207"/>
        <v>0</v>
      </c>
      <c r="K587" s="46">
        <f t="shared" si="207"/>
        <v>0</v>
      </c>
      <c r="L587" s="46">
        <f t="shared" si="207"/>
        <v>0</v>
      </c>
      <c r="M587" s="46">
        <f t="shared" si="207"/>
        <v>0</v>
      </c>
      <c r="N587" s="46">
        <f t="shared" si="207"/>
        <v>0</v>
      </c>
      <c r="O587" s="46">
        <f t="shared" si="207"/>
        <v>0</v>
      </c>
      <c r="P587" s="46">
        <f t="shared" si="207"/>
        <v>0</v>
      </c>
      <c r="Q587" s="46">
        <f t="shared" si="207"/>
        <v>0</v>
      </c>
      <c r="R587" s="46">
        <f t="shared" si="207"/>
        <v>0</v>
      </c>
      <c r="S587" s="46">
        <f t="shared" si="207"/>
        <v>0</v>
      </c>
      <c r="T587" s="46">
        <f t="shared" si="207"/>
        <v>0</v>
      </c>
      <c r="U587" s="46">
        <f t="shared" si="207"/>
        <v>0</v>
      </c>
      <c r="V587" s="46">
        <f t="shared" si="207"/>
        <v>0</v>
      </c>
      <c r="W587" s="46">
        <f t="shared" si="207"/>
        <v>0</v>
      </c>
      <c r="X587" s="46">
        <f t="shared" si="207"/>
        <v>0</v>
      </c>
      <c r="Y587" s="46">
        <f t="shared" si="207"/>
        <v>0</v>
      </c>
      <c r="Z587" s="46">
        <f t="shared" si="207"/>
        <v>0</v>
      </c>
      <c r="AA587" s="46">
        <f t="shared" si="207"/>
        <v>0</v>
      </c>
      <c r="AB587" s="46">
        <f t="shared" si="207"/>
        <v>0</v>
      </c>
      <c r="AC587" s="46">
        <f t="shared" si="207"/>
        <v>0</v>
      </c>
      <c r="AD587" s="46">
        <f t="shared" si="207"/>
        <v>0</v>
      </c>
      <c r="AE587" s="46">
        <f t="shared" si="207"/>
        <v>0</v>
      </c>
      <c r="AF587" s="46">
        <f t="shared" si="207"/>
        <v>0</v>
      </c>
      <c r="AG587" s="46">
        <f t="shared" si="207"/>
        <v>0</v>
      </c>
      <c r="AH587" s="46">
        <f t="shared" si="207"/>
        <v>0</v>
      </c>
      <c r="AI587" s="46">
        <f t="shared" si="207"/>
        <v>0</v>
      </c>
      <c r="AJ587" s="46">
        <f t="shared" si="207"/>
        <v>0</v>
      </c>
      <c r="AK587" s="46"/>
    </row>
    <row r="588" spans="3:37">
      <c r="C588" t="s">
        <v>7046</v>
      </c>
      <c r="D588" t="s">
        <v>38</v>
      </c>
      <c r="E588" t="str">
        <f t="shared" si="204"/>
        <v>other mining and quarrying 07T08_LPG propane or butane if</v>
      </c>
      <c r="F588" s="46">
        <f t="shared" ref="F588:AJ588" si="208">IFERROR((F410-F187)/F187,0)</f>
        <v>-1.0000753012835093</v>
      </c>
      <c r="G588" s="46">
        <f t="shared" si="208"/>
        <v>-1.0000578069546124</v>
      </c>
      <c r="H588" s="46">
        <f t="shared" si="208"/>
        <v>-1.0000419433520722</v>
      </c>
      <c r="I588" s="46">
        <f t="shared" si="208"/>
        <v>-1.0000253430182979</v>
      </c>
      <c r="J588" s="46">
        <f t="shared" si="208"/>
        <v>-1.0000122209043432</v>
      </c>
      <c r="K588" s="46">
        <f t="shared" si="208"/>
        <v>-1.0000001757860915</v>
      </c>
      <c r="L588" s="46">
        <f t="shared" si="208"/>
        <v>-0.99999990128781469</v>
      </c>
      <c r="M588" s="46">
        <f t="shared" si="208"/>
        <v>-0.99999963933805369</v>
      </c>
      <c r="N588" s="46">
        <f t="shared" si="208"/>
        <v>-0.99999938911229558</v>
      </c>
      <c r="O588" s="46">
        <f t="shared" si="208"/>
        <v>-0.9999991498566827</v>
      </c>
      <c r="P588" s="46">
        <f t="shared" si="208"/>
        <v>-1.0000006840590192</v>
      </c>
      <c r="Q588" s="46">
        <f t="shared" si="208"/>
        <v>-1.0000008058784484</v>
      </c>
      <c r="R588" s="46">
        <f t="shared" si="208"/>
        <v>-0.99999921261169333</v>
      </c>
      <c r="S588" s="46">
        <f t="shared" si="208"/>
        <v>-0.99999935217086278</v>
      </c>
      <c r="T588" s="46">
        <f t="shared" si="208"/>
        <v>-0.99999948775784231</v>
      </c>
      <c r="U588" s="46">
        <f t="shared" si="208"/>
        <v>-0.99999961953484462</v>
      </c>
      <c r="V588" s="46">
        <f t="shared" si="208"/>
        <v>-1.0000006480812207</v>
      </c>
      <c r="W588" s="46">
        <f t="shared" si="208"/>
        <v>-1.0000000484774116</v>
      </c>
      <c r="X588" s="46">
        <f t="shared" si="208"/>
        <v>-0.99999945970713555</v>
      </c>
      <c r="Y588" s="46">
        <f t="shared" si="208"/>
        <v>-1.0000004620566456</v>
      </c>
      <c r="Z588" s="46">
        <f t="shared" si="208"/>
        <v>-0.99999988007556151</v>
      </c>
      <c r="AA588" s="46">
        <f t="shared" si="208"/>
        <v>-1.0000007423982804</v>
      </c>
      <c r="AB588" s="46">
        <f t="shared" si="208"/>
        <v>-0.99999958032378344</v>
      </c>
      <c r="AC588" s="46">
        <f t="shared" si="208"/>
        <v>-0.99999995351392434</v>
      </c>
      <c r="AD588" s="46">
        <f t="shared" si="208"/>
        <v>-1.0000003189467712</v>
      </c>
      <c r="AE588" s="46">
        <f t="shared" si="208"/>
        <v>-1.0000006768513026</v>
      </c>
      <c r="AF588" s="46">
        <f t="shared" si="208"/>
        <v>-0.99999956278961655</v>
      </c>
      <c r="AG588" s="46">
        <f t="shared" si="208"/>
        <v>-0.99999992109950353</v>
      </c>
      <c r="AH588" s="46">
        <f t="shared" si="208"/>
        <v>-1.00000027223312</v>
      </c>
      <c r="AI588" s="46">
        <f t="shared" si="208"/>
        <v>-1.0000006163943249</v>
      </c>
      <c r="AJ588" s="46">
        <f t="shared" si="208"/>
        <v>-0.99999954669524438</v>
      </c>
      <c r="AK588" s="46"/>
    </row>
    <row r="589" spans="3:37">
      <c r="C589" t="s">
        <v>7046</v>
      </c>
      <c r="D589" t="s">
        <v>39</v>
      </c>
      <c r="E589" t="str">
        <f t="shared" si="204"/>
        <v>food beverage and tobacco 10T12_LPG propane or butane if</v>
      </c>
      <c r="F589" s="46">
        <f t="shared" ref="F589:AJ589" si="209">IFERROR((F411-F188)/F188,0)</f>
        <v>-1</v>
      </c>
      <c r="G589" s="46">
        <f t="shared" si="209"/>
        <v>-1</v>
      </c>
      <c r="H589" s="46">
        <f t="shared" si="209"/>
        <v>-1</v>
      </c>
      <c r="I589" s="46">
        <f t="shared" si="209"/>
        <v>-1</v>
      </c>
      <c r="J589" s="46">
        <f t="shared" si="209"/>
        <v>-1</v>
      </c>
      <c r="K589" s="46">
        <f t="shared" si="209"/>
        <v>-1</v>
      </c>
      <c r="L589" s="46">
        <f t="shared" si="209"/>
        <v>-1</v>
      </c>
      <c r="M589" s="46">
        <f t="shared" si="209"/>
        <v>-1</v>
      </c>
      <c r="N589" s="46">
        <f t="shared" si="209"/>
        <v>-1</v>
      </c>
      <c r="O589" s="46">
        <f t="shared" si="209"/>
        <v>-1</v>
      </c>
      <c r="P589" s="46">
        <f t="shared" si="209"/>
        <v>-1</v>
      </c>
      <c r="Q589" s="46">
        <f t="shared" si="209"/>
        <v>-1</v>
      </c>
      <c r="R589" s="46">
        <f t="shared" si="209"/>
        <v>-1</v>
      </c>
      <c r="S589" s="46">
        <f t="shared" si="209"/>
        <v>-1</v>
      </c>
      <c r="T589" s="46">
        <f t="shared" si="209"/>
        <v>-1</v>
      </c>
      <c r="U589" s="46">
        <f t="shared" si="209"/>
        <v>-1</v>
      </c>
      <c r="V589" s="46">
        <f t="shared" si="209"/>
        <v>-1</v>
      </c>
      <c r="W589" s="46">
        <f t="shared" si="209"/>
        <v>-1</v>
      </c>
      <c r="X589" s="46">
        <f t="shared" si="209"/>
        <v>-1</v>
      </c>
      <c r="Y589" s="46">
        <f t="shared" si="209"/>
        <v>-1</v>
      </c>
      <c r="Z589" s="46">
        <f t="shared" si="209"/>
        <v>-1</v>
      </c>
      <c r="AA589" s="46">
        <f t="shared" si="209"/>
        <v>-1</v>
      </c>
      <c r="AB589" s="46">
        <f t="shared" si="209"/>
        <v>-1</v>
      </c>
      <c r="AC589" s="46">
        <f t="shared" si="209"/>
        <v>-1</v>
      </c>
      <c r="AD589" s="46">
        <f t="shared" si="209"/>
        <v>-1</v>
      </c>
      <c r="AE589" s="46">
        <f t="shared" si="209"/>
        <v>-1</v>
      </c>
      <c r="AF589" s="46">
        <f t="shared" si="209"/>
        <v>-1</v>
      </c>
      <c r="AG589" s="46">
        <f t="shared" si="209"/>
        <v>-1</v>
      </c>
      <c r="AH589" s="46">
        <f t="shared" si="209"/>
        <v>-1</v>
      </c>
      <c r="AI589" s="46">
        <f t="shared" si="209"/>
        <v>-1</v>
      </c>
      <c r="AJ589" s="46">
        <f t="shared" si="209"/>
        <v>-1</v>
      </c>
      <c r="AK589" s="46"/>
    </row>
    <row r="590" spans="3:37">
      <c r="C590" t="s">
        <v>7046</v>
      </c>
      <c r="D590" t="s">
        <v>40</v>
      </c>
      <c r="E590" t="str">
        <f t="shared" si="204"/>
        <v>textiles apparel and leather 13T15_LPG propane or butane if</v>
      </c>
      <c r="F590" s="46">
        <f t="shared" ref="F590:AJ590" si="210">IFERROR((F412-F189)/F189,0)</f>
        <v>0</v>
      </c>
      <c r="G590" s="46">
        <f t="shared" si="210"/>
        <v>0</v>
      </c>
      <c r="H590" s="46">
        <f t="shared" si="210"/>
        <v>0</v>
      </c>
      <c r="I590" s="46">
        <f t="shared" si="210"/>
        <v>0</v>
      </c>
      <c r="J590" s="46">
        <f t="shared" si="210"/>
        <v>0</v>
      </c>
      <c r="K590" s="46">
        <f t="shared" si="210"/>
        <v>0</v>
      </c>
      <c r="L590" s="46">
        <f t="shared" si="210"/>
        <v>0</v>
      </c>
      <c r="M590" s="46">
        <f t="shared" si="210"/>
        <v>0</v>
      </c>
      <c r="N590" s="46">
        <f t="shared" si="210"/>
        <v>0</v>
      </c>
      <c r="O590" s="46">
        <f t="shared" si="210"/>
        <v>0</v>
      </c>
      <c r="P590" s="46">
        <f t="shared" si="210"/>
        <v>0</v>
      </c>
      <c r="Q590" s="46">
        <f t="shared" si="210"/>
        <v>0</v>
      </c>
      <c r="R590" s="46">
        <f t="shared" si="210"/>
        <v>0</v>
      </c>
      <c r="S590" s="46">
        <f t="shared" si="210"/>
        <v>0</v>
      </c>
      <c r="T590" s="46">
        <f t="shared" si="210"/>
        <v>0</v>
      </c>
      <c r="U590" s="46">
        <f t="shared" si="210"/>
        <v>0</v>
      </c>
      <c r="V590" s="46">
        <f t="shared" si="210"/>
        <v>0</v>
      </c>
      <c r="W590" s="46">
        <f t="shared" si="210"/>
        <v>0</v>
      </c>
      <c r="X590" s="46">
        <f t="shared" si="210"/>
        <v>0</v>
      </c>
      <c r="Y590" s="46">
        <f t="shared" si="210"/>
        <v>0</v>
      </c>
      <c r="Z590" s="46">
        <f t="shared" si="210"/>
        <v>0</v>
      </c>
      <c r="AA590" s="46">
        <f t="shared" si="210"/>
        <v>0</v>
      </c>
      <c r="AB590" s="46">
        <f t="shared" si="210"/>
        <v>0</v>
      </c>
      <c r="AC590" s="46">
        <f t="shared" si="210"/>
        <v>0</v>
      </c>
      <c r="AD590" s="46">
        <f t="shared" si="210"/>
        <v>0</v>
      </c>
      <c r="AE590" s="46">
        <f t="shared" si="210"/>
        <v>0</v>
      </c>
      <c r="AF590" s="46">
        <f t="shared" si="210"/>
        <v>0</v>
      </c>
      <c r="AG590" s="46">
        <f t="shared" si="210"/>
        <v>0</v>
      </c>
      <c r="AH590" s="46">
        <f t="shared" si="210"/>
        <v>0</v>
      </c>
      <c r="AI590" s="46">
        <f t="shared" si="210"/>
        <v>0</v>
      </c>
      <c r="AJ590" s="46">
        <f t="shared" si="210"/>
        <v>0</v>
      </c>
      <c r="AK590" s="46"/>
    </row>
    <row r="591" spans="3:37">
      <c r="C591" t="s">
        <v>7046</v>
      </c>
      <c r="D591" t="s">
        <v>41</v>
      </c>
      <c r="E591" t="str">
        <f t="shared" si="204"/>
        <v>wood products 16_LPG propane or butane if</v>
      </c>
      <c r="F591" s="46">
        <f t="shared" ref="F591:AJ591" si="211">IFERROR((F413-F190)/F190,0)</f>
        <v>0</v>
      </c>
      <c r="G591" s="46">
        <f t="shared" si="211"/>
        <v>0</v>
      </c>
      <c r="H591" s="46">
        <f t="shared" si="211"/>
        <v>0</v>
      </c>
      <c r="I591" s="46">
        <f t="shared" si="211"/>
        <v>0</v>
      </c>
      <c r="J591" s="46">
        <f t="shared" si="211"/>
        <v>0</v>
      </c>
      <c r="K591" s="46">
        <f t="shared" si="211"/>
        <v>0</v>
      </c>
      <c r="L591" s="46">
        <f t="shared" si="211"/>
        <v>0</v>
      </c>
      <c r="M591" s="46">
        <f t="shared" si="211"/>
        <v>0</v>
      </c>
      <c r="N591" s="46">
        <f t="shared" si="211"/>
        <v>0</v>
      </c>
      <c r="O591" s="46">
        <f t="shared" si="211"/>
        <v>0</v>
      </c>
      <c r="P591" s="46">
        <f t="shared" si="211"/>
        <v>0</v>
      </c>
      <c r="Q591" s="46">
        <f t="shared" si="211"/>
        <v>0</v>
      </c>
      <c r="R591" s="46">
        <f t="shared" si="211"/>
        <v>0</v>
      </c>
      <c r="S591" s="46">
        <f t="shared" si="211"/>
        <v>0</v>
      </c>
      <c r="T591" s="46">
        <f t="shared" si="211"/>
        <v>0</v>
      </c>
      <c r="U591" s="46">
        <f t="shared" si="211"/>
        <v>0</v>
      </c>
      <c r="V591" s="46">
        <f t="shared" si="211"/>
        <v>0</v>
      </c>
      <c r="W591" s="46">
        <f t="shared" si="211"/>
        <v>0</v>
      </c>
      <c r="X591" s="46">
        <f t="shared" si="211"/>
        <v>0</v>
      </c>
      <c r="Y591" s="46">
        <f t="shared" si="211"/>
        <v>0</v>
      </c>
      <c r="Z591" s="46">
        <f t="shared" si="211"/>
        <v>0</v>
      </c>
      <c r="AA591" s="46">
        <f t="shared" si="211"/>
        <v>0</v>
      </c>
      <c r="AB591" s="46">
        <f t="shared" si="211"/>
        <v>0</v>
      </c>
      <c r="AC591" s="46">
        <f t="shared" si="211"/>
        <v>0</v>
      </c>
      <c r="AD591" s="46">
        <f t="shared" si="211"/>
        <v>0</v>
      </c>
      <c r="AE591" s="46">
        <f t="shared" si="211"/>
        <v>0</v>
      </c>
      <c r="AF591" s="46">
        <f t="shared" si="211"/>
        <v>0</v>
      </c>
      <c r="AG591" s="46">
        <f t="shared" si="211"/>
        <v>0</v>
      </c>
      <c r="AH591" s="46">
        <f t="shared" si="211"/>
        <v>0</v>
      </c>
      <c r="AI591" s="46">
        <f t="shared" si="211"/>
        <v>0</v>
      </c>
      <c r="AJ591" s="46">
        <f t="shared" si="211"/>
        <v>0</v>
      </c>
      <c r="AK591" s="46"/>
    </row>
    <row r="592" spans="3:37">
      <c r="C592" t="s">
        <v>7046</v>
      </c>
      <c r="D592" t="s">
        <v>42</v>
      </c>
      <c r="E592" t="str">
        <f t="shared" si="204"/>
        <v>pulp paper and printing 17T18_LPG propane or butane if</v>
      </c>
      <c r="F592" s="46">
        <f t="shared" ref="F592:AJ592" si="212">IFERROR((F414-F191)/F191,0)</f>
        <v>0</v>
      </c>
      <c r="G592" s="46">
        <f t="shared" si="212"/>
        <v>0</v>
      </c>
      <c r="H592" s="46">
        <f t="shared" si="212"/>
        <v>0</v>
      </c>
      <c r="I592" s="46">
        <f t="shared" si="212"/>
        <v>0</v>
      </c>
      <c r="J592" s="46">
        <f t="shared" si="212"/>
        <v>0</v>
      </c>
      <c r="K592" s="46">
        <f t="shared" si="212"/>
        <v>0</v>
      </c>
      <c r="L592" s="46">
        <f t="shared" si="212"/>
        <v>0</v>
      </c>
      <c r="M592" s="46">
        <f t="shared" si="212"/>
        <v>0</v>
      </c>
      <c r="N592" s="46">
        <f t="shared" si="212"/>
        <v>0</v>
      </c>
      <c r="O592" s="46">
        <f t="shared" si="212"/>
        <v>0</v>
      </c>
      <c r="P592" s="46">
        <f t="shared" si="212"/>
        <v>0</v>
      </c>
      <c r="Q592" s="46">
        <f t="shared" si="212"/>
        <v>0</v>
      </c>
      <c r="R592" s="46">
        <f t="shared" si="212"/>
        <v>0</v>
      </c>
      <c r="S592" s="46">
        <f t="shared" si="212"/>
        <v>0</v>
      </c>
      <c r="T592" s="46">
        <f t="shared" si="212"/>
        <v>0</v>
      </c>
      <c r="U592" s="46">
        <f t="shared" si="212"/>
        <v>0</v>
      </c>
      <c r="V592" s="46">
        <f t="shared" si="212"/>
        <v>0</v>
      </c>
      <c r="W592" s="46">
        <f t="shared" si="212"/>
        <v>0</v>
      </c>
      <c r="X592" s="46">
        <f t="shared" si="212"/>
        <v>0</v>
      </c>
      <c r="Y592" s="46">
        <f t="shared" si="212"/>
        <v>0</v>
      </c>
      <c r="Z592" s="46">
        <f t="shared" si="212"/>
        <v>0</v>
      </c>
      <c r="AA592" s="46">
        <f t="shared" si="212"/>
        <v>0</v>
      </c>
      <c r="AB592" s="46">
        <f t="shared" si="212"/>
        <v>0</v>
      </c>
      <c r="AC592" s="46">
        <f t="shared" si="212"/>
        <v>0</v>
      </c>
      <c r="AD592" s="46">
        <f t="shared" si="212"/>
        <v>0</v>
      </c>
      <c r="AE592" s="46">
        <f t="shared" si="212"/>
        <v>0</v>
      </c>
      <c r="AF592" s="46">
        <f t="shared" si="212"/>
        <v>0</v>
      </c>
      <c r="AG592" s="46">
        <f t="shared" si="212"/>
        <v>0</v>
      </c>
      <c r="AH592" s="46">
        <f t="shared" si="212"/>
        <v>0</v>
      </c>
      <c r="AI592" s="46">
        <f t="shared" si="212"/>
        <v>0</v>
      </c>
      <c r="AJ592" s="46">
        <f t="shared" si="212"/>
        <v>0</v>
      </c>
      <c r="AK592" s="46"/>
    </row>
    <row r="593" spans="3:37">
      <c r="C593" t="s">
        <v>7046</v>
      </c>
      <c r="D593" t="s">
        <v>43</v>
      </c>
      <c r="E593" t="str">
        <f t="shared" si="204"/>
        <v>refined petroleum and coke 19_LPG propane or butane if</v>
      </c>
      <c r="F593" s="46">
        <f t="shared" ref="F593:AJ593" si="213">IFERROR((F415-F192)/F192,0)</f>
        <v>0</v>
      </c>
      <c r="G593" s="46">
        <f t="shared" si="213"/>
        <v>0</v>
      </c>
      <c r="H593" s="46">
        <f t="shared" si="213"/>
        <v>0</v>
      </c>
      <c r="I593" s="46">
        <f t="shared" si="213"/>
        <v>0</v>
      </c>
      <c r="J593" s="46">
        <f t="shared" si="213"/>
        <v>0</v>
      </c>
      <c r="K593" s="46">
        <f t="shared" si="213"/>
        <v>0</v>
      </c>
      <c r="L593" s="46">
        <f t="shared" si="213"/>
        <v>0</v>
      </c>
      <c r="M593" s="46">
        <f t="shared" si="213"/>
        <v>0</v>
      </c>
      <c r="N593" s="46">
        <f t="shared" si="213"/>
        <v>0</v>
      </c>
      <c r="O593" s="46">
        <f t="shared" si="213"/>
        <v>0</v>
      </c>
      <c r="P593" s="46">
        <f t="shared" si="213"/>
        <v>0</v>
      </c>
      <c r="Q593" s="46">
        <f t="shared" si="213"/>
        <v>0</v>
      </c>
      <c r="R593" s="46">
        <f t="shared" si="213"/>
        <v>0</v>
      </c>
      <c r="S593" s="46">
        <f t="shared" si="213"/>
        <v>0</v>
      </c>
      <c r="T593" s="46">
        <f t="shared" si="213"/>
        <v>0</v>
      </c>
      <c r="U593" s="46">
        <f t="shared" si="213"/>
        <v>0</v>
      </c>
      <c r="V593" s="46">
        <f t="shared" si="213"/>
        <v>0</v>
      </c>
      <c r="W593" s="46">
        <f t="shared" si="213"/>
        <v>0</v>
      </c>
      <c r="X593" s="46">
        <f t="shared" si="213"/>
        <v>0</v>
      </c>
      <c r="Y593" s="46">
        <f t="shared" si="213"/>
        <v>0</v>
      </c>
      <c r="Z593" s="46">
        <f t="shared" si="213"/>
        <v>0</v>
      </c>
      <c r="AA593" s="46">
        <f t="shared" si="213"/>
        <v>0</v>
      </c>
      <c r="AB593" s="46">
        <f t="shared" si="213"/>
        <v>0</v>
      </c>
      <c r="AC593" s="46">
        <f t="shared" si="213"/>
        <v>0</v>
      </c>
      <c r="AD593" s="46">
        <f t="shared" si="213"/>
        <v>0</v>
      </c>
      <c r="AE593" s="46">
        <f t="shared" si="213"/>
        <v>0</v>
      </c>
      <c r="AF593" s="46">
        <f t="shared" si="213"/>
        <v>0</v>
      </c>
      <c r="AG593" s="46">
        <f t="shared" si="213"/>
        <v>0</v>
      </c>
      <c r="AH593" s="46">
        <f t="shared" si="213"/>
        <v>0</v>
      </c>
      <c r="AI593" s="46">
        <f t="shared" si="213"/>
        <v>0</v>
      </c>
      <c r="AJ593" s="46">
        <f t="shared" si="213"/>
        <v>0</v>
      </c>
      <c r="AK593" s="46"/>
    </row>
    <row r="594" spans="3:37">
      <c r="C594" t="s">
        <v>7046</v>
      </c>
      <c r="D594" t="s">
        <v>44</v>
      </c>
      <c r="E594" t="str">
        <f t="shared" si="204"/>
        <v>chemicals 20_LPG propane or butane if</v>
      </c>
      <c r="F594" s="46">
        <f t="shared" ref="F594:AJ594" si="214">IFERROR((F416-F193)/F193,0)</f>
        <v>-1</v>
      </c>
      <c r="G594" s="46">
        <f t="shared" si="214"/>
        <v>-1</v>
      </c>
      <c r="H594" s="46">
        <f t="shared" si="214"/>
        <v>-1</v>
      </c>
      <c r="I594" s="46">
        <f t="shared" si="214"/>
        <v>-1</v>
      </c>
      <c r="J594" s="46">
        <f t="shared" si="214"/>
        <v>-1</v>
      </c>
      <c r="K594" s="46">
        <f t="shared" si="214"/>
        <v>-1</v>
      </c>
      <c r="L594" s="46">
        <f t="shared" si="214"/>
        <v>-1</v>
      </c>
      <c r="M594" s="46">
        <f t="shared" si="214"/>
        <v>-1</v>
      </c>
      <c r="N594" s="46">
        <f t="shared" si="214"/>
        <v>-1</v>
      </c>
      <c r="O594" s="46">
        <f t="shared" si="214"/>
        <v>-1</v>
      </c>
      <c r="P594" s="46">
        <f t="shared" si="214"/>
        <v>-1</v>
      </c>
      <c r="Q594" s="46">
        <f t="shared" si="214"/>
        <v>-1</v>
      </c>
      <c r="R594" s="46">
        <f t="shared" si="214"/>
        <v>-1</v>
      </c>
      <c r="S594" s="46">
        <f t="shared" si="214"/>
        <v>-1</v>
      </c>
      <c r="T594" s="46">
        <f t="shared" si="214"/>
        <v>-1</v>
      </c>
      <c r="U594" s="46">
        <f t="shared" si="214"/>
        <v>-1</v>
      </c>
      <c r="V594" s="46">
        <f t="shared" si="214"/>
        <v>-1</v>
      </c>
      <c r="W594" s="46">
        <f t="shared" si="214"/>
        <v>-1</v>
      </c>
      <c r="X594" s="46">
        <f t="shared" si="214"/>
        <v>-1</v>
      </c>
      <c r="Y594" s="46">
        <f t="shared" si="214"/>
        <v>-1</v>
      </c>
      <c r="Z594" s="46">
        <f t="shared" si="214"/>
        <v>-1</v>
      </c>
      <c r="AA594" s="46">
        <f t="shared" si="214"/>
        <v>-1</v>
      </c>
      <c r="AB594" s="46">
        <f t="shared" si="214"/>
        <v>-1</v>
      </c>
      <c r="AC594" s="46">
        <f t="shared" si="214"/>
        <v>-1</v>
      </c>
      <c r="AD594" s="46">
        <f t="shared" si="214"/>
        <v>-1</v>
      </c>
      <c r="AE594" s="46">
        <f t="shared" si="214"/>
        <v>-1</v>
      </c>
      <c r="AF594" s="46">
        <f t="shared" si="214"/>
        <v>-1</v>
      </c>
      <c r="AG594" s="46">
        <f t="shared" si="214"/>
        <v>-1</v>
      </c>
      <c r="AH594" s="46">
        <f t="shared" si="214"/>
        <v>-1</v>
      </c>
      <c r="AI594" s="46">
        <f t="shared" si="214"/>
        <v>-1</v>
      </c>
      <c r="AJ594" s="46">
        <f t="shared" si="214"/>
        <v>-1</v>
      </c>
      <c r="AK594" s="46"/>
    </row>
    <row r="595" spans="3:37">
      <c r="C595" t="s">
        <v>7046</v>
      </c>
      <c r="D595" t="s">
        <v>45</v>
      </c>
      <c r="E595" t="str">
        <f t="shared" si="204"/>
        <v>rubber and plastic products 22_LPG propane or butane if</v>
      </c>
      <c r="F595" s="46">
        <f t="shared" ref="F595:AJ595" si="215">IFERROR((F417-F194)/F194,0)</f>
        <v>0</v>
      </c>
      <c r="G595" s="46">
        <f t="shared" si="215"/>
        <v>0</v>
      </c>
      <c r="H595" s="46">
        <f t="shared" si="215"/>
        <v>0</v>
      </c>
      <c r="I595" s="46">
        <f t="shared" si="215"/>
        <v>0</v>
      </c>
      <c r="J595" s="46">
        <f t="shared" si="215"/>
        <v>0</v>
      </c>
      <c r="K595" s="46">
        <f t="shared" si="215"/>
        <v>0</v>
      </c>
      <c r="L595" s="46">
        <f t="shared" si="215"/>
        <v>0</v>
      </c>
      <c r="M595" s="46">
        <f t="shared" si="215"/>
        <v>0</v>
      </c>
      <c r="N595" s="46">
        <f t="shared" si="215"/>
        <v>0</v>
      </c>
      <c r="O595" s="46">
        <f t="shared" si="215"/>
        <v>0</v>
      </c>
      <c r="P595" s="46">
        <f t="shared" si="215"/>
        <v>0</v>
      </c>
      <c r="Q595" s="46">
        <f t="shared" si="215"/>
        <v>0</v>
      </c>
      <c r="R595" s="46">
        <f t="shared" si="215"/>
        <v>0</v>
      </c>
      <c r="S595" s="46">
        <f t="shared" si="215"/>
        <v>0</v>
      </c>
      <c r="T595" s="46">
        <f t="shared" si="215"/>
        <v>0</v>
      </c>
      <c r="U595" s="46">
        <f t="shared" si="215"/>
        <v>0</v>
      </c>
      <c r="V595" s="46">
        <f t="shared" si="215"/>
        <v>0</v>
      </c>
      <c r="W595" s="46">
        <f t="shared" si="215"/>
        <v>0</v>
      </c>
      <c r="X595" s="46">
        <f t="shared" si="215"/>
        <v>0</v>
      </c>
      <c r="Y595" s="46">
        <f t="shared" si="215"/>
        <v>0</v>
      </c>
      <c r="Z595" s="46">
        <f t="shared" si="215"/>
        <v>0</v>
      </c>
      <c r="AA595" s="46">
        <f t="shared" si="215"/>
        <v>0</v>
      </c>
      <c r="AB595" s="46">
        <f t="shared" si="215"/>
        <v>0</v>
      </c>
      <c r="AC595" s="46">
        <f t="shared" si="215"/>
        <v>0</v>
      </c>
      <c r="AD595" s="46">
        <f t="shared" si="215"/>
        <v>0</v>
      </c>
      <c r="AE595" s="46">
        <f t="shared" si="215"/>
        <v>0</v>
      </c>
      <c r="AF595" s="46">
        <f t="shared" si="215"/>
        <v>0</v>
      </c>
      <c r="AG595" s="46">
        <f t="shared" si="215"/>
        <v>0</v>
      </c>
      <c r="AH595" s="46">
        <f t="shared" si="215"/>
        <v>0</v>
      </c>
      <c r="AI595" s="46">
        <f t="shared" si="215"/>
        <v>0</v>
      </c>
      <c r="AJ595" s="46">
        <f t="shared" si="215"/>
        <v>0</v>
      </c>
      <c r="AK595" s="46"/>
    </row>
    <row r="596" spans="3:37">
      <c r="C596" t="s">
        <v>7046</v>
      </c>
      <c r="D596" t="s">
        <v>46</v>
      </c>
      <c r="E596" t="str">
        <f t="shared" si="204"/>
        <v>glass and glass products 231_LPG propane or butane if</v>
      </c>
      <c r="F596" s="46">
        <f t="shared" ref="F596:AJ596" si="216">IFERROR((F418-F195)/F195,0)</f>
        <v>0</v>
      </c>
      <c r="G596" s="46">
        <f t="shared" si="216"/>
        <v>0</v>
      </c>
      <c r="H596" s="46">
        <f t="shared" si="216"/>
        <v>0</v>
      </c>
      <c r="I596" s="46">
        <f t="shared" si="216"/>
        <v>0</v>
      </c>
      <c r="J596" s="46">
        <f t="shared" si="216"/>
        <v>0</v>
      </c>
      <c r="K596" s="46">
        <f t="shared" si="216"/>
        <v>0</v>
      </c>
      <c r="L596" s="46">
        <f t="shared" si="216"/>
        <v>0</v>
      </c>
      <c r="M596" s="46">
        <f t="shared" si="216"/>
        <v>0</v>
      </c>
      <c r="N596" s="46">
        <f t="shared" si="216"/>
        <v>0</v>
      </c>
      <c r="O596" s="46">
        <f t="shared" si="216"/>
        <v>0</v>
      </c>
      <c r="P596" s="46">
        <f t="shared" si="216"/>
        <v>0</v>
      </c>
      <c r="Q596" s="46">
        <f t="shared" si="216"/>
        <v>0</v>
      </c>
      <c r="R596" s="46">
        <f t="shared" si="216"/>
        <v>0</v>
      </c>
      <c r="S596" s="46">
        <f t="shared" si="216"/>
        <v>0</v>
      </c>
      <c r="T596" s="46">
        <f t="shared" si="216"/>
        <v>0</v>
      </c>
      <c r="U596" s="46">
        <f t="shared" si="216"/>
        <v>0</v>
      </c>
      <c r="V596" s="46">
        <f t="shared" si="216"/>
        <v>0</v>
      </c>
      <c r="W596" s="46">
        <f t="shared" si="216"/>
        <v>0</v>
      </c>
      <c r="X596" s="46">
        <f t="shared" si="216"/>
        <v>0</v>
      </c>
      <c r="Y596" s="46">
        <f t="shared" si="216"/>
        <v>0</v>
      </c>
      <c r="Z596" s="46">
        <f t="shared" si="216"/>
        <v>0</v>
      </c>
      <c r="AA596" s="46">
        <f t="shared" si="216"/>
        <v>0</v>
      </c>
      <c r="AB596" s="46">
        <f t="shared" si="216"/>
        <v>0</v>
      </c>
      <c r="AC596" s="46">
        <f t="shared" si="216"/>
        <v>0</v>
      </c>
      <c r="AD596" s="46">
        <f t="shared" si="216"/>
        <v>0</v>
      </c>
      <c r="AE596" s="46">
        <f t="shared" si="216"/>
        <v>0</v>
      </c>
      <c r="AF596" s="46">
        <f t="shared" si="216"/>
        <v>0</v>
      </c>
      <c r="AG596" s="46">
        <f t="shared" si="216"/>
        <v>0</v>
      </c>
      <c r="AH596" s="46">
        <f t="shared" si="216"/>
        <v>0</v>
      </c>
      <c r="AI596" s="46">
        <f t="shared" si="216"/>
        <v>0</v>
      </c>
      <c r="AJ596" s="46">
        <f t="shared" si="216"/>
        <v>0</v>
      </c>
      <c r="AK596" s="46"/>
    </row>
    <row r="597" spans="3:37">
      <c r="C597" t="s">
        <v>7046</v>
      </c>
      <c r="D597" t="s">
        <v>47</v>
      </c>
      <c r="E597" t="str">
        <f t="shared" si="204"/>
        <v>cement and other nonmetallic minerals 239_LPG propane or butane if</v>
      </c>
      <c r="F597" s="46">
        <f t="shared" ref="F597:AJ597" si="217">IFERROR((F419-F196)/F196,0)</f>
        <v>0</v>
      </c>
      <c r="G597" s="46">
        <f t="shared" si="217"/>
        <v>0</v>
      </c>
      <c r="H597" s="46">
        <f t="shared" si="217"/>
        <v>0</v>
      </c>
      <c r="I597" s="46">
        <f t="shared" si="217"/>
        <v>0</v>
      </c>
      <c r="J597" s="46">
        <f t="shared" si="217"/>
        <v>0</v>
      </c>
      <c r="K597" s="46">
        <f t="shared" si="217"/>
        <v>0</v>
      </c>
      <c r="L597" s="46">
        <f t="shared" si="217"/>
        <v>0</v>
      </c>
      <c r="M597" s="46">
        <f t="shared" si="217"/>
        <v>0</v>
      </c>
      <c r="N597" s="46">
        <f t="shared" si="217"/>
        <v>0</v>
      </c>
      <c r="O597" s="46">
        <f t="shared" si="217"/>
        <v>0</v>
      </c>
      <c r="P597" s="46">
        <f t="shared" si="217"/>
        <v>0</v>
      </c>
      <c r="Q597" s="46">
        <f t="shared" si="217"/>
        <v>0</v>
      </c>
      <c r="R597" s="46">
        <f t="shared" si="217"/>
        <v>0</v>
      </c>
      <c r="S597" s="46">
        <f t="shared" si="217"/>
        <v>0</v>
      </c>
      <c r="T597" s="46">
        <f t="shared" si="217"/>
        <v>0</v>
      </c>
      <c r="U597" s="46">
        <f t="shared" si="217"/>
        <v>0</v>
      </c>
      <c r="V597" s="46">
        <f t="shared" si="217"/>
        <v>0</v>
      </c>
      <c r="W597" s="46">
        <f t="shared" si="217"/>
        <v>0</v>
      </c>
      <c r="X597" s="46">
        <f t="shared" si="217"/>
        <v>0</v>
      </c>
      <c r="Y597" s="46">
        <f t="shared" si="217"/>
        <v>0</v>
      </c>
      <c r="Z597" s="46">
        <f t="shared" si="217"/>
        <v>0</v>
      </c>
      <c r="AA597" s="46">
        <f t="shared" si="217"/>
        <v>0</v>
      </c>
      <c r="AB597" s="46">
        <f t="shared" si="217"/>
        <v>0</v>
      </c>
      <c r="AC597" s="46">
        <f t="shared" si="217"/>
        <v>0</v>
      </c>
      <c r="AD597" s="46">
        <f t="shared" si="217"/>
        <v>0</v>
      </c>
      <c r="AE597" s="46">
        <f t="shared" si="217"/>
        <v>0</v>
      </c>
      <c r="AF597" s="46">
        <f t="shared" si="217"/>
        <v>0</v>
      </c>
      <c r="AG597" s="46">
        <f t="shared" si="217"/>
        <v>0</v>
      </c>
      <c r="AH597" s="46">
        <f t="shared" si="217"/>
        <v>0</v>
      </c>
      <c r="AI597" s="46">
        <f t="shared" si="217"/>
        <v>0</v>
      </c>
      <c r="AJ597" s="46">
        <f t="shared" si="217"/>
        <v>0</v>
      </c>
      <c r="AK597" s="46"/>
    </row>
    <row r="598" spans="3:37">
      <c r="C598" t="s">
        <v>7046</v>
      </c>
      <c r="D598" t="s">
        <v>48</v>
      </c>
      <c r="E598" t="str">
        <f t="shared" si="204"/>
        <v>iron and steel 241_LPG propane or butane if</v>
      </c>
      <c r="F598" s="46">
        <f t="shared" ref="F598:AJ598" si="218">IFERROR((F420-F197)/F197,0)</f>
        <v>-1.0000000000000289</v>
      </c>
      <c r="G598" s="46">
        <f t="shared" si="218"/>
        <v>-1.0000000000000211</v>
      </c>
      <c r="H598" s="46">
        <f t="shared" si="218"/>
        <v>-1.0000000000000149</v>
      </c>
      <c r="I598" s="46">
        <f t="shared" si="218"/>
        <v>-1.0000000000000091</v>
      </c>
      <c r="J598" s="46">
        <f t="shared" si="218"/>
        <v>-1.0000000000000044</v>
      </c>
      <c r="K598" s="46">
        <f t="shared" si="218"/>
        <v>-1</v>
      </c>
      <c r="L598" s="46">
        <f t="shared" si="218"/>
        <v>-1.0000000000000002</v>
      </c>
      <c r="M598" s="46">
        <f t="shared" si="218"/>
        <v>-1</v>
      </c>
      <c r="N598" s="46">
        <f t="shared" si="218"/>
        <v>-1</v>
      </c>
      <c r="O598" s="46">
        <f t="shared" si="218"/>
        <v>-0.99999999999999978</v>
      </c>
      <c r="P598" s="46">
        <f t="shared" si="218"/>
        <v>-1</v>
      </c>
      <c r="Q598" s="46">
        <f t="shared" si="218"/>
        <v>-1</v>
      </c>
      <c r="R598" s="46">
        <f t="shared" si="218"/>
        <v>-0.99999999999999978</v>
      </c>
      <c r="S598" s="46">
        <f t="shared" si="218"/>
        <v>-1.0000000000000002</v>
      </c>
      <c r="T598" s="46">
        <f t="shared" si="218"/>
        <v>-1</v>
      </c>
      <c r="U598" s="46">
        <f t="shared" si="218"/>
        <v>-1</v>
      </c>
      <c r="V598" s="46">
        <f t="shared" si="218"/>
        <v>-0.99999999999999978</v>
      </c>
      <c r="W598" s="46">
        <f t="shared" si="218"/>
        <v>-1</v>
      </c>
      <c r="X598" s="46">
        <f t="shared" si="218"/>
        <v>-1</v>
      </c>
      <c r="Y598" s="46">
        <f t="shared" si="218"/>
        <v>-1</v>
      </c>
      <c r="Z598" s="46">
        <f t="shared" si="218"/>
        <v>-0.99999999999999978</v>
      </c>
      <c r="AA598" s="46">
        <f t="shared" si="218"/>
        <v>-0.99999999999999978</v>
      </c>
      <c r="AB598" s="46">
        <f t="shared" si="218"/>
        <v>-1</v>
      </c>
      <c r="AC598" s="46">
        <f t="shared" si="218"/>
        <v>-0.99999999999999978</v>
      </c>
      <c r="AD598" s="46">
        <f t="shared" si="218"/>
        <v>-1</v>
      </c>
      <c r="AE598" s="46">
        <f t="shared" si="218"/>
        <v>-1.0000000000000002</v>
      </c>
      <c r="AF598" s="46">
        <f t="shared" si="218"/>
        <v>-1</v>
      </c>
      <c r="AG598" s="46">
        <f t="shared" si="218"/>
        <v>-1</v>
      </c>
      <c r="AH598" s="46">
        <f t="shared" si="218"/>
        <v>-1</v>
      </c>
      <c r="AI598" s="46">
        <f t="shared" si="218"/>
        <v>-1</v>
      </c>
      <c r="AJ598" s="46">
        <f t="shared" si="218"/>
        <v>-0.99999999999999978</v>
      </c>
      <c r="AK598" s="46"/>
    </row>
    <row r="599" spans="3:37">
      <c r="C599" t="s">
        <v>7046</v>
      </c>
      <c r="D599" t="s">
        <v>49</v>
      </c>
      <c r="E599" t="str">
        <f t="shared" si="204"/>
        <v>other metals 242_LPG propane or butane if</v>
      </c>
      <c r="F599" s="46">
        <f t="shared" ref="F599:AJ599" si="219">IFERROR((F421-F198)/F198,0)</f>
        <v>-1</v>
      </c>
      <c r="G599" s="46">
        <f t="shared" si="219"/>
        <v>-1</v>
      </c>
      <c r="H599" s="46">
        <f t="shared" si="219"/>
        <v>-1</v>
      </c>
      <c r="I599" s="46">
        <f t="shared" si="219"/>
        <v>-1</v>
      </c>
      <c r="J599" s="46">
        <f t="shared" si="219"/>
        <v>-1</v>
      </c>
      <c r="K599" s="46">
        <f t="shared" si="219"/>
        <v>-1</v>
      </c>
      <c r="L599" s="46">
        <f t="shared" si="219"/>
        <v>-1</v>
      </c>
      <c r="M599" s="46">
        <f t="shared" si="219"/>
        <v>-1</v>
      </c>
      <c r="N599" s="46">
        <f t="shared" si="219"/>
        <v>-1</v>
      </c>
      <c r="O599" s="46">
        <f t="shared" si="219"/>
        <v>-1</v>
      </c>
      <c r="P599" s="46">
        <f t="shared" si="219"/>
        <v>-1</v>
      </c>
      <c r="Q599" s="46">
        <f t="shared" si="219"/>
        <v>-1</v>
      </c>
      <c r="R599" s="46">
        <f t="shared" si="219"/>
        <v>-1</v>
      </c>
      <c r="S599" s="46">
        <f t="shared" si="219"/>
        <v>-1</v>
      </c>
      <c r="T599" s="46">
        <f t="shared" si="219"/>
        <v>-1</v>
      </c>
      <c r="U599" s="46">
        <f t="shared" si="219"/>
        <v>-1</v>
      </c>
      <c r="V599" s="46">
        <f t="shared" si="219"/>
        <v>-1</v>
      </c>
      <c r="W599" s="46">
        <f t="shared" si="219"/>
        <v>-1</v>
      </c>
      <c r="X599" s="46">
        <f t="shared" si="219"/>
        <v>-1</v>
      </c>
      <c r="Y599" s="46">
        <f t="shared" si="219"/>
        <v>-1</v>
      </c>
      <c r="Z599" s="46">
        <f t="shared" si="219"/>
        <v>-1</v>
      </c>
      <c r="AA599" s="46">
        <f t="shared" si="219"/>
        <v>-1</v>
      </c>
      <c r="AB599" s="46">
        <f t="shared" si="219"/>
        <v>-1</v>
      </c>
      <c r="AC599" s="46">
        <f t="shared" si="219"/>
        <v>-1</v>
      </c>
      <c r="AD599" s="46">
        <f t="shared" si="219"/>
        <v>-1</v>
      </c>
      <c r="AE599" s="46">
        <f t="shared" si="219"/>
        <v>-1</v>
      </c>
      <c r="AF599" s="46">
        <f t="shared" si="219"/>
        <v>-1</v>
      </c>
      <c r="AG599" s="46">
        <f t="shared" si="219"/>
        <v>-1</v>
      </c>
      <c r="AH599" s="46">
        <f t="shared" si="219"/>
        <v>-1</v>
      </c>
      <c r="AI599" s="46">
        <f t="shared" si="219"/>
        <v>-1</v>
      </c>
      <c r="AJ599" s="46">
        <f t="shared" si="219"/>
        <v>-1</v>
      </c>
      <c r="AK599" s="46"/>
    </row>
    <row r="600" spans="3:37">
      <c r="C600" t="s">
        <v>7046</v>
      </c>
      <c r="D600" t="s">
        <v>50</v>
      </c>
      <c r="E600" t="str">
        <f t="shared" si="204"/>
        <v>metal products except machinery and vehicles 25_LPG propane or butane if</v>
      </c>
      <c r="F600" s="46">
        <f t="shared" ref="F600:AJ600" si="220">IFERROR((F422-F199)/F199,0)</f>
        <v>0</v>
      </c>
      <c r="G600" s="46">
        <f t="shared" si="220"/>
        <v>0</v>
      </c>
      <c r="H600" s="46">
        <f t="shared" si="220"/>
        <v>0</v>
      </c>
      <c r="I600" s="46">
        <f t="shared" si="220"/>
        <v>0</v>
      </c>
      <c r="J600" s="46">
        <f t="shared" si="220"/>
        <v>0</v>
      </c>
      <c r="K600" s="46">
        <f t="shared" si="220"/>
        <v>0</v>
      </c>
      <c r="L600" s="46">
        <f t="shared" si="220"/>
        <v>0</v>
      </c>
      <c r="M600" s="46">
        <f t="shared" si="220"/>
        <v>0</v>
      </c>
      <c r="N600" s="46">
        <f t="shared" si="220"/>
        <v>0</v>
      </c>
      <c r="O600" s="46">
        <f t="shared" si="220"/>
        <v>0</v>
      </c>
      <c r="P600" s="46">
        <f t="shared" si="220"/>
        <v>0</v>
      </c>
      <c r="Q600" s="46">
        <f t="shared" si="220"/>
        <v>0</v>
      </c>
      <c r="R600" s="46">
        <f t="shared" si="220"/>
        <v>0</v>
      </c>
      <c r="S600" s="46">
        <f t="shared" si="220"/>
        <v>0</v>
      </c>
      <c r="T600" s="46">
        <f t="shared" si="220"/>
        <v>0</v>
      </c>
      <c r="U600" s="46">
        <f t="shared" si="220"/>
        <v>0</v>
      </c>
      <c r="V600" s="46">
        <f t="shared" si="220"/>
        <v>0</v>
      </c>
      <c r="W600" s="46">
        <f t="shared" si="220"/>
        <v>0</v>
      </c>
      <c r="X600" s="46">
        <f t="shared" si="220"/>
        <v>0</v>
      </c>
      <c r="Y600" s="46">
        <f t="shared" si="220"/>
        <v>0</v>
      </c>
      <c r="Z600" s="46">
        <f t="shared" si="220"/>
        <v>0</v>
      </c>
      <c r="AA600" s="46">
        <f t="shared" si="220"/>
        <v>0</v>
      </c>
      <c r="AB600" s="46">
        <f t="shared" si="220"/>
        <v>0</v>
      </c>
      <c r="AC600" s="46">
        <f t="shared" si="220"/>
        <v>0</v>
      </c>
      <c r="AD600" s="46">
        <f t="shared" si="220"/>
        <v>0</v>
      </c>
      <c r="AE600" s="46">
        <f t="shared" si="220"/>
        <v>0</v>
      </c>
      <c r="AF600" s="46">
        <f t="shared" si="220"/>
        <v>0</v>
      </c>
      <c r="AG600" s="46">
        <f t="shared" si="220"/>
        <v>0</v>
      </c>
      <c r="AH600" s="46">
        <f t="shared" si="220"/>
        <v>0</v>
      </c>
      <c r="AI600" s="46">
        <f t="shared" si="220"/>
        <v>0</v>
      </c>
      <c r="AJ600" s="46">
        <f t="shared" si="220"/>
        <v>0</v>
      </c>
      <c r="AK600" s="46"/>
    </row>
    <row r="601" spans="3:37">
      <c r="C601" t="s">
        <v>7046</v>
      </c>
      <c r="D601" t="s">
        <v>51</v>
      </c>
      <c r="E601" t="str">
        <f t="shared" si="204"/>
        <v>computers and electronics 26_LPG propane or butane if</v>
      </c>
      <c r="F601" s="46">
        <f t="shared" ref="F601:AJ601" si="221">IFERROR((F423-F200)/F200,0)</f>
        <v>-1.0000000000000131</v>
      </c>
      <c r="G601" s="46">
        <f t="shared" si="221"/>
        <v>-1.0000000000000118</v>
      </c>
      <c r="H601" s="46">
        <f t="shared" si="221"/>
        <v>-1.0000000000000109</v>
      </c>
      <c r="I601" s="46">
        <f t="shared" si="221"/>
        <v>-1.00000000000001</v>
      </c>
      <c r="J601" s="46">
        <f t="shared" si="221"/>
        <v>-1.0000000000000093</v>
      </c>
      <c r="K601" s="46">
        <f t="shared" si="221"/>
        <v>-1.0000000000000087</v>
      </c>
      <c r="L601" s="46">
        <f t="shared" si="221"/>
        <v>-1.0000000000000087</v>
      </c>
      <c r="M601" s="46">
        <f t="shared" si="221"/>
        <v>-1.0000000000000084</v>
      </c>
      <c r="N601" s="46">
        <f t="shared" si="221"/>
        <v>-1.0000000000000082</v>
      </c>
      <c r="O601" s="46">
        <f t="shared" si="221"/>
        <v>-1.000000000000008</v>
      </c>
      <c r="P601" s="46">
        <f t="shared" si="221"/>
        <v>-1.0000000000000078</v>
      </c>
      <c r="Q601" s="46">
        <f t="shared" si="221"/>
        <v>-1.0000000000000078</v>
      </c>
      <c r="R601" s="46">
        <f t="shared" si="221"/>
        <v>-1.0000000000000075</v>
      </c>
      <c r="S601" s="46">
        <f t="shared" si="221"/>
        <v>-1.0000000000000075</v>
      </c>
      <c r="T601" s="46">
        <f t="shared" si="221"/>
        <v>-1.0000000000000075</v>
      </c>
      <c r="U601" s="46">
        <f t="shared" si="221"/>
        <v>-1.0000000000000073</v>
      </c>
      <c r="V601" s="46">
        <f t="shared" si="221"/>
        <v>-1.0000000000000073</v>
      </c>
      <c r="W601" s="46">
        <f t="shared" si="221"/>
        <v>-1.0000000000000071</v>
      </c>
      <c r="X601" s="46">
        <f t="shared" si="221"/>
        <v>-1.0000000000000071</v>
      </c>
      <c r="Y601" s="46">
        <f t="shared" si="221"/>
        <v>-1.0000000000000071</v>
      </c>
      <c r="Z601" s="46">
        <f t="shared" si="221"/>
        <v>-1.0000000000000071</v>
      </c>
      <c r="AA601" s="46">
        <f t="shared" si="221"/>
        <v>-1.0000000000000069</v>
      </c>
      <c r="AB601" s="46">
        <f t="shared" si="221"/>
        <v>-1.0000000000000069</v>
      </c>
      <c r="AC601" s="46">
        <f t="shared" si="221"/>
        <v>-1.0000000000000069</v>
      </c>
      <c r="AD601" s="46">
        <f t="shared" si="221"/>
        <v>-1.0000000000000067</v>
      </c>
      <c r="AE601" s="46">
        <f t="shared" si="221"/>
        <v>-1.0000000000000067</v>
      </c>
      <c r="AF601" s="46">
        <f t="shared" si="221"/>
        <v>-1.0000000000000067</v>
      </c>
      <c r="AG601" s="46">
        <f t="shared" si="221"/>
        <v>-1.0000000000000064</v>
      </c>
      <c r="AH601" s="46">
        <f t="shared" si="221"/>
        <v>-1.0000000000000064</v>
      </c>
      <c r="AI601" s="46">
        <f t="shared" si="221"/>
        <v>-1.0000000000000064</v>
      </c>
      <c r="AJ601" s="46">
        <f t="shared" si="221"/>
        <v>-1.0000000000000064</v>
      </c>
      <c r="AK601" s="46"/>
    </row>
    <row r="602" spans="3:37">
      <c r="C602" t="s">
        <v>7046</v>
      </c>
      <c r="D602" t="s">
        <v>52</v>
      </c>
      <c r="E602" t="str">
        <f t="shared" si="204"/>
        <v>appliances and electrical equipment 27_LPG propane or butane if</v>
      </c>
      <c r="F602" s="46">
        <f t="shared" ref="F602:AJ602" si="222">IFERROR((F424-F201)/F201,0)</f>
        <v>-1.0000000000000009</v>
      </c>
      <c r="G602" s="46">
        <f t="shared" si="222"/>
        <v>-1.0000000000000007</v>
      </c>
      <c r="H602" s="46">
        <f t="shared" si="222"/>
        <v>-1.0000000000000004</v>
      </c>
      <c r="I602" s="46">
        <f t="shared" si="222"/>
        <v>-1.0000000000000004</v>
      </c>
      <c r="J602" s="46">
        <f t="shared" si="222"/>
        <v>-1.0000000000000002</v>
      </c>
      <c r="K602" s="46">
        <f t="shared" si="222"/>
        <v>-1</v>
      </c>
      <c r="L602" s="46">
        <f t="shared" si="222"/>
        <v>-1</v>
      </c>
      <c r="M602" s="46">
        <f t="shared" si="222"/>
        <v>-1</v>
      </c>
      <c r="N602" s="46">
        <f t="shared" si="222"/>
        <v>-1</v>
      </c>
      <c r="O602" s="46">
        <f t="shared" si="222"/>
        <v>-1</v>
      </c>
      <c r="P602" s="46">
        <f t="shared" si="222"/>
        <v>-1</v>
      </c>
      <c r="Q602" s="46">
        <f t="shared" si="222"/>
        <v>-1</v>
      </c>
      <c r="R602" s="46">
        <f t="shared" si="222"/>
        <v>-1</v>
      </c>
      <c r="S602" s="46">
        <f t="shared" si="222"/>
        <v>-1</v>
      </c>
      <c r="T602" s="46">
        <f t="shared" si="222"/>
        <v>-1</v>
      </c>
      <c r="U602" s="46">
        <f t="shared" si="222"/>
        <v>-1</v>
      </c>
      <c r="V602" s="46">
        <f t="shared" si="222"/>
        <v>-1</v>
      </c>
      <c r="W602" s="46">
        <f t="shared" si="222"/>
        <v>-1</v>
      </c>
      <c r="X602" s="46">
        <f t="shared" si="222"/>
        <v>-1</v>
      </c>
      <c r="Y602" s="46">
        <f t="shared" si="222"/>
        <v>-1</v>
      </c>
      <c r="Z602" s="46">
        <f t="shared" si="222"/>
        <v>-1</v>
      </c>
      <c r="AA602" s="46">
        <f t="shared" si="222"/>
        <v>-1</v>
      </c>
      <c r="AB602" s="46">
        <f t="shared" si="222"/>
        <v>-1</v>
      </c>
      <c r="AC602" s="46">
        <f t="shared" si="222"/>
        <v>-1</v>
      </c>
      <c r="AD602" s="46">
        <f t="shared" si="222"/>
        <v>-1</v>
      </c>
      <c r="AE602" s="46">
        <f t="shared" si="222"/>
        <v>-1</v>
      </c>
      <c r="AF602" s="46">
        <f t="shared" si="222"/>
        <v>-1</v>
      </c>
      <c r="AG602" s="46">
        <f t="shared" si="222"/>
        <v>-1</v>
      </c>
      <c r="AH602" s="46">
        <f t="shared" si="222"/>
        <v>-1</v>
      </c>
      <c r="AI602" s="46">
        <f t="shared" si="222"/>
        <v>-1</v>
      </c>
      <c r="AJ602" s="46">
        <f t="shared" si="222"/>
        <v>-1</v>
      </c>
      <c r="AK602" s="46"/>
    </row>
    <row r="603" spans="3:37">
      <c r="C603" t="s">
        <v>7046</v>
      </c>
      <c r="D603" t="s">
        <v>53</v>
      </c>
      <c r="E603" t="str">
        <f t="shared" ref="E603:E609" si="223">D603&amp;"_"&amp;C603</f>
        <v>other machinery 28_LPG propane or butane if</v>
      </c>
      <c r="F603" s="46">
        <f t="shared" ref="F603:AJ603" si="224">IFERROR((F425-F202)/F202,0)</f>
        <v>-1.0000000000000007</v>
      </c>
      <c r="G603" s="46">
        <f t="shared" si="224"/>
        <v>-1.0000000000000007</v>
      </c>
      <c r="H603" s="46">
        <f t="shared" si="224"/>
        <v>-1.0000000000000004</v>
      </c>
      <c r="I603" s="46">
        <f t="shared" si="224"/>
        <v>-1.0000000000000002</v>
      </c>
      <c r="J603" s="46">
        <f t="shared" si="224"/>
        <v>-1.0000000000000002</v>
      </c>
      <c r="K603" s="46">
        <f t="shared" si="224"/>
        <v>-1</v>
      </c>
      <c r="L603" s="46">
        <f t="shared" si="224"/>
        <v>-1</v>
      </c>
      <c r="M603" s="46">
        <f t="shared" si="224"/>
        <v>-1</v>
      </c>
      <c r="N603" s="46">
        <f t="shared" si="224"/>
        <v>-1</v>
      </c>
      <c r="O603" s="46">
        <f t="shared" si="224"/>
        <v>-1</v>
      </c>
      <c r="P603" s="46">
        <f t="shared" si="224"/>
        <v>-1</v>
      </c>
      <c r="Q603" s="46">
        <f t="shared" si="224"/>
        <v>-1</v>
      </c>
      <c r="R603" s="46">
        <f t="shared" si="224"/>
        <v>-1</v>
      </c>
      <c r="S603" s="46">
        <f t="shared" si="224"/>
        <v>-1</v>
      </c>
      <c r="T603" s="46">
        <f t="shared" si="224"/>
        <v>-1</v>
      </c>
      <c r="U603" s="46">
        <f t="shared" si="224"/>
        <v>-1</v>
      </c>
      <c r="V603" s="46">
        <f t="shared" si="224"/>
        <v>-1</v>
      </c>
      <c r="W603" s="46">
        <f t="shared" si="224"/>
        <v>-1</v>
      </c>
      <c r="X603" s="46">
        <f t="shared" si="224"/>
        <v>-1</v>
      </c>
      <c r="Y603" s="46">
        <f t="shared" si="224"/>
        <v>-1</v>
      </c>
      <c r="Z603" s="46">
        <f t="shared" si="224"/>
        <v>-1</v>
      </c>
      <c r="AA603" s="46">
        <f t="shared" si="224"/>
        <v>-1</v>
      </c>
      <c r="AB603" s="46">
        <f t="shared" si="224"/>
        <v>-1</v>
      </c>
      <c r="AC603" s="46">
        <f t="shared" si="224"/>
        <v>-1</v>
      </c>
      <c r="AD603" s="46">
        <f t="shared" si="224"/>
        <v>-1</v>
      </c>
      <c r="AE603" s="46">
        <f t="shared" si="224"/>
        <v>-1</v>
      </c>
      <c r="AF603" s="46">
        <f t="shared" si="224"/>
        <v>-1</v>
      </c>
      <c r="AG603" s="46">
        <f t="shared" si="224"/>
        <v>-1</v>
      </c>
      <c r="AH603" s="46">
        <f t="shared" si="224"/>
        <v>-1</v>
      </c>
      <c r="AI603" s="46">
        <f t="shared" si="224"/>
        <v>-1</v>
      </c>
      <c r="AJ603" s="46">
        <f t="shared" si="224"/>
        <v>-1</v>
      </c>
      <c r="AK603" s="46"/>
    </row>
    <row r="604" spans="3:37">
      <c r="C604" t="s">
        <v>7046</v>
      </c>
      <c r="D604" t="s">
        <v>54</v>
      </c>
      <c r="E604" t="str">
        <f t="shared" si="223"/>
        <v>road vehicles 29_LPG propane or butane if</v>
      </c>
      <c r="F604" s="46">
        <f t="shared" ref="F604:AJ604" si="225">IFERROR((F426-F203)/F203,0)</f>
        <v>-1</v>
      </c>
      <c r="G604" s="46">
        <f t="shared" si="225"/>
        <v>-1</v>
      </c>
      <c r="H604" s="46">
        <f t="shared" si="225"/>
        <v>-1</v>
      </c>
      <c r="I604" s="46">
        <f t="shared" si="225"/>
        <v>-1</v>
      </c>
      <c r="J604" s="46">
        <f t="shared" si="225"/>
        <v>-1</v>
      </c>
      <c r="K604" s="46">
        <f t="shared" si="225"/>
        <v>-1</v>
      </c>
      <c r="L604" s="46">
        <f t="shared" si="225"/>
        <v>-1</v>
      </c>
      <c r="M604" s="46">
        <f t="shared" si="225"/>
        <v>-1</v>
      </c>
      <c r="N604" s="46">
        <f t="shared" si="225"/>
        <v>-1</v>
      </c>
      <c r="O604" s="46">
        <f t="shared" si="225"/>
        <v>-1</v>
      </c>
      <c r="P604" s="46">
        <f t="shared" si="225"/>
        <v>-1</v>
      </c>
      <c r="Q604" s="46">
        <f t="shared" si="225"/>
        <v>-1</v>
      </c>
      <c r="R604" s="46">
        <f t="shared" si="225"/>
        <v>-1</v>
      </c>
      <c r="S604" s="46">
        <f t="shared" si="225"/>
        <v>-1</v>
      </c>
      <c r="T604" s="46">
        <f t="shared" si="225"/>
        <v>-1</v>
      </c>
      <c r="U604" s="46">
        <f t="shared" si="225"/>
        <v>-1</v>
      </c>
      <c r="V604" s="46">
        <f t="shared" si="225"/>
        <v>-1</v>
      </c>
      <c r="W604" s="46">
        <f t="shared" si="225"/>
        <v>-1</v>
      </c>
      <c r="X604" s="46">
        <f t="shared" si="225"/>
        <v>-1</v>
      </c>
      <c r="Y604" s="46">
        <f t="shared" si="225"/>
        <v>-1</v>
      </c>
      <c r="Z604" s="46">
        <f t="shared" si="225"/>
        <v>-1</v>
      </c>
      <c r="AA604" s="46">
        <f t="shared" si="225"/>
        <v>-1</v>
      </c>
      <c r="AB604" s="46">
        <f t="shared" si="225"/>
        <v>-1</v>
      </c>
      <c r="AC604" s="46">
        <f t="shared" si="225"/>
        <v>-1</v>
      </c>
      <c r="AD604" s="46">
        <f t="shared" si="225"/>
        <v>-1</v>
      </c>
      <c r="AE604" s="46">
        <f t="shared" si="225"/>
        <v>-1</v>
      </c>
      <c r="AF604" s="46">
        <f t="shared" si="225"/>
        <v>-1</v>
      </c>
      <c r="AG604" s="46">
        <f t="shared" si="225"/>
        <v>-1</v>
      </c>
      <c r="AH604" s="46">
        <f t="shared" si="225"/>
        <v>-1</v>
      </c>
      <c r="AI604" s="46">
        <f t="shared" si="225"/>
        <v>-1</v>
      </c>
      <c r="AJ604" s="46">
        <f t="shared" si="225"/>
        <v>-1</v>
      </c>
      <c r="AK604" s="46"/>
    </row>
    <row r="605" spans="3:37">
      <c r="C605" t="s">
        <v>7046</v>
      </c>
      <c r="D605" t="s">
        <v>55</v>
      </c>
      <c r="E605" t="str">
        <f t="shared" si="223"/>
        <v>nonroad vehicles 30_LPG propane or butane if</v>
      </c>
      <c r="F605" s="46">
        <f t="shared" ref="F605:AJ605" si="226">IFERROR((F427-F204)/F204,0)</f>
        <v>0</v>
      </c>
      <c r="G605" s="46">
        <f t="shared" si="226"/>
        <v>0</v>
      </c>
      <c r="H605" s="46">
        <f t="shared" si="226"/>
        <v>0</v>
      </c>
      <c r="I605" s="46">
        <f t="shared" si="226"/>
        <v>0</v>
      </c>
      <c r="J605" s="46">
        <f t="shared" si="226"/>
        <v>0</v>
      </c>
      <c r="K605" s="46">
        <f t="shared" si="226"/>
        <v>0</v>
      </c>
      <c r="L605" s="46">
        <f t="shared" si="226"/>
        <v>0</v>
      </c>
      <c r="M605" s="46">
        <f t="shared" si="226"/>
        <v>0</v>
      </c>
      <c r="N605" s="46">
        <f t="shared" si="226"/>
        <v>0</v>
      </c>
      <c r="O605" s="46">
        <f t="shared" si="226"/>
        <v>0</v>
      </c>
      <c r="P605" s="46">
        <f t="shared" si="226"/>
        <v>0</v>
      </c>
      <c r="Q605" s="46">
        <f t="shared" si="226"/>
        <v>0</v>
      </c>
      <c r="R605" s="46">
        <f t="shared" si="226"/>
        <v>0</v>
      </c>
      <c r="S605" s="46">
        <f t="shared" si="226"/>
        <v>0</v>
      </c>
      <c r="T605" s="46">
        <f t="shared" si="226"/>
        <v>0</v>
      </c>
      <c r="U605" s="46">
        <f t="shared" si="226"/>
        <v>0</v>
      </c>
      <c r="V605" s="46">
        <f t="shared" si="226"/>
        <v>0</v>
      </c>
      <c r="W605" s="46">
        <f t="shared" si="226"/>
        <v>0</v>
      </c>
      <c r="X605" s="46">
        <f t="shared" si="226"/>
        <v>0</v>
      </c>
      <c r="Y605" s="46">
        <f t="shared" si="226"/>
        <v>0</v>
      </c>
      <c r="Z605" s="46">
        <f t="shared" si="226"/>
        <v>0</v>
      </c>
      <c r="AA605" s="46">
        <f t="shared" si="226"/>
        <v>0</v>
      </c>
      <c r="AB605" s="46">
        <f t="shared" si="226"/>
        <v>0</v>
      </c>
      <c r="AC605" s="46">
        <f t="shared" si="226"/>
        <v>0</v>
      </c>
      <c r="AD605" s="46">
        <f t="shared" si="226"/>
        <v>0</v>
      </c>
      <c r="AE605" s="46">
        <f t="shared" si="226"/>
        <v>0</v>
      </c>
      <c r="AF605" s="46">
        <f t="shared" si="226"/>
        <v>0</v>
      </c>
      <c r="AG605" s="46">
        <f t="shared" si="226"/>
        <v>0</v>
      </c>
      <c r="AH605" s="46">
        <f t="shared" si="226"/>
        <v>0</v>
      </c>
      <c r="AI605" s="46">
        <f t="shared" si="226"/>
        <v>0</v>
      </c>
      <c r="AJ605" s="46">
        <f t="shared" si="226"/>
        <v>0</v>
      </c>
      <c r="AK605" s="46"/>
    </row>
    <row r="606" spans="3:37">
      <c r="C606" t="s">
        <v>7046</v>
      </c>
      <c r="D606" t="s">
        <v>56</v>
      </c>
      <c r="E606" t="str">
        <f t="shared" si="223"/>
        <v>other manufacturing 31T33_LPG propane or butane if</v>
      </c>
      <c r="F606" s="46">
        <f t="shared" ref="F606:AJ606" si="227">IFERROR((F428-F205)/F205,0)</f>
        <v>0</v>
      </c>
      <c r="G606" s="46">
        <f t="shared" si="227"/>
        <v>0</v>
      </c>
      <c r="H606" s="46">
        <f t="shared" si="227"/>
        <v>0</v>
      </c>
      <c r="I606" s="46">
        <f t="shared" si="227"/>
        <v>0</v>
      </c>
      <c r="J606" s="46">
        <f t="shared" si="227"/>
        <v>0</v>
      </c>
      <c r="K606" s="46">
        <f t="shared" si="227"/>
        <v>0</v>
      </c>
      <c r="L606" s="46">
        <f t="shared" si="227"/>
        <v>0</v>
      </c>
      <c r="M606" s="46">
        <f t="shared" si="227"/>
        <v>0</v>
      </c>
      <c r="N606" s="46">
        <f t="shared" si="227"/>
        <v>0</v>
      </c>
      <c r="O606" s="46">
        <f t="shared" si="227"/>
        <v>0</v>
      </c>
      <c r="P606" s="46">
        <f t="shared" si="227"/>
        <v>0</v>
      </c>
      <c r="Q606" s="46">
        <f t="shared" si="227"/>
        <v>0</v>
      </c>
      <c r="R606" s="46">
        <f t="shared" si="227"/>
        <v>0</v>
      </c>
      <c r="S606" s="46">
        <f t="shared" si="227"/>
        <v>0</v>
      </c>
      <c r="T606" s="46">
        <f t="shared" si="227"/>
        <v>0</v>
      </c>
      <c r="U606" s="46">
        <f t="shared" si="227"/>
        <v>0</v>
      </c>
      <c r="V606" s="46">
        <f t="shared" si="227"/>
        <v>0</v>
      </c>
      <c r="W606" s="46">
        <f t="shared" si="227"/>
        <v>0</v>
      </c>
      <c r="X606" s="46">
        <f t="shared" si="227"/>
        <v>0</v>
      </c>
      <c r="Y606" s="46">
        <f t="shared" si="227"/>
        <v>0</v>
      </c>
      <c r="Z606" s="46">
        <f t="shared" si="227"/>
        <v>0</v>
      </c>
      <c r="AA606" s="46">
        <f t="shared" si="227"/>
        <v>0</v>
      </c>
      <c r="AB606" s="46">
        <f t="shared" si="227"/>
        <v>0</v>
      </c>
      <c r="AC606" s="46">
        <f t="shared" si="227"/>
        <v>0</v>
      </c>
      <c r="AD606" s="46">
        <f t="shared" si="227"/>
        <v>0</v>
      </c>
      <c r="AE606" s="46">
        <f t="shared" si="227"/>
        <v>0</v>
      </c>
      <c r="AF606" s="46">
        <f t="shared" si="227"/>
        <v>0</v>
      </c>
      <c r="AG606" s="46">
        <f t="shared" si="227"/>
        <v>0</v>
      </c>
      <c r="AH606" s="46">
        <f t="shared" si="227"/>
        <v>0</v>
      </c>
      <c r="AI606" s="46">
        <f t="shared" si="227"/>
        <v>0</v>
      </c>
      <c r="AJ606" s="46">
        <f t="shared" si="227"/>
        <v>0</v>
      </c>
      <c r="AK606" s="46"/>
    </row>
    <row r="607" spans="3:37">
      <c r="C607" t="s">
        <v>7046</v>
      </c>
      <c r="D607" t="s">
        <v>57</v>
      </c>
      <c r="E607" t="str">
        <f t="shared" si="223"/>
        <v>energy pipelines and gas processing 352T353_LPG propane or butane if</v>
      </c>
      <c r="F607" s="46">
        <f t="shared" ref="F607:AJ607" si="228">IFERROR((F429-F206)/F206,0)</f>
        <v>0</v>
      </c>
      <c r="G607" s="46">
        <f t="shared" si="228"/>
        <v>0</v>
      </c>
      <c r="H607" s="46">
        <f t="shared" si="228"/>
        <v>0</v>
      </c>
      <c r="I607" s="46">
        <f t="shared" si="228"/>
        <v>0</v>
      </c>
      <c r="J607" s="46">
        <f t="shared" si="228"/>
        <v>0</v>
      </c>
      <c r="K607" s="46">
        <f t="shared" si="228"/>
        <v>0</v>
      </c>
      <c r="L607" s="46">
        <f t="shared" si="228"/>
        <v>0</v>
      </c>
      <c r="M607" s="46">
        <f t="shared" si="228"/>
        <v>0</v>
      </c>
      <c r="N607" s="46">
        <f t="shared" si="228"/>
        <v>0</v>
      </c>
      <c r="O607" s="46">
        <f t="shared" si="228"/>
        <v>0</v>
      </c>
      <c r="P607" s="46">
        <f t="shared" si="228"/>
        <v>0</v>
      </c>
      <c r="Q607" s="46">
        <f t="shared" si="228"/>
        <v>0</v>
      </c>
      <c r="R607" s="46">
        <f t="shared" si="228"/>
        <v>0</v>
      </c>
      <c r="S607" s="46">
        <f t="shared" si="228"/>
        <v>0</v>
      </c>
      <c r="T607" s="46">
        <f t="shared" si="228"/>
        <v>0</v>
      </c>
      <c r="U607" s="46">
        <f t="shared" si="228"/>
        <v>0</v>
      </c>
      <c r="V607" s="46">
        <f t="shared" si="228"/>
        <v>0</v>
      </c>
      <c r="W607" s="46">
        <f t="shared" si="228"/>
        <v>0</v>
      </c>
      <c r="X607" s="46">
        <f t="shared" si="228"/>
        <v>0</v>
      </c>
      <c r="Y607" s="46">
        <f t="shared" si="228"/>
        <v>0</v>
      </c>
      <c r="Z607" s="46">
        <f t="shared" si="228"/>
        <v>0</v>
      </c>
      <c r="AA607" s="46">
        <f t="shared" si="228"/>
        <v>0</v>
      </c>
      <c r="AB607" s="46">
        <f t="shared" si="228"/>
        <v>0</v>
      </c>
      <c r="AC607" s="46">
        <f t="shared" si="228"/>
        <v>0</v>
      </c>
      <c r="AD607" s="46">
        <f t="shared" si="228"/>
        <v>0</v>
      </c>
      <c r="AE607" s="46">
        <f t="shared" si="228"/>
        <v>0</v>
      </c>
      <c r="AF607" s="46">
        <f t="shared" si="228"/>
        <v>0</v>
      </c>
      <c r="AG607" s="46">
        <f t="shared" si="228"/>
        <v>0</v>
      </c>
      <c r="AH607" s="46">
        <f t="shared" si="228"/>
        <v>0</v>
      </c>
      <c r="AI607" s="46">
        <f t="shared" si="228"/>
        <v>0</v>
      </c>
      <c r="AJ607" s="46">
        <f t="shared" si="228"/>
        <v>0</v>
      </c>
      <c r="AK607" s="46"/>
    </row>
    <row r="608" spans="3:37">
      <c r="C608" t="s">
        <v>7046</v>
      </c>
      <c r="D608" t="s">
        <v>58</v>
      </c>
      <c r="E608" t="str">
        <f t="shared" si="223"/>
        <v>water and waste 36T39_LPG propane or butane if</v>
      </c>
      <c r="F608" s="46">
        <f t="shared" ref="F608:AJ608" si="229">IFERROR((F430-F207)/F207,0)</f>
        <v>0</v>
      </c>
      <c r="G608" s="46">
        <f t="shared" si="229"/>
        <v>0</v>
      </c>
      <c r="H608" s="46">
        <f t="shared" si="229"/>
        <v>0</v>
      </c>
      <c r="I608" s="46">
        <f t="shared" si="229"/>
        <v>0</v>
      </c>
      <c r="J608" s="46">
        <f t="shared" si="229"/>
        <v>0</v>
      </c>
      <c r="K608" s="46">
        <f t="shared" si="229"/>
        <v>0</v>
      </c>
      <c r="L608" s="46">
        <f t="shared" si="229"/>
        <v>0</v>
      </c>
      <c r="M608" s="46">
        <f t="shared" si="229"/>
        <v>0</v>
      </c>
      <c r="N608" s="46">
        <f t="shared" si="229"/>
        <v>0</v>
      </c>
      <c r="O608" s="46">
        <f t="shared" si="229"/>
        <v>0</v>
      </c>
      <c r="P608" s="46">
        <f t="shared" si="229"/>
        <v>0</v>
      </c>
      <c r="Q608" s="46">
        <f t="shared" si="229"/>
        <v>0</v>
      </c>
      <c r="R608" s="46">
        <f t="shared" si="229"/>
        <v>0</v>
      </c>
      <c r="S608" s="46">
        <f t="shared" si="229"/>
        <v>0</v>
      </c>
      <c r="T608" s="46">
        <f t="shared" si="229"/>
        <v>0</v>
      </c>
      <c r="U608" s="46">
        <f t="shared" si="229"/>
        <v>0</v>
      </c>
      <c r="V608" s="46">
        <f t="shared" si="229"/>
        <v>0</v>
      </c>
      <c r="W608" s="46">
        <f t="shared" si="229"/>
        <v>0</v>
      </c>
      <c r="X608" s="46">
        <f t="shared" si="229"/>
        <v>0</v>
      </c>
      <c r="Y608" s="46">
        <f t="shared" si="229"/>
        <v>0</v>
      </c>
      <c r="Z608" s="46">
        <f t="shared" si="229"/>
        <v>0</v>
      </c>
      <c r="AA608" s="46">
        <f t="shared" si="229"/>
        <v>0</v>
      </c>
      <c r="AB608" s="46">
        <f t="shared" si="229"/>
        <v>0</v>
      </c>
      <c r="AC608" s="46">
        <f t="shared" si="229"/>
        <v>0</v>
      </c>
      <c r="AD608" s="46">
        <f t="shared" si="229"/>
        <v>0</v>
      </c>
      <c r="AE608" s="46">
        <f t="shared" si="229"/>
        <v>0</v>
      </c>
      <c r="AF608" s="46">
        <f t="shared" si="229"/>
        <v>0</v>
      </c>
      <c r="AG608" s="46">
        <f t="shared" si="229"/>
        <v>0</v>
      </c>
      <c r="AH608" s="46">
        <f t="shared" si="229"/>
        <v>0</v>
      </c>
      <c r="AI608" s="46">
        <f t="shared" si="229"/>
        <v>0</v>
      </c>
      <c r="AJ608" s="46">
        <f t="shared" si="229"/>
        <v>0</v>
      </c>
      <c r="AK608" s="46"/>
    </row>
    <row r="609" spans="3:37">
      <c r="C609" t="s">
        <v>7046</v>
      </c>
      <c r="D609" t="s">
        <v>59</v>
      </c>
      <c r="E609" t="str">
        <f t="shared" si="223"/>
        <v>construction 41T43_LPG propane or butane if</v>
      </c>
      <c r="F609" s="46">
        <f t="shared" ref="F609:AJ609" si="230">IFERROR((F431-F208)/F208,0)</f>
        <v>0</v>
      </c>
      <c r="G609" s="46">
        <f t="shared" si="230"/>
        <v>0</v>
      </c>
      <c r="H609" s="46">
        <f t="shared" si="230"/>
        <v>0</v>
      </c>
      <c r="I609" s="46">
        <f t="shared" si="230"/>
        <v>0</v>
      </c>
      <c r="J609" s="46">
        <f t="shared" si="230"/>
        <v>0</v>
      </c>
      <c r="K609" s="46">
        <f t="shared" si="230"/>
        <v>0</v>
      </c>
      <c r="L609" s="46">
        <f t="shared" si="230"/>
        <v>0</v>
      </c>
      <c r="M609" s="46">
        <f t="shared" si="230"/>
        <v>0</v>
      </c>
      <c r="N609" s="46">
        <f t="shared" si="230"/>
        <v>0</v>
      </c>
      <c r="O609" s="46">
        <f t="shared" si="230"/>
        <v>0</v>
      </c>
      <c r="P609" s="46">
        <f t="shared" si="230"/>
        <v>0</v>
      </c>
      <c r="Q609" s="46">
        <f t="shared" si="230"/>
        <v>0</v>
      </c>
      <c r="R609" s="46">
        <f t="shared" si="230"/>
        <v>0</v>
      </c>
      <c r="S609" s="46">
        <f t="shared" si="230"/>
        <v>0</v>
      </c>
      <c r="T609" s="46">
        <f t="shared" si="230"/>
        <v>0</v>
      </c>
      <c r="U609" s="46">
        <f t="shared" si="230"/>
        <v>0</v>
      </c>
      <c r="V609" s="46">
        <f t="shared" si="230"/>
        <v>0</v>
      </c>
      <c r="W609" s="46">
        <f t="shared" si="230"/>
        <v>0</v>
      </c>
      <c r="X609" s="46">
        <f t="shared" si="230"/>
        <v>0</v>
      </c>
      <c r="Y609" s="46">
        <f t="shared" si="230"/>
        <v>0</v>
      </c>
      <c r="Z609" s="46">
        <f t="shared" si="230"/>
        <v>0</v>
      </c>
      <c r="AA609" s="46">
        <f t="shared" si="230"/>
        <v>0</v>
      </c>
      <c r="AB609" s="46">
        <f t="shared" si="230"/>
        <v>0</v>
      </c>
      <c r="AC609" s="46">
        <f t="shared" si="230"/>
        <v>0</v>
      </c>
      <c r="AD609" s="46">
        <f t="shared" si="230"/>
        <v>0</v>
      </c>
      <c r="AE609" s="46">
        <f t="shared" si="230"/>
        <v>0</v>
      </c>
      <c r="AF609" s="46">
        <f t="shared" si="230"/>
        <v>0</v>
      </c>
      <c r="AG609" s="46">
        <f t="shared" si="230"/>
        <v>0</v>
      </c>
      <c r="AH609" s="46">
        <f t="shared" si="230"/>
        <v>0</v>
      </c>
      <c r="AI609" s="46">
        <f t="shared" si="230"/>
        <v>0</v>
      </c>
      <c r="AJ609" s="46">
        <f t="shared" si="230"/>
        <v>0</v>
      </c>
      <c r="AK609" s="4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BF327"/>
  <sheetViews>
    <sheetView topLeftCell="A328" workbookViewId="0">
      <selection activeCell="C238" sqref="C238"/>
    </sheetView>
  </sheetViews>
  <sheetFormatPr defaultRowHeight="14.5"/>
  <cols>
    <col min="2" max="2" width="16.7265625" customWidth="1"/>
    <col min="3" max="3" width="70.17968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>
      <c r="C6" t="s">
        <v>77</v>
      </c>
    </row>
    <row r="7" spans="1:34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>
      <c r="A8" t="s">
        <v>7057</v>
      </c>
      <c r="B8" t="s">
        <v>7047</v>
      </c>
      <c r="C8" s="28" t="s">
        <v>68</v>
      </c>
      <c r="D8" s="27">
        <v>239851043207330.97</v>
      </c>
      <c r="E8" s="27">
        <v>240479586000000</v>
      </c>
      <c r="F8" s="27">
        <v>266264709351037.41</v>
      </c>
      <c r="G8" s="27">
        <v>268128562316494.66</v>
      </c>
      <c r="H8" s="27">
        <v>270005462252710.09</v>
      </c>
      <c r="I8" s="27">
        <v>271895500488479.09</v>
      </c>
      <c r="J8" s="27">
        <v>273798768991898.38</v>
      </c>
      <c r="K8" s="27">
        <v>275715360374841.63</v>
      </c>
      <c r="L8" s="27">
        <v>277645367897465.44</v>
      </c>
      <c r="M8" s="27">
        <v>279588885472747.75</v>
      </c>
      <c r="N8" s="27">
        <v>281546007671056.94</v>
      </c>
      <c r="O8" s="27">
        <v>283516829724754.25</v>
      </c>
      <c r="P8" s="27">
        <v>285501447532827.5</v>
      </c>
      <c r="Q8" s="27">
        <v>287499957665557.38</v>
      </c>
      <c r="R8" s="27">
        <v>289512457369216.13</v>
      </c>
      <c r="S8" s="27">
        <v>291539044570800.63</v>
      </c>
      <c r="T8" s="27">
        <v>293579817882796.13</v>
      </c>
      <c r="U8" s="27">
        <v>295634876607975.75</v>
      </c>
      <c r="V8" s="27">
        <v>297704320744231.5</v>
      </c>
      <c r="W8" s="27">
        <v>299788250989441.13</v>
      </c>
      <c r="X8" s="27">
        <v>301886768746367.25</v>
      </c>
      <c r="Y8" s="27">
        <v>303999976127591.75</v>
      </c>
      <c r="Z8" s="27">
        <v>306127975960484.88</v>
      </c>
      <c r="AA8" s="27">
        <v>308270871792208.19</v>
      </c>
      <c r="AB8" s="27">
        <v>310428767894753.56</v>
      </c>
      <c r="AC8" s="27">
        <v>312601769270016.75</v>
      </c>
      <c r="AD8" s="27">
        <v>314789981654906.94</v>
      </c>
      <c r="AE8" s="27">
        <v>316993511526491.25</v>
      </c>
      <c r="AF8" s="27">
        <v>319212466107176.69</v>
      </c>
      <c r="AG8" s="27">
        <v>321446953369926.94</v>
      </c>
      <c r="AH8" s="27">
        <v>323697082043516.44</v>
      </c>
    </row>
    <row r="9" spans="1:34">
      <c r="A9" t="s">
        <v>7057</v>
      </c>
      <c r="B9" t="s">
        <v>7048</v>
      </c>
      <c r="C9" s="28" t="s">
        <v>69</v>
      </c>
      <c r="D9" s="27">
        <v>11748826877598.801</v>
      </c>
      <c r="E9" s="27">
        <v>11428732800000.002</v>
      </c>
      <c r="F9" s="27">
        <v>7857253800000</v>
      </c>
      <c r="G9" s="27">
        <v>7173672719400</v>
      </c>
      <c r="H9" s="27">
        <v>6549563192812.2002</v>
      </c>
      <c r="I9" s="27">
        <v>5979751195037.5391</v>
      </c>
      <c r="J9" s="27">
        <v>5459512841069.2734</v>
      </c>
      <c r="K9" s="27">
        <v>4984535223896.2461</v>
      </c>
      <c r="L9" s="27">
        <v>4550880659417.2725</v>
      </c>
      <c r="M9" s="27">
        <v>4154954042047.9702</v>
      </c>
      <c r="N9" s="27">
        <v>3793473040389.7969</v>
      </c>
      <c r="O9" s="27">
        <v>3463440885875.8843</v>
      </c>
      <c r="P9" s="27">
        <v>3162121528804.6826</v>
      </c>
      <c r="Q9" s="27">
        <v>2887016955798.6753</v>
      </c>
      <c r="R9" s="27">
        <v>2635846480644.1909</v>
      </c>
      <c r="S9" s="27">
        <v>2406527836828.1465</v>
      </c>
      <c r="T9" s="27">
        <v>2197159915024.0977</v>
      </c>
      <c r="U9" s="27">
        <v>2006007002417.0012</v>
      </c>
      <c r="V9" s="27">
        <v>1831484393206.7222</v>
      </c>
      <c r="W9" s="27">
        <v>1672145250997.7375</v>
      </c>
      <c r="X9" s="27">
        <v>1526668614160.9343</v>
      </c>
      <c r="Y9" s="27">
        <v>1393848444728.9331</v>
      </c>
      <c r="Z9" s="27">
        <v>1272583630037.5161</v>
      </c>
      <c r="AA9" s="27">
        <v>1161868854224.2522</v>
      </c>
      <c r="AB9" s="27">
        <v>1060786263906.7422</v>
      </c>
      <c r="AC9" s="27">
        <v>968497858946.85571</v>
      </c>
      <c r="AD9" s="27">
        <v>884238545218.47925</v>
      </c>
      <c r="AE9" s="27">
        <v>807309791784.47156</v>
      </c>
      <c r="AF9" s="27">
        <v>737073839899.22253</v>
      </c>
      <c r="AG9" s="27">
        <v>672948415827.99023</v>
      </c>
      <c r="AH9" s="27">
        <v>614401903650.95508</v>
      </c>
    </row>
    <row r="10" spans="1:34">
      <c r="A10" t="s">
        <v>7057</v>
      </c>
      <c r="B10" t="s">
        <v>7049</v>
      </c>
      <c r="C10" s="28" t="s">
        <v>70</v>
      </c>
      <c r="D10" s="27">
        <v>424620940246661.31</v>
      </c>
      <c r="E10" s="27">
        <v>410124838500000</v>
      </c>
      <c r="F10" s="27">
        <v>430501462928982.75</v>
      </c>
      <c r="G10" s="27">
        <v>429640460003124.75</v>
      </c>
      <c r="H10" s="27">
        <v>428781179083118.56</v>
      </c>
      <c r="I10" s="27">
        <v>427923616724952.31</v>
      </c>
      <c r="J10" s="27">
        <v>427067769491502.38</v>
      </c>
      <c r="K10" s="27">
        <v>426213633952519.44</v>
      </c>
      <c r="L10" s="27">
        <v>425361206684614.38</v>
      </c>
      <c r="M10" s="27">
        <v>424510484271245.19</v>
      </c>
      <c r="N10" s="27">
        <v>423661463302702.75</v>
      </c>
      <c r="O10" s="27">
        <v>422814140376097.38</v>
      </c>
      <c r="P10" s="27">
        <v>421968512095345.13</v>
      </c>
      <c r="Q10" s="27">
        <v>421124575071154.44</v>
      </c>
      <c r="R10" s="27">
        <v>420282325921012.13</v>
      </c>
      <c r="S10" s="27">
        <v>419441761269170.06</v>
      </c>
      <c r="T10" s="27">
        <v>418602877746631.69</v>
      </c>
      <c r="U10" s="27">
        <v>417765671991138.5</v>
      </c>
      <c r="V10" s="27">
        <v>416930140647156.25</v>
      </c>
      <c r="W10" s="27">
        <v>416096280365861.94</v>
      </c>
      <c r="X10" s="27">
        <v>415264087805130.19</v>
      </c>
      <c r="Y10" s="27">
        <v>414433559629520</v>
      </c>
      <c r="Z10" s="27">
        <v>413604692510260.94</v>
      </c>
      <c r="AA10" s="27">
        <v>412777483125240.44</v>
      </c>
      <c r="AB10" s="27">
        <v>411951928158990</v>
      </c>
      <c r="AC10" s="27">
        <v>411128024302672.06</v>
      </c>
      <c r="AD10" s="27">
        <v>410305768254066.69</v>
      </c>
      <c r="AE10" s="27">
        <v>409485156717558.56</v>
      </c>
      <c r="AF10" s="27">
        <v>408666186404123.5</v>
      </c>
      <c r="AG10" s="27">
        <v>407848854031315.25</v>
      </c>
      <c r="AH10" s="27">
        <v>407033156323252.56</v>
      </c>
    </row>
    <row r="11" spans="1:34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>
      <c r="A12" t="s">
        <v>7057</v>
      </c>
      <c r="B12" t="s">
        <v>7051</v>
      </c>
      <c r="C12" s="28" t="s">
        <v>72</v>
      </c>
      <c r="D12" s="27">
        <v>90358418700000</v>
      </c>
      <c r="E12" s="27">
        <v>86945672100000.016</v>
      </c>
      <c r="F12" s="27">
        <v>95429070691603.063</v>
      </c>
      <c r="G12" s="27">
        <v>95524499762294.641</v>
      </c>
      <c r="H12" s="27">
        <v>95620024262056.938</v>
      </c>
      <c r="I12" s="27">
        <v>95715644286318.984</v>
      </c>
      <c r="J12" s="27">
        <v>95811359930605.281</v>
      </c>
      <c r="K12" s="27">
        <v>95907171290535.875</v>
      </c>
      <c r="L12" s="27">
        <v>96003078461826.406</v>
      </c>
      <c r="M12" s="27">
        <v>96099081540288.219</v>
      </c>
      <c r="N12" s="27">
        <v>96195180621828.5</v>
      </c>
      <c r="O12" s="27">
        <v>96291375802450.313</v>
      </c>
      <c r="P12" s="27">
        <v>96387667178252.75</v>
      </c>
      <c r="Q12" s="27">
        <v>96484054845431</v>
      </c>
      <c r="R12" s="27">
        <v>96580538900276.406</v>
      </c>
      <c r="S12" s="27">
        <v>96677119439176.672</v>
      </c>
      <c r="T12" s="27">
        <v>96773796558615.844</v>
      </c>
      <c r="U12" s="27">
        <v>96870570355174.438</v>
      </c>
      <c r="V12" s="27">
        <v>96967440925529.609</v>
      </c>
      <c r="W12" s="27">
        <v>97064408366455.125</v>
      </c>
      <c r="X12" s="27">
        <v>97161472774821.578</v>
      </c>
      <c r="Y12" s="27">
        <v>97258634247596.391</v>
      </c>
      <c r="Z12" s="27">
        <v>97355892881843.969</v>
      </c>
      <c r="AA12" s="27">
        <v>97453248774725.797</v>
      </c>
      <c r="AB12" s="27">
        <v>97550702023500.516</v>
      </c>
      <c r="AC12" s="27">
        <v>97648252725524</v>
      </c>
      <c r="AD12" s="27">
        <v>97745900978249.5</v>
      </c>
      <c r="AE12" s="27">
        <v>97843646879227.734</v>
      </c>
      <c r="AF12" s="27">
        <v>97941490526106.953</v>
      </c>
      <c r="AG12" s="27">
        <v>98039432016633.047</v>
      </c>
      <c r="AH12" s="27">
        <v>98137471448649.688</v>
      </c>
    </row>
    <row r="13" spans="1:34">
      <c r="A13" t="s">
        <v>7057</v>
      </c>
      <c r="B13" t="s">
        <v>7052</v>
      </c>
      <c r="C13" s="28" t="s">
        <v>73</v>
      </c>
      <c r="D13" s="27">
        <v>17738345700000.004</v>
      </c>
      <c r="E13" s="27">
        <v>18214542900000</v>
      </c>
      <c r="F13" s="27">
        <v>26613557282608.699</v>
      </c>
      <c r="G13" s="27">
        <v>27970848704021.738</v>
      </c>
      <c r="H13" s="27">
        <v>29397361987926.844</v>
      </c>
      <c r="I13" s="27">
        <v>30896627449311.113</v>
      </c>
      <c r="J13" s="27">
        <v>32472355449225.977</v>
      </c>
      <c r="K13" s="27">
        <v>34128445577136.5</v>
      </c>
      <c r="L13" s="27">
        <v>35868996301570.461</v>
      </c>
      <c r="M13" s="27">
        <v>37698315112950.547</v>
      </c>
      <c r="N13" s="27">
        <v>39620929183711.023</v>
      </c>
      <c r="O13" s="27">
        <v>41641596572080.281</v>
      </c>
      <c r="P13" s="27">
        <v>43765317997256.367</v>
      </c>
      <c r="Q13" s="27">
        <v>45997349215116.438</v>
      </c>
      <c r="R13" s="27">
        <v>48343214025087.375</v>
      </c>
      <c r="S13" s="27">
        <v>50808717940366.828</v>
      </c>
      <c r="T13" s="27">
        <v>53399962555325.539</v>
      </c>
      <c r="U13" s="27">
        <v>56123360645647.133</v>
      </c>
      <c r="V13" s="27">
        <v>58985652038575.133</v>
      </c>
      <c r="W13" s="27">
        <v>61993920292542.461</v>
      </c>
      <c r="X13" s="27">
        <v>65155610227462.125</v>
      </c>
      <c r="Y13" s="27">
        <v>68478546349062.695</v>
      </c>
      <c r="Z13" s="27">
        <v>71970952212864.891</v>
      </c>
      <c r="AA13" s="27">
        <v>75641470775721</v>
      </c>
      <c r="AB13" s="27">
        <v>79499185785282.766</v>
      </c>
      <c r="AC13" s="27">
        <v>83553644260332.172</v>
      </c>
      <c r="AD13" s="27">
        <v>87814880117609.109</v>
      </c>
      <c r="AE13" s="27">
        <v>92293439003607.172</v>
      </c>
      <c r="AF13" s="27">
        <v>97000404392791.125</v>
      </c>
      <c r="AG13" s="27">
        <v>101947425016823.47</v>
      </c>
      <c r="AH13" s="27">
        <v>107146743692681.47</v>
      </c>
    </row>
    <row r="14" spans="1:34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>
      <c r="A15" t="s">
        <v>7057</v>
      </c>
      <c r="B15" t="s">
        <v>7054</v>
      </c>
      <c r="C15" s="28" t="s">
        <v>75</v>
      </c>
      <c r="D15" s="27">
        <v>92841081811200.016</v>
      </c>
      <c r="E15" s="27">
        <v>87546310183815.938</v>
      </c>
      <c r="F15" s="27">
        <v>87387019904385.5</v>
      </c>
      <c r="G15" s="27">
        <v>82755507849453.063</v>
      </c>
      <c r="H15" s="27">
        <v>78369465933432.047</v>
      </c>
      <c r="I15" s="27">
        <v>74215884238960.156</v>
      </c>
      <c r="J15" s="27">
        <v>70282442374295.266</v>
      </c>
      <c r="K15" s="27">
        <v>66557472928457.609</v>
      </c>
      <c r="L15" s="27">
        <v>63029926863249.352</v>
      </c>
      <c r="M15" s="27">
        <v>59689340739497.125</v>
      </c>
      <c r="N15" s="27">
        <v>56525805680303.781</v>
      </c>
      <c r="O15" s="27">
        <v>53529937979247.68</v>
      </c>
      <c r="P15" s="27">
        <v>50692851266347.555</v>
      </c>
      <c r="Q15" s="27">
        <v>48006130149231.133</v>
      </c>
      <c r="R15" s="27">
        <v>45461805251321.875</v>
      </c>
      <c r="S15" s="27">
        <v>43052329573001.813</v>
      </c>
      <c r="T15" s="27">
        <v>40770556105632.711</v>
      </c>
      <c r="U15" s="27">
        <v>38609716632034.172</v>
      </c>
      <c r="V15" s="27">
        <v>36563401650536.359</v>
      </c>
      <c r="W15" s="27">
        <v>34625541363057.934</v>
      </c>
      <c r="X15" s="27">
        <v>32790387670815.859</v>
      </c>
      <c r="Y15" s="27">
        <v>31052497124262.621</v>
      </c>
      <c r="Z15" s="27">
        <v>29406714776676.699</v>
      </c>
      <c r="AA15" s="27">
        <v>27848158893512.832</v>
      </c>
      <c r="AB15" s="27">
        <v>26372206472156.648</v>
      </c>
      <c r="AC15" s="27">
        <v>24974479529132.344</v>
      </c>
      <c r="AD15" s="27">
        <v>23650832114088.328</v>
      </c>
      <c r="AE15" s="27">
        <v>22397338012041.645</v>
      </c>
      <c r="AF15" s="27">
        <v>21210279097403.438</v>
      </c>
      <c r="AG15" s="27">
        <v>20086134305241.055</v>
      </c>
      <c r="AH15" s="27">
        <v>19021569187063.277</v>
      </c>
    </row>
    <row r="16" spans="1:34">
      <c r="A16" t="s">
        <v>7057</v>
      </c>
      <c r="B16" t="s">
        <v>7055</v>
      </c>
      <c r="C16" s="28" t="s">
        <v>76</v>
      </c>
      <c r="D16" s="27">
        <v>28232056288799.996</v>
      </c>
      <c r="E16" s="27">
        <v>26621968516184.074</v>
      </c>
      <c r="F16" s="27">
        <v>26573529915002.273</v>
      </c>
      <c r="G16" s="27">
        <v>25165132829507.152</v>
      </c>
      <c r="H16" s="27">
        <v>23831380789543.27</v>
      </c>
      <c r="I16" s="27">
        <v>22568317607697.477</v>
      </c>
      <c r="J16" s="27">
        <v>21372196774489.504</v>
      </c>
      <c r="K16" s="27">
        <v>20239470345441.563</v>
      </c>
      <c r="L16" s="27">
        <v>19166778417133.16</v>
      </c>
      <c r="M16" s="27">
        <v>18150939161025.102</v>
      </c>
      <c r="N16" s="27">
        <v>17188939385490.77</v>
      </c>
      <c r="O16" s="27">
        <v>16277925598059.76</v>
      </c>
      <c r="P16" s="27">
        <v>15415195541362.592</v>
      </c>
      <c r="Q16" s="27">
        <v>14598190177670.373</v>
      </c>
      <c r="R16" s="27">
        <v>13824486098253.844</v>
      </c>
      <c r="S16" s="27">
        <v>13091788335046.389</v>
      </c>
      <c r="T16" s="27">
        <v>12397923553288.932</v>
      </c>
      <c r="U16" s="27">
        <v>11740833604964.615</v>
      </c>
      <c r="V16" s="27">
        <v>11118569423901.49</v>
      </c>
      <c r="W16" s="27">
        <v>10529285244434.711</v>
      </c>
      <c r="X16" s="27">
        <v>9971233126479.6719</v>
      </c>
      <c r="Y16" s="27">
        <v>9442757770776.2461</v>
      </c>
      <c r="Z16" s="27">
        <v>8942291608925.1074</v>
      </c>
      <c r="AA16" s="27">
        <v>8468350153652.0752</v>
      </c>
      <c r="AB16" s="27">
        <v>8019527595508.5146</v>
      </c>
      <c r="AC16" s="27">
        <v>7594492632946.5625</v>
      </c>
      <c r="AD16" s="27">
        <v>7191984523400.3945</v>
      </c>
      <c r="AE16" s="27">
        <v>6810809343660.1729</v>
      </c>
      <c r="AF16" s="27">
        <v>6449836448446.1836</v>
      </c>
      <c r="AG16" s="27">
        <v>6107995116678.5361</v>
      </c>
      <c r="AH16" s="27">
        <v>5784271375494.5742</v>
      </c>
    </row>
    <row r="17" spans="1:34"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</row>
    <row r="18" spans="1:34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>
      <c r="A20" t="s">
        <v>7058</v>
      </c>
      <c r="B20" t="s">
        <v>7047</v>
      </c>
      <c r="C20" s="28" t="s">
        <v>68</v>
      </c>
      <c r="D20" s="27">
        <v>568467383421817.75</v>
      </c>
      <c r="E20" s="27">
        <v>563348263521817.75</v>
      </c>
      <c r="F20" s="27">
        <v>568348334121817.75</v>
      </c>
      <c r="G20" s="27">
        <v>581420345806619.5</v>
      </c>
      <c r="H20" s="27">
        <v>594793013760171.75</v>
      </c>
      <c r="I20" s="27">
        <v>608473253076655.63</v>
      </c>
      <c r="J20" s="27">
        <v>622468137897418.5</v>
      </c>
      <c r="K20" s="27">
        <v>636784905069059.13</v>
      </c>
      <c r="L20" s="27">
        <v>651430957885647.5</v>
      </c>
      <c r="M20" s="27">
        <v>666413869917017.25</v>
      </c>
      <c r="N20" s="27">
        <v>681741388925108.63</v>
      </c>
      <c r="O20" s="27">
        <v>697421440870386</v>
      </c>
      <c r="P20" s="27">
        <v>713462134010404.88</v>
      </c>
      <c r="Q20" s="27">
        <v>729871763092644.13</v>
      </c>
      <c r="R20" s="27">
        <v>746658813643774.88</v>
      </c>
      <c r="S20" s="27">
        <v>763831966357581.63</v>
      </c>
      <c r="T20" s="27">
        <v>781400101583806</v>
      </c>
      <c r="U20" s="27">
        <v>799372303920233.5</v>
      </c>
      <c r="V20" s="27">
        <v>817757866910398.63</v>
      </c>
      <c r="W20" s="27">
        <v>836566297849337.88</v>
      </c>
      <c r="X20" s="27">
        <v>855807322699872.5</v>
      </c>
      <c r="Y20" s="27">
        <v>875490891121969.5</v>
      </c>
      <c r="Z20" s="27">
        <v>895627181617774.63</v>
      </c>
      <c r="AA20" s="27">
        <v>916226606794983.5</v>
      </c>
      <c r="AB20" s="27">
        <v>937299818751268</v>
      </c>
      <c r="AC20" s="27">
        <v>958857714582547</v>
      </c>
      <c r="AD20" s="27">
        <v>980911442017945.63</v>
      </c>
      <c r="AE20" s="27">
        <v>1003472405184358.3</v>
      </c>
      <c r="AF20" s="27">
        <v>1026552270503598.4</v>
      </c>
      <c r="AG20" s="27">
        <v>1050162972725181.1</v>
      </c>
      <c r="AH20" s="27">
        <v>1074316721097860.1</v>
      </c>
    </row>
    <row r="21" spans="1:34">
      <c r="A21" t="s">
        <v>7058</v>
      </c>
      <c r="B21" t="s">
        <v>7048</v>
      </c>
      <c r="C21" s="28" t="s">
        <v>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</row>
    <row r="22" spans="1:34">
      <c r="A22" t="s">
        <v>7058</v>
      </c>
      <c r="B22" t="s">
        <v>7049</v>
      </c>
      <c r="C22" s="28" t="s">
        <v>70</v>
      </c>
      <c r="D22" s="27">
        <v>147184617900000.03</v>
      </c>
      <c r="E22" s="27">
        <v>144565533300000.06</v>
      </c>
      <c r="F22" s="27">
        <v>144129019200000.06</v>
      </c>
      <c r="G22" s="27">
        <v>147443986641600.03</v>
      </c>
      <c r="H22" s="27">
        <v>150835198334356.81</v>
      </c>
      <c r="I22" s="27">
        <v>154304407896047</v>
      </c>
      <c r="J22" s="27">
        <v>157853409277656.06</v>
      </c>
      <c r="K22" s="27">
        <v>161484037691042.16</v>
      </c>
      <c r="L22" s="27">
        <v>165198170557936.13</v>
      </c>
      <c r="M22" s="27">
        <v>168997728480768.63</v>
      </c>
      <c r="N22" s="27">
        <v>172884676235826.28</v>
      </c>
      <c r="O22" s="27">
        <v>176861023789250.25</v>
      </c>
      <c r="P22" s="27">
        <v>180928827336403</v>
      </c>
      <c r="Q22" s="27">
        <v>185090190365140.25</v>
      </c>
      <c r="R22" s="27">
        <v>189347264743538.47</v>
      </c>
      <c r="S22" s="27">
        <v>193702251832639.84</v>
      </c>
      <c r="T22" s="27">
        <v>198157403624790.53</v>
      </c>
      <c r="U22" s="27">
        <v>202715023908160.69</v>
      </c>
      <c r="V22" s="27">
        <v>207377469458048.38</v>
      </c>
      <c r="W22" s="27">
        <v>212147151255583.5</v>
      </c>
      <c r="X22" s="27">
        <v>217026535734461.88</v>
      </c>
      <c r="Y22" s="27">
        <v>222018146056354.5</v>
      </c>
      <c r="Z22" s="27">
        <v>227124563415650.63</v>
      </c>
      <c r="AA22" s="27">
        <v>232348428374210.56</v>
      </c>
      <c r="AB22" s="27">
        <v>237692442226817.38</v>
      </c>
      <c r="AC22" s="27">
        <v>243159368398034.19</v>
      </c>
      <c r="AD22" s="27">
        <v>248752033871188.94</v>
      </c>
      <c r="AE22" s="27">
        <v>254473330650226.25</v>
      </c>
      <c r="AF22" s="27">
        <v>260326217255181.44</v>
      </c>
      <c r="AG22" s="27">
        <v>266313720252050.56</v>
      </c>
      <c r="AH22" s="27">
        <v>272438935817847.72</v>
      </c>
    </row>
    <row r="23" spans="1:34">
      <c r="A23" t="s">
        <v>7058</v>
      </c>
      <c r="B23" t="s">
        <v>7050</v>
      </c>
      <c r="C23" s="28" t="s">
        <v>71</v>
      </c>
      <c r="D23" s="27">
        <v>2289646383515.979</v>
      </c>
      <c r="E23" s="27">
        <v>2150152696213.6628</v>
      </c>
      <c r="F23" s="27">
        <v>2116404223479.2312</v>
      </c>
      <c r="G23" s="27">
        <v>2038097267210.4995</v>
      </c>
      <c r="H23" s="27">
        <v>1962687668323.7109</v>
      </c>
      <c r="I23" s="27">
        <v>1890068224595.7336</v>
      </c>
      <c r="J23" s="27">
        <v>1820135700285.6914</v>
      </c>
      <c r="K23" s="27">
        <v>1752790679375.1206</v>
      </c>
      <c r="L23" s="27">
        <v>1687937424238.2412</v>
      </c>
      <c r="M23" s="27">
        <v>1625483739541.4263</v>
      </c>
      <c r="N23" s="27">
        <v>1565340841178.3933</v>
      </c>
      <c r="O23" s="27">
        <v>1507423230054.7927</v>
      </c>
      <c r="P23" s="27">
        <v>1451648570542.7654</v>
      </c>
      <c r="Q23" s="27">
        <v>1397937573432.6831</v>
      </c>
      <c r="R23" s="27">
        <v>1346213883215.6738</v>
      </c>
      <c r="S23" s="27">
        <v>1296403969536.6938</v>
      </c>
      <c r="T23" s="27">
        <v>1248437022663.8359</v>
      </c>
      <c r="U23" s="27">
        <v>1202244852825.2739</v>
      </c>
      <c r="V23" s="27">
        <v>1157761793270.7388</v>
      </c>
      <c r="W23" s="27">
        <v>1114924606919.7214</v>
      </c>
      <c r="X23" s="27">
        <v>1073672396463.6917</v>
      </c>
      <c r="Y23" s="27">
        <v>1033946517794.535</v>
      </c>
      <c r="Z23" s="27">
        <v>995690496636.13721</v>
      </c>
      <c r="AA23" s="27">
        <v>958849948260.6001</v>
      </c>
      <c r="AB23" s="27">
        <v>923372500174.95789</v>
      </c>
      <c r="AC23" s="27">
        <v>889207717668.48438</v>
      </c>
      <c r="AD23" s="27">
        <v>856307032114.75049</v>
      </c>
      <c r="AE23" s="27">
        <v>824623671926.50464</v>
      </c>
      <c r="AF23" s="27">
        <v>794112596065.224</v>
      </c>
      <c r="AG23" s="27">
        <v>764730430010.81067</v>
      </c>
      <c r="AH23" s="27">
        <v>736435404100.41064</v>
      </c>
    </row>
    <row r="24" spans="1:34">
      <c r="A24" t="s">
        <v>7058</v>
      </c>
      <c r="B24" t="s">
        <v>7051</v>
      </c>
      <c r="C24" s="28" t="s">
        <v>72</v>
      </c>
      <c r="D24" s="27">
        <v>16865317500000.004</v>
      </c>
      <c r="E24" s="27">
        <v>16230387900000.004</v>
      </c>
      <c r="F24" s="27">
        <v>16349437200000.004</v>
      </c>
      <c r="G24" s="27">
        <v>16594678758000</v>
      </c>
      <c r="H24" s="27">
        <v>16843598939370</v>
      </c>
      <c r="I24" s="27">
        <v>17096252923460.549</v>
      </c>
      <c r="J24" s="27">
        <v>17352696717312.455</v>
      </c>
      <c r="K24" s="27">
        <v>17612987168072.141</v>
      </c>
      <c r="L24" s="27">
        <v>17877181975593.219</v>
      </c>
      <c r="M24" s="27">
        <v>18145339705227.113</v>
      </c>
      <c r="N24" s="27">
        <v>18417519800805.52</v>
      </c>
      <c r="O24" s="27">
        <v>18693782597817.602</v>
      </c>
      <c r="P24" s="27">
        <v>18974189336784.863</v>
      </c>
      <c r="Q24" s="27">
        <v>19258802176836.633</v>
      </c>
      <c r="R24" s="27">
        <v>19547684209489.184</v>
      </c>
      <c r="S24" s="27">
        <v>19840899472631.52</v>
      </c>
      <c r="T24" s="27">
        <v>20138512964720.992</v>
      </c>
      <c r="U24" s="27">
        <v>20440590659191.805</v>
      </c>
      <c r="V24" s="27">
        <v>20747199519079.68</v>
      </c>
      <c r="W24" s="27">
        <v>21058407511865.875</v>
      </c>
      <c r="X24" s="27">
        <v>21374283624543.859</v>
      </c>
      <c r="Y24" s="27">
        <v>21694897878912.016</v>
      </c>
      <c r="Z24" s="27">
        <v>22020321347095.695</v>
      </c>
      <c r="AA24" s="27">
        <v>22350626167302.129</v>
      </c>
      <c r="AB24" s="27">
        <v>22685885559811.656</v>
      </c>
      <c r="AC24" s="27">
        <v>23026173843208.828</v>
      </c>
      <c r="AD24" s="27">
        <v>23371566450856.957</v>
      </c>
      <c r="AE24" s="27">
        <v>23722139947619.813</v>
      </c>
      <c r="AF24" s="27">
        <v>24077972046834.109</v>
      </c>
      <c r="AG24" s="27">
        <v>24439141627536.617</v>
      </c>
      <c r="AH24" s="27">
        <v>24805728751949.664</v>
      </c>
    </row>
    <row r="25" spans="1:34">
      <c r="A25" t="s">
        <v>7058</v>
      </c>
      <c r="B25" t="s">
        <v>7052</v>
      </c>
      <c r="C25" s="28" t="s">
        <v>73</v>
      </c>
      <c r="D25" s="27">
        <v>53175354000000.016</v>
      </c>
      <c r="E25" s="27">
        <v>56746833000000.023</v>
      </c>
      <c r="F25" s="27">
        <v>60873875400000.031</v>
      </c>
      <c r="G25" s="27">
        <v>61665235780200.023</v>
      </c>
      <c r="H25" s="27">
        <v>62466883845342.617</v>
      </c>
      <c r="I25" s="27">
        <v>63278953335332.07</v>
      </c>
      <c r="J25" s="27">
        <v>64101579728691.383</v>
      </c>
      <c r="K25" s="27">
        <v>64934900265164.367</v>
      </c>
      <c r="L25" s="27">
        <v>65779053968611.5</v>
      </c>
      <c r="M25" s="27">
        <v>66634181670203.445</v>
      </c>
      <c r="N25" s="27">
        <v>67500426031916.078</v>
      </c>
      <c r="O25" s="27">
        <v>68377931570330.984</v>
      </c>
      <c r="P25" s="27">
        <v>69266844680745.273</v>
      </c>
      <c r="Q25" s="27">
        <v>70167313661594.953</v>
      </c>
      <c r="R25" s="27">
        <v>71079488739195.688</v>
      </c>
      <c r="S25" s="27">
        <v>72003522092805.219</v>
      </c>
      <c r="T25" s="27">
        <v>72939567880011.688</v>
      </c>
      <c r="U25" s="27">
        <v>73887782262451.828</v>
      </c>
      <c r="V25" s="27">
        <v>74848323431863.688</v>
      </c>
      <c r="W25" s="27">
        <v>75821351636477.922</v>
      </c>
      <c r="X25" s="27">
        <v>76807029207752.125</v>
      </c>
      <c r="Y25" s="27">
        <v>77805520587452.891</v>
      </c>
      <c r="Z25" s="27">
        <v>78816992355089.766</v>
      </c>
      <c r="AA25" s="27">
        <v>79841613255705.938</v>
      </c>
      <c r="AB25" s="27">
        <v>80879554228030.094</v>
      </c>
      <c r="AC25" s="27">
        <v>81930988432994.484</v>
      </c>
      <c r="AD25" s="27">
        <v>82996091282623.406</v>
      </c>
      <c r="AE25" s="27">
        <v>84075040469297.5</v>
      </c>
      <c r="AF25" s="27">
        <v>85168015995398.359</v>
      </c>
      <c r="AG25" s="27">
        <v>86275200203338.531</v>
      </c>
      <c r="AH25" s="27">
        <v>87396777805981.922</v>
      </c>
    </row>
    <row r="26" spans="1:34">
      <c r="A26" t="s">
        <v>7058</v>
      </c>
      <c r="B26" t="s">
        <v>7053</v>
      </c>
      <c r="C26" s="28" t="s">
        <v>74</v>
      </c>
      <c r="D26" s="27">
        <v>35378216689743.422</v>
      </c>
      <c r="E26" s="27">
        <v>33222845479690.273</v>
      </c>
      <c r="F26" s="27">
        <v>32701384703064.512</v>
      </c>
      <c r="G26" s="27">
        <v>31491433469051.125</v>
      </c>
      <c r="H26" s="27">
        <v>30326250430696.234</v>
      </c>
      <c r="I26" s="27">
        <v>29204179164760.473</v>
      </c>
      <c r="J26" s="27">
        <v>28123624535664.332</v>
      </c>
      <c r="K26" s="27">
        <v>27083050427844.75</v>
      </c>
      <c r="L26" s="27">
        <v>26080977562014.496</v>
      </c>
      <c r="M26" s="27">
        <v>25115981392219.957</v>
      </c>
      <c r="N26" s="27">
        <v>24186690080707.82</v>
      </c>
      <c r="O26" s="27">
        <v>23291782547721.629</v>
      </c>
      <c r="P26" s="27">
        <v>22429986593455.93</v>
      </c>
      <c r="Q26" s="27">
        <v>21600077089498.059</v>
      </c>
      <c r="R26" s="27">
        <v>20800874237186.633</v>
      </c>
      <c r="S26" s="27">
        <v>20031241890410.727</v>
      </c>
      <c r="T26" s="27">
        <v>19290085940465.527</v>
      </c>
      <c r="U26" s="27">
        <v>18576352760668.305</v>
      </c>
      <c r="V26" s="27">
        <v>17889027708523.574</v>
      </c>
      <c r="W26" s="27">
        <v>17227133683308.203</v>
      </c>
      <c r="X26" s="27">
        <v>16589729737025.799</v>
      </c>
      <c r="Y26" s="27">
        <v>15975909736755.844</v>
      </c>
      <c r="Z26" s="27">
        <v>15384801076495.877</v>
      </c>
      <c r="AA26" s="27">
        <v>14815563436665.527</v>
      </c>
      <c r="AB26" s="27">
        <v>14267387589508.902</v>
      </c>
      <c r="AC26" s="27">
        <v>13739494248697.072</v>
      </c>
      <c r="AD26" s="27">
        <v>13231132961495.279</v>
      </c>
      <c r="AE26" s="27">
        <v>12741581041919.955</v>
      </c>
      <c r="AF26" s="27">
        <v>12270142543368.916</v>
      </c>
      <c r="AG26" s="27">
        <v>11816147269264.266</v>
      </c>
      <c r="AH26" s="27">
        <v>11378949820301.488</v>
      </c>
    </row>
    <row r="27" spans="1:34">
      <c r="A27" t="s">
        <v>7058</v>
      </c>
      <c r="B27" t="s">
        <v>7054</v>
      </c>
      <c r="C27" s="28" t="s">
        <v>75</v>
      </c>
      <c r="D27" s="27">
        <v>4213585358553.7114</v>
      </c>
      <c r="E27" s="27">
        <v>3956878225670.9766</v>
      </c>
      <c r="F27" s="27">
        <v>3894771661263.8628</v>
      </c>
      <c r="G27" s="27">
        <v>3750665109797.0996</v>
      </c>
      <c r="H27" s="27">
        <v>3611890500734.6069</v>
      </c>
      <c r="I27" s="27">
        <v>3478250552207.4263</v>
      </c>
      <c r="J27" s="27">
        <v>3349555281775.751</v>
      </c>
      <c r="K27" s="27">
        <v>3225621736350.0483</v>
      </c>
      <c r="L27" s="27">
        <v>3106273732105.0962</v>
      </c>
      <c r="M27" s="27">
        <v>2991341604017.2075</v>
      </c>
      <c r="N27" s="27">
        <v>2880661964668.5703</v>
      </c>
      <c r="O27" s="27">
        <v>2774077471975.8335</v>
      </c>
      <c r="P27" s="27">
        <v>2671436605512.7275</v>
      </c>
      <c r="Q27" s="27">
        <v>2572593451108.7563</v>
      </c>
      <c r="R27" s="27">
        <v>2477407493417.7324</v>
      </c>
      <c r="S27" s="27">
        <v>2385743416161.2759</v>
      </c>
      <c r="T27" s="27">
        <v>2297470909763.3086</v>
      </c>
      <c r="U27" s="27">
        <v>2212464486102.0664</v>
      </c>
      <c r="V27" s="27">
        <v>2130603300116.2896</v>
      </c>
      <c r="W27" s="27">
        <v>2051770978011.9868</v>
      </c>
      <c r="X27" s="27">
        <v>1975855451825.543</v>
      </c>
      <c r="Y27" s="27">
        <v>1902748800107.9978</v>
      </c>
      <c r="Z27" s="27">
        <v>1832347094504.0017</v>
      </c>
      <c r="AA27" s="27">
        <v>1764550252007.3538</v>
      </c>
      <c r="AB27" s="27">
        <v>1699261892683.0815</v>
      </c>
      <c r="AC27" s="27">
        <v>1636389202653.8076</v>
      </c>
      <c r="AD27" s="27">
        <v>1575842802155.6167</v>
      </c>
      <c r="AE27" s="27">
        <v>1517536618475.8586</v>
      </c>
      <c r="AF27" s="27">
        <v>1461387763592.2517</v>
      </c>
      <c r="AG27" s="27">
        <v>1407316416339.3384</v>
      </c>
      <c r="AH27" s="27">
        <v>1355245708934.783</v>
      </c>
    </row>
    <row r="28" spans="1:34">
      <c r="A28" t="s">
        <v>7058</v>
      </c>
      <c r="B28" t="s">
        <v>7055</v>
      </c>
      <c r="C28" s="28" t="s">
        <v>76</v>
      </c>
      <c r="D28" s="27">
        <v>79271055868186.891</v>
      </c>
      <c r="E28" s="27">
        <v>74441571298425.094</v>
      </c>
      <c r="F28" s="27">
        <v>73273147612192.391</v>
      </c>
      <c r="G28" s="27">
        <v>70562041150541.266</v>
      </c>
      <c r="H28" s="27">
        <v>67951245627971.25</v>
      </c>
      <c r="I28" s="27">
        <v>65437049539736.313</v>
      </c>
      <c r="J28" s="27">
        <v>63015878706766.063</v>
      </c>
      <c r="K28" s="27">
        <v>60684291194615.719</v>
      </c>
      <c r="L28" s="27">
        <v>58438972420414.938</v>
      </c>
      <c r="M28" s="27">
        <v>56276730440859.578</v>
      </c>
      <c r="N28" s="27">
        <v>54194491414547.766</v>
      </c>
      <c r="O28" s="27">
        <v>52189295232209.5</v>
      </c>
      <c r="P28" s="27">
        <v>50258291308617.75</v>
      </c>
      <c r="Q28" s="27">
        <v>48398734530198.891</v>
      </c>
      <c r="R28" s="27">
        <v>46607981352581.531</v>
      </c>
      <c r="S28" s="27">
        <v>44883486042536.016</v>
      </c>
      <c r="T28" s="27">
        <v>43222797058962.18</v>
      </c>
      <c r="U28" s="27">
        <v>41623553567780.578</v>
      </c>
      <c r="V28" s="27">
        <v>40083482085772.695</v>
      </c>
      <c r="W28" s="27">
        <v>38600393248599.109</v>
      </c>
      <c r="X28" s="27">
        <v>37172178698400.938</v>
      </c>
      <c r="Y28" s="27">
        <v>35796808086560.102</v>
      </c>
      <c r="Z28" s="27">
        <v>34472326187357.379</v>
      </c>
      <c r="AA28" s="27">
        <v>33196850118425.152</v>
      </c>
      <c r="AB28" s="27">
        <v>31968566664043.422</v>
      </c>
      <c r="AC28" s="27">
        <v>30785729697473.816</v>
      </c>
      <c r="AD28" s="27">
        <v>29646657698667.281</v>
      </c>
      <c r="AE28" s="27">
        <v>28549731363816.594</v>
      </c>
      <c r="AF28" s="27">
        <v>27493391303355.379</v>
      </c>
      <c r="AG28" s="27">
        <v>26476135825131.227</v>
      </c>
      <c r="AH28" s="27">
        <v>25496518799601.367</v>
      </c>
    </row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16150000000000</v>
      </c>
      <c r="F31">
        <f>INDEX(NoSettings!$C$2:$AG$6843,MATCH($C31,NoSettings!$A$2:$A$6843,0),MATCH(F$30,NoSettings!$C$1:$AG$1,0))</f>
        <v>17880000000000</v>
      </c>
      <c r="G31">
        <f>INDEX(NoSettings!$C$2:$AG$6843,MATCH($C31,NoSettings!$A$2:$A$6843,0),MATCH(G$30,NoSettings!$C$1:$AG$1,0))</f>
        <v>18010000000000</v>
      </c>
      <c r="H31">
        <f>INDEX(NoSettings!$C$2:$AG$6843,MATCH($C31,NoSettings!$A$2:$A$6843,0),MATCH(H$30,NoSettings!$C$1:$AG$1,0))</f>
        <v>18140000000000</v>
      </c>
      <c r="I31">
        <f>INDEX(NoSettings!$C$2:$AG$6843,MATCH($C31,NoSettings!$A$2:$A$6843,0),MATCH(I$30,NoSettings!$C$1:$AG$1,0))</f>
        <v>18260000000000</v>
      </c>
      <c r="J31">
        <f>INDEX(NoSettings!$C$2:$AG$6843,MATCH($C31,NoSettings!$A$2:$A$6843,0),MATCH(J$30,NoSettings!$C$1:$AG$1,0))</f>
        <v>18390000000000</v>
      </c>
      <c r="K31">
        <f>INDEX(NoSettings!$C$2:$AG$6843,MATCH($C31,NoSettings!$A$2:$A$6843,0),MATCH(K$30,NoSettings!$C$1:$AG$1,0))</f>
        <v>18520000000000</v>
      </c>
      <c r="L31">
        <f>INDEX(NoSettings!$C$2:$AG$6843,MATCH($C31,NoSettings!$A$2:$A$6843,0),MATCH(L$30,NoSettings!$C$1:$AG$1,0))</f>
        <v>18650000000000</v>
      </c>
      <c r="M31">
        <f>INDEX(NoSettings!$C$2:$AG$6843,MATCH($C31,NoSettings!$A$2:$A$6843,0),MATCH(M$30,NoSettings!$C$1:$AG$1,0))</f>
        <v>18780000000000</v>
      </c>
      <c r="N31">
        <f>INDEX(NoSettings!$C$2:$AG$6843,MATCH($C31,NoSettings!$A$2:$A$6843,0),MATCH(N$30,NoSettings!$C$1:$AG$1,0))</f>
        <v>18910000000000</v>
      </c>
      <c r="O31">
        <f>INDEX(NoSettings!$C$2:$AG$6843,MATCH($C31,NoSettings!$A$2:$A$6843,0),MATCH(O$30,NoSettings!$C$1:$AG$1,0))</f>
        <v>19040000000000</v>
      </c>
      <c r="P31">
        <f>INDEX(NoSettings!$C$2:$AG$6843,MATCH($C31,NoSettings!$A$2:$A$6843,0),MATCH(P$30,NoSettings!$C$1:$AG$1,0))</f>
        <v>19180000000000</v>
      </c>
      <c r="Q31">
        <f>INDEX(NoSettings!$C$2:$AG$6843,MATCH($C31,NoSettings!$A$2:$A$6843,0),MATCH(Q$30,NoSettings!$C$1:$AG$1,0))</f>
        <v>19310000000000</v>
      </c>
      <c r="R31">
        <f>INDEX(NoSettings!$C$2:$AG$6843,MATCH($C31,NoSettings!$A$2:$A$6843,0),MATCH(R$30,NoSettings!$C$1:$AG$1,0))</f>
        <v>19450000000000</v>
      </c>
      <c r="S31">
        <f>INDEX(NoSettings!$C$2:$AG$6843,MATCH($C31,NoSettings!$A$2:$A$6843,0),MATCH(S$30,NoSettings!$C$1:$AG$1,0))</f>
        <v>19580000000000</v>
      </c>
      <c r="T31">
        <f>INDEX(NoSettings!$C$2:$AG$6843,MATCH($C31,NoSettings!$A$2:$A$6843,0),MATCH(T$30,NoSettings!$C$1:$AG$1,0))</f>
        <v>19720000000000</v>
      </c>
      <c r="U31">
        <f>INDEX(NoSettings!$C$2:$AG$6843,MATCH($C31,NoSettings!$A$2:$A$6843,0),MATCH(U$30,NoSettings!$C$1:$AG$1,0))</f>
        <v>19860000000000</v>
      </c>
      <c r="V31">
        <f>INDEX(NoSettings!$C$2:$AG$6843,MATCH($C31,NoSettings!$A$2:$A$6843,0),MATCH(V$30,NoSettings!$C$1:$AG$1,0))</f>
        <v>20000000000000</v>
      </c>
      <c r="W31">
        <f>INDEX(NoSettings!$C$2:$AG$6843,MATCH($C31,NoSettings!$A$2:$A$6843,0),MATCH(W$30,NoSettings!$C$1:$AG$1,0))</f>
        <v>20140000000000</v>
      </c>
      <c r="X31">
        <f>INDEX(NoSettings!$C$2:$AG$6843,MATCH($C31,NoSettings!$A$2:$A$6843,0),MATCH(X$30,NoSettings!$C$1:$AG$1,0))</f>
        <v>20280000000000</v>
      </c>
      <c r="Y31">
        <f>INDEX(NoSettings!$C$2:$AG$6843,MATCH($C31,NoSettings!$A$2:$A$6843,0),MATCH(Y$30,NoSettings!$C$1:$AG$1,0))</f>
        <v>20420000000000</v>
      </c>
      <c r="Z31">
        <f>INDEX(NoSettings!$C$2:$AG$6843,MATCH($C31,NoSettings!$A$2:$A$6843,0),MATCH(Z$30,NoSettings!$C$1:$AG$1,0))</f>
        <v>20560000000000</v>
      </c>
      <c r="AA31">
        <f>INDEX(NoSettings!$C$2:$AG$6843,MATCH($C31,NoSettings!$A$2:$A$6843,0),MATCH(AA$30,NoSettings!$C$1:$AG$1,0))</f>
        <v>20710000000000</v>
      </c>
      <c r="AB31">
        <f>INDEX(NoSettings!$C$2:$AG$6843,MATCH($C31,NoSettings!$A$2:$A$6843,0),MATCH(AB$30,NoSettings!$C$1:$AG$1,0))</f>
        <v>20850000000000</v>
      </c>
      <c r="AC31">
        <f>INDEX(NoSettings!$C$2:$AG$6843,MATCH($C31,NoSettings!$A$2:$A$6843,0),MATCH(AC$30,NoSettings!$C$1:$AG$1,0))</f>
        <v>21000000000000</v>
      </c>
      <c r="AD31">
        <f>INDEX(NoSettings!$C$2:$AG$6843,MATCH($C31,NoSettings!$A$2:$A$6843,0),MATCH(AD$30,NoSettings!$C$1:$AG$1,0))</f>
        <v>21140000000000</v>
      </c>
      <c r="AE31">
        <f>INDEX(NoSettings!$C$2:$AG$6843,MATCH($C31,NoSettings!$A$2:$A$6843,0),MATCH(AE$30,NoSettings!$C$1:$AG$1,0))</f>
        <v>21290000000000</v>
      </c>
      <c r="AF31">
        <f>INDEX(NoSettings!$C$2:$AG$6843,MATCH($C31,NoSettings!$A$2:$A$6843,0),MATCH(AF$30,NoSettings!$C$1:$AG$1,0))</f>
        <v>21440000000000</v>
      </c>
      <c r="AG31">
        <f>INDEX(NoSettings!$C$2:$AG$6843,MATCH($C31,NoSettings!$A$2:$A$6843,0),MATCH(AG$30,NoSettings!$C$1:$AG$1,0))</f>
        <v>21590000000000</v>
      </c>
      <c r="AH31">
        <f>INDEX(NoSettings!$C$2:$AG$6843,MATCH($C31,NoSettings!$A$2:$A$6843,0),MATCH(AH$30,NoSettings!$C$1:$AG$1,0))</f>
        <v>21740000000000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19830000000000</v>
      </c>
      <c r="E32">
        <f>INDEX(NoSettings!$C$2:$AG$6843,MATCH($C32,NoSettings!$A$2:$A$6843,0),MATCH(E$30,NoSettings!$C$1:$AG$1,0))</f>
        <v>21960000000000</v>
      </c>
      <c r="F32">
        <f>INDEX(NoSettings!$C$2:$AG$6843,MATCH($C32,NoSettings!$A$2:$A$6843,0),MATCH(F$30,NoSettings!$C$1:$AG$1,0))</f>
        <v>22110000000000</v>
      </c>
      <c r="G32">
        <f>INDEX(NoSettings!$C$2:$AG$6843,MATCH($C32,NoSettings!$A$2:$A$6843,0),MATCH(G$30,NoSettings!$C$1:$AG$1,0))</f>
        <v>22260000000000</v>
      </c>
      <c r="H32">
        <f>INDEX(NoSettings!$C$2:$AG$6843,MATCH($C32,NoSettings!$A$2:$A$6843,0),MATCH(H$30,NoSettings!$C$1:$AG$1,0))</f>
        <v>22420000000000</v>
      </c>
      <c r="I32">
        <f>INDEX(NoSettings!$C$2:$AG$6843,MATCH($C32,NoSettings!$A$2:$A$6843,0),MATCH(I$30,NoSettings!$C$1:$AG$1,0))</f>
        <v>22580000000000</v>
      </c>
      <c r="J32">
        <f>INDEX(NoSettings!$C$2:$AG$6843,MATCH($C32,NoSettings!$A$2:$A$6843,0),MATCH(J$30,NoSettings!$C$1:$AG$1,0))</f>
        <v>22740000000000</v>
      </c>
      <c r="K32">
        <f>INDEX(NoSettings!$C$2:$AG$6843,MATCH($C32,NoSettings!$A$2:$A$6843,0),MATCH(K$30,NoSettings!$C$1:$AG$1,0))</f>
        <v>22890000000000</v>
      </c>
      <c r="L32">
        <f>INDEX(NoSettings!$C$2:$AG$6843,MATCH($C32,NoSettings!$A$2:$A$6843,0),MATCH(L$30,NoSettings!$C$1:$AG$1,0))</f>
        <v>23050000000000</v>
      </c>
      <c r="M32">
        <f>INDEX(NoSettings!$C$2:$AG$6843,MATCH($C32,NoSettings!$A$2:$A$6843,0),MATCH(M$30,NoSettings!$C$1:$AG$1,0))</f>
        <v>23220000000000</v>
      </c>
      <c r="N32">
        <f>INDEX(NoSettings!$C$2:$AG$6843,MATCH($C32,NoSettings!$A$2:$A$6843,0),MATCH(N$30,NoSettings!$C$1:$AG$1,0))</f>
        <v>23380000000000</v>
      </c>
      <c r="O32">
        <f>INDEX(NoSettings!$C$2:$AG$6843,MATCH($C32,NoSettings!$A$2:$A$6843,0),MATCH(O$30,NoSettings!$C$1:$AG$1,0))</f>
        <v>23540000000000</v>
      </c>
      <c r="P32">
        <f>INDEX(NoSettings!$C$2:$AG$6843,MATCH($C32,NoSettings!$A$2:$A$6843,0),MATCH(P$30,NoSettings!$C$1:$AG$1,0))</f>
        <v>23710000000000</v>
      </c>
      <c r="Q32">
        <f>INDEX(NoSettings!$C$2:$AG$6843,MATCH($C32,NoSettings!$A$2:$A$6843,0),MATCH(Q$30,NoSettings!$C$1:$AG$1,0))</f>
        <v>23870000000000</v>
      </c>
      <c r="R32">
        <f>INDEX(NoSettings!$C$2:$AG$6843,MATCH($C32,NoSettings!$A$2:$A$6843,0),MATCH(R$30,NoSettings!$C$1:$AG$1,0))</f>
        <v>24040000000000</v>
      </c>
      <c r="S32">
        <f>INDEX(NoSettings!$C$2:$AG$6843,MATCH($C32,NoSettings!$A$2:$A$6843,0),MATCH(S$30,NoSettings!$C$1:$AG$1,0))</f>
        <v>24210000000000</v>
      </c>
      <c r="T32">
        <f>INDEX(NoSettings!$C$2:$AG$6843,MATCH($C32,NoSettings!$A$2:$A$6843,0),MATCH(T$30,NoSettings!$C$1:$AG$1,0))</f>
        <v>24380000000000</v>
      </c>
      <c r="U32">
        <f>INDEX(NoSettings!$C$2:$AG$6843,MATCH($C32,NoSettings!$A$2:$A$6843,0),MATCH(U$30,NoSettings!$C$1:$AG$1,0))</f>
        <v>24550000000000</v>
      </c>
      <c r="V32">
        <f>INDEX(NoSettings!$C$2:$AG$6843,MATCH($C32,NoSettings!$A$2:$A$6843,0),MATCH(V$30,NoSettings!$C$1:$AG$1,0))</f>
        <v>24720000000000</v>
      </c>
      <c r="W32">
        <f>INDEX(NoSettings!$C$2:$AG$6843,MATCH($C32,NoSettings!$A$2:$A$6843,0),MATCH(W$30,NoSettings!$C$1:$AG$1,0))</f>
        <v>24890000000000</v>
      </c>
      <c r="X32">
        <f>INDEX(NoSettings!$C$2:$AG$6843,MATCH($C32,NoSettings!$A$2:$A$6843,0),MATCH(X$30,NoSettings!$C$1:$AG$1,0))</f>
        <v>25070000000000</v>
      </c>
      <c r="Y32">
        <f>INDEX(NoSettings!$C$2:$AG$6843,MATCH($C32,NoSettings!$A$2:$A$6843,0),MATCH(Y$30,NoSettings!$C$1:$AG$1,0))</f>
        <v>25240000000000</v>
      </c>
      <c r="Z32">
        <f>INDEX(NoSettings!$C$2:$AG$6843,MATCH($C32,NoSettings!$A$2:$A$6843,0),MATCH(Z$30,NoSettings!$C$1:$AG$1,0))</f>
        <v>25420000000000</v>
      </c>
      <c r="AA32">
        <f>INDEX(NoSettings!$C$2:$AG$6843,MATCH($C32,NoSettings!$A$2:$A$6843,0),MATCH(AA$30,NoSettings!$C$1:$AG$1,0))</f>
        <v>25600000000000</v>
      </c>
      <c r="AB32">
        <f>INDEX(NoSettings!$C$2:$AG$6843,MATCH($C32,NoSettings!$A$2:$A$6843,0),MATCH(AB$30,NoSettings!$C$1:$AG$1,0))</f>
        <v>25780000000000</v>
      </c>
      <c r="AC32">
        <f>INDEX(NoSettings!$C$2:$AG$6843,MATCH($C32,NoSettings!$A$2:$A$6843,0),MATCH(AC$30,NoSettings!$C$1:$AG$1,0))</f>
        <v>25960000000000</v>
      </c>
      <c r="AD32">
        <f>INDEX(NoSettings!$C$2:$AG$6843,MATCH($C32,NoSettings!$A$2:$A$6843,0),MATCH(AD$30,NoSettings!$C$1:$AG$1,0))</f>
        <v>26140000000000</v>
      </c>
      <c r="AE32">
        <f>INDEX(NoSettings!$C$2:$AG$6843,MATCH($C32,NoSettings!$A$2:$A$6843,0),MATCH(AE$30,NoSettings!$C$1:$AG$1,0))</f>
        <v>26320000000000</v>
      </c>
      <c r="AF32">
        <f>INDEX(NoSettings!$C$2:$AG$6843,MATCH($C32,NoSettings!$A$2:$A$6843,0),MATCH(AF$30,NoSettings!$C$1:$AG$1,0))</f>
        <v>26510000000000</v>
      </c>
      <c r="AG32">
        <f>INDEX(NoSettings!$C$2:$AG$6843,MATCH($C32,NoSettings!$A$2:$A$6843,0),MATCH(AG$30,NoSettings!$C$1:$AG$1,0))</f>
        <v>26690000000000</v>
      </c>
      <c r="AH32">
        <f>INDEX(NoSettings!$C$2:$AG$6843,MATCH($C32,NoSettings!$A$2:$A$6843,0),MATCH(AH$30,NoSettings!$C$1:$AG$1,0))</f>
        <v>26880000000000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19830000000000</v>
      </c>
      <c r="E34">
        <f>INDEX(NoSettings!$C$2:$AG$6843,MATCH($C34,NoSettings!$A$2:$A$6843,0),MATCH(E$30,NoSettings!$C$1:$AG$1,0))</f>
        <v>21960000000000</v>
      </c>
      <c r="F34">
        <f>INDEX(NoSettings!$C$2:$AG$6843,MATCH($C34,NoSettings!$A$2:$A$6843,0),MATCH(F$30,NoSettings!$C$1:$AG$1,0))</f>
        <v>22110000000000</v>
      </c>
      <c r="G34">
        <f>INDEX(NoSettings!$C$2:$AG$6843,MATCH($C34,NoSettings!$A$2:$A$6843,0),MATCH(G$30,NoSettings!$C$1:$AG$1,0))</f>
        <v>22260000000000</v>
      </c>
      <c r="H34">
        <f>INDEX(NoSettings!$C$2:$AG$6843,MATCH($C34,NoSettings!$A$2:$A$6843,0),MATCH(H$30,NoSettings!$C$1:$AG$1,0))</f>
        <v>22420000000000</v>
      </c>
      <c r="I34">
        <f>INDEX(NoSettings!$C$2:$AG$6843,MATCH($C34,NoSettings!$A$2:$A$6843,0),MATCH(I$30,NoSettings!$C$1:$AG$1,0))</f>
        <v>22580000000000</v>
      </c>
      <c r="J34">
        <f>INDEX(NoSettings!$C$2:$AG$6843,MATCH($C34,NoSettings!$A$2:$A$6843,0),MATCH(J$30,NoSettings!$C$1:$AG$1,0))</f>
        <v>22740000000000</v>
      </c>
      <c r="K34">
        <f>INDEX(NoSettings!$C$2:$AG$6843,MATCH($C34,NoSettings!$A$2:$A$6843,0),MATCH(K$30,NoSettings!$C$1:$AG$1,0))</f>
        <v>22890000000000</v>
      </c>
      <c r="L34">
        <f>INDEX(NoSettings!$C$2:$AG$6843,MATCH($C34,NoSettings!$A$2:$A$6843,0),MATCH(L$30,NoSettings!$C$1:$AG$1,0))</f>
        <v>23050000000000</v>
      </c>
      <c r="M34">
        <f>INDEX(NoSettings!$C$2:$AG$6843,MATCH($C34,NoSettings!$A$2:$A$6843,0),MATCH(M$30,NoSettings!$C$1:$AG$1,0))</f>
        <v>23220000000000</v>
      </c>
      <c r="N34">
        <f>INDEX(NoSettings!$C$2:$AG$6843,MATCH($C34,NoSettings!$A$2:$A$6843,0),MATCH(N$30,NoSettings!$C$1:$AG$1,0))</f>
        <v>23380000000000</v>
      </c>
      <c r="O34">
        <f>INDEX(NoSettings!$C$2:$AG$6843,MATCH($C34,NoSettings!$A$2:$A$6843,0),MATCH(O$30,NoSettings!$C$1:$AG$1,0))</f>
        <v>23540000000000</v>
      </c>
      <c r="P34">
        <f>INDEX(NoSettings!$C$2:$AG$6843,MATCH($C34,NoSettings!$A$2:$A$6843,0),MATCH(P$30,NoSettings!$C$1:$AG$1,0))</f>
        <v>23710000000000</v>
      </c>
      <c r="Q34">
        <f>INDEX(NoSettings!$C$2:$AG$6843,MATCH($C34,NoSettings!$A$2:$A$6843,0),MATCH(Q$30,NoSettings!$C$1:$AG$1,0))</f>
        <v>23870000000000</v>
      </c>
      <c r="R34">
        <f>INDEX(NoSettings!$C$2:$AG$6843,MATCH($C34,NoSettings!$A$2:$A$6843,0),MATCH(R$30,NoSettings!$C$1:$AG$1,0))</f>
        <v>24040000000000</v>
      </c>
      <c r="S34">
        <f>INDEX(NoSettings!$C$2:$AG$6843,MATCH($C34,NoSettings!$A$2:$A$6843,0),MATCH(S$30,NoSettings!$C$1:$AG$1,0))</f>
        <v>24210000000000</v>
      </c>
      <c r="T34">
        <f>INDEX(NoSettings!$C$2:$AG$6843,MATCH($C34,NoSettings!$A$2:$A$6843,0),MATCH(T$30,NoSettings!$C$1:$AG$1,0))</f>
        <v>24380000000000</v>
      </c>
      <c r="U34">
        <f>INDEX(NoSettings!$C$2:$AG$6843,MATCH($C34,NoSettings!$A$2:$A$6843,0),MATCH(U$30,NoSettings!$C$1:$AG$1,0))</f>
        <v>24550000000000</v>
      </c>
      <c r="V34">
        <f>INDEX(NoSettings!$C$2:$AG$6843,MATCH($C34,NoSettings!$A$2:$A$6843,0),MATCH(V$30,NoSettings!$C$1:$AG$1,0))</f>
        <v>24720000000000</v>
      </c>
      <c r="W34">
        <f>INDEX(NoSettings!$C$2:$AG$6843,MATCH($C34,NoSettings!$A$2:$A$6843,0),MATCH(W$30,NoSettings!$C$1:$AG$1,0))</f>
        <v>24890000000000</v>
      </c>
      <c r="X34">
        <f>INDEX(NoSettings!$C$2:$AG$6843,MATCH($C34,NoSettings!$A$2:$A$6843,0),MATCH(X$30,NoSettings!$C$1:$AG$1,0))</f>
        <v>25070000000000</v>
      </c>
      <c r="Y34">
        <f>INDEX(NoSettings!$C$2:$AG$6843,MATCH($C34,NoSettings!$A$2:$A$6843,0),MATCH(Y$30,NoSettings!$C$1:$AG$1,0))</f>
        <v>25240000000000</v>
      </c>
      <c r="Z34">
        <f>INDEX(NoSettings!$C$2:$AG$6843,MATCH($C34,NoSettings!$A$2:$A$6843,0),MATCH(Z$30,NoSettings!$C$1:$AG$1,0))</f>
        <v>25420000000000</v>
      </c>
      <c r="AA34">
        <f>INDEX(NoSettings!$C$2:$AG$6843,MATCH($C34,NoSettings!$A$2:$A$6843,0),MATCH(AA$30,NoSettings!$C$1:$AG$1,0))</f>
        <v>25600000000000</v>
      </c>
      <c r="AB34">
        <f>INDEX(NoSettings!$C$2:$AG$6843,MATCH($C34,NoSettings!$A$2:$A$6843,0),MATCH(AB$30,NoSettings!$C$1:$AG$1,0))</f>
        <v>25780000000000</v>
      </c>
      <c r="AC34">
        <f>INDEX(NoSettings!$C$2:$AG$6843,MATCH($C34,NoSettings!$A$2:$A$6843,0),MATCH(AC$30,NoSettings!$C$1:$AG$1,0))</f>
        <v>25960000000000</v>
      </c>
      <c r="AD34">
        <f>INDEX(NoSettings!$C$2:$AG$6843,MATCH($C34,NoSettings!$A$2:$A$6843,0),MATCH(AD$30,NoSettings!$C$1:$AG$1,0))</f>
        <v>26140000000000</v>
      </c>
      <c r="AE34">
        <f>INDEX(NoSettings!$C$2:$AG$6843,MATCH($C34,NoSettings!$A$2:$A$6843,0),MATCH(AE$30,NoSettings!$C$1:$AG$1,0))</f>
        <v>26320000000000</v>
      </c>
      <c r="AF34">
        <f>INDEX(NoSettings!$C$2:$AG$6843,MATCH($C34,NoSettings!$A$2:$A$6843,0),MATCH(AF$30,NoSettings!$C$1:$AG$1,0))</f>
        <v>26510000000000</v>
      </c>
      <c r="AG34">
        <f>INDEX(NoSettings!$C$2:$AG$6843,MATCH($C34,NoSettings!$A$2:$A$6843,0),MATCH(AG$30,NoSettings!$C$1:$AG$1,0))</f>
        <v>26690000000000</v>
      </c>
      <c r="AH34">
        <f>INDEX(NoSettings!$C$2:$AG$6843,MATCH($C34,NoSettings!$A$2:$A$6843,0),MATCH(AH$30,NoSettings!$C$1:$AG$1,0))</f>
        <v>26880000000000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164900000000000</v>
      </c>
      <c r="E35">
        <f>INDEX(NoSettings!$C$2:$AG$6843,MATCH($C35,NoSettings!$A$2:$A$6843,0),MATCH(E$30,NoSettings!$C$1:$AG$1,0))</f>
        <v>182600000000000</v>
      </c>
      <c r="F35">
        <f>INDEX(NoSettings!$C$2:$AG$6843,MATCH($C35,NoSettings!$A$2:$A$6843,0),MATCH(F$30,NoSettings!$C$1:$AG$1,0))</f>
        <v>183900000000000</v>
      </c>
      <c r="G35">
        <f>INDEX(NoSettings!$C$2:$AG$6843,MATCH($C35,NoSettings!$A$2:$A$6843,0),MATCH(G$30,NoSettings!$C$1:$AG$1,0))</f>
        <v>185200000000000</v>
      </c>
      <c r="H35">
        <f>INDEX(NoSettings!$C$2:$AG$6843,MATCH($C35,NoSettings!$A$2:$A$6843,0),MATCH(H$30,NoSettings!$C$1:$AG$1,0))</f>
        <v>186500000000000</v>
      </c>
      <c r="I35">
        <f>INDEX(NoSettings!$C$2:$AG$6843,MATCH($C35,NoSettings!$A$2:$A$6843,0),MATCH(I$30,NoSettings!$C$1:$AG$1,0))</f>
        <v>187800000000000</v>
      </c>
      <c r="J35">
        <f>INDEX(NoSettings!$C$2:$AG$6843,MATCH($C35,NoSettings!$A$2:$A$6843,0),MATCH(J$30,NoSettings!$C$1:$AG$1,0))</f>
        <v>189100000000000</v>
      </c>
      <c r="K35">
        <f>INDEX(NoSettings!$C$2:$AG$6843,MATCH($C35,NoSettings!$A$2:$A$6843,0),MATCH(K$30,NoSettings!$C$1:$AG$1,0))</f>
        <v>190400000000000</v>
      </c>
      <c r="L35">
        <f>INDEX(NoSettings!$C$2:$AG$6843,MATCH($C35,NoSettings!$A$2:$A$6843,0),MATCH(L$30,NoSettings!$C$1:$AG$1,0))</f>
        <v>191800000000000</v>
      </c>
      <c r="M35">
        <f>INDEX(NoSettings!$C$2:$AG$6843,MATCH($C35,NoSettings!$A$2:$A$6843,0),MATCH(M$30,NoSettings!$C$1:$AG$1,0))</f>
        <v>193100000000000</v>
      </c>
      <c r="N35">
        <f>INDEX(NoSettings!$C$2:$AG$6843,MATCH($C35,NoSettings!$A$2:$A$6843,0),MATCH(N$30,NoSettings!$C$1:$AG$1,0))</f>
        <v>194500000000000</v>
      </c>
      <c r="O35">
        <f>INDEX(NoSettings!$C$2:$AG$6843,MATCH($C35,NoSettings!$A$2:$A$6843,0),MATCH(O$30,NoSettings!$C$1:$AG$1,0))</f>
        <v>195800000000000</v>
      </c>
      <c r="P35">
        <f>INDEX(NoSettings!$C$2:$AG$6843,MATCH($C35,NoSettings!$A$2:$A$6843,0),MATCH(P$30,NoSettings!$C$1:$AG$1,0))</f>
        <v>197200000000000</v>
      </c>
      <c r="Q35">
        <f>INDEX(NoSettings!$C$2:$AG$6843,MATCH($C35,NoSettings!$A$2:$A$6843,0),MATCH(Q$30,NoSettings!$C$1:$AG$1,0))</f>
        <v>198600000000000</v>
      </c>
      <c r="R35">
        <f>INDEX(NoSettings!$C$2:$AG$6843,MATCH($C35,NoSettings!$A$2:$A$6843,0),MATCH(R$30,NoSettings!$C$1:$AG$1,0))</f>
        <v>200000000000000</v>
      </c>
      <c r="S35">
        <f>INDEX(NoSettings!$C$2:$AG$6843,MATCH($C35,NoSettings!$A$2:$A$6843,0),MATCH(S$30,NoSettings!$C$1:$AG$1,0))</f>
        <v>201400000000000</v>
      </c>
      <c r="T35">
        <f>INDEX(NoSettings!$C$2:$AG$6843,MATCH($C35,NoSettings!$A$2:$A$6843,0),MATCH(T$30,NoSettings!$C$1:$AG$1,0))</f>
        <v>202800000000000</v>
      </c>
      <c r="U35">
        <f>INDEX(NoSettings!$C$2:$AG$6843,MATCH($C35,NoSettings!$A$2:$A$6843,0),MATCH(U$30,NoSettings!$C$1:$AG$1,0))</f>
        <v>204200000000000</v>
      </c>
      <c r="V35">
        <f>INDEX(NoSettings!$C$2:$AG$6843,MATCH($C35,NoSettings!$A$2:$A$6843,0),MATCH(V$30,NoSettings!$C$1:$AG$1,0))</f>
        <v>205600000000000</v>
      </c>
      <c r="W35">
        <f>INDEX(NoSettings!$C$2:$AG$6843,MATCH($C35,NoSettings!$A$2:$A$6843,0),MATCH(W$30,NoSettings!$C$1:$AG$1,0))</f>
        <v>207100000000000</v>
      </c>
      <c r="X35">
        <f>INDEX(NoSettings!$C$2:$AG$6843,MATCH($C35,NoSettings!$A$2:$A$6843,0),MATCH(X$30,NoSettings!$C$1:$AG$1,0))</f>
        <v>208500000000000</v>
      </c>
      <c r="Y35">
        <f>INDEX(NoSettings!$C$2:$AG$6843,MATCH($C35,NoSettings!$A$2:$A$6843,0),MATCH(Y$30,NoSettings!$C$1:$AG$1,0))</f>
        <v>210000000000000</v>
      </c>
      <c r="Z35">
        <f>INDEX(NoSettings!$C$2:$AG$6843,MATCH($C35,NoSettings!$A$2:$A$6843,0),MATCH(Z$30,NoSettings!$C$1:$AG$1,0))</f>
        <v>211400000000000</v>
      </c>
      <c r="AA35">
        <f>INDEX(NoSettings!$C$2:$AG$6843,MATCH($C35,NoSettings!$A$2:$A$6843,0),MATCH(AA$30,NoSettings!$C$1:$AG$1,0))</f>
        <v>212900000000000</v>
      </c>
      <c r="AB35">
        <f>INDEX(NoSettings!$C$2:$AG$6843,MATCH($C35,NoSettings!$A$2:$A$6843,0),MATCH(AB$30,NoSettings!$C$1:$AG$1,0))</f>
        <v>214400000000000</v>
      </c>
      <c r="AC35">
        <f>INDEX(NoSettings!$C$2:$AG$6843,MATCH($C35,NoSettings!$A$2:$A$6843,0),MATCH(AC$30,NoSettings!$C$1:$AG$1,0))</f>
        <v>215900000000000</v>
      </c>
      <c r="AD35">
        <f>INDEX(NoSettings!$C$2:$AG$6843,MATCH($C35,NoSettings!$A$2:$A$6843,0),MATCH(AD$30,NoSettings!$C$1:$AG$1,0))</f>
        <v>217400000000000</v>
      </c>
      <c r="AE35">
        <f>INDEX(NoSettings!$C$2:$AG$6843,MATCH($C35,NoSettings!$A$2:$A$6843,0),MATCH(AE$30,NoSettings!$C$1:$AG$1,0))</f>
        <v>219000000000000</v>
      </c>
      <c r="AF35">
        <f>INDEX(NoSettings!$C$2:$AG$6843,MATCH($C35,NoSettings!$A$2:$A$6843,0),MATCH(AF$30,NoSettings!$C$1:$AG$1,0))</f>
        <v>220500000000000</v>
      </c>
      <c r="AG35">
        <f>INDEX(NoSettings!$C$2:$AG$6843,MATCH($C35,NoSettings!$A$2:$A$6843,0),MATCH(AG$30,NoSettings!$C$1:$AG$1,0))</f>
        <v>222000000000000</v>
      </c>
      <c r="AH35">
        <f>INDEX(NoSettings!$C$2:$AG$6843,MATCH($C35,NoSettings!$A$2:$A$6843,0),MATCH(AH$30,NoSettings!$C$1:$AG$1,0))</f>
        <v>223600000000000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10490000000000</v>
      </c>
      <c r="F37">
        <f>INDEX(NoSettings!$C$2:$AG$6843,MATCH($C37,NoSettings!$A$2:$A$6843,0),MATCH(F$30,NoSettings!$C$1:$AG$1,0))</f>
        <v>7213000000000</v>
      </c>
      <c r="G37">
        <f>INDEX(NoSettings!$C$2:$AG$6843,MATCH($C37,NoSettings!$A$2:$A$6843,0),MATCH(G$30,NoSettings!$C$1:$AG$1,0))</f>
        <v>6585000000000</v>
      </c>
      <c r="H37">
        <f>INDEX(NoSettings!$C$2:$AG$6843,MATCH($C37,NoSettings!$A$2:$A$6843,0),MATCH(H$30,NoSettings!$C$1:$AG$1,0))</f>
        <v>6012000000000</v>
      </c>
      <c r="I37">
        <f>INDEX(NoSettings!$C$2:$AG$6843,MATCH($C37,NoSettings!$A$2:$A$6843,0),MATCH(I$30,NoSettings!$C$1:$AG$1,0))</f>
        <v>5489000000000</v>
      </c>
      <c r="J37">
        <f>INDEX(NoSettings!$C$2:$AG$6843,MATCH($C37,NoSettings!$A$2:$A$6843,0),MATCH(J$30,NoSettings!$C$1:$AG$1,0))</f>
        <v>5012000000000</v>
      </c>
      <c r="K37">
        <f>INDEX(NoSettings!$C$2:$AG$6843,MATCH($C37,NoSettings!$A$2:$A$6843,0),MATCH(K$30,NoSettings!$C$1:$AG$1,0))</f>
        <v>4576000000000</v>
      </c>
      <c r="L37">
        <f>INDEX(NoSettings!$C$2:$AG$6843,MATCH($C37,NoSettings!$A$2:$A$6843,0),MATCH(L$30,NoSettings!$C$1:$AG$1,0))</f>
        <v>4178000000000</v>
      </c>
      <c r="M37">
        <f>INDEX(NoSettings!$C$2:$AG$6843,MATCH($C37,NoSettings!$A$2:$A$6843,0),MATCH(M$30,NoSettings!$C$1:$AG$1,0))</f>
        <v>3814000000000</v>
      </c>
      <c r="N37">
        <f>INDEX(NoSettings!$C$2:$AG$6843,MATCH($C37,NoSettings!$A$2:$A$6843,0),MATCH(N$30,NoSettings!$C$1:$AG$1,0))</f>
        <v>3482000000000</v>
      </c>
      <c r="O37">
        <f>INDEX(NoSettings!$C$2:$AG$6843,MATCH($C37,NoSettings!$A$2:$A$6843,0),MATCH(O$30,NoSettings!$C$1:$AG$1,0))</f>
        <v>3179000000000</v>
      </c>
      <c r="P37">
        <f>INDEX(NoSettings!$C$2:$AG$6843,MATCH($C37,NoSettings!$A$2:$A$6843,0),MATCH(P$30,NoSettings!$C$1:$AG$1,0))</f>
        <v>2903000000000</v>
      </c>
      <c r="Q37">
        <f>INDEX(NoSettings!$C$2:$AG$6843,MATCH($C37,NoSettings!$A$2:$A$6843,0),MATCH(Q$30,NoSettings!$C$1:$AG$1,0))</f>
        <v>2650000000000</v>
      </c>
      <c r="R37">
        <f>INDEX(NoSettings!$C$2:$AG$6843,MATCH($C37,NoSettings!$A$2:$A$6843,0),MATCH(R$30,NoSettings!$C$1:$AG$1,0))</f>
        <v>2420000000000</v>
      </c>
      <c r="S37">
        <f>INDEX(NoSettings!$C$2:$AG$6843,MATCH($C37,NoSettings!$A$2:$A$6843,0),MATCH(S$30,NoSettings!$C$1:$AG$1,0))</f>
        <v>2209000000000</v>
      </c>
      <c r="T37">
        <f>INDEX(NoSettings!$C$2:$AG$6843,MATCH($C37,NoSettings!$A$2:$A$6843,0),MATCH(T$30,NoSettings!$C$1:$AG$1,0))</f>
        <v>2017000000000</v>
      </c>
      <c r="U37">
        <f>INDEX(NoSettings!$C$2:$AG$6843,MATCH($C37,NoSettings!$A$2:$A$6843,0),MATCH(U$30,NoSettings!$C$1:$AG$1,0))</f>
        <v>1842000000000</v>
      </c>
      <c r="V37">
        <f>INDEX(NoSettings!$C$2:$AG$6843,MATCH($C37,NoSettings!$A$2:$A$6843,0),MATCH(V$30,NoSettings!$C$1:$AG$1,0))</f>
        <v>1681000000000</v>
      </c>
      <c r="W37">
        <f>INDEX(NoSettings!$C$2:$AG$6843,MATCH($C37,NoSettings!$A$2:$A$6843,0),MATCH(W$30,NoSettings!$C$1:$AG$1,0))</f>
        <v>1535000000000</v>
      </c>
      <c r="X37">
        <f>INDEX(NoSettings!$C$2:$AG$6843,MATCH($C37,NoSettings!$A$2:$A$6843,0),MATCH(X$30,NoSettings!$C$1:$AG$1,0))</f>
        <v>1401000000000</v>
      </c>
      <c r="Y37">
        <f>INDEX(NoSettings!$C$2:$AG$6843,MATCH($C37,NoSettings!$A$2:$A$6843,0),MATCH(Y$30,NoSettings!$C$1:$AG$1,0))</f>
        <v>1280000000000</v>
      </c>
      <c r="Z37">
        <f>INDEX(NoSettings!$C$2:$AG$6843,MATCH($C37,NoSettings!$A$2:$A$6843,0),MATCH(Z$30,NoSettings!$C$1:$AG$1,0))</f>
        <v>1168000000000</v>
      </c>
      <c r="AA37">
        <f>INDEX(NoSettings!$C$2:$AG$6843,MATCH($C37,NoSettings!$A$2:$A$6843,0),MATCH(AA$30,NoSettings!$C$1:$AG$1,0))</f>
        <v>1067000000000</v>
      </c>
      <c r="AB37">
        <f>INDEX(NoSettings!$C$2:$AG$6843,MATCH($C37,NoSettings!$A$2:$A$6843,0),MATCH(AB$30,NoSettings!$C$1:$AG$1,0))</f>
        <v>973800000000</v>
      </c>
      <c r="AC37">
        <f>INDEX(NoSettings!$C$2:$AG$6843,MATCH($C37,NoSettings!$A$2:$A$6843,0),MATCH(AC$30,NoSettings!$C$1:$AG$1,0))</f>
        <v>889100000000</v>
      </c>
      <c r="AD37">
        <f>INDEX(NoSettings!$C$2:$AG$6843,MATCH($C37,NoSettings!$A$2:$A$6843,0),MATCH(AD$30,NoSettings!$C$1:$AG$1,0))</f>
        <v>811700000000</v>
      </c>
      <c r="AE37">
        <f>INDEX(NoSettings!$C$2:$AG$6843,MATCH($C37,NoSettings!$A$2:$A$6843,0),MATCH(AE$30,NoSettings!$C$1:$AG$1,0))</f>
        <v>741100000000</v>
      </c>
      <c r="AF37">
        <f>INDEX(NoSettings!$C$2:$AG$6843,MATCH($C37,NoSettings!$A$2:$A$6843,0),MATCH(AF$30,NoSettings!$C$1:$AG$1,0))</f>
        <v>676600000000</v>
      </c>
      <c r="AG37">
        <f>INDEX(NoSettings!$C$2:$AG$6843,MATCH($C37,NoSettings!$A$2:$A$6843,0),MATCH(AG$30,NoSettings!$C$1:$AG$1,0))</f>
        <v>617800000000</v>
      </c>
      <c r="AH37">
        <f>INDEX(NoSettings!$C$2:$AG$6843,MATCH($C37,NoSettings!$A$2:$A$6843,0),MATCH(AH$30,NoSettings!$C$1:$AG$1,0))</f>
        <v>564000000000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311200000000000</v>
      </c>
      <c r="F43">
        <f>INDEX(NoSettings!$C$2:$AG$6843,MATCH($C43,NoSettings!$A$2:$A$6843,0),MATCH(F$30,NoSettings!$C$1:$AG$1,0))</f>
        <v>326700000000000</v>
      </c>
      <c r="G43">
        <f>INDEX(NoSettings!$C$2:$AG$6843,MATCH($C43,NoSettings!$A$2:$A$6843,0),MATCH(G$30,NoSettings!$C$1:$AG$1,0))</f>
        <v>326000000000000</v>
      </c>
      <c r="H43">
        <f>INDEX(NoSettings!$C$2:$AG$6843,MATCH($C43,NoSettings!$A$2:$A$6843,0),MATCH(H$30,NoSettings!$C$1:$AG$1,0))</f>
        <v>325400000000000</v>
      </c>
      <c r="I43">
        <f>INDEX(NoSettings!$C$2:$AG$6843,MATCH($C43,NoSettings!$A$2:$A$6843,0),MATCH(I$30,NoSettings!$C$1:$AG$1,0))</f>
        <v>324700000000000</v>
      </c>
      <c r="J43">
        <f>INDEX(NoSettings!$C$2:$AG$6843,MATCH($C43,NoSettings!$A$2:$A$6843,0),MATCH(J$30,NoSettings!$C$1:$AG$1,0))</f>
        <v>324100000000000</v>
      </c>
      <c r="K43">
        <f>INDEX(NoSettings!$C$2:$AG$6843,MATCH($C43,NoSettings!$A$2:$A$6843,0),MATCH(K$30,NoSettings!$C$1:$AG$1,0))</f>
        <v>323400000000000</v>
      </c>
      <c r="L43">
        <f>INDEX(NoSettings!$C$2:$AG$6843,MATCH($C43,NoSettings!$A$2:$A$6843,0),MATCH(L$30,NoSettings!$C$1:$AG$1,0))</f>
        <v>322800000000000</v>
      </c>
      <c r="M43">
        <f>INDEX(NoSettings!$C$2:$AG$6843,MATCH($C43,NoSettings!$A$2:$A$6843,0),MATCH(M$30,NoSettings!$C$1:$AG$1,0))</f>
        <v>322100000000000</v>
      </c>
      <c r="N43">
        <f>INDEX(NoSettings!$C$2:$AG$6843,MATCH($C43,NoSettings!$A$2:$A$6843,0),MATCH(N$30,NoSettings!$C$1:$AG$1,0))</f>
        <v>321500000000000</v>
      </c>
      <c r="O43">
        <f>INDEX(NoSettings!$C$2:$AG$6843,MATCH($C43,NoSettings!$A$2:$A$6843,0),MATCH(O$30,NoSettings!$C$1:$AG$1,0))</f>
        <v>320800000000000</v>
      </c>
      <c r="P43">
        <f>INDEX(NoSettings!$C$2:$AG$6843,MATCH($C43,NoSettings!$A$2:$A$6843,0),MATCH(P$30,NoSettings!$C$1:$AG$1,0))</f>
        <v>320200000000000</v>
      </c>
      <c r="Q43">
        <f>INDEX(NoSettings!$C$2:$AG$6843,MATCH($C43,NoSettings!$A$2:$A$6843,0),MATCH(Q$30,NoSettings!$C$1:$AG$1,0))</f>
        <v>319600000000000</v>
      </c>
      <c r="R43">
        <f>INDEX(NoSettings!$C$2:$AG$6843,MATCH($C43,NoSettings!$A$2:$A$6843,0),MATCH(R$30,NoSettings!$C$1:$AG$1,0))</f>
        <v>318900000000000</v>
      </c>
      <c r="S43">
        <f>INDEX(NoSettings!$C$2:$AG$6843,MATCH($C43,NoSettings!$A$2:$A$6843,0),MATCH(S$30,NoSettings!$C$1:$AG$1,0))</f>
        <v>318300000000000</v>
      </c>
      <c r="T43">
        <f>INDEX(NoSettings!$C$2:$AG$6843,MATCH($C43,NoSettings!$A$2:$A$6843,0),MATCH(T$30,NoSettings!$C$1:$AG$1,0))</f>
        <v>317600000000000</v>
      </c>
      <c r="U43">
        <f>INDEX(NoSettings!$C$2:$AG$6843,MATCH($C43,NoSettings!$A$2:$A$6843,0),MATCH(U$30,NoSettings!$C$1:$AG$1,0))</f>
        <v>317000000000000</v>
      </c>
      <c r="V43">
        <f>INDEX(NoSettings!$C$2:$AG$6843,MATCH($C43,NoSettings!$A$2:$A$6843,0),MATCH(V$30,NoSettings!$C$1:$AG$1,0))</f>
        <v>316400000000000</v>
      </c>
      <c r="W43">
        <f>INDEX(NoSettings!$C$2:$AG$6843,MATCH($C43,NoSettings!$A$2:$A$6843,0),MATCH(W$30,NoSettings!$C$1:$AG$1,0))</f>
        <v>315700000000000</v>
      </c>
      <c r="X43">
        <f>INDEX(NoSettings!$C$2:$AG$6843,MATCH($C43,NoSettings!$A$2:$A$6843,0),MATCH(X$30,NoSettings!$C$1:$AG$1,0))</f>
        <v>315100000000000</v>
      </c>
      <c r="Y43">
        <f>INDEX(NoSettings!$C$2:$AG$6843,MATCH($C43,NoSettings!$A$2:$A$6843,0),MATCH(Y$30,NoSettings!$C$1:$AG$1,0))</f>
        <v>314500000000000</v>
      </c>
      <c r="Z43">
        <f>INDEX(NoSettings!$C$2:$AG$6843,MATCH($C43,NoSettings!$A$2:$A$6843,0),MATCH(Z$30,NoSettings!$C$1:$AG$1,0))</f>
        <v>313900000000000</v>
      </c>
      <c r="AA43">
        <f>INDEX(NoSettings!$C$2:$AG$6843,MATCH($C43,NoSettings!$A$2:$A$6843,0),MATCH(AA$30,NoSettings!$C$1:$AG$1,0))</f>
        <v>313200000000000</v>
      </c>
      <c r="AB43">
        <f>INDEX(NoSettings!$C$2:$AG$6843,MATCH($C43,NoSettings!$A$2:$A$6843,0),MATCH(AB$30,NoSettings!$C$1:$AG$1,0))</f>
        <v>312600000000000</v>
      </c>
      <c r="AC43">
        <f>INDEX(NoSettings!$C$2:$AG$6843,MATCH($C43,NoSettings!$A$2:$A$6843,0),MATCH(AC$30,NoSettings!$C$1:$AG$1,0))</f>
        <v>312000000000000</v>
      </c>
      <c r="AD43">
        <f>INDEX(NoSettings!$C$2:$AG$6843,MATCH($C43,NoSettings!$A$2:$A$6843,0),MATCH(AD$30,NoSettings!$C$1:$AG$1,0))</f>
        <v>311300000000000</v>
      </c>
      <c r="AE43">
        <f>INDEX(NoSettings!$C$2:$AG$6843,MATCH($C43,NoSettings!$A$2:$A$6843,0),MATCH(AE$30,NoSettings!$C$1:$AG$1,0))</f>
        <v>310700000000000</v>
      </c>
      <c r="AF43">
        <f>INDEX(NoSettings!$C$2:$AG$6843,MATCH($C43,NoSettings!$A$2:$A$6843,0),MATCH(AF$30,NoSettings!$C$1:$AG$1,0))</f>
        <v>310100000000000</v>
      </c>
      <c r="AG43">
        <f>INDEX(NoSettings!$C$2:$AG$6843,MATCH($C43,NoSettings!$A$2:$A$6843,0),MATCH(AG$30,NoSettings!$C$1:$AG$1,0))</f>
        <v>309500000000000</v>
      </c>
      <c r="AH43">
        <f>INDEX(NoSettings!$C$2:$AG$6843,MATCH($C43,NoSettings!$A$2:$A$6843,0),MATCH(AH$30,NoSettings!$C$1:$AG$1,0))</f>
        <v>308900000000000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65280000000000</v>
      </c>
      <c r="E47">
        <f>INDEX(NoSettings!$C$2:$AG$6843,MATCH($C47,NoSettings!$A$2:$A$6843,0),MATCH(E$30,NoSettings!$C$1:$AG$1,0))</f>
        <v>68530000000000</v>
      </c>
      <c r="F47">
        <f>INDEX(NoSettings!$C$2:$AG$6843,MATCH($C47,NoSettings!$A$2:$A$6843,0),MATCH(F$30,NoSettings!$C$1:$AG$1,0))</f>
        <v>68390000000000</v>
      </c>
      <c r="G47">
        <f>INDEX(NoSettings!$C$2:$AG$6843,MATCH($C47,NoSettings!$A$2:$A$6843,0),MATCH(G$30,NoSettings!$C$1:$AG$1,0))</f>
        <v>68250000000000</v>
      </c>
      <c r="H47">
        <f>INDEX(NoSettings!$C$2:$AG$6843,MATCH($C47,NoSettings!$A$2:$A$6843,0),MATCH(H$30,NoSettings!$C$1:$AG$1,0))</f>
        <v>68120000000000</v>
      </c>
      <c r="I47">
        <f>INDEX(NoSettings!$C$2:$AG$6843,MATCH($C47,NoSettings!$A$2:$A$6843,0),MATCH(I$30,NoSettings!$C$1:$AG$1,0))</f>
        <v>67980000000000</v>
      </c>
      <c r="J47">
        <f>INDEX(NoSettings!$C$2:$AG$6843,MATCH($C47,NoSettings!$A$2:$A$6843,0),MATCH(J$30,NoSettings!$C$1:$AG$1,0))</f>
        <v>67850000000000</v>
      </c>
      <c r="K47">
        <f>INDEX(NoSettings!$C$2:$AG$6843,MATCH($C47,NoSettings!$A$2:$A$6843,0),MATCH(K$30,NoSettings!$C$1:$AG$1,0))</f>
        <v>67710000000000</v>
      </c>
      <c r="L47">
        <f>INDEX(NoSettings!$C$2:$AG$6843,MATCH($C47,NoSettings!$A$2:$A$6843,0),MATCH(L$30,NoSettings!$C$1:$AG$1,0))</f>
        <v>67570000000000</v>
      </c>
      <c r="M47">
        <f>INDEX(NoSettings!$C$2:$AG$6843,MATCH($C47,NoSettings!$A$2:$A$6843,0),MATCH(M$30,NoSettings!$C$1:$AG$1,0))</f>
        <v>67440000000000</v>
      </c>
      <c r="N47">
        <f>INDEX(NoSettings!$C$2:$AG$6843,MATCH($C47,NoSettings!$A$2:$A$6843,0),MATCH(N$30,NoSettings!$C$1:$AG$1,0))</f>
        <v>67300000000000</v>
      </c>
      <c r="O47">
        <f>INDEX(NoSettings!$C$2:$AG$6843,MATCH($C47,NoSettings!$A$2:$A$6843,0),MATCH(O$30,NoSettings!$C$1:$AG$1,0))</f>
        <v>67170000000000</v>
      </c>
      <c r="P47">
        <f>INDEX(NoSettings!$C$2:$AG$6843,MATCH($C47,NoSettings!$A$2:$A$6843,0),MATCH(P$30,NoSettings!$C$1:$AG$1,0))</f>
        <v>67040000000000</v>
      </c>
      <c r="Q47">
        <f>INDEX(NoSettings!$C$2:$AG$6843,MATCH($C47,NoSettings!$A$2:$A$6843,0),MATCH(Q$30,NoSettings!$C$1:$AG$1,0))</f>
        <v>66900000000000</v>
      </c>
      <c r="R47">
        <f>INDEX(NoSettings!$C$2:$AG$6843,MATCH($C47,NoSettings!$A$2:$A$6843,0),MATCH(R$30,NoSettings!$C$1:$AG$1,0))</f>
        <v>66770000000000</v>
      </c>
      <c r="S47">
        <f>INDEX(NoSettings!$C$2:$AG$6843,MATCH($C47,NoSettings!$A$2:$A$6843,0),MATCH(S$30,NoSettings!$C$1:$AG$1,0))</f>
        <v>66630000000000</v>
      </c>
      <c r="T47">
        <f>INDEX(NoSettings!$C$2:$AG$6843,MATCH($C47,NoSettings!$A$2:$A$6843,0),MATCH(T$30,NoSettings!$C$1:$AG$1,0))</f>
        <v>66500000000000</v>
      </c>
      <c r="U47">
        <f>INDEX(NoSettings!$C$2:$AG$6843,MATCH($C47,NoSettings!$A$2:$A$6843,0),MATCH(U$30,NoSettings!$C$1:$AG$1,0))</f>
        <v>66370000000000</v>
      </c>
      <c r="V47">
        <f>INDEX(NoSettings!$C$2:$AG$6843,MATCH($C47,NoSettings!$A$2:$A$6843,0),MATCH(V$30,NoSettings!$C$1:$AG$1,0))</f>
        <v>66230000000000</v>
      </c>
      <c r="W47">
        <f>INDEX(NoSettings!$C$2:$AG$6843,MATCH($C47,NoSettings!$A$2:$A$6843,0),MATCH(W$30,NoSettings!$C$1:$AG$1,0))</f>
        <v>66100000000000</v>
      </c>
      <c r="X47">
        <f>INDEX(NoSettings!$C$2:$AG$6843,MATCH($C47,NoSettings!$A$2:$A$6843,0),MATCH(X$30,NoSettings!$C$1:$AG$1,0))</f>
        <v>65970000000000</v>
      </c>
      <c r="Y47">
        <f>INDEX(NoSettings!$C$2:$AG$6843,MATCH($C47,NoSettings!$A$2:$A$6843,0),MATCH(Y$30,NoSettings!$C$1:$AG$1,0))</f>
        <v>65840000000000</v>
      </c>
      <c r="Z47">
        <f>INDEX(NoSettings!$C$2:$AG$6843,MATCH($C47,NoSettings!$A$2:$A$6843,0),MATCH(Z$30,NoSettings!$C$1:$AG$1,0))</f>
        <v>65710000000000</v>
      </c>
      <c r="AA47">
        <f>INDEX(NoSettings!$C$2:$AG$6843,MATCH($C47,NoSettings!$A$2:$A$6843,0),MATCH(AA$30,NoSettings!$C$1:$AG$1,0))</f>
        <v>65570000000000</v>
      </c>
      <c r="AB47">
        <f>INDEX(NoSettings!$C$2:$AG$6843,MATCH($C47,NoSettings!$A$2:$A$6843,0),MATCH(AB$30,NoSettings!$C$1:$AG$1,0))</f>
        <v>65440000000000</v>
      </c>
      <c r="AC47">
        <f>INDEX(NoSettings!$C$2:$AG$6843,MATCH($C47,NoSettings!$A$2:$A$6843,0),MATCH(AC$30,NoSettings!$C$1:$AG$1,0))</f>
        <v>65310000000000</v>
      </c>
      <c r="AD47">
        <f>INDEX(NoSettings!$C$2:$AG$6843,MATCH($C47,NoSettings!$A$2:$A$6843,0),MATCH(AD$30,NoSettings!$C$1:$AG$1,0))</f>
        <v>65180000000000</v>
      </c>
      <c r="AE47">
        <f>INDEX(NoSettings!$C$2:$AG$6843,MATCH($C47,NoSettings!$A$2:$A$6843,0),MATCH(AE$30,NoSettings!$C$1:$AG$1,0))</f>
        <v>65050000000000</v>
      </c>
      <c r="AF47">
        <f>INDEX(NoSettings!$C$2:$AG$6843,MATCH($C47,NoSettings!$A$2:$A$6843,0),MATCH(AF$30,NoSettings!$C$1:$AG$1,0))</f>
        <v>64920000000000</v>
      </c>
      <c r="AG47">
        <f>INDEX(NoSettings!$C$2:$AG$6843,MATCH($C47,NoSettings!$A$2:$A$6843,0),MATCH(AG$30,NoSettings!$C$1:$AG$1,0))</f>
        <v>64790000000000</v>
      </c>
      <c r="AH47">
        <f>INDEX(NoSettings!$C$2:$AG$6843,MATCH($C47,NoSettings!$A$2:$A$6843,0),MATCH(AH$30,NoSettings!$C$1:$AG$1,0))</f>
        <v>64660000000000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79820000000000</v>
      </c>
      <c r="F55">
        <f>INDEX(NoSettings!$C$2:$AG$6843,MATCH($C55,NoSettings!$A$2:$A$6843,0),MATCH(F$30,NoSettings!$C$1:$AG$1,0))</f>
        <v>87600000000000</v>
      </c>
      <c r="G55">
        <f>INDEX(NoSettings!$C$2:$AG$6843,MATCH($C55,NoSettings!$A$2:$A$6843,0),MATCH(G$30,NoSettings!$C$1:$AG$1,0))</f>
        <v>87690000000000</v>
      </c>
      <c r="H55">
        <f>INDEX(NoSettings!$C$2:$AG$6843,MATCH($C55,NoSettings!$A$2:$A$6843,0),MATCH(H$30,NoSettings!$C$1:$AG$1,0))</f>
        <v>87780000000000</v>
      </c>
      <c r="I55">
        <f>INDEX(NoSettings!$C$2:$AG$6843,MATCH($C55,NoSettings!$A$2:$A$6843,0),MATCH(I$30,NoSettings!$C$1:$AG$1,0))</f>
        <v>87870000000000</v>
      </c>
      <c r="J55">
        <f>INDEX(NoSettings!$C$2:$AG$6843,MATCH($C55,NoSettings!$A$2:$A$6843,0),MATCH(J$30,NoSettings!$C$1:$AG$1,0))</f>
        <v>87950000000000</v>
      </c>
      <c r="K55">
        <f>INDEX(NoSettings!$C$2:$AG$6843,MATCH($C55,NoSettings!$A$2:$A$6843,0),MATCH(K$30,NoSettings!$C$1:$AG$1,0))</f>
        <v>88040000000000</v>
      </c>
      <c r="L55">
        <f>INDEX(NoSettings!$C$2:$AG$6843,MATCH($C55,NoSettings!$A$2:$A$6843,0),MATCH(L$30,NoSettings!$C$1:$AG$1,0))</f>
        <v>88130000000000</v>
      </c>
      <c r="M55">
        <f>INDEX(NoSettings!$C$2:$AG$6843,MATCH($C55,NoSettings!$A$2:$A$6843,0),MATCH(M$30,NoSettings!$C$1:$AG$1,0))</f>
        <v>88220000000000</v>
      </c>
      <c r="N55">
        <f>INDEX(NoSettings!$C$2:$AG$6843,MATCH($C55,NoSettings!$A$2:$A$6843,0),MATCH(N$30,NoSettings!$C$1:$AG$1,0))</f>
        <v>88310000000000</v>
      </c>
      <c r="O55">
        <f>INDEX(NoSettings!$C$2:$AG$6843,MATCH($C55,NoSettings!$A$2:$A$6843,0),MATCH(O$30,NoSettings!$C$1:$AG$1,0))</f>
        <v>88400000000000</v>
      </c>
      <c r="P55">
        <f>INDEX(NoSettings!$C$2:$AG$6843,MATCH($C55,NoSettings!$A$2:$A$6843,0),MATCH(P$30,NoSettings!$C$1:$AG$1,0))</f>
        <v>88480000000000</v>
      </c>
      <c r="Q55">
        <f>INDEX(NoSettings!$C$2:$AG$6843,MATCH($C55,NoSettings!$A$2:$A$6843,0),MATCH(Q$30,NoSettings!$C$1:$AG$1,0))</f>
        <v>88570000000000</v>
      </c>
      <c r="R55">
        <f>INDEX(NoSettings!$C$2:$AG$6843,MATCH($C55,NoSettings!$A$2:$A$6843,0),MATCH(R$30,NoSettings!$C$1:$AG$1,0))</f>
        <v>88660000000000</v>
      </c>
      <c r="S55">
        <f>INDEX(NoSettings!$C$2:$AG$6843,MATCH($C55,NoSettings!$A$2:$A$6843,0),MATCH(S$30,NoSettings!$C$1:$AG$1,0))</f>
        <v>88750000000000</v>
      </c>
      <c r="T55">
        <f>INDEX(NoSettings!$C$2:$AG$6843,MATCH($C55,NoSettings!$A$2:$A$6843,0),MATCH(T$30,NoSettings!$C$1:$AG$1,0))</f>
        <v>88840000000000</v>
      </c>
      <c r="U55">
        <f>INDEX(NoSettings!$C$2:$AG$6843,MATCH($C55,NoSettings!$A$2:$A$6843,0),MATCH(U$30,NoSettings!$C$1:$AG$1,0))</f>
        <v>88930000000000</v>
      </c>
      <c r="V55">
        <f>INDEX(NoSettings!$C$2:$AG$6843,MATCH($C55,NoSettings!$A$2:$A$6843,0),MATCH(V$30,NoSettings!$C$1:$AG$1,0))</f>
        <v>89020000000000</v>
      </c>
      <c r="W55">
        <f>INDEX(NoSettings!$C$2:$AG$6843,MATCH($C55,NoSettings!$A$2:$A$6843,0),MATCH(W$30,NoSettings!$C$1:$AG$1,0))</f>
        <v>89110000000000</v>
      </c>
      <c r="X55">
        <f>INDEX(NoSettings!$C$2:$AG$6843,MATCH($C55,NoSettings!$A$2:$A$6843,0),MATCH(X$30,NoSettings!$C$1:$AG$1,0))</f>
        <v>89190000000000</v>
      </c>
      <c r="Y55">
        <f>INDEX(NoSettings!$C$2:$AG$6843,MATCH($C55,NoSettings!$A$2:$A$6843,0),MATCH(Y$30,NoSettings!$C$1:$AG$1,0))</f>
        <v>89280000000000</v>
      </c>
      <c r="Z55">
        <f>INDEX(NoSettings!$C$2:$AG$6843,MATCH($C55,NoSettings!$A$2:$A$6843,0),MATCH(Z$30,NoSettings!$C$1:$AG$1,0))</f>
        <v>89370000000000</v>
      </c>
      <c r="AA55">
        <f>INDEX(NoSettings!$C$2:$AG$6843,MATCH($C55,NoSettings!$A$2:$A$6843,0),MATCH(AA$30,NoSettings!$C$1:$AG$1,0))</f>
        <v>89460000000000</v>
      </c>
      <c r="AB55">
        <f>INDEX(NoSettings!$C$2:$AG$6843,MATCH($C55,NoSettings!$A$2:$A$6843,0),MATCH(AB$30,NoSettings!$C$1:$AG$1,0))</f>
        <v>89550000000000</v>
      </c>
      <c r="AC55">
        <f>INDEX(NoSettings!$C$2:$AG$6843,MATCH($C55,NoSettings!$A$2:$A$6843,0),MATCH(AC$30,NoSettings!$C$1:$AG$1,0))</f>
        <v>89640000000000</v>
      </c>
      <c r="AD55">
        <f>INDEX(NoSettings!$C$2:$AG$6843,MATCH($C55,NoSettings!$A$2:$A$6843,0),MATCH(AD$30,NoSettings!$C$1:$AG$1,0))</f>
        <v>89730000000000</v>
      </c>
      <c r="AE55">
        <f>INDEX(NoSettings!$C$2:$AG$6843,MATCH($C55,NoSettings!$A$2:$A$6843,0),MATCH(AE$30,NoSettings!$C$1:$AG$1,0))</f>
        <v>89820000000000</v>
      </c>
      <c r="AF55">
        <f>INDEX(NoSettings!$C$2:$AG$6843,MATCH($C55,NoSettings!$A$2:$A$6843,0),MATCH(AF$30,NoSettings!$C$1:$AG$1,0))</f>
        <v>89910000000000</v>
      </c>
      <c r="AG55">
        <f>INDEX(NoSettings!$C$2:$AG$6843,MATCH($C55,NoSettings!$A$2:$A$6843,0),MATCH(AG$30,NoSettings!$C$1:$AG$1,0))</f>
        <v>90000000000000</v>
      </c>
      <c r="AH55">
        <f>INDEX(NoSettings!$C$2:$AG$6843,MATCH($C55,NoSettings!$A$2:$A$6843,0),MATCH(AH$30,NoSettings!$C$1:$AG$1,0))</f>
        <v>90090000000000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16720000000000</v>
      </c>
      <c r="F61">
        <f>INDEX(NoSettings!$C$2:$AG$6843,MATCH($C61,NoSettings!$A$2:$A$6843,0),MATCH(F$30,NoSettings!$C$1:$AG$1,0))</f>
        <v>24430000000000</v>
      </c>
      <c r="G61">
        <f>INDEX(NoSettings!$C$2:$AG$6843,MATCH($C61,NoSettings!$A$2:$A$6843,0),MATCH(G$30,NoSettings!$C$1:$AG$1,0))</f>
        <v>25680000000000</v>
      </c>
      <c r="H61">
        <f>INDEX(NoSettings!$C$2:$AG$6843,MATCH($C61,NoSettings!$A$2:$A$6843,0),MATCH(H$30,NoSettings!$C$1:$AG$1,0))</f>
        <v>26990000000000</v>
      </c>
      <c r="I61">
        <f>INDEX(NoSettings!$C$2:$AG$6843,MATCH($C61,NoSettings!$A$2:$A$6843,0),MATCH(I$30,NoSettings!$C$1:$AG$1,0))</f>
        <v>28360000000000</v>
      </c>
      <c r="J61">
        <f>INDEX(NoSettings!$C$2:$AG$6843,MATCH($C61,NoSettings!$A$2:$A$6843,0),MATCH(J$30,NoSettings!$C$1:$AG$1,0))</f>
        <v>29810000000000</v>
      </c>
      <c r="K61">
        <f>INDEX(NoSettings!$C$2:$AG$6843,MATCH($C61,NoSettings!$A$2:$A$6843,0),MATCH(K$30,NoSettings!$C$1:$AG$1,0))</f>
        <v>31330000000000</v>
      </c>
      <c r="L61">
        <f>INDEX(NoSettings!$C$2:$AG$6843,MATCH($C61,NoSettings!$A$2:$A$6843,0),MATCH(L$30,NoSettings!$C$1:$AG$1,0))</f>
        <v>32930000000000</v>
      </c>
      <c r="M61">
        <f>INDEX(NoSettings!$C$2:$AG$6843,MATCH($C61,NoSettings!$A$2:$A$6843,0),MATCH(M$30,NoSettings!$C$1:$AG$1,0))</f>
        <v>34610000000000</v>
      </c>
      <c r="N61">
        <f>INDEX(NoSettings!$C$2:$AG$6843,MATCH($C61,NoSettings!$A$2:$A$6843,0),MATCH(N$30,NoSettings!$C$1:$AG$1,0))</f>
        <v>36370000000000</v>
      </c>
      <c r="O61">
        <f>INDEX(NoSettings!$C$2:$AG$6843,MATCH($C61,NoSettings!$A$2:$A$6843,0),MATCH(O$30,NoSettings!$C$1:$AG$1,0))</f>
        <v>38230000000000</v>
      </c>
      <c r="P61">
        <f>INDEX(NoSettings!$C$2:$AG$6843,MATCH($C61,NoSettings!$A$2:$A$6843,0),MATCH(P$30,NoSettings!$C$1:$AG$1,0))</f>
        <v>40180000000000</v>
      </c>
      <c r="Q61">
        <f>INDEX(NoSettings!$C$2:$AG$6843,MATCH($C61,NoSettings!$A$2:$A$6843,0),MATCH(Q$30,NoSettings!$C$1:$AG$1,0))</f>
        <v>42230000000000</v>
      </c>
      <c r="R61">
        <f>INDEX(NoSettings!$C$2:$AG$6843,MATCH($C61,NoSettings!$A$2:$A$6843,0),MATCH(R$30,NoSettings!$C$1:$AG$1,0))</f>
        <v>44380000000000</v>
      </c>
      <c r="S61">
        <f>INDEX(NoSettings!$C$2:$AG$6843,MATCH($C61,NoSettings!$A$2:$A$6843,0),MATCH(S$30,NoSettings!$C$1:$AG$1,0))</f>
        <v>46640000000000</v>
      </c>
      <c r="T61">
        <f>INDEX(NoSettings!$C$2:$AG$6843,MATCH($C61,NoSettings!$A$2:$A$6843,0),MATCH(T$30,NoSettings!$C$1:$AG$1,0))</f>
        <v>49020000000000</v>
      </c>
      <c r="U61">
        <f>INDEX(NoSettings!$C$2:$AG$6843,MATCH($C61,NoSettings!$A$2:$A$6843,0),MATCH(U$30,NoSettings!$C$1:$AG$1,0))</f>
        <v>51520000000000</v>
      </c>
      <c r="V61">
        <f>INDEX(NoSettings!$C$2:$AG$6843,MATCH($C61,NoSettings!$A$2:$A$6843,0),MATCH(V$30,NoSettings!$C$1:$AG$1,0))</f>
        <v>54150000000000</v>
      </c>
      <c r="W61">
        <f>INDEX(NoSettings!$C$2:$AG$6843,MATCH($C61,NoSettings!$A$2:$A$6843,0),MATCH(W$30,NoSettings!$C$1:$AG$1,0))</f>
        <v>56910000000000</v>
      </c>
      <c r="X61">
        <f>INDEX(NoSettings!$C$2:$AG$6843,MATCH($C61,NoSettings!$A$2:$A$6843,0),MATCH(X$30,NoSettings!$C$1:$AG$1,0))</f>
        <v>59810000000000</v>
      </c>
      <c r="Y61">
        <f>INDEX(NoSettings!$C$2:$AG$6843,MATCH($C61,NoSettings!$A$2:$A$6843,0),MATCH(Y$30,NoSettings!$C$1:$AG$1,0))</f>
        <v>62860000000000</v>
      </c>
      <c r="Z61">
        <f>INDEX(NoSettings!$C$2:$AG$6843,MATCH($C61,NoSettings!$A$2:$A$6843,0),MATCH(Z$30,NoSettings!$C$1:$AG$1,0))</f>
        <v>66070000000000</v>
      </c>
      <c r="AA61">
        <f>INDEX(NoSettings!$C$2:$AG$6843,MATCH($C61,NoSettings!$A$2:$A$6843,0),MATCH(AA$30,NoSettings!$C$1:$AG$1,0))</f>
        <v>69440000000000</v>
      </c>
      <c r="AB61">
        <f>INDEX(NoSettings!$C$2:$AG$6843,MATCH($C61,NoSettings!$A$2:$A$6843,0),MATCH(AB$30,NoSettings!$C$1:$AG$1,0))</f>
        <v>72980000000000</v>
      </c>
      <c r="AC61">
        <f>INDEX(NoSettings!$C$2:$AG$6843,MATCH($C61,NoSettings!$A$2:$A$6843,0),MATCH(AC$30,NoSettings!$C$1:$AG$1,0))</f>
        <v>76700000000000</v>
      </c>
      <c r="AD61">
        <f>INDEX(NoSettings!$C$2:$AG$6843,MATCH($C61,NoSettings!$A$2:$A$6843,0),MATCH(AD$30,NoSettings!$C$1:$AG$1,0))</f>
        <v>80610000000000</v>
      </c>
      <c r="AE61">
        <f>INDEX(NoSettings!$C$2:$AG$6843,MATCH($C61,NoSettings!$A$2:$A$6843,0),MATCH(AE$30,NoSettings!$C$1:$AG$1,0))</f>
        <v>84730000000000</v>
      </c>
      <c r="AF61">
        <f>INDEX(NoSettings!$C$2:$AG$6843,MATCH($C61,NoSettings!$A$2:$A$6843,0),MATCH(AF$30,NoSettings!$C$1:$AG$1,0))</f>
        <v>89050000000000</v>
      </c>
      <c r="AG61">
        <f>INDEX(NoSettings!$C$2:$AG$6843,MATCH($C61,NoSettings!$A$2:$A$6843,0),MATCH(AG$30,NoSettings!$C$1:$AG$1,0))</f>
        <v>93590000000000</v>
      </c>
      <c r="AH61">
        <f>INDEX(NoSettings!$C$2:$AG$6843,MATCH($C61,NoSettings!$A$2:$A$6843,0),MATCH(AH$30,NoSettings!$C$1:$AG$1,0))</f>
        <v>98360000000000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80370000000000</v>
      </c>
      <c r="F73">
        <f>INDEX(NoSettings!$C$2:$AG$6843,MATCH($C73,NoSettings!$A$2:$A$6843,0),MATCH(F$30,NoSettings!$C$1:$AG$1,0))</f>
        <v>80220000000000</v>
      </c>
      <c r="G73">
        <f>INDEX(NoSettings!$C$2:$AG$6843,MATCH($C73,NoSettings!$A$2:$A$6843,0),MATCH(G$30,NoSettings!$C$1:$AG$1,0))</f>
        <v>75970000000000</v>
      </c>
      <c r="H73">
        <f>INDEX(NoSettings!$C$2:$AG$6843,MATCH($C73,NoSettings!$A$2:$A$6843,0),MATCH(H$30,NoSettings!$C$1:$AG$1,0))</f>
        <v>71940000000000</v>
      </c>
      <c r="I73">
        <f>INDEX(NoSettings!$C$2:$AG$6843,MATCH($C73,NoSettings!$A$2:$A$6843,0),MATCH(I$30,NoSettings!$C$1:$AG$1,0))</f>
        <v>68130000000000</v>
      </c>
      <c r="J73">
        <f>INDEX(NoSettings!$C$2:$AG$6843,MATCH($C73,NoSettings!$A$2:$A$6843,0),MATCH(J$30,NoSettings!$C$1:$AG$1,0))</f>
        <v>64520000000000</v>
      </c>
      <c r="K73">
        <f>INDEX(NoSettings!$C$2:$AG$6843,MATCH($C73,NoSettings!$A$2:$A$6843,0),MATCH(K$30,NoSettings!$C$1:$AG$1,0))</f>
        <v>61100000000000</v>
      </c>
      <c r="L73">
        <f>INDEX(NoSettings!$C$2:$AG$6843,MATCH($C73,NoSettings!$A$2:$A$6843,0),MATCH(L$30,NoSettings!$C$1:$AG$1,0))</f>
        <v>57860000000000</v>
      </c>
      <c r="M73">
        <f>INDEX(NoSettings!$C$2:$AG$6843,MATCH($C73,NoSettings!$A$2:$A$6843,0),MATCH(M$30,NoSettings!$C$1:$AG$1,0))</f>
        <v>54790000000000</v>
      </c>
      <c r="N73">
        <f>INDEX(NoSettings!$C$2:$AG$6843,MATCH($C73,NoSettings!$A$2:$A$6843,0),MATCH(N$30,NoSettings!$C$1:$AG$1,0))</f>
        <v>51890000000000</v>
      </c>
      <c r="O73">
        <f>INDEX(NoSettings!$C$2:$AG$6843,MATCH($C73,NoSettings!$A$2:$A$6843,0),MATCH(O$30,NoSettings!$C$1:$AG$1,0))</f>
        <v>49140000000000</v>
      </c>
      <c r="P73">
        <f>INDEX(NoSettings!$C$2:$AG$6843,MATCH($C73,NoSettings!$A$2:$A$6843,0),MATCH(P$30,NoSettings!$C$1:$AG$1,0))</f>
        <v>46540000000000</v>
      </c>
      <c r="Q73">
        <f>INDEX(NoSettings!$C$2:$AG$6843,MATCH($C73,NoSettings!$A$2:$A$6843,0),MATCH(Q$30,NoSettings!$C$1:$AG$1,0))</f>
        <v>44070000000000</v>
      </c>
      <c r="R73">
        <f>INDEX(NoSettings!$C$2:$AG$6843,MATCH($C73,NoSettings!$A$2:$A$6843,0),MATCH(R$30,NoSettings!$C$1:$AG$1,0))</f>
        <v>41730000000000</v>
      </c>
      <c r="S73">
        <f>INDEX(NoSettings!$C$2:$AG$6843,MATCH($C73,NoSettings!$A$2:$A$6843,0),MATCH(S$30,NoSettings!$C$1:$AG$1,0))</f>
        <v>39520000000000</v>
      </c>
      <c r="T73">
        <f>INDEX(NoSettings!$C$2:$AG$6843,MATCH($C73,NoSettings!$A$2:$A$6843,0),MATCH(T$30,NoSettings!$C$1:$AG$1,0))</f>
        <v>37430000000000</v>
      </c>
      <c r="U73">
        <f>INDEX(NoSettings!$C$2:$AG$6843,MATCH($C73,NoSettings!$A$2:$A$6843,0),MATCH(U$30,NoSettings!$C$1:$AG$1,0))</f>
        <v>35440000000000</v>
      </c>
      <c r="V73">
        <f>INDEX(NoSettings!$C$2:$AG$6843,MATCH($C73,NoSettings!$A$2:$A$6843,0),MATCH(V$30,NoSettings!$C$1:$AG$1,0))</f>
        <v>33570000000000</v>
      </c>
      <c r="W73">
        <f>INDEX(NoSettings!$C$2:$AG$6843,MATCH($C73,NoSettings!$A$2:$A$6843,0),MATCH(W$30,NoSettings!$C$1:$AG$1,0))</f>
        <v>31790000000000</v>
      </c>
      <c r="X73">
        <f>INDEX(NoSettings!$C$2:$AG$6843,MATCH($C73,NoSettings!$A$2:$A$6843,0),MATCH(X$30,NoSettings!$C$1:$AG$1,0))</f>
        <v>30100000000000</v>
      </c>
      <c r="Y73">
        <f>INDEX(NoSettings!$C$2:$AG$6843,MATCH($C73,NoSettings!$A$2:$A$6843,0),MATCH(Y$30,NoSettings!$C$1:$AG$1,0))</f>
        <v>28510000000000</v>
      </c>
      <c r="Z73">
        <f>INDEX(NoSettings!$C$2:$AG$6843,MATCH($C73,NoSettings!$A$2:$A$6843,0),MATCH(Z$30,NoSettings!$C$1:$AG$1,0))</f>
        <v>27000000000000</v>
      </c>
      <c r="AA73">
        <f>INDEX(NoSettings!$C$2:$AG$6843,MATCH($C73,NoSettings!$A$2:$A$6843,0),MATCH(AA$30,NoSettings!$C$1:$AG$1,0))</f>
        <v>25560000000000</v>
      </c>
      <c r="AB73">
        <f>INDEX(NoSettings!$C$2:$AG$6843,MATCH($C73,NoSettings!$A$2:$A$6843,0),MATCH(AB$30,NoSettings!$C$1:$AG$1,0))</f>
        <v>24210000000000</v>
      </c>
      <c r="AC73">
        <f>INDEX(NoSettings!$C$2:$AG$6843,MATCH($C73,NoSettings!$A$2:$A$6843,0),MATCH(AC$30,NoSettings!$C$1:$AG$1,0))</f>
        <v>22930000000000</v>
      </c>
      <c r="AD73">
        <f>INDEX(NoSettings!$C$2:$AG$6843,MATCH($C73,NoSettings!$A$2:$A$6843,0),MATCH(AD$30,NoSettings!$C$1:$AG$1,0))</f>
        <v>21710000000000</v>
      </c>
      <c r="AE73">
        <f>INDEX(NoSettings!$C$2:$AG$6843,MATCH($C73,NoSettings!$A$2:$A$6843,0),MATCH(AE$30,NoSettings!$C$1:$AG$1,0))</f>
        <v>20560000000000</v>
      </c>
      <c r="AF73">
        <f>INDEX(NoSettings!$C$2:$AG$6843,MATCH($C73,NoSettings!$A$2:$A$6843,0),MATCH(AF$30,NoSettings!$C$1:$AG$1,0))</f>
        <v>19470000000000</v>
      </c>
      <c r="AG73">
        <f>INDEX(NoSettings!$C$2:$AG$6843,MATCH($C73,NoSettings!$A$2:$A$6843,0),MATCH(AG$30,NoSettings!$C$1:$AG$1,0))</f>
        <v>18440000000000</v>
      </c>
      <c r="AH73">
        <f>INDEX(NoSettings!$C$2:$AG$6843,MATCH($C73,NoSettings!$A$2:$A$6843,0),MATCH(AH$30,NoSettings!$C$1:$AG$1,0))</f>
        <v>17460000000000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20200000000000</v>
      </c>
      <c r="F79">
        <f>INDEX(NoSettings!$C$2:$AG$6843,MATCH($C79,NoSettings!$A$2:$A$6843,0),MATCH(F$30,NoSettings!$C$1:$AG$1,0))</f>
        <v>20160000000000</v>
      </c>
      <c r="G79">
        <f>INDEX(NoSettings!$C$2:$AG$6843,MATCH($C79,NoSettings!$A$2:$A$6843,0),MATCH(G$30,NoSettings!$C$1:$AG$1,0))</f>
        <v>19100000000000</v>
      </c>
      <c r="H79">
        <f>INDEX(NoSettings!$C$2:$AG$6843,MATCH($C79,NoSettings!$A$2:$A$6843,0),MATCH(H$30,NoSettings!$C$1:$AG$1,0))</f>
        <v>18080000000000</v>
      </c>
      <c r="I79">
        <f>INDEX(NoSettings!$C$2:$AG$6843,MATCH($C79,NoSettings!$A$2:$A$6843,0),MATCH(I$30,NoSettings!$C$1:$AG$1,0))</f>
        <v>17130000000000</v>
      </c>
      <c r="J79">
        <f>INDEX(NoSettings!$C$2:$AG$6843,MATCH($C79,NoSettings!$A$2:$A$6843,0),MATCH(J$30,NoSettings!$C$1:$AG$1,0))</f>
        <v>16220000000000</v>
      </c>
      <c r="K79">
        <f>INDEX(NoSettings!$C$2:$AG$6843,MATCH($C79,NoSettings!$A$2:$A$6843,0),MATCH(K$30,NoSettings!$C$1:$AG$1,0))</f>
        <v>15360000000000</v>
      </c>
      <c r="L79">
        <f>INDEX(NoSettings!$C$2:$AG$6843,MATCH($C79,NoSettings!$A$2:$A$6843,0),MATCH(L$30,NoSettings!$C$1:$AG$1,0))</f>
        <v>14540000000000</v>
      </c>
      <c r="M79">
        <f>INDEX(NoSettings!$C$2:$AG$6843,MATCH($C79,NoSettings!$A$2:$A$6843,0),MATCH(M$30,NoSettings!$C$1:$AG$1,0))</f>
        <v>13770000000000</v>
      </c>
      <c r="N79">
        <f>INDEX(NoSettings!$C$2:$AG$6843,MATCH($C79,NoSettings!$A$2:$A$6843,0),MATCH(N$30,NoSettings!$C$1:$AG$1,0))</f>
        <v>13040000000000</v>
      </c>
      <c r="O79">
        <f>INDEX(NoSettings!$C$2:$AG$6843,MATCH($C79,NoSettings!$A$2:$A$6843,0),MATCH(O$30,NoSettings!$C$1:$AG$1,0))</f>
        <v>12350000000000</v>
      </c>
      <c r="P79">
        <f>INDEX(NoSettings!$C$2:$AG$6843,MATCH($C79,NoSettings!$A$2:$A$6843,0),MATCH(P$30,NoSettings!$C$1:$AG$1,0))</f>
        <v>11700000000000</v>
      </c>
      <c r="Q79">
        <f>INDEX(NoSettings!$C$2:$AG$6843,MATCH($C79,NoSettings!$A$2:$A$6843,0),MATCH(Q$30,NoSettings!$C$1:$AG$1,0))</f>
        <v>11080000000000</v>
      </c>
      <c r="R79">
        <f>INDEX(NoSettings!$C$2:$AG$6843,MATCH($C79,NoSettings!$A$2:$A$6843,0),MATCH(R$30,NoSettings!$C$1:$AG$1,0))</f>
        <v>10490000000000</v>
      </c>
      <c r="S79">
        <f>INDEX(NoSettings!$C$2:$AG$6843,MATCH($C79,NoSettings!$A$2:$A$6843,0),MATCH(S$30,NoSettings!$C$1:$AG$1,0))</f>
        <v>9934000000000</v>
      </c>
      <c r="T79">
        <f>INDEX(NoSettings!$C$2:$AG$6843,MATCH($C79,NoSettings!$A$2:$A$6843,0),MATCH(T$30,NoSettings!$C$1:$AG$1,0))</f>
        <v>9408000000000</v>
      </c>
      <c r="U79">
        <f>INDEX(NoSettings!$C$2:$AG$6843,MATCH($C79,NoSettings!$A$2:$A$6843,0),MATCH(U$30,NoSettings!$C$1:$AG$1,0))</f>
        <v>8909000000000</v>
      </c>
      <c r="V79">
        <f>INDEX(NoSettings!$C$2:$AG$6843,MATCH($C79,NoSettings!$A$2:$A$6843,0),MATCH(V$30,NoSettings!$C$1:$AG$1,0))</f>
        <v>8437000000000</v>
      </c>
      <c r="W79">
        <f>INDEX(NoSettings!$C$2:$AG$6843,MATCH($C79,NoSettings!$A$2:$A$6843,0),MATCH(W$30,NoSettings!$C$1:$AG$1,0))</f>
        <v>7990000000000</v>
      </c>
      <c r="X79">
        <f>INDEX(NoSettings!$C$2:$AG$6843,MATCH($C79,NoSettings!$A$2:$A$6843,0),MATCH(X$30,NoSettings!$C$1:$AG$1,0))</f>
        <v>7566000000000</v>
      </c>
      <c r="Y79">
        <f>INDEX(NoSettings!$C$2:$AG$6843,MATCH($C79,NoSettings!$A$2:$A$6843,0),MATCH(Y$30,NoSettings!$C$1:$AG$1,0))</f>
        <v>7165000000000</v>
      </c>
      <c r="Z79">
        <f>INDEX(NoSettings!$C$2:$AG$6843,MATCH($C79,NoSettings!$A$2:$A$6843,0),MATCH(Z$30,NoSettings!$C$1:$AG$1,0))</f>
        <v>6786000000000</v>
      </c>
      <c r="AA79">
        <f>INDEX(NoSettings!$C$2:$AG$6843,MATCH($C79,NoSettings!$A$2:$A$6843,0),MATCH(AA$30,NoSettings!$C$1:$AG$1,0))</f>
        <v>6426000000000</v>
      </c>
      <c r="AB79">
        <f>INDEX(NoSettings!$C$2:$AG$6843,MATCH($C79,NoSettings!$A$2:$A$6843,0),MATCH(AB$30,NoSettings!$C$1:$AG$1,0))</f>
        <v>6085000000000</v>
      </c>
      <c r="AC79">
        <f>INDEX(NoSettings!$C$2:$AG$6843,MATCH($C79,NoSettings!$A$2:$A$6843,0),MATCH(AC$30,NoSettings!$C$1:$AG$1,0))</f>
        <v>5763000000000</v>
      </c>
      <c r="AD79">
        <f>INDEX(NoSettings!$C$2:$AG$6843,MATCH($C79,NoSettings!$A$2:$A$6843,0),MATCH(AD$30,NoSettings!$C$1:$AG$1,0))</f>
        <v>5457000000000</v>
      </c>
      <c r="AE79">
        <f>INDEX(NoSettings!$C$2:$AG$6843,MATCH($C79,NoSettings!$A$2:$A$6843,0),MATCH(AE$30,NoSettings!$C$1:$AG$1,0))</f>
        <v>5168000000000</v>
      </c>
      <c r="AF79">
        <f>INDEX(NoSettings!$C$2:$AG$6843,MATCH($C79,NoSettings!$A$2:$A$6843,0),MATCH(AF$30,NoSettings!$C$1:$AG$1,0))</f>
        <v>4894000000000</v>
      </c>
      <c r="AG79">
        <f>INDEX(NoSettings!$C$2:$AG$6843,MATCH($C79,NoSettings!$A$2:$A$6843,0),MATCH(AG$30,NoSettings!$C$1:$AG$1,0))</f>
        <v>4635000000000</v>
      </c>
      <c r="AH79">
        <f>INDEX(NoSettings!$C$2:$AG$6843,MATCH($C79,NoSettings!$A$2:$A$6843,0),MATCH(AH$30,NoSettings!$C$1:$AG$1,0))</f>
        <v>4389000000000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4238000000000</v>
      </c>
      <c r="E83">
        <f>INDEX(NoSettings!$C$2:$AG$6843,MATCH($C83,NoSettings!$A$2:$A$6843,0),MATCH(E$30,NoSettings!$C$1:$AG$1,0))</f>
        <v>4230000000000</v>
      </c>
      <c r="F83">
        <f>INDEX(NoSettings!$C$2:$AG$6843,MATCH($C83,NoSettings!$A$2:$A$6843,0),MATCH(F$30,NoSettings!$C$1:$AG$1,0))</f>
        <v>4006000000000</v>
      </c>
      <c r="G83">
        <f>INDEX(NoSettings!$C$2:$AG$6843,MATCH($C83,NoSettings!$A$2:$A$6843,0),MATCH(G$30,NoSettings!$C$1:$AG$1,0))</f>
        <v>3794000000000</v>
      </c>
      <c r="H83">
        <f>INDEX(NoSettings!$C$2:$AG$6843,MATCH($C83,NoSettings!$A$2:$A$6843,0),MATCH(H$30,NoSettings!$C$1:$AG$1,0))</f>
        <v>3592000000000</v>
      </c>
      <c r="I83">
        <f>INDEX(NoSettings!$C$2:$AG$6843,MATCH($C83,NoSettings!$A$2:$A$6843,0),MATCH(I$30,NoSettings!$C$1:$AG$1,0))</f>
        <v>3402000000000</v>
      </c>
      <c r="J83">
        <f>INDEX(NoSettings!$C$2:$AG$6843,MATCH($C83,NoSettings!$A$2:$A$6843,0),MATCH(J$30,NoSettings!$C$1:$AG$1,0))</f>
        <v>3222000000000</v>
      </c>
      <c r="K83">
        <f>INDEX(NoSettings!$C$2:$AG$6843,MATCH($C83,NoSettings!$A$2:$A$6843,0),MATCH(K$30,NoSettings!$C$1:$AG$1,0))</f>
        <v>3051000000000</v>
      </c>
      <c r="L83">
        <f>INDEX(NoSettings!$C$2:$AG$6843,MATCH($C83,NoSettings!$A$2:$A$6843,0),MATCH(L$30,NoSettings!$C$1:$AG$1,0))</f>
        <v>2889000000000</v>
      </c>
      <c r="M83">
        <f>INDEX(NoSettings!$C$2:$AG$6843,MATCH($C83,NoSettings!$A$2:$A$6843,0),MATCH(M$30,NoSettings!$C$1:$AG$1,0))</f>
        <v>2736000000000</v>
      </c>
      <c r="N83">
        <f>INDEX(NoSettings!$C$2:$AG$6843,MATCH($C83,NoSettings!$A$2:$A$6843,0),MATCH(N$30,NoSettings!$C$1:$AG$1,0))</f>
        <v>2591000000000</v>
      </c>
      <c r="O83">
        <f>INDEX(NoSettings!$C$2:$AG$6843,MATCH($C83,NoSettings!$A$2:$A$6843,0),MATCH(O$30,NoSettings!$C$1:$AG$1,0))</f>
        <v>2454000000000</v>
      </c>
      <c r="P83">
        <f>INDEX(NoSettings!$C$2:$AG$6843,MATCH($C83,NoSettings!$A$2:$A$6843,0),MATCH(P$30,NoSettings!$C$1:$AG$1,0))</f>
        <v>2324000000000</v>
      </c>
      <c r="Q83">
        <f>INDEX(NoSettings!$C$2:$AG$6843,MATCH($C83,NoSettings!$A$2:$A$6843,0),MATCH(Q$30,NoSettings!$C$1:$AG$1,0))</f>
        <v>2201000000000</v>
      </c>
      <c r="R83">
        <f>INDEX(NoSettings!$C$2:$AG$6843,MATCH($C83,NoSettings!$A$2:$A$6843,0),MATCH(R$30,NoSettings!$C$1:$AG$1,0))</f>
        <v>2084000000000</v>
      </c>
      <c r="S83">
        <f>INDEX(NoSettings!$C$2:$AG$6843,MATCH($C83,NoSettings!$A$2:$A$6843,0),MATCH(S$30,NoSettings!$C$1:$AG$1,0))</f>
        <v>1974000000000</v>
      </c>
      <c r="T83">
        <f>INDEX(NoSettings!$C$2:$AG$6843,MATCH($C83,NoSettings!$A$2:$A$6843,0),MATCH(T$30,NoSettings!$C$1:$AG$1,0))</f>
        <v>1869000000000</v>
      </c>
      <c r="U83">
        <f>INDEX(NoSettings!$C$2:$AG$6843,MATCH($C83,NoSettings!$A$2:$A$6843,0),MATCH(U$30,NoSettings!$C$1:$AG$1,0))</f>
        <v>1770000000000</v>
      </c>
      <c r="V83">
        <f>INDEX(NoSettings!$C$2:$AG$6843,MATCH($C83,NoSettings!$A$2:$A$6843,0),MATCH(V$30,NoSettings!$C$1:$AG$1,0))</f>
        <v>1676000000000</v>
      </c>
      <c r="W83">
        <f>INDEX(NoSettings!$C$2:$AG$6843,MATCH($C83,NoSettings!$A$2:$A$6843,0),MATCH(W$30,NoSettings!$C$1:$AG$1,0))</f>
        <v>1587000000000</v>
      </c>
      <c r="X83">
        <f>INDEX(NoSettings!$C$2:$AG$6843,MATCH($C83,NoSettings!$A$2:$A$6843,0),MATCH(X$30,NoSettings!$C$1:$AG$1,0))</f>
        <v>1503000000000</v>
      </c>
      <c r="Y83">
        <f>INDEX(NoSettings!$C$2:$AG$6843,MATCH($C83,NoSettings!$A$2:$A$6843,0),MATCH(Y$30,NoSettings!$C$1:$AG$1,0))</f>
        <v>1423000000000</v>
      </c>
      <c r="Z83">
        <f>INDEX(NoSettings!$C$2:$AG$6843,MATCH($C83,NoSettings!$A$2:$A$6843,0),MATCH(Z$30,NoSettings!$C$1:$AG$1,0))</f>
        <v>1348000000000</v>
      </c>
      <c r="AA83">
        <f>INDEX(NoSettings!$C$2:$AG$6843,MATCH($C83,NoSettings!$A$2:$A$6843,0),MATCH(AA$30,NoSettings!$C$1:$AG$1,0))</f>
        <v>1277000000000</v>
      </c>
      <c r="AB83">
        <f>INDEX(NoSettings!$C$2:$AG$6843,MATCH($C83,NoSettings!$A$2:$A$6843,0),MATCH(AB$30,NoSettings!$C$1:$AG$1,0))</f>
        <v>1209000000000</v>
      </c>
      <c r="AC83">
        <f>INDEX(NoSettings!$C$2:$AG$6843,MATCH($C83,NoSettings!$A$2:$A$6843,0),MATCH(AC$30,NoSettings!$C$1:$AG$1,0))</f>
        <v>1145000000000</v>
      </c>
      <c r="AD83">
        <f>INDEX(NoSettings!$C$2:$AG$6843,MATCH($C83,NoSettings!$A$2:$A$6843,0),MATCH(AD$30,NoSettings!$C$1:$AG$1,0))</f>
        <v>1084000000000</v>
      </c>
      <c r="AE83">
        <f>INDEX(NoSettings!$C$2:$AG$6843,MATCH($C83,NoSettings!$A$2:$A$6843,0),MATCH(AE$30,NoSettings!$C$1:$AG$1,0))</f>
        <v>1027000000000</v>
      </c>
      <c r="AF83">
        <f>INDEX(NoSettings!$C$2:$AG$6843,MATCH($C83,NoSettings!$A$2:$A$6843,0),MATCH(AF$30,NoSettings!$C$1:$AG$1,0))</f>
        <v>972300000000</v>
      </c>
      <c r="AG83">
        <f>INDEX(NoSettings!$C$2:$AG$6843,MATCH($C83,NoSettings!$A$2:$A$6843,0),MATCH(AG$30,NoSettings!$C$1:$AG$1,0))</f>
        <v>920700000000</v>
      </c>
      <c r="AH83">
        <f>INDEX(NoSettings!$C$2:$AG$6843,MATCH($C83,NoSettings!$A$2:$A$6843,0),MATCH(AH$30,NoSettings!$C$1:$AG$1,0))</f>
        <v>871900000000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1443000000000</v>
      </c>
      <c r="E91">
        <f>INDEX(NoSettings!$C$2:$AG$6843,MATCH($C91,NoSettings!$A$2:$A$6843,0),MATCH(E$30,NoSettings!$C$1:$AG$1,0))</f>
        <v>1598000000000</v>
      </c>
      <c r="F91">
        <f>INDEX(NoSettings!$C$2:$AG$6843,MATCH($C91,NoSettings!$A$2:$A$6843,0),MATCH(F$30,NoSettings!$C$1:$AG$1,0))</f>
        <v>1609000000000</v>
      </c>
      <c r="G91">
        <f>INDEX(NoSettings!$C$2:$AG$6843,MATCH($C91,NoSettings!$A$2:$A$6843,0),MATCH(G$30,NoSettings!$C$1:$AG$1,0))</f>
        <v>1620000000000</v>
      </c>
      <c r="H91">
        <f>INDEX(NoSettings!$C$2:$AG$6843,MATCH($C91,NoSettings!$A$2:$A$6843,0),MATCH(H$30,NoSettings!$C$1:$AG$1,0))</f>
        <v>1631000000000</v>
      </c>
      <c r="I91">
        <f>INDEX(NoSettings!$C$2:$AG$6843,MATCH($C91,NoSettings!$A$2:$A$6843,0),MATCH(I$30,NoSettings!$C$1:$AG$1,0))</f>
        <v>1643000000000</v>
      </c>
      <c r="J91">
        <f>INDEX(NoSettings!$C$2:$AG$6843,MATCH($C91,NoSettings!$A$2:$A$6843,0),MATCH(J$30,NoSettings!$C$1:$AG$1,0))</f>
        <v>1654000000000</v>
      </c>
      <c r="K91">
        <f>INDEX(NoSettings!$C$2:$AG$6843,MATCH($C91,NoSettings!$A$2:$A$6843,0),MATCH(K$30,NoSettings!$C$1:$AG$1,0))</f>
        <v>1666000000000</v>
      </c>
      <c r="L91">
        <f>INDEX(NoSettings!$C$2:$AG$6843,MATCH($C91,NoSettings!$A$2:$A$6843,0),MATCH(L$30,NoSettings!$C$1:$AG$1,0))</f>
        <v>1677000000000</v>
      </c>
      <c r="M91">
        <f>INDEX(NoSettings!$C$2:$AG$6843,MATCH($C91,NoSettings!$A$2:$A$6843,0),MATCH(M$30,NoSettings!$C$1:$AG$1,0))</f>
        <v>1689000000000</v>
      </c>
      <c r="N91">
        <f>INDEX(NoSettings!$C$2:$AG$6843,MATCH($C91,NoSettings!$A$2:$A$6843,0),MATCH(N$30,NoSettings!$C$1:$AG$1,0))</f>
        <v>1701000000000</v>
      </c>
      <c r="O91">
        <f>INDEX(NoSettings!$C$2:$AG$6843,MATCH($C91,NoSettings!$A$2:$A$6843,0),MATCH(O$30,NoSettings!$C$1:$AG$1,0))</f>
        <v>1713000000000</v>
      </c>
      <c r="P91">
        <f>INDEX(NoSettings!$C$2:$AG$6843,MATCH($C91,NoSettings!$A$2:$A$6843,0),MATCH(P$30,NoSettings!$C$1:$AG$1,0))</f>
        <v>1725000000000</v>
      </c>
      <c r="Q91">
        <f>INDEX(NoSettings!$C$2:$AG$6843,MATCH($C91,NoSettings!$A$2:$A$6843,0),MATCH(Q$30,NoSettings!$C$1:$AG$1,0))</f>
        <v>1737000000000</v>
      </c>
      <c r="R91">
        <f>INDEX(NoSettings!$C$2:$AG$6843,MATCH($C91,NoSettings!$A$2:$A$6843,0),MATCH(R$30,NoSettings!$C$1:$AG$1,0))</f>
        <v>1749000000000</v>
      </c>
      <c r="S91">
        <f>INDEX(NoSettings!$C$2:$AG$6843,MATCH($C91,NoSettings!$A$2:$A$6843,0),MATCH(S$30,NoSettings!$C$1:$AG$1,0))</f>
        <v>1761000000000</v>
      </c>
      <c r="T91">
        <f>INDEX(NoSettings!$C$2:$AG$6843,MATCH($C91,NoSettings!$A$2:$A$6843,0),MATCH(T$30,NoSettings!$C$1:$AG$1,0))</f>
        <v>1774000000000</v>
      </c>
      <c r="U91">
        <f>INDEX(NoSettings!$C$2:$AG$6843,MATCH($C91,NoSettings!$A$2:$A$6843,0),MATCH(U$30,NoSettings!$C$1:$AG$1,0))</f>
        <v>1786000000000</v>
      </c>
      <c r="V91">
        <f>INDEX(NoSettings!$C$2:$AG$6843,MATCH($C91,NoSettings!$A$2:$A$6843,0),MATCH(V$30,NoSettings!$C$1:$AG$1,0))</f>
        <v>1799000000000</v>
      </c>
      <c r="W91">
        <f>INDEX(NoSettings!$C$2:$AG$6843,MATCH($C91,NoSettings!$A$2:$A$6843,0),MATCH(W$30,NoSettings!$C$1:$AG$1,0))</f>
        <v>1811000000000</v>
      </c>
      <c r="X91">
        <f>INDEX(NoSettings!$C$2:$AG$6843,MATCH($C91,NoSettings!$A$2:$A$6843,0),MATCH(X$30,NoSettings!$C$1:$AG$1,0))</f>
        <v>1824000000000</v>
      </c>
      <c r="Y91">
        <f>INDEX(NoSettings!$C$2:$AG$6843,MATCH($C91,NoSettings!$A$2:$A$6843,0),MATCH(Y$30,NoSettings!$C$1:$AG$1,0))</f>
        <v>1837000000000</v>
      </c>
      <c r="Z91">
        <f>INDEX(NoSettings!$C$2:$AG$6843,MATCH($C91,NoSettings!$A$2:$A$6843,0),MATCH(Z$30,NoSettings!$C$1:$AG$1,0))</f>
        <v>1850000000000</v>
      </c>
      <c r="AA91">
        <f>INDEX(NoSettings!$C$2:$AG$6843,MATCH($C91,NoSettings!$A$2:$A$6843,0),MATCH(AA$30,NoSettings!$C$1:$AG$1,0))</f>
        <v>1863000000000</v>
      </c>
      <c r="AB91">
        <f>INDEX(NoSettings!$C$2:$AG$6843,MATCH($C91,NoSettings!$A$2:$A$6843,0),MATCH(AB$30,NoSettings!$C$1:$AG$1,0))</f>
        <v>1876000000000</v>
      </c>
      <c r="AC91">
        <f>INDEX(NoSettings!$C$2:$AG$6843,MATCH($C91,NoSettings!$A$2:$A$6843,0),MATCH(AC$30,NoSettings!$C$1:$AG$1,0))</f>
        <v>1889000000000</v>
      </c>
      <c r="AD91">
        <f>INDEX(NoSettings!$C$2:$AG$6843,MATCH($C91,NoSettings!$A$2:$A$6843,0),MATCH(AD$30,NoSettings!$C$1:$AG$1,0))</f>
        <v>1902000000000</v>
      </c>
      <c r="AE91">
        <f>INDEX(NoSettings!$C$2:$AG$6843,MATCH($C91,NoSettings!$A$2:$A$6843,0),MATCH(AE$30,NoSettings!$C$1:$AG$1,0))</f>
        <v>1915000000000</v>
      </c>
      <c r="AF91">
        <f>INDEX(NoSettings!$C$2:$AG$6843,MATCH($C91,NoSettings!$A$2:$A$6843,0),MATCH(AF$30,NoSettings!$C$1:$AG$1,0))</f>
        <v>1929000000000</v>
      </c>
      <c r="AG91">
        <f>INDEX(NoSettings!$C$2:$AG$6843,MATCH($C91,NoSettings!$A$2:$A$6843,0),MATCH(AG$30,NoSettings!$C$1:$AG$1,0))</f>
        <v>1942000000000</v>
      </c>
      <c r="AH91">
        <f>INDEX(NoSettings!$C$2:$AG$6843,MATCH($C91,NoSettings!$A$2:$A$6843,0),MATCH(AH$30,NoSettings!$C$1:$AG$1,0))</f>
        <v>1956000000000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1771000000000</v>
      </c>
      <c r="E92">
        <f>INDEX(NoSettings!$C$2:$AG$6843,MATCH($C92,NoSettings!$A$2:$A$6843,0),MATCH(E$30,NoSettings!$C$1:$AG$1,0))</f>
        <v>1961000000000</v>
      </c>
      <c r="F92">
        <f>INDEX(NoSettings!$C$2:$AG$6843,MATCH($C92,NoSettings!$A$2:$A$6843,0),MATCH(F$30,NoSettings!$C$1:$AG$1,0))</f>
        <v>1975000000000</v>
      </c>
      <c r="G92">
        <f>INDEX(NoSettings!$C$2:$AG$6843,MATCH($C92,NoSettings!$A$2:$A$6843,0),MATCH(G$30,NoSettings!$C$1:$AG$1,0))</f>
        <v>1989000000000</v>
      </c>
      <c r="H92">
        <f>INDEX(NoSettings!$C$2:$AG$6843,MATCH($C92,NoSettings!$A$2:$A$6843,0),MATCH(H$30,NoSettings!$C$1:$AG$1,0))</f>
        <v>2003000000000</v>
      </c>
      <c r="I92">
        <f>INDEX(NoSettings!$C$2:$AG$6843,MATCH($C92,NoSettings!$A$2:$A$6843,0),MATCH(I$30,NoSettings!$C$1:$AG$1,0))</f>
        <v>2017000000000</v>
      </c>
      <c r="J92">
        <f>INDEX(NoSettings!$C$2:$AG$6843,MATCH($C92,NoSettings!$A$2:$A$6843,0),MATCH(J$30,NoSettings!$C$1:$AG$1,0))</f>
        <v>2031000000000</v>
      </c>
      <c r="K92">
        <f>INDEX(NoSettings!$C$2:$AG$6843,MATCH($C92,NoSettings!$A$2:$A$6843,0),MATCH(K$30,NoSettings!$C$1:$AG$1,0))</f>
        <v>2045000000000</v>
      </c>
      <c r="L92">
        <f>INDEX(NoSettings!$C$2:$AG$6843,MATCH($C92,NoSettings!$A$2:$A$6843,0),MATCH(L$30,NoSettings!$C$1:$AG$1,0))</f>
        <v>2059000000000</v>
      </c>
      <c r="M92">
        <f>INDEX(NoSettings!$C$2:$AG$6843,MATCH($C92,NoSettings!$A$2:$A$6843,0),MATCH(M$30,NoSettings!$C$1:$AG$1,0))</f>
        <v>2074000000000</v>
      </c>
      <c r="N92">
        <f>INDEX(NoSettings!$C$2:$AG$6843,MATCH($C92,NoSettings!$A$2:$A$6843,0),MATCH(N$30,NoSettings!$C$1:$AG$1,0))</f>
        <v>2088000000000</v>
      </c>
      <c r="O92">
        <f>INDEX(NoSettings!$C$2:$AG$6843,MATCH($C92,NoSettings!$A$2:$A$6843,0),MATCH(O$30,NoSettings!$C$1:$AG$1,0))</f>
        <v>2103000000000</v>
      </c>
      <c r="P92">
        <f>INDEX(NoSettings!$C$2:$AG$6843,MATCH($C92,NoSettings!$A$2:$A$6843,0),MATCH(P$30,NoSettings!$C$1:$AG$1,0))</f>
        <v>2118000000000</v>
      </c>
      <c r="Q92">
        <f>INDEX(NoSettings!$C$2:$AG$6843,MATCH($C92,NoSettings!$A$2:$A$6843,0),MATCH(Q$30,NoSettings!$C$1:$AG$1,0))</f>
        <v>2132000000000</v>
      </c>
      <c r="R92">
        <f>INDEX(NoSettings!$C$2:$AG$6843,MATCH($C92,NoSettings!$A$2:$A$6843,0),MATCH(R$30,NoSettings!$C$1:$AG$1,0))</f>
        <v>2147000000000</v>
      </c>
      <c r="S92">
        <f>INDEX(NoSettings!$C$2:$AG$6843,MATCH($C92,NoSettings!$A$2:$A$6843,0),MATCH(S$30,NoSettings!$C$1:$AG$1,0))</f>
        <v>2162000000000</v>
      </c>
      <c r="T92">
        <f>INDEX(NoSettings!$C$2:$AG$6843,MATCH($C92,NoSettings!$A$2:$A$6843,0),MATCH(T$30,NoSettings!$C$1:$AG$1,0))</f>
        <v>2178000000000</v>
      </c>
      <c r="U92">
        <f>INDEX(NoSettings!$C$2:$AG$6843,MATCH($C92,NoSettings!$A$2:$A$6843,0),MATCH(U$30,NoSettings!$C$1:$AG$1,0))</f>
        <v>2193000000000</v>
      </c>
      <c r="V92">
        <f>INDEX(NoSettings!$C$2:$AG$6843,MATCH($C92,NoSettings!$A$2:$A$6843,0),MATCH(V$30,NoSettings!$C$1:$AG$1,0))</f>
        <v>2208000000000</v>
      </c>
      <c r="W92">
        <f>INDEX(NoSettings!$C$2:$AG$6843,MATCH($C92,NoSettings!$A$2:$A$6843,0),MATCH(W$30,NoSettings!$C$1:$AG$1,0))</f>
        <v>2224000000000</v>
      </c>
      <c r="X92">
        <f>INDEX(NoSettings!$C$2:$AG$6843,MATCH($C92,NoSettings!$A$2:$A$6843,0),MATCH(X$30,NoSettings!$C$1:$AG$1,0))</f>
        <v>2239000000000</v>
      </c>
      <c r="Y92">
        <f>INDEX(NoSettings!$C$2:$AG$6843,MATCH($C92,NoSettings!$A$2:$A$6843,0),MATCH(Y$30,NoSettings!$C$1:$AG$1,0))</f>
        <v>2255000000000</v>
      </c>
      <c r="Z92">
        <f>INDEX(NoSettings!$C$2:$AG$6843,MATCH($C92,NoSettings!$A$2:$A$6843,0),MATCH(Z$30,NoSettings!$C$1:$AG$1,0))</f>
        <v>2271000000000</v>
      </c>
      <c r="AA92">
        <f>INDEX(NoSettings!$C$2:$AG$6843,MATCH($C92,NoSettings!$A$2:$A$6843,0),MATCH(AA$30,NoSettings!$C$1:$AG$1,0))</f>
        <v>2287000000000</v>
      </c>
      <c r="AB92">
        <f>INDEX(NoSettings!$C$2:$AG$6843,MATCH($C92,NoSettings!$A$2:$A$6843,0),MATCH(AB$30,NoSettings!$C$1:$AG$1,0))</f>
        <v>2303000000000</v>
      </c>
      <c r="AC92">
        <f>INDEX(NoSettings!$C$2:$AG$6843,MATCH($C92,NoSettings!$A$2:$A$6843,0),MATCH(AC$30,NoSettings!$C$1:$AG$1,0))</f>
        <v>2319000000000</v>
      </c>
      <c r="AD92">
        <f>INDEX(NoSettings!$C$2:$AG$6843,MATCH($C92,NoSettings!$A$2:$A$6843,0),MATCH(AD$30,NoSettings!$C$1:$AG$1,0))</f>
        <v>2335000000000</v>
      </c>
      <c r="AE92">
        <f>INDEX(NoSettings!$C$2:$AG$6843,MATCH($C92,NoSettings!$A$2:$A$6843,0),MATCH(AE$30,NoSettings!$C$1:$AG$1,0))</f>
        <v>2351000000000</v>
      </c>
      <c r="AF92">
        <f>INDEX(NoSettings!$C$2:$AG$6843,MATCH($C92,NoSettings!$A$2:$A$6843,0),MATCH(AF$30,NoSettings!$C$1:$AG$1,0))</f>
        <v>2368000000000</v>
      </c>
      <c r="AG92">
        <f>INDEX(NoSettings!$C$2:$AG$6843,MATCH($C92,NoSettings!$A$2:$A$6843,0),MATCH(AG$30,NoSettings!$C$1:$AG$1,0))</f>
        <v>2384000000000</v>
      </c>
      <c r="AH92">
        <f>INDEX(NoSettings!$C$2:$AG$6843,MATCH($C92,NoSettings!$A$2:$A$6843,0),MATCH(AH$30,NoSettings!$C$1:$AG$1,0))</f>
        <v>2401000000000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1771000000000</v>
      </c>
      <c r="E94">
        <f>INDEX(NoSettings!$C$2:$AG$6843,MATCH($C94,NoSettings!$A$2:$A$6843,0),MATCH(E$30,NoSettings!$C$1:$AG$1,0))</f>
        <v>1961000000000</v>
      </c>
      <c r="F94">
        <f>INDEX(NoSettings!$C$2:$AG$6843,MATCH($C94,NoSettings!$A$2:$A$6843,0),MATCH(F$30,NoSettings!$C$1:$AG$1,0))</f>
        <v>1975000000000</v>
      </c>
      <c r="G94">
        <f>INDEX(NoSettings!$C$2:$AG$6843,MATCH($C94,NoSettings!$A$2:$A$6843,0),MATCH(G$30,NoSettings!$C$1:$AG$1,0))</f>
        <v>1989000000000</v>
      </c>
      <c r="H94">
        <f>INDEX(NoSettings!$C$2:$AG$6843,MATCH($C94,NoSettings!$A$2:$A$6843,0),MATCH(H$30,NoSettings!$C$1:$AG$1,0))</f>
        <v>2003000000000</v>
      </c>
      <c r="I94">
        <f>INDEX(NoSettings!$C$2:$AG$6843,MATCH($C94,NoSettings!$A$2:$A$6843,0),MATCH(I$30,NoSettings!$C$1:$AG$1,0))</f>
        <v>2017000000000</v>
      </c>
      <c r="J94">
        <f>INDEX(NoSettings!$C$2:$AG$6843,MATCH($C94,NoSettings!$A$2:$A$6843,0),MATCH(J$30,NoSettings!$C$1:$AG$1,0))</f>
        <v>2031000000000</v>
      </c>
      <c r="K94">
        <f>INDEX(NoSettings!$C$2:$AG$6843,MATCH($C94,NoSettings!$A$2:$A$6843,0),MATCH(K$30,NoSettings!$C$1:$AG$1,0))</f>
        <v>2045000000000</v>
      </c>
      <c r="L94">
        <f>INDEX(NoSettings!$C$2:$AG$6843,MATCH($C94,NoSettings!$A$2:$A$6843,0),MATCH(L$30,NoSettings!$C$1:$AG$1,0))</f>
        <v>2059000000000</v>
      </c>
      <c r="M94">
        <f>INDEX(NoSettings!$C$2:$AG$6843,MATCH($C94,NoSettings!$A$2:$A$6843,0),MATCH(M$30,NoSettings!$C$1:$AG$1,0))</f>
        <v>2074000000000</v>
      </c>
      <c r="N94">
        <f>INDEX(NoSettings!$C$2:$AG$6843,MATCH($C94,NoSettings!$A$2:$A$6843,0),MATCH(N$30,NoSettings!$C$1:$AG$1,0))</f>
        <v>2088000000000</v>
      </c>
      <c r="O94">
        <f>INDEX(NoSettings!$C$2:$AG$6843,MATCH($C94,NoSettings!$A$2:$A$6843,0),MATCH(O$30,NoSettings!$C$1:$AG$1,0))</f>
        <v>2103000000000</v>
      </c>
      <c r="P94">
        <f>INDEX(NoSettings!$C$2:$AG$6843,MATCH($C94,NoSettings!$A$2:$A$6843,0),MATCH(P$30,NoSettings!$C$1:$AG$1,0))</f>
        <v>2118000000000</v>
      </c>
      <c r="Q94">
        <f>INDEX(NoSettings!$C$2:$AG$6843,MATCH($C94,NoSettings!$A$2:$A$6843,0),MATCH(Q$30,NoSettings!$C$1:$AG$1,0))</f>
        <v>2132000000000</v>
      </c>
      <c r="R94">
        <f>INDEX(NoSettings!$C$2:$AG$6843,MATCH($C94,NoSettings!$A$2:$A$6843,0),MATCH(R$30,NoSettings!$C$1:$AG$1,0))</f>
        <v>2147000000000</v>
      </c>
      <c r="S94">
        <f>INDEX(NoSettings!$C$2:$AG$6843,MATCH($C94,NoSettings!$A$2:$A$6843,0),MATCH(S$30,NoSettings!$C$1:$AG$1,0))</f>
        <v>2162000000000</v>
      </c>
      <c r="T94">
        <f>INDEX(NoSettings!$C$2:$AG$6843,MATCH($C94,NoSettings!$A$2:$A$6843,0),MATCH(T$30,NoSettings!$C$1:$AG$1,0))</f>
        <v>2178000000000</v>
      </c>
      <c r="U94">
        <f>INDEX(NoSettings!$C$2:$AG$6843,MATCH($C94,NoSettings!$A$2:$A$6843,0),MATCH(U$30,NoSettings!$C$1:$AG$1,0))</f>
        <v>2193000000000</v>
      </c>
      <c r="V94">
        <f>INDEX(NoSettings!$C$2:$AG$6843,MATCH($C94,NoSettings!$A$2:$A$6843,0),MATCH(V$30,NoSettings!$C$1:$AG$1,0))</f>
        <v>2208000000000</v>
      </c>
      <c r="W94">
        <f>INDEX(NoSettings!$C$2:$AG$6843,MATCH($C94,NoSettings!$A$2:$A$6843,0),MATCH(W$30,NoSettings!$C$1:$AG$1,0))</f>
        <v>2224000000000</v>
      </c>
      <c r="X94">
        <f>INDEX(NoSettings!$C$2:$AG$6843,MATCH($C94,NoSettings!$A$2:$A$6843,0),MATCH(X$30,NoSettings!$C$1:$AG$1,0))</f>
        <v>2239000000000</v>
      </c>
      <c r="Y94">
        <f>INDEX(NoSettings!$C$2:$AG$6843,MATCH($C94,NoSettings!$A$2:$A$6843,0),MATCH(Y$30,NoSettings!$C$1:$AG$1,0))</f>
        <v>2255000000000</v>
      </c>
      <c r="Z94">
        <f>INDEX(NoSettings!$C$2:$AG$6843,MATCH($C94,NoSettings!$A$2:$A$6843,0),MATCH(Z$30,NoSettings!$C$1:$AG$1,0))</f>
        <v>2271000000000</v>
      </c>
      <c r="AA94">
        <f>INDEX(NoSettings!$C$2:$AG$6843,MATCH($C94,NoSettings!$A$2:$A$6843,0),MATCH(AA$30,NoSettings!$C$1:$AG$1,0))</f>
        <v>2287000000000</v>
      </c>
      <c r="AB94">
        <f>INDEX(NoSettings!$C$2:$AG$6843,MATCH($C94,NoSettings!$A$2:$A$6843,0),MATCH(AB$30,NoSettings!$C$1:$AG$1,0))</f>
        <v>2303000000000</v>
      </c>
      <c r="AC94">
        <f>INDEX(NoSettings!$C$2:$AG$6843,MATCH($C94,NoSettings!$A$2:$A$6843,0),MATCH(AC$30,NoSettings!$C$1:$AG$1,0))</f>
        <v>2319000000000</v>
      </c>
      <c r="AD94">
        <f>INDEX(NoSettings!$C$2:$AG$6843,MATCH($C94,NoSettings!$A$2:$A$6843,0),MATCH(AD$30,NoSettings!$C$1:$AG$1,0))</f>
        <v>2335000000000</v>
      </c>
      <c r="AE94">
        <f>INDEX(NoSettings!$C$2:$AG$6843,MATCH($C94,NoSettings!$A$2:$A$6843,0),MATCH(AE$30,NoSettings!$C$1:$AG$1,0))</f>
        <v>2351000000000</v>
      </c>
      <c r="AF94">
        <f>INDEX(NoSettings!$C$2:$AG$6843,MATCH($C94,NoSettings!$A$2:$A$6843,0),MATCH(AF$30,NoSettings!$C$1:$AG$1,0))</f>
        <v>2368000000000</v>
      </c>
      <c r="AG94">
        <f>INDEX(NoSettings!$C$2:$AG$6843,MATCH($C94,NoSettings!$A$2:$A$6843,0),MATCH(AG$30,NoSettings!$C$1:$AG$1,0))</f>
        <v>2384000000000</v>
      </c>
      <c r="AH94">
        <f>INDEX(NoSettings!$C$2:$AG$6843,MATCH($C94,NoSettings!$A$2:$A$6843,0),MATCH(AH$30,NoSettings!$C$1:$AG$1,0))</f>
        <v>2401000000000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14730000000000</v>
      </c>
      <c r="E95">
        <f>INDEX(NoSettings!$C$2:$AG$6843,MATCH($C95,NoSettings!$A$2:$A$6843,0),MATCH(E$30,NoSettings!$C$1:$AG$1,0))</f>
        <v>16310000000000</v>
      </c>
      <c r="F95">
        <f>INDEX(NoSettings!$C$2:$AG$6843,MATCH($C95,NoSettings!$A$2:$A$6843,0),MATCH(F$30,NoSettings!$C$1:$AG$1,0))</f>
        <v>16430000000000</v>
      </c>
      <c r="G95">
        <f>INDEX(NoSettings!$C$2:$AG$6843,MATCH($C95,NoSettings!$A$2:$A$6843,0),MATCH(G$30,NoSettings!$C$1:$AG$1,0))</f>
        <v>16540000000000</v>
      </c>
      <c r="H95">
        <f>INDEX(NoSettings!$C$2:$AG$6843,MATCH($C95,NoSettings!$A$2:$A$6843,0),MATCH(H$30,NoSettings!$C$1:$AG$1,0))</f>
        <v>16660000000000</v>
      </c>
      <c r="I95">
        <f>INDEX(NoSettings!$C$2:$AG$6843,MATCH($C95,NoSettings!$A$2:$A$6843,0),MATCH(I$30,NoSettings!$C$1:$AG$1,0))</f>
        <v>16780000000000</v>
      </c>
      <c r="J95">
        <f>INDEX(NoSettings!$C$2:$AG$6843,MATCH($C95,NoSettings!$A$2:$A$6843,0),MATCH(J$30,NoSettings!$C$1:$AG$1,0))</f>
        <v>16890000000000</v>
      </c>
      <c r="K95">
        <f>INDEX(NoSettings!$C$2:$AG$6843,MATCH($C95,NoSettings!$A$2:$A$6843,0),MATCH(K$30,NoSettings!$C$1:$AG$1,0))</f>
        <v>17010000000000</v>
      </c>
      <c r="L95">
        <f>INDEX(NoSettings!$C$2:$AG$6843,MATCH($C95,NoSettings!$A$2:$A$6843,0),MATCH(L$30,NoSettings!$C$1:$AG$1,0))</f>
        <v>17130000000000</v>
      </c>
      <c r="M95">
        <f>INDEX(NoSettings!$C$2:$AG$6843,MATCH($C95,NoSettings!$A$2:$A$6843,0),MATCH(M$30,NoSettings!$C$1:$AG$1,0))</f>
        <v>17250000000000</v>
      </c>
      <c r="N95">
        <f>INDEX(NoSettings!$C$2:$AG$6843,MATCH($C95,NoSettings!$A$2:$A$6843,0),MATCH(N$30,NoSettings!$C$1:$AG$1,0))</f>
        <v>17370000000000</v>
      </c>
      <c r="O95">
        <f>INDEX(NoSettings!$C$2:$AG$6843,MATCH($C95,NoSettings!$A$2:$A$6843,0),MATCH(O$30,NoSettings!$C$1:$AG$1,0))</f>
        <v>17490000000000</v>
      </c>
      <c r="P95">
        <f>INDEX(NoSettings!$C$2:$AG$6843,MATCH($C95,NoSettings!$A$2:$A$6843,0),MATCH(P$30,NoSettings!$C$1:$AG$1,0))</f>
        <v>17610000000000</v>
      </c>
      <c r="Q95">
        <f>INDEX(NoSettings!$C$2:$AG$6843,MATCH($C95,NoSettings!$A$2:$A$6843,0),MATCH(Q$30,NoSettings!$C$1:$AG$1,0))</f>
        <v>17740000000000</v>
      </c>
      <c r="R95">
        <f>INDEX(NoSettings!$C$2:$AG$6843,MATCH($C95,NoSettings!$A$2:$A$6843,0),MATCH(R$30,NoSettings!$C$1:$AG$1,0))</f>
        <v>17860000000000</v>
      </c>
      <c r="S95">
        <f>INDEX(NoSettings!$C$2:$AG$6843,MATCH($C95,NoSettings!$A$2:$A$6843,0),MATCH(S$30,NoSettings!$C$1:$AG$1,0))</f>
        <v>17990000000000</v>
      </c>
      <c r="T95">
        <f>INDEX(NoSettings!$C$2:$AG$6843,MATCH($C95,NoSettings!$A$2:$A$6843,0),MATCH(T$30,NoSettings!$C$1:$AG$1,0))</f>
        <v>18110000000000</v>
      </c>
      <c r="U95">
        <f>INDEX(NoSettings!$C$2:$AG$6843,MATCH($C95,NoSettings!$A$2:$A$6843,0),MATCH(U$30,NoSettings!$C$1:$AG$1,0))</f>
        <v>18240000000000</v>
      </c>
      <c r="V95">
        <f>INDEX(NoSettings!$C$2:$AG$6843,MATCH($C95,NoSettings!$A$2:$A$6843,0),MATCH(V$30,NoSettings!$C$1:$AG$1,0))</f>
        <v>18370000000000</v>
      </c>
      <c r="W95">
        <f>INDEX(NoSettings!$C$2:$AG$6843,MATCH($C95,NoSettings!$A$2:$A$6843,0),MATCH(W$30,NoSettings!$C$1:$AG$1,0))</f>
        <v>18500000000000</v>
      </c>
      <c r="X95">
        <f>INDEX(NoSettings!$C$2:$AG$6843,MATCH($C95,NoSettings!$A$2:$A$6843,0),MATCH(X$30,NoSettings!$C$1:$AG$1,0))</f>
        <v>18630000000000</v>
      </c>
      <c r="Y95">
        <f>INDEX(NoSettings!$C$2:$AG$6843,MATCH($C95,NoSettings!$A$2:$A$6843,0),MATCH(Y$30,NoSettings!$C$1:$AG$1,0))</f>
        <v>18760000000000</v>
      </c>
      <c r="Z95">
        <f>INDEX(NoSettings!$C$2:$AG$6843,MATCH($C95,NoSettings!$A$2:$A$6843,0),MATCH(Z$30,NoSettings!$C$1:$AG$1,0))</f>
        <v>18890000000000</v>
      </c>
      <c r="AA95">
        <f>INDEX(NoSettings!$C$2:$AG$6843,MATCH($C95,NoSettings!$A$2:$A$6843,0),MATCH(AA$30,NoSettings!$C$1:$AG$1,0))</f>
        <v>19020000000000</v>
      </c>
      <c r="AB95">
        <f>INDEX(NoSettings!$C$2:$AG$6843,MATCH($C95,NoSettings!$A$2:$A$6843,0),MATCH(AB$30,NoSettings!$C$1:$AG$1,0))</f>
        <v>19150000000000</v>
      </c>
      <c r="AC95">
        <f>INDEX(NoSettings!$C$2:$AG$6843,MATCH($C95,NoSettings!$A$2:$A$6843,0),MATCH(AC$30,NoSettings!$C$1:$AG$1,0))</f>
        <v>19290000000000</v>
      </c>
      <c r="AD95">
        <f>INDEX(NoSettings!$C$2:$AG$6843,MATCH($C95,NoSettings!$A$2:$A$6843,0),MATCH(AD$30,NoSettings!$C$1:$AG$1,0))</f>
        <v>19420000000000</v>
      </c>
      <c r="AE95">
        <f>INDEX(NoSettings!$C$2:$AG$6843,MATCH($C95,NoSettings!$A$2:$A$6843,0),MATCH(AE$30,NoSettings!$C$1:$AG$1,0))</f>
        <v>19560000000000</v>
      </c>
      <c r="AF95">
        <f>INDEX(NoSettings!$C$2:$AG$6843,MATCH($C95,NoSettings!$A$2:$A$6843,0),MATCH(AF$30,NoSettings!$C$1:$AG$1,0))</f>
        <v>19690000000000</v>
      </c>
      <c r="AG95">
        <f>INDEX(NoSettings!$C$2:$AG$6843,MATCH($C95,NoSettings!$A$2:$A$6843,0),MATCH(AG$30,NoSettings!$C$1:$AG$1,0))</f>
        <v>19830000000000</v>
      </c>
      <c r="AH95">
        <f>INDEX(NoSettings!$C$2:$AG$6843,MATCH($C95,NoSettings!$A$2:$A$6843,0),MATCH(AH$30,NoSettings!$C$1:$AG$1,0))</f>
        <v>19970000000000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937200000000</v>
      </c>
      <c r="E97">
        <f>INDEX(NoSettings!$C$2:$AG$6843,MATCH($C97,NoSettings!$A$2:$A$6843,0),MATCH(E$30,NoSettings!$C$1:$AG$1,0))</f>
        <v>644300000000</v>
      </c>
      <c r="F97">
        <f>INDEX(NoSettings!$C$2:$AG$6843,MATCH($C97,NoSettings!$A$2:$A$6843,0),MATCH(F$30,NoSettings!$C$1:$AG$1,0))</f>
        <v>588200000000</v>
      </c>
      <c r="G97">
        <f>INDEX(NoSettings!$C$2:$AG$6843,MATCH($C97,NoSettings!$A$2:$A$6843,0),MATCH(G$30,NoSettings!$C$1:$AG$1,0))</f>
        <v>537100000000</v>
      </c>
      <c r="H97">
        <f>INDEX(NoSettings!$C$2:$AG$6843,MATCH($C97,NoSettings!$A$2:$A$6843,0),MATCH(H$30,NoSettings!$C$1:$AG$1,0))</f>
        <v>490300000000</v>
      </c>
      <c r="I97">
        <f>INDEX(NoSettings!$C$2:$AG$6843,MATCH($C97,NoSettings!$A$2:$A$6843,0),MATCH(I$30,NoSettings!$C$1:$AG$1,0))</f>
        <v>447700000000</v>
      </c>
      <c r="J97">
        <f>INDEX(NoSettings!$C$2:$AG$6843,MATCH($C97,NoSettings!$A$2:$A$6843,0),MATCH(J$30,NoSettings!$C$1:$AG$1,0))</f>
        <v>408700000000</v>
      </c>
      <c r="K97">
        <f>INDEX(NoSettings!$C$2:$AG$6843,MATCH($C97,NoSettings!$A$2:$A$6843,0),MATCH(K$30,NoSettings!$C$1:$AG$1,0))</f>
        <v>373200000000</v>
      </c>
      <c r="L97">
        <f>INDEX(NoSettings!$C$2:$AG$6843,MATCH($C97,NoSettings!$A$2:$A$6843,0),MATCH(L$30,NoSettings!$C$1:$AG$1,0))</f>
        <v>340700000000</v>
      </c>
      <c r="M97">
        <f>INDEX(NoSettings!$C$2:$AG$6843,MATCH($C97,NoSettings!$A$2:$A$6843,0),MATCH(M$30,NoSettings!$C$1:$AG$1,0))</f>
        <v>311100000000</v>
      </c>
      <c r="N97">
        <f>INDEX(NoSettings!$C$2:$AG$6843,MATCH($C97,NoSettings!$A$2:$A$6843,0),MATCH(N$30,NoSettings!$C$1:$AG$1,0))</f>
        <v>284000000000</v>
      </c>
      <c r="O97">
        <f>INDEX(NoSettings!$C$2:$AG$6843,MATCH($C97,NoSettings!$A$2:$A$6843,0),MATCH(O$30,NoSettings!$C$1:$AG$1,0))</f>
        <v>259300000000</v>
      </c>
      <c r="P97">
        <f>INDEX(NoSettings!$C$2:$AG$6843,MATCH($C97,NoSettings!$A$2:$A$6843,0),MATCH(P$30,NoSettings!$C$1:$AG$1,0))</f>
        <v>236700000000</v>
      </c>
      <c r="Q97">
        <f>INDEX(NoSettings!$C$2:$AG$6843,MATCH($C97,NoSettings!$A$2:$A$6843,0),MATCH(Q$30,NoSettings!$C$1:$AG$1,0))</f>
        <v>216100000000</v>
      </c>
      <c r="R97">
        <f>INDEX(NoSettings!$C$2:$AG$6843,MATCH($C97,NoSettings!$A$2:$A$6843,0),MATCH(R$30,NoSettings!$C$1:$AG$1,0))</f>
        <v>197300000000</v>
      </c>
      <c r="S97">
        <f>INDEX(NoSettings!$C$2:$AG$6843,MATCH($C97,NoSettings!$A$2:$A$6843,0),MATCH(S$30,NoSettings!$C$1:$AG$1,0))</f>
        <v>180200000000</v>
      </c>
      <c r="T97">
        <f>INDEX(NoSettings!$C$2:$AG$6843,MATCH($C97,NoSettings!$A$2:$A$6843,0),MATCH(T$30,NoSettings!$C$1:$AG$1,0))</f>
        <v>164500000000</v>
      </c>
      <c r="U97">
        <f>INDEX(NoSettings!$C$2:$AG$6843,MATCH($C97,NoSettings!$A$2:$A$6843,0),MATCH(U$30,NoSettings!$C$1:$AG$1,0))</f>
        <v>150200000000</v>
      </c>
      <c r="V97">
        <f>INDEX(NoSettings!$C$2:$AG$6843,MATCH($C97,NoSettings!$A$2:$A$6843,0),MATCH(V$30,NoSettings!$C$1:$AG$1,0))</f>
        <v>137100000000</v>
      </c>
      <c r="W97">
        <f>INDEX(NoSettings!$C$2:$AG$6843,MATCH($C97,NoSettings!$A$2:$A$6843,0),MATCH(W$30,NoSettings!$C$1:$AG$1,0))</f>
        <v>125200000000</v>
      </c>
      <c r="X97">
        <f>INDEX(NoSettings!$C$2:$AG$6843,MATCH($C97,NoSettings!$A$2:$A$6843,0),MATCH(X$30,NoSettings!$C$1:$AG$1,0))</f>
        <v>114300000000</v>
      </c>
      <c r="Y97">
        <f>INDEX(NoSettings!$C$2:$AG$6843,MATCH($C97,NoSettings!$A$2:$A$6843,0),MATCH(Y$30,NoSettings!$C$1:$AG$1,0))</f>
        <v>104400000000</v>
      </c>
      <c r="Z97">
        <f>INDEX(NoSettings!$C$2:$AG$6843,MATCH($C97,NoSettings!$A$2:$A$6843,0),MATCH(Z$30,NoSettings!$C$1:$AG$1,0))</f>
        <v>95270000000</v>
      </c>
      <c r="AA97">
        <f>INDEX(NoSettings!$C$2:$AG$6843,MATCH($C97,NoSettings!$A$2:$A$6843,0),MATCH(AA$30,NoSettings!$C$1:$AG$1,0))</f>
        <v>86980000000</v>
      </c>
      <c r="AB97">
        <f>INDEX(NoSettings!$C$2:$AG$6843,MATCH($C97,NoSettings!$A$2:$A$6843,0),MATCH(AB$30,NoSettings!$C$1:$AG$1,0))</f>
        <v>79420000000</v>
      </c>
      <c r="AC97">
        <f>INDEX(NoSettings!$C$2:$AG$6843,MATCH($C97,NoSettings!$A$2:$A$6843,0),MATCH(AC$30,NoSettings!$C$1:$AG$1,0))</f>
        <v>72510000000</v>
      </c>
      <c r="AD97">
        <f>INDEX(NoSettings!$C$2:$AG$6843,MATCH($C97,NoSettings!$A$2:$A$6843,0),MATCH(AD$30,NoSettings!$C$1:$AG$1,0))</f>
        <v>66200000000</v>
      </c>
      <c r="AE97">
        <f>INDEX(NoSettings!$C$2:$AG$6843,MATCH($C97,NoSettings!$A$2:$A$6843,0),MATCH(AE$30,NoSettings!$C$1:$AG$1,0))</f>
        <v>60440000000</v>
      </c>
      <c r="AF97">
        <f>INDEX(NoSettings!$C$2:$AG$6843,MATCH($C97,NoSettings!$A$2:$A$6843,0),MATCH(AF$30,NoSettings!$C$1:$AG$1,0))</f>
        <v>55180000000</v>
      </c>
      <c r="AG97">
        <f>INDEX(NoSettings!$C$2:$AG$6843,MATCH($C97,NoSettings!$A$2:$A$6843,0),MATCH(AG$30,NoSettings!$C$1:$AG$1,0))</f>
        <v>50380000000</v>
      </c>
      <c r="AH97">
        <f>INDEX(NoSettings!$C$2:$AG$6843,MATCH($C97,NoSettings!$A$2:$A$6843,0),MATCH(AH$30,NoSettings!$C$1:$AG$1,0))</f>
        <v>46000000000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27800000000000</v>
      </c>
      <c r="E103">
        <f>INDEX(NoSettings!$C$2:$AG$6843,MATCH($C103,NoSettings!$A$2:$A$6843,0),MATCH(E$30,NoSettings!$C$1:$AG$1,0))</f>
        <v>29180000000000</v>
      </c>
      <c r="F103">
        <f>INDEX(NoSettings!$C$2:$AG$6843,MATCH($C103,NoSettings!$A$2:$A$6843,0),MATCH(F$30,NoSettings!$C$1:$AG$1,0))</f>
        <v>29120000000000</v>
      </c>
      <c r="G103">
        <f>INDEX(NoSettings!$C$2:$AG$6843,MATCH($C103,NoSettings!$A$2:$A$6843,0),MATCH(G$30,NoSettings!$C$1:$AG$1,0))</f>
        <v>29060000000000</v>
      </c>
      <c r="H103">
        <f>INDEX(NoSettings!$C$2:$AG$6843,MATCH($C103,NoSettings!$A$2:$A$6843,0),MATCH(H$30,NoSettings!$C$1:$AG$1,0))</f>
        <v>29010000000000</v>
      </c>
      <c r="I103">
        <f>INDEX(NoSettings!$C$2:$AG$6843,MATCH($C103,NoSettings!$A$2:$A$6843,0),MATCH(I$30,NoSettings!$C$1:$AG$1,0))</f>
        <v>28950000000000</v>
      </c>
      <c r="J103">
        <f>INDEX(NoSettings!$C$2:$AG$6843,MATCH($C103,NoSettings!$A$2:$A$6843,0),MATCH(J$30,NoSettings!$C$1:$AG$1,0))</f>
        <v>28890000000000</v>
      </c>
      <c r="K103">
        <f>INDEX(NoSettings!$C$2:$AG$6843,MATCH($C103,NoSettings!$A$2:$A$6843,0),MATCH(K$30,NoSettings!$C$1:$AG$1,0))</f>
        <v>28830000000000</v>
      </c>
      <c r="L103">
        <f>INDEX(NoSettings!$C$2:$AG$6843,MATCH($C103,NoSettings!$A$2:$A$6843,0),MATCH(L$30,NoSettings!$C$1:$AG$1,0))</f>
        <v>28770000000000</v>
      </c>
      <c r="M103">
        <f>INDEX(NoSettings!$C$2:$AG$6843,MATCH($C103,NoSettings!$A$2:$A$6843,0),MATCH(M$30,NoSettings!$C$1:$AG$1,0))</f>
        <v>28720000000000</v>
      </c>
      <c r="N103">
        <f>INDEX(NoSettings!$C$2:$AG$6843,MATCH($C103,NoSettings!$A$2:$A$6843,0),MATCH(N$30,NoSettings!$C$1:$AG$1,0))</f>
        <v>28660000000000</v>
      </c>
      <c r="O103">
        <f>INDEX(NoSettings!$C$2:$AG$6843,MATCH($C103,NoSettings!$A$2:$A$6843,0),MATCH(O$30,NoSettings!$C$1:$AG$1,0))</f>
        <v>28600000000000</v>
      </c>
      <c r="P103">
        <f>INDEX(NoSettings!$C$2:$AG$6843,MATCH($C103,NoSettings!$A$2:$A$6843,0),MATCH(P$30,NoSettings!$C$1:$AG$1,0))</f>
        <v>28540000000000</v>
      </c>
      <c r="Q103">
        <f>INDEX(NoSettings!$C$2:$AG$6843,MATCH($C103,NoSettings!$A$2:$A$6843,0),MATCH(Q$30,NoSettings!$C$1:$AG$1,0))</f>
        <v>28490000000000</v>
      </c>
      <c r="R103">
        <f>INDEX(NoSettings!$C$2:$AG$6843,MATCH($C103,NoSettings!$A$2:$A$6843,0),MATCH(R$30,NoSettings!$C$1:$AG$1,0))</f>
        <v>28430000000000</v>
      </c>
      <c r="S103">
        <f>INDEX(NoSettings!$C$2:$AG$6843,MATCH($C103,NoSettings!$A$2:$A$6843,0),MATCH(S$30,NoSettings!$C$1:$AG$1,0))</f>
        <v>28370000000000</v>
      </c>
      <c r="T103">
        <f>INDEX(NoSettings!$C$2:$AG$6843,MATCH($C103,NoSettings!$A$2:$A$6843,0),MATCH(T$30,NoSettings!$C$1:$AG$1,0))</f>
        <v>28320000000000</v>
      </c>
      <c r="U103">
        <f>INDEX(NoSettings!$C$2:$AG$6843,MATCH($C103,NoSettings!$A$2:$A$6843,0),MATCH(U$30,NoSettings!$C$1:$AG$1,0))</f>
        <v>28260000000000</v>
      </c>
      <c r="V103">
        <f>INDEX(NoSettings!$C$2:$AG$6843,MATCH($C103,NoSettings!$A$2:$A$6843,0),MATCH(V$30,NoSettings!$C$1:$AG$1,0))</f>
        <v>28200000000000</v>
      </c>
      <c r="W103">
        <f>INDEX(NoSettings!$C$2:$AG$6843,MATCH($C103,NoSettings!$A$2:$A$6843,0),MATCH(W$30,NoSettings!$C$1:$AG$1,0))</f>
        <v>28150000000000</v>
      </c>
      <c r="X103">
        <f>INDEX(NoSettings!$C$2:$AG$6843,MATCH($C103,NoSettings!$A$2:$A$6843,0),MATCH(X$30,NoSettings!$C$1:$AG$1,0))</f>
        <v>28090000000000</v>
      </c>
      <c r="Y103">
        <f>INDEX(NoSettings!$C$2:$AG$6843,MATCH($C103,NoSettings!$A$2:$A$6843,0),MATCH(Y$30,NoSettings!$C$1:$AG$1,0))</f>
        <v>28030000000000</v>
      </c>
      <c r="Z103">
        <f>INDEX(NoSettings!$C$2:$AG$6843,MATCH($C103,NoSettings!$A$2:$A$6843,0),MATCH(Z$30,NoSettings!$C$1:$AG$1,0))</f>
        <v>27980000000000</v>
      </c>
      <c r="AA103">
        <f>INDEX(NoSettings!$C$2:$AG$6843,MATCH($C103,NoSettings!$A$2:$A$6843,0),MATCH(AA$30,NoSettings!$C$1:$AG$1,0))</f>
        <v>27920000000000</v>
      </c>
      <c r="AB103">
        <f>INDEX(NoSettings!$C$2:$AG$6843,MATCH($C103,NoSettings!$A$2:$A$6843,0),MATCH(AB$30,NoSettings!$C$1:$AG$1,0))</f>
        <v>27870000000000</v>
      </c>
      <c r="AC103">
        <f>INDEX(NoSettings!$C$2:$AG$6843,MATCH($C103,NoSettings!$A$2:$A$6843,0),MATCH(AC$30,NoSettings!$C$1:$AG$1,0))</f>
        <v>27810000000000</v>
      </c>
      <c r="AD103">
        <f>INDEX(NoSettings!$C$2:$AG$6843,MATCH($C103,NoSettings!$A$2:$A$6843,0),MATCH(AD$30,NoSettings!$C$1:$AG$1,0))</f>
        <v>27760000000000</v>
      </c>
      <c r="AE103">
        <f>INDEX(NoSettings!$C$2:$AG$6843,MATCH($C103,NoSettings!$A$2:$A$6843,0),MATCH(AE$30,NoSettings!$C$1:$AG$1,0))</f>
        <v>27700000000000</v>
      </c>
      <c r="AF103">
        <f>INDEX(NoSettings!$C$2:$AG$6843,MATCH($C103,NoSettings!$A$2:$A$6843,0),MATCH(AF$30,NoSettings!$C$1:$AG$1,0))</f>
        <v>27640000000000</v>
      </c>
      <c r="AG103">
        <f>INDEX(NoSettings!$C$2:$AG$6843,MATCH($C103,NoSettings!$A$2:$A$6843,0),MATCH(AG$30,NoSettings!$C$1:$AG$1,0))</f>
        <v>27590000000000</v>
      </c>
      <c r="AH103">
        <f>INDEX(NoSettings!$C$2:$AG$6843,MATCH($C103,NoSettings!$A$2:$A$6843,0),MATCH(AH$30,NoSettings!$C$1:$AG$1,0))</f>
        <v>27530000000000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5831000000000</v>
      </c>
      <c r="E107">
        <f>INDEX(NoSettings!$C$2:$AG$6843,MATCH($C107,NoSettings!$A$2:$A$6843,0),MATCH(E$30,NoSettings!$C$1:$AG$1,0))</f>
        <v>6121000000000</v>
      </c>
      <c r="F107">
        <f>INDEX(NoSettings!$C$2:$AG$6843,MATCH($C107,NoSettings!$A$2:$A$6843,0),MATCH(F$30,NoSettings!$C$1:$AG$1,0))</f>
        <v>6109000000000</v>
      </c>
      <c r="G107">
        <f>INDEX(NoSettings!$C$2:$AG$6843,MATCH($C107,NoSettings!$A$2:$A$6843,0),MATCH(G$30,NoSettings!$C$1:$AG$1,0))</f>
        <v>6097000000000</v>
      </c>
      <c r="H107">
        <f>INDEX(NoSettings!$C$2:$AG$6843,MATCH($C107,NoSettings!$A$2:$A$6843,0),MATCH(H$30,NoSettings!$C$1:$AG$1,0))</f>
        <v>6085000000000</v>
      </c>
      <c r="I107">
        <f>INDEX(NoSettings!$C$2:$AG$6843,MATCH($C107,NoSettings!$A$2:$A$6843,0),MATCH(I$30,NoSettings!$C$1:$AG$1,0))</f>
        <v>6072000000000</v>
      </c>
      <c r="J107">
        <f>INDEX(NoSettings!$C$2:$AG$6843,MATCH($C107,NoSettings!$A$2:$A$6843,0),MATCH(J$30,NoSettings!$C$1:$AG$1,0))</f>
        <v>6060000000000</v>
      </c>
      <c r="K107">
        <f>INDEX(NoSettings!$C$2:$AG$6843,MATCH($C107,NoSettings!$A$2:$A$6843,0),MATCH(K$30,NoSettings!$C$1:$AG$1,0))</f>
        <v>6048000000000</v>
      </c>
      <c r="L107">
        <f>INDEX(NoSettings!$C$2:$AG$6843,MATCH($C107,NoSettings!$A$2:$A$6843,0),MATCH(L$30,NoSettings!$C$1:$AG$1,0))</f>
        <v>6036000000000</v>
      </c>
      <c r="M107">
        <f>INDEX(NoSettings!$C$2:$AG$6843,MATCH($C107,NoSettings!$A$2:$A$6843,0),MATCH(M$30,NoSettings!$C$1:$AG$1,0))</f>
        <v>6024000000000</v>
      </c>
      <c r="N107">
        <f>INDEX(NoSettings!$C$2:$AG$6843,MATCH($C107,NoSettings!$A$2:$A$6843,0),MATCH(N$30,NoSettings!$C$1:$AG$1,0))</f>
        <v>6012000000000</v>
      </c>
      <c r="O107">
        <f>INDEX(NoSettings!$C$2:$AG$6843,MATCH($C107,NoSettings!$A$2:$A$6843,0),MATCH(O$30,NoSettings!$C$1:$AG$1,0))</f>
        <v>6000000000000</v>
      </c>
      <c r="P107">
        <f>INDEX(NoSettings!$C$2:$AG$6843,MATCH($C107,NoSettings!$A$2:$A$6843,0),MATCH(P$30,NoSettings!$C$1:$AG$1,0))</f>
        <v>5988000000000</v>
      </c>
      <c r="Q107">
        <f>INDEX(NoSettings!$C$2:$AG$6843,MATCH($C107,NoSettings!$A$2:$A$6843,0),MATCH(Q$30,NoSettings!$C$1:$AG$1,0))</f>
        <v>5976000000000</v>
      </c>
      <c r="R107">
        <f>INDEX(NoSettings!$C$2:$AG$6843,MATCH($C107,NoSettings!$A$2:$A$6843,0),MATCH(R$30,NoSettings!$C$1:$AG$1,0))</f>
        <v>5964000000000</v>
      </c>
      <c r="S107">
        <f>INDEX(NoSettings!$C$2:$AG$6843,MATCH($C107,NoSettings!$A$2:$A$6843,0),MATCH(S$30,NoSettings!$C$1:$AG$1,0))</f>
        <v>5952000000000</v>
      </c>
      <c r="T107">
        <f>INDEX(NoSettings!$C$2:$AG$6843,MATCH($C107,NoSettings!$A$2:$A$6843,0),MATCH(T$30,NoSettings!$C$1:$AG$1,0))</f>
        <v>5940000000000</v>
      </c>
      <c r="U107">
        <f>INDEX(NoSettings!$C$2:$AG$6843,MATCH($C107,NoSettings!$A$2:$A$6843,0),MATCH(U$30,NoSettings!$C$1:$AG$1,0))</f>
        <v>5928000000000</v>
      </c>
      <c r="V107">
        <f>INDEX(NoSettings!$C$2:$AG$6843,MATCH($C107,NoSettings!$A$2:$A$6843,0),MATCH(V$30,NoSettings!$C$1:$AG$1,0))</f>
        <v>5916000000000</v>
      </c>
      <c r="W107">
        <f>INDEX(NoSettings!$C$2:$AG$6843,MATCH($C107,NoSettings!$A$2:$A$6843,0),MATCH(W$30,NoSettings!$C$1:$AG$1,0))</f>
        <v>5905000000000</v>
      </c>
      <c r="X107">
        <f>INDEX(NoSettings!$C$2:$AG$6843,MATCH($C107,NoSettings!$A$2:$A$6843,0),MATCH(X$30,NoSettings!$C$1:$AG$1,0))</f>
        <v>5893000000000</v>
      </c>
      <c r="Y107">
        <f>INDEX(NoSettings!$C$2:$AG$6843,MATCH($C107,NoSettings!$A$2:$A$6843,0),MATCH(Y$30,NoSettings!$C$1:$AG$1,0))</f>
        <v>5881000000000</v>
      </c>
      <c r="Z107">
        <f>INDEX(NoSettings!$C$2:$AG$6843,MATCH($C107,NoSettings!$A$2:$A$6843,0),MATCH(Z$30,NoSettings!$C$1:$AG$1,0))</f>
        <v>5869000000000</v>
      </c>
      <c r="AA107">
        <f>INDEX(NoSettings!$C$2:$AG$6843,MATCH($C107,NoSettings!$A$2:$A$6843,0),MATCH(AA$30,NoSettings!$C$1:$AG$1,0))</f>
        <v>5857000000000</v>
      </c>
      <c r="AB107">
        <f>INDEX(NoSettings!$C$2:$AG$6843,MATCH($C107,NoSettings!$A$2:$A$6843,0),MATCH(AB$30,NoSettings!$C$1:$AG$1,0))</f>
        <v>5846000000000</v>
      </c>
      <c r="AC107">
        <f>INDEX(NoSettings!$C$2:$AG$6843,MATCH($C107,NoSettings!$A$2:$A$6843,0),MATCH(AC$30,NoSettings!$C$1:$AG$1,0))</f>
        <v>5834000000000</v>
      </c>
      <c r="AD107">
        <f>INDEX(NoSettings!$C$2:$AG$6843,MATCH($C107,NoSettings!$A$2:$A$6843,0),MATCH(AD$30,NoSettings!$C$1:$AG$1,0))</f>
        <v>5822000000000</v>
      </c>
      <c r="AE107">
        <f>INDEX(NoSettings!$C$2:$AG$6843,MATCH($C107,NoSettings!$A$2:$A$6843,0),MATCH(AE$30,NoSettings!$C$1:$AG$1,0))</f>
        <v>5811000000000</v>
      </c>
      <c r="AF107">
        <f>INDEX(NoSettings!$C$2:$AG$6843,MATCH($C107,NoSettings!$A$2:$A$6843,0),MATCH(AF$30,NoSettings!$C$1:$AG$1,0))</f>
        <v>5799000000000</v>
      </c>
      <c r="AG107">
        <f>INDEX(NoSettings!$C$2:$AG$6843,MATCH($C107,NoSettings!$A$2:$A$6843,0),MATCH(AG$30,NoSettings!$C$1:$AG$1,0))</f>
        <v>5788000000000</v>
      </c>
      <c r="AH107">
        <f>INDEX(NoSettings!$C$2:$AG$6843,MATCH($C107,NoSettings!$A$2:$A$6843,0),MATCH(AH$30,NoSettings!$C$1:$AG$1,0))</f>
        <v>5776000000000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7130000000000</v>
      </c>
      <c r="E115">
        <f>INDEX(NoSettings!$C$2:$AG$6843,MATCH($C115,NoSettings!$A$2:$A$6843,0),MATCH(E$30,NoSettings!$C$1:$AG$1,0))</f>
        <v>7825000000000</v>
      </c>
      <c r="F115">
        <f>INDEX(NoSettings!$C$2:$AG$6843,MATCH($C115,NoSettings!$A$2:$A$6843,0),MATCH(F$30,NoSettings!$C$1:$AG$1,0))</f>
        <v>7833000000000</v>
      </c>
      <c r="G115">
        <f>INDEX(NoSettings!$C$2:$AG$6843,MATCH($C115,NoSettings!$A$2:$A$6843,0),MATCH(G$30,NoSettings!$C$1:$AG$1,0))</f>
        <v>7841000000000</v>
      </c>
      <c r="H115">
        <f>INDEX(NoSettings!$C$2:$AG$6843,MATCH($C115,NoSettings!$A$2:$A$6843,0),MATCH(H$30,NoSettings!$C$1:$AG$1,0))</f>
        <v>7849000000000</v>
      </c>
      <c r="I115">
        <f>INDEX(NoSettings!$C$2:$AG$6843,MATCH($C115,NoSettings!$A$2:$A$6843,0),MATCH(I$30,NoSettings!$C$1:$AG$1,0))</f>
        <v>7857000000000</v>
      </c>
      <c r="J115">
        <f>INDEX(NoSettings!$C$2:$AG$6843,MATCH($C115,NoSettings!$A$2:$A$6843,0),MATCH(J$30,NoSettings!$C$1:$AG$1,0))</f>
        <v>7864000000000</v>
      </c>
      <c r="K115">
        <f>INDEX(NoSettings!$C$2:$AG$6843,MATCH($C115,NoSettings!$A$2:$A$6843,0),MATCH(K$30,NoSettings!$C$1:$AG$1,0))</f>
        <v>7872000000000</v>
      </c>
      <c r="L115">
        <f>INDEX(NoSettings!$C$2:$AG$6843,MATCH($C115,NoSettings!$A$2:$A$6843,0),MATCH(L$30,NoSettings!$C$1:$AG$1,0))</f>
        <v>7880000000000</v>
      </c>
      <c r="M115">
        <f>INDEX(NoSettings!$C$2:$AG$6843,MATCH($C115,NoSettings!$A$2:$A$6843,0),MATCH(M$30,NoSettings!$C$1:$AG$1,0))</f>
        <v>7888000000000</v>
      </c>
      <c r="N115">
        <f>INDEX(NoSettings!$C$2:$AG$6843,MATCH($C115,NoSettings!$A$2:$A$6843,0),MATCH(N$30,NoSettings!$C$1:$AG$1,0))</f>
        <v>7896000000000</v>
      </c>
      <c r="O115">
        <f>INDEX(NoSettings!$C$2:$AG$6843,MATCH($C115,NoSettings!$A$2:$A$6843,0),MATCH(O$30,NoSettings!$C$1:$AG$1,0))</f>
        <v>7904000000000</v>
      </c>
      <c r="P115">
        <f>INDEX(NoSettings!$C$2:$AG$6843,MATCH($C115,NoSettings!$A$2:$A$6843,0),MATCH(P$30,NoSettings!$C$1:$AG$1,0))</f>
        <v>7912000000000</v>
      </c>
      <c r="Q115">
        <f>INDEX(NoSettings!$C$2:$AG$6843,MATCH($C115,NoSettings!$A$2:$A$6843,0),MATCH(Q$30,NoSettings!$C$1:$AG$1,0))</f>
        <v>7920000000000</v>
      </c>
      <c r="R115">
        <f>INDEX(NoSettings!$C$2:$AG$6843,MATCH($C115,NoSettings!$A$2:$A$6843,0),MATCH(R$30,NoSettings!$C$1:$AG$1,0))</f>
        <v>7928000000000</v>
      </c>
      <c r="S115">
        <f>INDEX(NoSettings!$C$2:$AG$6843,MATCH($C115,NoSettings!$A$2:$A$6843,0),MATCH(S$30,NoSettings!$C$1:$AG$1,0))</f>
        <v>7935000000000</v>
      </c>
      <c r="T115">
        <f>INDEX(NoSettings!$C$2:$AG$6843,MATCH($C115,NoSettings!$A$2:$A$6843,0),MATCH(T$30,NoSettings!$C$1:$AG$1,0))</f>
        <v>7943000000000</v>
      </c>
      <c r="U115">
        <f>INDEX(NoSettings!$C$2:$AG$6843,MATCH($C115,NoSettings!$A$2:$A$6843,0),MATCH(U$30,NoSettings!$C$1:$AG$1,0))</f>
        <v>7951000000000</v>
      </c>
      <c r="V115">
        <f>INDEX(NoSettings!$C$2:$AG$6843,MATCH($C115,NoSettings!$A$2:$A$6843,0),MATCH(V$30,NoSettings!$C$1:$AG$1,0))</f>
        <v>7959000000000</v>
      </c>
      <c r="W115">
        <f>INDEX(NoSettings!$C$2:$AG$6843,MATCH($C115,NoSettings!$A$2:$A$6843,0),MATCH(W$30,NoSettings!$C$1:$AG$1,0))</f>
        <v>7967000000000</v>
      </c>
      <c r="X115">
        <f>INDEX(NoSettings!$C$2:$AG$6843,MATCH($C115,NoSettings!$A$2:$A$6843,0),MATCH(X$30,NoSettings!$C$1:$AG$1,0))</f>
        <v>7975000000000</v>
      </c>
      <c r="Y115">
        <f>INDEX(NoSettings!$C$2:$AG$6843,MATCH($C115,NoSettings!$A$2:$A$6843,0),MATCH(Y$30,NoSettings!$C$1:$AG$1,0))</f>
        <v>7983000000000</v>
      </c>
      <c r="Z115">
        <f>INDEX(NoSettings!$C$2:$AG$6843,MATCH($C115,NoSettings!$A$2:$A$6843,0),MATCH(Z$30,NoSettings!$C$1:$AG$1,0))</f>
        <v>7991000000000</v>
      </c>
      <c r="AA115">
        <f>INDEX(NoSettings!$C$2:$AG$6843,MATCH($C115,NoSettings!$A$2:$A$6843,0),MATCH(AA$30,NoSettings!$C$1:$AG$1,0))</f>
        <v>7999000000000</v>
      </c>
      <c r="AB115">
        <f>INDEX(NoSettings!$C$2:$AG$6843,MATCH($C115,NoSettings!$A$2:$A$6843,0),MATCH(AB$30,NoSettings!$C$1:$AG$1,0))</f>
        <v>8007000000000</v>
      </c>
      <c r="AC115">
        <f>INDEX(NoSettings!$C$2:$AG$6843,MATCH($C115,NoSettings!$A$2:$A$6843,0),MATCH(AC$30,NoSettings!$C$1:$AG$1,0))</f>
        <v>8015000000000</v>
      </c>
      <c r="AD115">
        <f>INDEX(NoSettings!$C$2:$AG$6843,MATCH($C115,NoSettings!$A$2:$A$6843,0),MATCH(AD$30,NoSettings!$C$1:$AG$1,0))</f>
        <v>8023000000000</v>
      </c>
      <c r="AE115">
        <f>INDEX(NoSettings!$C$2:$AG$6843,MATCH($C115,NoSettings!$A$2:$A$6843,0),MATCH(AE$30,NoSettings!$C$1:$AG$1,0))</f>
        <v>8031000000000</v>
      </c>
      <c r="AF115">
        <f>INDEX(NoSettings!$C$2:$AG$6843,MATCH($C115,NoSettings!$A$2:$A$6843,0),MATCH(AF$30,NoSettings!$C$1:$AG$1,0))</f>
        <v>8039000000000</v>
      </c>
      <c r="AG115">
        <f>INDEX(NoSettings!$C$2:$AG$6843,MATCH($C115,NoSettings!$A$2:$A$6843,0),MATCH(AG$30,NoSettings!$C$1:$AG$1,0))</f>
        <v>8047000000000</v>
      </c>
      <c r="AH115">
        <f>INDEX(NoSettings!$C$2:$AG$6843,MATCH($C115,NoSettings!$A$2:$A$6843,0),MATCH(AH$30,NoSettings!$C$1:$AG$1,0))</f>
        <v>8055000000000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1494000000000</v>
      </c>
      <c r="E121">
        <f>INDEX(NoSettings!$C$2:$AG$6843,MATCH($C121,NoSettings!$A$2:$A$6843,0),MATCH(E$30,NoSettings!$C$1:$AG$1,0))</f>
        <v>2182000000000</v>
      </c>
      <c r="F121">
        <f>INDEX(NoSettings!$C$2:$AG$6843,MATCH($C121,NoSettings!$A$2:$A$6843,0),MATCH(F$30,NoSettings!$C$1:$AG$1,0))</f>
        <v>2294000000000</v>
      </c>
      <c r="G121">
        <f>INDEX(NoSettings!$C$2:$AG$6843,MATCH($C121,NoSettings!$A$2:$A$6843,0),MATCH(G$30,NoSettings!$C$1:$AG$1,0))</f>
        <v>2411000000000</v>
      </c>
      <c r="H121">
        <f>INDEX(NoSettings!$C$2:$AG$6843,MATCH($C121,NoSettings!$A$2:$A$6843,0),MATCH(H$30,NoSettings!$C$1:$AG$1,0))</f>
        <v>2534000000000</v>
      </c>
      <c r="I121">
        <f>INDEX(NoSettings!$C$2:$AG$6843,MATCH($C121,NoSettings!$A$2:$A$6843,0),MATCH(I$30,NoSettings!$C$1:$AG$1,0))</f>
        <v>2663000000000</v>
      </c>
      <c r="J121">
        <f>INDEX(NoSettings!$C$2:$AG$6843,MATCH($C121,NoSettings!$A$2:$A$6843,0),MATCH(J$30,NoSettings!$C$1:$AG$1,0))</f>
        <v>2799000000000</v>
      </c>
      <c r="K121">
        <f>INDEX(NoSettings!$C$2:$AG$6843,MATCH($C121,NoSettings!$A$2:$A$6843,0),MATCH(K$30,NoSettings!$C$1:$AG$1,0))</f>
        <v>2941000000000</v>
      </c>
      <c r="L121">
        <f>INDEX(NoSettings!$C$2:$AG$6843,MATCH($C121,NoSettings!$A$2:$A$6843,0),MATCH(L$30,NoSettings!$C$1:$AG$1,0))</f>
        <v>3091000000000</v>
      </c>
      <c r="M121">
        <f>INDEX(NoSettings!$C$2:$AG$6843,MATCH($C121,NoSettings!$A$2:$A$6843,0),MATCH(M$30,NoSettings!$C$1:$AG$1,0))</f>
        <v>3249000000000</v>
      </c>
      <c r="N121">
        <f>INDEX(NoSettings!$C$2:$AG$6843,MATCH($C121,NoSettings!$A$2:$A$6843,0),MATCH(N$30,NoSettings!$C$1:$AG$1,0))</f>
        <v>3415000000000</v>
      </c>
      <c r="O121">
        <f>INDEX(NoSettings!$C$2:$AG$6843,MATCH($C121,NoSettings!$A$2:$A$6843,0),MATCH(O$30,NoSettings!$C$1:$AG$1,0))</f>
        <v>3589000000000</v>
      </c>
      <c r="P121">
        <f>INDEX(NoSettings!$C$2:$AG$6843,MATCH($C121,NoSettings!$A$2:$A$6843,0),MATCH(P$30,NoSettings!$C$1:$AG$1,0))</f>
        <v>3772000000000</v>
      </c>
      <c r="Q121">
        <f>INDEX(NoSettings!$C$2:$AG$6843,MATCH($C121,NoSettings!$A$2:$A$6843,0),MATCH(Q$30,NoSettings!$C$1:$AG$1,0))</f>
        <v>3964000000000</v>
      </c>
      <c r="R121">
        <f>INDEX(NoSettings!$C$2:$AG$6843,MATCH($C121,NoSettings!$A$2:$A$6843,0),MATCH(R$30,NoSettings!$C$1:$AG$1,0))</f>
        <v>4166000000000</v>
      </c>
      <c r="S121">
        <f>INDEX(NoSettings!$C$2:$AG$6843,MATCH($C121,NoSettings!$A$2:$A$6843,0),MATCH(S$30,NoSettings!$C$1:$AG$1,0))</f>
        <v>4379000000000</v>
      </c>
      <c r="T121">
        <f>INDEX(NoSettings!$C$2:$AG$6843,MATCH($C121,NoSettings!$A$2:$A$6843,0),MATCH(T$30,NoSettings!$C$1:$AG$1,0))</f>
        <v>4602000000000</v>
      </c>
      <c r="U121">
        <f>INDEX(NoSettings!$C$2:$AG$6843,MATCH($C121,NoSettings!$A$2:$A$6843,0),MATCH(U$30,NoSettings!$C$1:$AG$1,0))</f>
        <v>4837000000000</v>
      </c>
      <c r="V121">
        <f>INDEX(NoSettings!$C$2:$AG$6843,MATCH($C121,NoSettings!$A$2:$A$6843,0),MATCH(V$30,NoSettings!$C$1:$AG$1,0))</f>
        <v>5084000000000</v>
      </c>
      <c r="W121">
        <f>INDEX(NoSettings!$C$2:$AG$6843,MATCH($C121,NoSettings!$A$2:$A$6843,0),MATCH(W$30,NoSettings!$C$1:$AG$1,0))</f>
        <v>5343000000000</v>
      </c>
      <c r="X121">
        <f>INDEX(NoSettings!$C$2:$AG$6843,MATCH($C121,NoSettings!$A$2:$A$6843,0),MATCH(X$30,NoSettings!$C$1:$AG$1,0))</f>
        <v>5615000000000</v>
      </c>
      <c r="Y121">
        <f>INDEX(NoSettings!$C$2:$AG$6843,MATCH($C121,NoSettings!$A$2:$A$6843,0),MATCH(Y$30,NoSettings!$C$1:$AG$1,0))</f>
        <v>5902000000000</v>
      </c>
      <c r="Z121">
        <f>INDEX(NoSettings!$C$2:$AG$6843,MATCH($C121,NoSettings!$A$2:$A$6843,0),MATCH(Z$30,NoSettings!$C$1:$AG$1,0))</f>
        <v>6203000000000</v>
      </c>
      <c r="AA121">
        <f>INDEX(NoSettings!$C$2:$AG$6843,MATCH($C121,NoSettings!$A$2:$A$6843,0),MATCH(AA$30,NoSettings!$C$1:$AG$1,0))</f>
        <v>6519000000000</v>
      </c>
      <c r="AB121">
        <f>INDEX(NoSettings!$C$2:$AG$6843,MATCH($C121,NoSettings!$A$2:$A$6843,0),MATCH(AB$30,NoSettings!$C$1:$AG$1,0))</f>
        <v>6851000000000</v>
      </c>
      <c r="AC121">
        <f>INDEX(NoSettings!$C$2:$AG$6843,MATCH($C121,NoSettings!$A$2:$A$6843,0),MATCH(AC$30,NoSettings!$C$1:$AG$1,0))</f>
        <v>7201000000000</v>
      </c>
      <c r="AD121">
        <f>INDEX(NoSettings!$C$2:$AG$6843,MATCH($C121,NoSettings!$A$2:$A$6843,0),MATCH(AD$30,NoSettings!$C$1:$AG$1,0))</f>
        <v>7568000000000</v>
      </c>
      <c r="AE121">
        <f>INDEX(NoSettings!$C$2:$AG$6843,MATCH($C121,NoSettings!$A$2:$A$6843,0),MATCH(AE$30,NoSettings!$C$1:$AG$1,0))</f>
        <v>7954000000000</v>
      </c>
      <c r="AF121">
        <f>INDEX(NoSettings!$C$2:$AG$6843,MATCH($C121,NoSettings!$A$2:$A$6843,0),MATCH(AF$30,NoSettings!$C$1:$AG$1,0))</f>
        <v>8360000000000</v>
      </c>
      <c r="AG121">
        <f>INDEX(NoSettings!$C$2:$AG$6843,MATCH($C121,NoSettings!$A$2:$A$6843,0),MATCH(AG$30,NoSettings!$C$1:$AG$1,0))</f>
        <v>8786000000000</v>
      </c>
      <c r="AH121">
        <f>INDEX(NoSettings!$C$2:$AG$6843,MATCH($C121,NoSettings!$A$2:$A$6843,0),MATCH(AH$30,NoSettings!$C$1:$AG$1,0))</f>
        <v>9234000000000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7179000000000</v>
      </c>
      <c r="E133">
        <f>INDEX(NoSettings!$C$2:$AG$6843,MATCH($C133,NoSettings!$A$2:$A$6843,0),MATCH(E$30,NoSettings!$C$1:$AG$1,0))</f>
        <v>7166000000000</v>
      </c>
      <c r="F133">
        <f>INDEX(NoSettings!$C$2:$AG$6843,MATCH($C133,NoSettings!$A$2:$A$6843,0),MATCH(F$30,NoSettings!$C$1:$AG$1,0))</f>
        <v>6786000000000</v>
      </c>
      <c r="G133">
        <f>INDEX(NoSettings!$C$2:$AG$6843,MATCH($C133,NoSettings!$A$2:$A$6843,0),MATCH(G$30,NoSettings!$C$1:$AG$1,0))</f>
        <v>6426000000000</v>
      </c>
      <c r="H133">
        <f>INDEX(NoSettings!$C$2:$AG$6843,MATCH($C133,NoSettings!$A$2:$A$6843,0),MATCH(H$30,NoSettings!$C$1:$AG$1,0))</f>
        <v>6086000000000</v>
      </c>
      <c r="I133">
        <f>INDEX(NoSettings!$C$2:$AG$6843,MATCH($C133,NoSettings!$A$2:$A$6843,0),MATCH(I$30,NoSettings!$C$1:$AG$1,0))</f>
        <v>5763000000000</v>
      </c>
      <c r="J133">
        <f>INDEX(NoSettings!$C$2:$AG$6843,MATCH($C133,NoSettings!$A$2:$A$6843,0),MATCH(J$30,NoSettings!$C$1:$AG$1,0))</f>
        <v>5458000000000</v>
      </c>
      <c r="K133">
        <f>INDEX(NoSettings!$C$2:$AG$6843,MATCH($C133,NoSettings!$A$2:$A$6843,0),MATCH(K$30,NoSettings!$C$1:$AG$1,0))</f>
        <v>5168000000000</v>
      </c>
      <c r="L133">
        <f>INDEX(NoSettings!$C$2:$AG$6843,MATCH($C133,NoSettings!$A$2:$A$6843,0),MATCH(L$30,NoSettings!$C$1:$AG$1,0))</f>
        <v>4895000000000</v>
      </c>
      <c r="M133">
        <f>INDEX(NoSettings!$C$2:$AG$6843,MATCH($C133,NoSettings!$A$2:$A$6843,0),MATCH(M$30,NoSettings!$C$1:$AG$1,0))</f>
        <v>4635000000000</v>
      </c>
      <c r="N133">
        <f>INDEX(NoSettings!$C$2:$AG$6843,MATCH($C133,NoSettings!$A$2:$A$6843,0),MATCH(N$30,NoSettings!$C$1:$AG$1,0))</f>
        <v>4389000000000</v>
      </c>
      <c r="O133">
        <f>INDEX(NoSettings!$C$2:$AG$6843,MATCH($C133,NoSettings!$A$2:$A$6843,0),MATCH(O$30,NoSettings!$C$1:$AG$1,0))</f>
        <v>4157000000000</v>
      </c>
      <c r="P133">
        <f>INDEX(NoSettings!$C$2:$AG$6843,MATCH($C133,NoSettings!$A$2:$A$6843,0),MATCH(P$30,NoSettings!$C$1:$AG$1,0))</f>
        <v>3937000000000</v>
      </c>
      <c r="Q133">
        <f>INDEX(NoSettings!$C$2:$AG$6843,MATCH($C133,NoSettings!$A$2:$A$6843,0),MATCH(Q$30,NoSettings!$C$1:$AG$1,0))</f>
        <v>3728000000000</v>
      </c>
      <c r="R133">
        <f>INDEX(NoSettings!$C$2:$AG$6843,MATCH($C133,NoSettings!$A$2:$A$6843,0),MATCH(R$30,NoSettings!$C$1:$AG$1,0))</f>
        <v>3530000000000</v>
      </c>
      <c r="S133">
        <f>INDEX(NoSettings!$C$2:$AG$6843,MATCH($C133,NoSettings!$A$2:$A$6843,0),MATCH(S$30,NoSettings!$C$1:$AG$1,0))</f>
        <v>3343000000000</v>
      </c>
      <c r="T133">
        <f>INDEX(NoSettings!$C$2:$AG$6843,MATCH($C133,NoSettings!$A$2:$A$6843,0),MATCH(T$30,NoSettings!$C$1:$AG$1,0))</f>
        <v>3166000000000</v>
      </c>
      <c r="U133">
        <f>INDEX(NoSettings!$C$2:$AG$6843,MATCH($C133,NoSettings!$A$2:$A$6843,0),MATCH(U$30,NoSettings!$C$1:$AG$1,0))</f>
        <v>2998000000000</v>
      </c>
      <c r="V133">
        <f>INDEX(NoSettings!$C$2:$AG$6843,MATCH($C133,NoSettings!$A$2:$A$6843,0),MATCH(V$30,NoSettings!$C$1:$AG$1,0))</f>
        <v>2839000000000</v>
      </c>
      <c r="W133">
        <f>INDEX(NoSettings!$C$2:$AG$6843,MATCH($C133,NoSettings!$A$2:$A$6843,0),MATCH(W$30,NoSettings!$C$1:$AG$1,0))</f>
        <v>2689000000000</v>
      </c>
      <c r="X133">
        <f>INDEX(NoSettings!$C$2:$AG$6843,MATCH($C133,NoSettings!$A$2:$A$6843,0),MATCH(X$30,NoSettings!$C$1:$AG$1,0))</f>
        <v>2546000000000</v>
      </c>
      <c r="Y133">
        <f>INDEX(NoSettings!$C$2:$AG$6843,MATCH($C133,NoSettings!$A$2:$A$6843,0),MATCH(Y$30,NoSettings!$C$1:$AG$1,0))</f>
        <v>2411000000000</v>
      </c>
      <c r="Z133">
        <f>INDEX(NoSettings!$C$2:$AG$6843,MATCH($C133,NoSettings!$A$2:$A$6843,0),MATCH(Z$30,NoSettings!$C$1:$AG$1,0))</f>
        <v>2284000000000</v>
      </c>
      <c r="AA133">
        <f>INDEX(NoSettings!$C$2:$AG$6843,MATCH($C133,NoSettings!$A$2:$A$6843,0),MATCH(AA$30,NoSettings!$C$1:$AG$1,0))</f>
        <v>2163000000000</v>
      </c>
      <c r="AB133">
        <f>INDEX(NoSettings!$C$2:$AG$6843,MATCH($C133,NoSettings!$A$2:$A$6843,0),MATCH(AB$30,NoSettings!$C$1:$AG$1,0))</f>
        <v>2048000000000</v>
      </c>
      <c r="AC133">
        <f>INDEX(NoSettings!$C$2:$AG$6843,MATCH($C133,NoSettings!$A$2:$A$6843,0),MATCH(AC$30,NoSettings!$C$1:$AG$1,0))</f>
        <v>1939000000000</v>
      </c>
      <c r="AD133">
        <f>INDEX(NoSettings!$C$2:$AG$6843,MATCH($C133,NoSettings!$A$2:$A$6843,0),MATCH(AD$30,NoSettings!$C$1:$AG$1,0))</f>
        <v>1837000000000</v>
      </c>
      <c r="AE133">
        <f>INDEX(NoSettings!$C$2:$AG$6843,MATCH($C133,NoSettings!$A$2:$A$6843,0),MATCH(AE$30,NoSettings!$C$1:$AG$1,0))</f>
        <v>1739000000000</v>
      </c>
      <c r="AF133">
        <f>INDEX(NoSettings!$C$2:$AG$6843,MATCH($C133,NoSettings!$A$2:$A$6843,0),MATCH(AF$30,NoSettings!$C$1:$AG$1,0))</f>
        <v>1647000000000</v>
      </c>
      <c r="AG133">
        <f>INDEX(NoSettings!$C$2:$AG$6843,MATCH($C133,NoSettings!$A$2:$A$6843,0),MATCH(AG$30,NoSettings!$C$1:$AG$1,0))</f>
        <v>1560000000000</v>
      </c>
      <c r="AH133">
        <f>INDEX(NoSettings!$C$2:$AG$6843,MATCH($C133,NoSettings!$A$2:$A$6843,0),MATCH(AH$30,NoSettings!$C$1:$AG$1,0))</f>
        <v>1477000000000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1804000000000</v>
      </c>
      <c r="E139">
        <f>INDEX(NoSettings!$C$2:$AG$6843,MATCH($C139,NoSettings!$A$2:$A$6843,0),MATCH(E$30,NoSettings!$C$1:$AG$1,0))</f>
        <v>1801000000000</v>
      </c>
      <c r="F139">
        <f>INDEX(NoSettings!$C$2:$AG$6843,MATCH($C139,NoSettings!$A$2:$A$6843,0),MATCH(F$30,NoSettings!$C$1:$AG$1,0))</f>
        <v>1706000000000</v>
      </c>
      <c r="G139">
        <f>INDEX(NoSettings!$C$2:$AG$6843,MATCH($C139,NoSettings!$A$2:$A$6843,0),MATCH(G$30,NoSettings!$C$1:$AG$1,0))</f>
        <v>1615000000000</v>
      </c>
      <c r="H139">
        <f>INDEX(NoSettings!$C$2:$AG$6843,MATCH($C139,NoSettings!$A$2:$A$6843,0),MATCH(H$30,NoSettings!$C$1:$AG$1,0))</f>
        <v>1530000000000</v>
      </c>
      <c r="I139">
        <f>INDEX(NoSettings!$C$2:$AG$6843,MATCH($C139,NoSettings!$A$2:$A$6843,0),MATCH(I$30,NoSettings!$C$1:$AG$1,0))</f>
        <v>1449000000000</v>
      </c>
      <c r="J139">
        <f>INDEX(NoSettings!$C$2:$AG$6843,MATCH($C139,NoSettings!$A$2:$A$6843,0),MATCH(J$30,NoSettings!$C$1:$AG$1,0))</f>
        <v>1372000000000</v>
      </c>
      <c r="K139">
        <f>INDEX(NoSettings!$C$2:$AG$6843,MATCH($C139,NoSettings!$A$2:$A$6843,0),MATCH(K$30,NoSettings!$C$1:$AG$1,0))</f>
        <v>1299000000000</v>
      </c>
      <c r="L139">
        <f>INDEX(NoSettings!$C$2:$AG$6843,MATCH($C139,NoSettings!$A$2:$A$6843,0),MATCH(L$30,NoSettings!$C$1:$AG$1,0))</f>
        <v>1230000000000</v>
      </c>
      <c r="M139">
        <f>INDEX(NoSettings!$C$2:$AG$6843,MATCH($C139,NoSettings!$A$2:$A$6843,0),MATCH(M$30,NoSettings!$C$1:$AG$1,0))</f>
        <v>1165000000000</v>
      </c>
      <c r="N139">
        <f>INDEX(NoSettings!$C$2:$AG$6843,MATCH($C139,NoSettings!$A$2:$A$6843,0),MATCH(N$30,NoSettings!$C$1:$AG$1,0))</f>
        <v>1103000000000</v>
      </c>
      <c r="O139">
        <f>INDEX(NoSettings!$C$2:$AG$6843,MATCH($C139,NoSettings!$A$2:$A$6843,0),MATCH(O$30,NoSettings!$C$1:$AG$1,0))</f>
        <v>1045000000000</v>
      </c>
      <c r="P139">
        <f>INDEX(NoSettings!$C$2:$AG$6843,MATCH($C139,NoSettings!$A$2:$A$6843,0),MATCH(P$30,NoSettings!$C$1:$AG$1,0))</f>
        <v>989500000000</v>
      </c>
      <c r="Q139">
        <f>INDEX(NoSettings!$C$2:$AG$6843,MATCH($C139,NoSettings!$A$2:$A$6843,0),MATCH(Q$30,NoSettings!$C$1:$AG$1,0))</f>
        <v>937000000000</v>
      </c>
      <c r="R139">
        <f>INDEX(NoSettings!$C$2:$AG$6843,MATCH($C139,NoSettings!$A$2:$A$6843,0),MATCH(R$30,NoSettings!$C$1:$AG$1,0))</f>
        <v>887400000000</v>
      </c>
      <c r="S139">
        <f>INDEX(NoSettings!$C$2:$AG$6843,MATCH($C139,NoSettings!$A$2:$A$6843,0),MATCH(S$30,NoSettings!$C$1:$AG$1,0))</f>
        <v>840300000000</v>
      </c>
      <c r="T139">
        <f>INDEX(NoSettings!$C$2:$AG$6843,MATCH($C139,NoSettings!$A$2:$A$6843,0),MATCH(T$30,NoSettings!$C$1:$AG$1,0))</f>
        <v>795800000000</v>
      </c>
      <c r="U139">
        <f>INDEX(NoSettings!$C$2:$AG$6843,MATCH($C139,NoSettings!$A$2:$A$6843,0),MATCH(U$30,NoSettings!$C$1:$AG$1,0))</f>
        <v>753600000000</v>
      </c>
      <c r="V139">
        <f>INDEX(NoSettings!$C$2:$AG$6843,MATCH($C139,NoSettings!$A$2:$A$6843,0),MATCH(V$30,NoSettings!$C$1:$AG$1,0))</f>
        <v>713700000000</v>
      </c>
      <c r="W139">
        <f>INDEX(NoSettings!$C$2:$AG$6843,MATCH($C139,NoSettings!$A$2:$A$6843,0),MATCH(W$30,NoSettings!$C$1:$AG$1,0))</f>
        <v>675900000000</v>
      </c>
      <c r="X139">
        <f>INDEX(NoSettings!$C$2:$AG$6843,MATCH($C139,NoSettings!$A$2:$A$6843,0),MATCH(X$30,NoSettings!$C$1:$AG$1,0))</f>
        <v>640000000000</v>
      </c>
      <c r="Y139">
        <f>INDEX(NoSettings!$C$2:$AG$6843,MATCH($C139,NoSettings!$A$2:$A$6843,0),MATCH(Y$30,NoSettings!$C$1:$AG$1,0))</f>
        <v>606100000000</v>
      </c>
      <c r="Z139">
        <f>INDEX(NoSettings!$C$2:$AG$6843,MATCH($C139,NoSettings!$A$2:$A$6843,0),MATCH(Z$30,NoSettings!$C$1:$AG$1,0))</f>
        <v>574000000000</v>
      </c>
      <c r="AA139">
        <f>INDEX(NoSettings!$C$2:$AG$6843,MATCH($C139,NoSettings!$A$2:$A$6843,0),MATCH(AA$30,NoSettings!$C$1:$AG$1,0))</f>
        <v>543600000000</v>
      </c>
      <c r="AB139">
        <f>INDEX(NoSettings!$C$2:$AG$6843,MATCH($C139,NoSettings!$A$2:$A$6843,0),MATCH(AB$30,NoSettings!$C$1:$AG$1,0))</f>
        <v>514800000000</v>
      </c>
      <c r="AC139">
        <f>INDEX(NoSettings!$C$2:$AG$6843,MATCH($C139,NoSettings!$A$2:$A$6843,0),MATCH(AC$30,NoSettings!$C$1:$AG$1,0))</f>
        <v>487500000000</v>
      </c>
      <c r="AD139">
        <f>INDEX(NoSettings!$C$2:$AG$6843,MATCH($C139,NoSettings!$A$2:$A$6843,0),MATCH(AD$30,NoSettings!$C$1:$AG$1,0))</f>
        <v>461600000000</v>
      </c>
      <c r="AE139">
        <f>INDEX(NoSettings!$C$2:$AG$6843,MATCH($C139,NoSettings!$A$2:$A$6843,0),MATCH(AE$30,NoSettings!$C$1:$AG$1,0))</f>
        <v>437200000000</v>
      </c>
      <c r="AF139">
        <f>INDEX(NoSettings!$C$2:$AG$6843,MATCH($C139,NoSettings!$A$2:$A$6843,0),MATCH(AF$30,NoSettings!$C$1:$AG$1,0))</f>
        <v>414000000000</v>
      </c>
      <c r="AG139">
        <f>INDEX(NoSettings!$C$2:$AG$6843,MATCH($C139,NoSettings!$A$2:$A$6843,0),MATCH(AG$30,NoSettings!$C$1:$AG$1,0))</f>
        <v>392100000000</v>
      </c>
      <c r="AH139">
        <f>INDEX(NoSettings!$C$2:$AG$6843,MATCH($C139,NoSettings!$A$2:$A$6843,0),MATCH(AH$30,NoSettings!$C$1:$AG$1,0))</f>
        <v>371300000000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378500000000</v>
      </c>
      <c r="E143">
        <f>INDEX(NoSettings!$C$2:$AG$6843,MATCH($C143,NoSettings!$A$2:$A$6843,0),MATCH(E$30,NoSettings!$C$1:$AG$1,0))</f>
        <v>377800000000</v>
      </c>
      <c r="F143">
        <f>INDEX(NoSettings!$C$2:$AG$6843,MATCH($C143,NoSettings!$A$2:$A$6843,0),MATCH(F$30,NoSettings!$C$1:$AG$1,0))</f>
        <v>357800000000</v>
      </c>
      <c r="G143">
        <f>INDEX(NoSettings!$C$2:$AG$6843,MATCH($C143,NoSettings!$A$2:$A$6843,0),MATCH(G$30,NoSettings!$C$1:$AG$1,0))</f>
        <v>338900000000</v>
      </c>
      <c r="H143">
        <f>INDEX(NoSettings!$C$2:$AG$6843,MATCH($C143,NoSettings!$A$2:$A$6843,0),MATCH(H$30,NoSettings!$C$1:$AG$1,0))</f>
        <v>320900000000</v>
      </c>
      <c r="I143">
        <f>INDEX(NoSettings!$C$2:$AG$6843,MATCH($C143,NoSettings!$A$2:$A$6843,0),MATCH(I$30,NoSettings!$C$1:$AG$1,0))</f>
        <v>303900000000</v>
      </c>
      <c r="J143">
        <f>INDEX(NoSettings!$C$2:$AG$6843,MATCH($C143,NoSettings!$A$2:$A$6843,0),MATCH(J$30,NoSettings!$C$1:$AG$1,0))</f>
        <v>287800000000</v>
      </c>
      <c r="K143">
        <f>INDEX(NoSettings!$C$2:$AG$6843,MATCH($C143,NoSettings!$A$2:$A$6843,0),MATCH(K$30,NoSettings!$C$1:$AG$1,0))</f>
        <v>272500000000</v>
      </c>
      <c r="L143">
        <f>INDEX(NoSettings!$C$2:$AG$6843,MATCH($C143,NoSettings!$A$2:$A$6843,0),MATCH(L$30,NoSettings!$C$1:$AG$1,0))</f>
        <v>258100000000</v>
      </c>
      <c r="M143">
        <f>INDEX(NoSettings!$C$2:$AG$6843,MATCH($C143,NoSettings!$A$2:$A$6843,0),MATCH(M$30,NoSettings!$C$1:$AG$1,0))</f>
        <v>244400000000</v>
      </c>
      <c r="N143">
        <f>INDEX(NoSettings!$C$2:$AG$6843,MATCH($C143,NoSettings!$A$2:$A$6843,0),MATCH(N$30,NoSettings!$C$1:$AG$1,0))</f>
        <v>231500000000</v>
      </c>
      <c r="O143">
        <f>INDEX(NoSettings!$C$2:$AG$6843,MATCH($C143,NoSettings!$A$2:$A$6843,0),MATCH(O$30,NoSettings!$C$1:$AG$1,0))</f>
        <v>219200000000</v>
      </c>
      <c r="P143">
        <f>INDEX(NoSettings!$C$2:$AG$6843,MATCH($C143,NoSettings!$A$2:$A$6843,0),MATCH(P$30,NoSettings!$C$1:$AG$1,0))</f>
        <v>207600000000</v>
      </c>
      <c r="Q143">
        <f>INDEX(NoSettings!$C$2:$AG$6843,MATCH($C143,NoSettings!$A$2:$A$6843,0),MATCH(Q$30,NoSettings!$C$1:$AG$1,0))</f>
        <v>196600000000</v>
      </c>
      <c r="R143">
        <f>INDEX(NoSettings!$C$2:$AG$6843,MATCH($C143,NoSettings!$A$2:$A$6843,0),MATCH(R$30,NoSettings!$C$1:$AG$1,0))</f>
        <v>186100000000</v>
      </c>
      <c r="S143">
        <f>INDEX(NoSettings!$C$2:$AG$6843,MATCH($C143,NoSettings!$A$2:$A$6843,0),MATCH(S$30,NoSettings!$C$1:$AG$1,0))</f>
        <v>176300000000</v>
      </c>
      <c r="T143">
        <f>INDEX(NoSettings!$C$2:$AG$6843,MATCH($C143,NoSettings!$A$2:$A$6843,0),MATCH(T$30,NoSettings!$C$1:$AG$1,0))</f>
        <v>166900000000</v>
      </c>
      <c r="U143">
        <f>INDEX(NoSettings!$C$2:$AG$6843,MATCH($C143,NoSettings!$A$2:$A$6843,0),MATCH(U$30,NoSettings!$C$1:$AG$1,0))</f>
        <v>158100000000</v>
      </c>
      <c r="V143">
        <f>INDEX(NoSettings!$C$2:$AG$6843,MATCH($C143,NoSettings!$A$2:$A$6843,0),MATCH(V$30,NoSettings!$C$1:$AG$1,0))</f>
        <v>149700000000</v>
      </c>
      <c r="W143">
        <f>INDEX(NoSettings!$C$2:$AG$6843,MATCH($C143,NoSettings!$A$2:$A$6843,0),MATCH(W$30,NoSettings!$C$1:$AG$1,0))</f>
        <v>141800000000</v>
      </c>
      <c r="X143">
        <f>INDEX(NoSettings!$C$2:$AG$6843,MATCH($C143,NoSettings!$A$2:$A$6843,0),MATCH(X$30,NoSettings!$C$1:$AG$1,0))</f>
        <v>134300000000</v>
      </c>
      <c r="Y143">
        <f>INDEX(NoSettings!$C$2:$AG$6843,MATCH($C143,NoSettings!$A$2:$A$6843,0),MATCH(Y$30,NoSettings!$C$1:$AG$1,0))</f>
        <v>127100000000</v>
      </c>
      <c r="Z143">
        <f>INDEX(NoSettings!$C$2:$AG$6843,MATCH($C143,NoSettings!$A$2:$A$6843,0),MATCH(Z$30,NoSettings!$C$1:$AG$1,0))</f>
        <v>120400000000</v>
      </c>
      <c r="AA143">
        <f>INDEX(NoSettings!$C$2:$AG$6843,MATCH($C143,NoSettings!$A$2:$A$6843,0),MATCH(AA$30,NoSettings!$C$1:$AG$1,0))</f>
        <v>114000000000</v>
      </c>
      <c r="AB143">
        <f>INDEX(NoSettings!$C$2:$AG$6843,MATCH($C143,NoSettings!$A$2:$A$6843,0),MATCH(AB$30,NoSettings!$C$1:$AG$1,0))</f>
        <v>108000000000</v>
      </c>
      <c r="AC143">
        <f>INDEX(NoSettings!$C$2:$AG$6843,MATCH($C143,NoSettings!$A$2:$A$6843,0),MATCH(AC$30,NoSettings!$C$1:$AG$1,0))</f>
        <v>102300000000</v>
      </c>
      <c r="AD143">
        <f>INDEX(NoSettings!$C$2:$AG$6843,MATCH($C143,NoSettings!$A$2:$A$6843,0),MATCH(AD$30,NoSettings!$C$1:$AG$1,0))</f>
        <v>96840000000</v>
      </c>
      <c r="AE143">
        <f>INDEX(NoSettings!$C$2:$AG$6843,MATCH($C143,NoSettings!$A$2:$A$6843,0),MATCH(AE$30,NoSettings!$C$1:$AG$1,0))</f>
        <v>91710000000</v>
      </c>
      <c r="AF143">
        <f>INDEX(NoSettings!$C$2:$AG$6843,MATCH($C143,NoSettings!$A$2:$A$6843,0),MATCH(AF$30,NoSettings!$C$1:$AG$1,0))</f>
        <v>86850000000</v>
      </c>
      <c r="AG143">
        <f>INDEX(NoSettings!$C$2:$AG$6843,MATCH($C143,NoSettings!$A$2:$A$6843,0),MATCH(AG$30,NoSettings!$C$1:$AG$1,0))</f>
        <v>82250000000</v>
      </c>
      <c r="AH143">
        <f>INDEX(NoSettings!$C$2:$AG$6843,MATCH($C143,NoSettings!$A$2:$A$6843,0),MATCH(AH$30,NoSettings!$C$1:$AG$1,0))</f>
        <v>77890000000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128100000000000</v>
      </c>
      <c r="E151">
        <f>INDEX(NoSettings!$C$2:$AG$6843,MATCH($C151,NoSettings!$A$2:$A$6843,0),MATCH(E$30,NoSettings!$C$1:$AG$1,0))</f>
        <v>129200000000000</v>
      </c>
      <c r="F151">
        <f>INDEX(NoSettings!$C$2:$AG$6843,MATCH($C151,NoSettings!$A$2:$A$6843,0),MATCH(F$30,NoSettings!$C$1:$AG$1,0))</f>
        <v>132200000000000</v>
      </c>
      <c r="G151">
        <f>INDEX(NoSettings!$C$2:$AG$6843,MATCH($C151,NoSettings!$A$2:$A$6843,0),MATCH(G$30,NoSettings!$C$1:$AG$1,0))</f>
        <v>135200000000000</v>
      </c>
      <c r="H151">
        <f>INDEX(NoSettings!$C$2:$AG$6843,MATCH($C151,NoSettings!$A$2:$A$6843,0),MATCH(H$30,NoSettings!$C$1:$AG$1,0))</f>
        <v>138300000000000</v>
      </c>
      <c r="I151">
        <f>INDEX(NoSettings!$C$2:$AG$6843,MATCH($C151,NoSettings!$A$2:$A$6843,0),MATCH(I$30,NoSettings!$C$1:$AG$1,0))</f>
        <v>141500000000000</v>
      </c>
      <c r="J151">
        <f>INDEX(NoSettings!$C$2:$AG$6843,MATCH($C151,NoSettings!$A$2:$A$6843,0),MATCH(J$30,NoSettings!$C$1:$AG$1,0))</f>
        <v>144800000000000</v>
      </c>
      <c r="K151">
        <f>INDEX(NoSettings!$C$2:$AG$6843,MATCH($C151,NoSettings!$A$2:$A$6843,0),MATCH(K$30,NoSettings!$C$1:$AG$1,0))</f>
        <v>148100000000000</v>
      </c>
      <c r="L151">
        <f>INDEX(NoSettings!$C$2:$AG$6843,MATCH($C151,NoSettings!$A$2:$A$6843,0),MATCH(L$30,NoSettings!$C$1:$AG$1,0))</f>
        <v>151500000000000</v>
      </c>
      <c r="M151">
        <f>INDEX(NoSettings!$C$2:$AG$6843,MATCH($C151,NoSettings!$A$2:$A$6843,0),MATCH(M$30,NoSettings!$C$1:$AG$1,0))</f>
        <v>155000000000000</v>
      </c>
      <c r="N151">
        <f>INDEX(NoSettings!$C$2:$AG$6843,MATCH($C151,NoSettings!$A$2:$A$6843,0),MATCH(N$30,NoSettings!$C$1:$AG$1,0))</f>
        <v>158600000000000</v>
      </c>
      <c r="O151">
        <f>INDEX(NoSettings!$C$2:$AG$6843,MATCH($C151,NoSettings!$A$2:$A$6843,0),MATCH(O$30,NoSettings!$C$1:$AG$1,0))</f>
        <v>162200000000000</v>
      </c>
      <c r="P151">
        <f>INDEX(NoSettings!$C$2:$AG$6843,MATCH($C151,NoSettings!$A$2:$A$6843,0),MATCH(P$30,NoSettings!$C$1:$AG$1,0))</f>
        <v>165900000000000</v>
      </c>
      <c r="Q151">
        <f>INDEX(NoSettings!$C$2:$AG$6843,MATCH($C151,NoSettings!$A$2:$A$6843,0),MATCH(Q$30,NoSettings!$C$1:$AG$1,0))</f>
        <v>169800000000000</v>
      </c>
      <c r="R151">
        <f>INDEX(NoSettings!$C$2:$AG$6843,MATCH($C151,NoSettings!$A$2:$A$6843,0),MATCH(R$30,NoSettings!$C$1:$AG$1,0))</f>
        <v>173700000000000</v>
      </c>
      <c r="S151">
        <f>INDEX(NoSettings!$C$2:$AG$6843,MATCH($C151,NoSettings!$A$2:$A$6843,0),MATCH(S$30,NoSettings!$C$1:$AG$1,0))</f>
        <v>177700000000000</v>
      </c>
      <c r="T151">
        <f>INDEX(NoSettings!$C$2:$AG$6843,MATCH($C151,NoSettings!$A$2:$A$6843,0),MATCH(T$30,NoSettings!$C$1:$AG$1,0))</f>
        <v>181700000000000</v>
      </c>
      <c r="U151">
        <f>INDEX(NoSettings!$C$2:$AG$6843,MATCH($C151,NoSettings!$A$2:$A$6843,0),MATCH(U$30,NoSettings!$C$1:$AG$1,0))</f>
        <v>185900000000000</v>
      </c>
      <c r="V151">
        <f>INDEX(NoSettings!$C$2:$AG$6843,MATCH($C151,NoSettings!$A$2:$A$6843,0),MATCH(V$30,NoSettings!$C$1:$AG$1,0))</f>
        <v>190200000000000</v>
      </c>
      <c r="W151">
        <f>INDEX(NoSettings!$C$2:$AG$6843,MATCH($C151,NoSettings!$A$2:$A$6843,0),MATCH(W$30,NoSettings!$C$1:$AG$1,0))</f>
        <v>194600000000000</v>
      </c>
      <c r="X151">
        <f>INDEX(NoSettings!$C$2:$AG$6843,MATCH($C151,NoSettings!$A$2:$A$6843,0),MATCH(X$30,NoSettings!$C$1:$AG$1,0))</f>
        <v>199100000000000</v>
      </c>
      <c r="Y151">
        <f>INDEX(NoSettings!$C$2:$AG$6843,MATCH($C151,NoSettings!$A$2:$A$6843,0),MATCH(Y$30,NoSettings!$C$1:$AG$1,0))</f>
        <v>203600000000000</v>
      </c>
      <c r="Z151">
        <f>INDEX(NoSettings!$C$2:$AG$6843,MATCH($C151,NoSettings!$A$2:$A$6843,0),MATCH(Z$30,NoSettings!$C$1:$AG$1,0))</f>
        <v>208300000000000</v>
      </c>
      <c r="AA151">
        <f>INDEX(NoSettings!$C$2:$AG$6843,MATCH($C151,NoSettings!$A$2:$A$6843,0),MATCH(AA$30,NoSettings!$C$1:$AG$1,0))</f>
        <v>213100000000000</v>
      </c>
      <c r="AB151">
        <f>INDEX(NoSettings!$C$2:$AG$6843,MATCH($C151,NoSettings!$A$2:$A$6843,0),MATCH(AB$30,NoSettings!$C$1:$AG$1,0))</f>
        <v>218000000000000</v>
      </c>
      <c r="AC151">
        <f>INDEX(NoSettings!$C$2:$AG$6843,MATCH($C151,NoSettings!$A$2:$A$6843,0),MATCH(AC$30,NoSettings!$C$1:$AG$1,0))</f>
        <v>223000000000000</v>
      </c>
      <c r="AD151">
        <f>INDEX(NoSettings!$C$2:$AG$6843,MATCH($C151,NoSettings!$A$2:$A$6843,0),MATCH(AD$30,NoSettings!$C$1:$AG$1,0))</f>
        <v>228200000000000</v>
      </c>
      <c r="AE151">
        <f>INDEX(NoSettings!$C$2:$AG$6843,MATCH($C151,NoSettings!$A$2:$A$6843,0),MATCH(AE$30,NoSettings!$C$1:$AG$1,0))</f>
        <v>233400000000000</v>
      </c>
      <c r="AF151">
        <f>INDEX(NoSettings!$C$2:$AG$6843,MATCH($C151,NoSettings!$A$2:$A$6843,0),MATCH(AF$30,NoSettings!$C$1:$AG$1,0))</f>
        <v>238800000000000</v>
      </c>
      <c r="AG151">
        <f>INDEX(NoSettings!$C$2:$AG$6843,MATCH($C151,NoSettings!$A$2:$A$6843,0),MATCH(AG$30,NoSettings!$C$1:$AG$1,0))</f>
        <v>244300000000000</v>
      </c>
      <c r="AH151">
        <f>INDEX(NoSettings!$C$2:$AG$6843,MATCH($C151,NoSettings!$A$2:$A$6843,0),MATCH(AH$30,NoSettings!$C$1:$AG$1,0))</f>
        <v>249900000000000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178900000000000</v>
      </c>
      <c r="E152">
        <f>INDEX(NoSettings!$C$2:$AG$6843,MATCH($C152,NoSettings!$A$2:$A$6843,0),MATCH(E$30,NoSettings!$C$1:$AG$1,0))</f>
        <v>180500000000000</v>
      </c>
      <c r="F152">
        <f>INDEX(NoSettings!$C$2:$AG$6843,MATCH($C152,NoSettings!$A$2:$A$6843,0),MATCH(F$30,NoSettings!$C$1:$AG$1,0))</f>
        <v>184700000000000</v>
      </c>
      <c r="G152">
        <f>INDEX(NoSettings!$C$2:$AG$6843,MATCH($C152,NoSettings!$A$2:$A$6843,0),MATCH(G$30,NoSettings!$C$1:$AG$1,0))</f>
        <v>188900000000000</v>
      </c>
      <c r="H152">
        <f>INDEX(NoSettings!$C$2:$AG$6843,MATCH($C152,NoSettings!$A$2:$A$6843,0),MATCH(H$30,NoSettings!$C$1:$AG$1,0))</f>
        <v>193300000000000</v>
      </c>
      <c r="I152">
        <f>INDEX(NoSettings!$C$2:$AG$6843,MATCH($C152,NoSettings!$A$2:$A$6843,0),MATCH(I$30,NoSettings!$C$1:$AG$1,0))</f>
        <v>197700000000000</v>
      </c>
      <c r="J152">
        <f>INDEX(NoSettings!$C$2:$AG$6843,MATCH($C152,NoSettings!$A$2:$A$6843,0),MATCH(J$30,NoSettings!$C$1:$AG$1,0))</f>
        <v>202300000000000</v>
      </c>
      <c r="K152">
        <f>INDEX(NoSettings!$C$2:$AG$6843,MATCH($C152,NoSettings!$A$2:$A$6843,0),MATCH(K$30,NoSettings!$C$1:$AG$1,0))</f>
        <v>206900000000000</v>
      </c>
      <c r="L152">
        <f>INDEX(NoSettings!$C$2:$AG$6843,MATCH($C152,NoSettings!$A$2:$A$6843,0),MATCH(L$30,NoSettings!$C$1:$AG$1,0))</f>
        <v>211700000000000</v>
      </c>
      <c r="M152">
        <f>INDEX(NoSettings!$C$2:$AG$6843,MATCH($C152,NoSettings!$A$2:$A$6843,0),MATCH(M$30,NoSettings!$C$1:$AG$1,0))</f>
        <v>216500000000000</v>
      </c>
      <c r="N152">
        <f>INDEX(NoSettings!$C$2:$AG$6843,MATCH($C152,NoSettings!$A$2:$A$6843,0),MATCH(N$30,NoSettings!$C$1:$AG$1,0))</f>
        <v>221500000000000</v>
      </c>
      <c r="O152">
        <f>INDEX(NoSettings!$C$2:$AG$6843,MATCH($C152,NoSettings!$A$2:$A$6843,0),MATCH(O$30,NoSettings!$C$1:$AG$1,0))</f>
        <v>226600000000000</v>
      </c>
      <c r="P152">
        <f>INDEX(NoSettings!$C$2:$AG$6843,MATCH($C152,NoSettings!$A$2:$A$6843,0),MATCH(P$30,NoSettings!$C$1:$AG$1,0))</f>
        <v>231800000000000</v>
      </c>
      <c r="Q152">
        <f>INDEX(NoSettings!$C$2:$AG$6843,MATCH($C152,NoSettings!$A$2:$A$6843,0),MATCH(Q$30,NoSettings!$C$1:$AG$1,0))</f>
        <v>237200000000000</v>
      </c>
      <c r="R152">
        <f>INDEX(NoSettings!$C$2:$AG$6843,MATCH($C152,NoSettings!$A$2:$A$6843,0),MATCH(R$30,NoSettings!$C$1:$AG$1,0))</f>
        <v>242600000000000</v>
      </c>
      <c r="S152">
        <f>INDEX(NoSettings!$C$2:$AG$6843,MATCH($C152,NoSettings!$A$2:$A$6843,0),MATCH(S$30,NoSettings!$C$1:$AG$1,0))</f>
        <v>248200000000000</v>
      </c>
      <c r="T152">
        <f>INDEX(NoSettings!$C$2:$AG$6843,MATCH($C152,NoSettings!$A$2:$A$6843,0),MATCH(T$30,NoSettings!$C$1:$AG$1,0))</f>
        <v>253900000000000</v>
      </c>
      <c r="U152">
        <f>INDEX(NoSettings!$C$2:$AG$6843,MATCH($C152,NoSettings!$A$2:$A$6843,0),MATCH(U$30,NoSettings!$C$1:$AG$1,0))</f>
        <v>259700000000000</v>
      </c>
      <c r="V152">
        <f>INDEX(NoSettings!$C$2:$AG$6843,MATCH($C152,NoSettings!$A$2:$A$6843,0),MATCH(V$30,NoSettings!$C$1:$AG$1,0))</f>
        <v>265700000000000</v>
      </c>
      <c r="W152">
        <f>INDEX(NoSettings!$C$2:$AG$6843,MATCH($C152,NoSettings!$A$2:$A$6843,0),MATCH(W$30,NoSettings!$C$1:$AG$1,0))</f>
        <v>271800000000000</v>
      </c>
      <c r="X152">
        <f>INDEX(NoSettings!$C$2:$AG$6843,MATCH($C152,NoSettings!$A$2:$A$6843,0),MATCH(X$30,NoSettings!$C$1:$AG$1,0))</f>
        <v>278100000000000</v>
      </c>
      <c r="Y152">
        <f>INDEX(NoSettings!$C$2:$AG$6843,MATCH($C152,NoSettings!$A$2:$A$6843,0),MATCH(Y$30,NoSettings!$C$1:$AG$1,0))</f>
        <v>284500000000000</v>
      </c>
      <c r="Z152">
        <f>INDEX(NoSettings!$C$2:$AG$6843,MATCH($C152,NoSettings!$A$2:$A$6843,0),MATCH(Z$30,NoSettings!$C$1:$AG$1,0))</f>
        <v>291000000000000</v>
      </c>
      <c r="AA152">
        <f>INDEX(NoSettings!$C$2:$AG$6843,MATCH($C152,NoSettings!$A$2:$A$6843,0),MATCH(AA$30,NoSettings!$C$1:$AG$1,0))</f>
        <v>297700000000000</v>
      </c>
      <c r="AB152">
        <f>INDEX(NoSettings!$C$2:$AG$6843,MATCH($C152,NoSettings!$A$2:$A$6843,0),MATCH(AB$30,NoSettings!$C$1:$AG$1,0))</f>
        <v>304600000000000</v>
      </c>
      <c r="AC152">
        <f>INDEX(NoSettings!$C$2:$AG$6843,MATCH($C152,NoSettings!$A$2:$A$6843,0),MATCH(AC$30,NoSettings!$C$1:$AG$1,0))</f>
        <v>311600000000000</v>
      </c>
      <c r="AD152">
        <f>INDEX(NoSettings!$C$2:$AG$6843,MATCH($C152,NoSettings!$A$2:$A$6843,0),MATCH(AD$30,NoSettings!$C$1:$AG$1,0))</f>
        <v>318700000000000</v>
      </c>
      <c r="AE152">
        <f>INDEX(NoSettings!$C$2:$AG$6843,MATCH($C152,NoSettings!$A$2:$A$6843,0),MATCH(AE$30,NoSettings!$C$1:$AG$1,0))</f>
        <v>326100000000000</v>
      </c>
      <c r="AF152">
        <f>INDEX(NoSettings!$C$2:$AG$6843,MATCH($C152,NoSettings!$A$2:$A$6843,0),MATCH(AF$30,NoSettings!$C$1:$AG$1,0))</f>
        <v>333600000000000</v>
      </c>
      <c r="AG152">
        <f>INDEX(NoSettings!$C$2:$AG$6843,MATCH($C152,NoSettings!$A$2:$A$6843,0),MATCH(AG$30,NoSettings!$C$1:$AG$1,0))</f>
        <v>341200000000000</v>
      </c>
      <c r="AH152">
        <f>INDEX(NoSettings!$C$2:$AG$6843,MATCH($C152,NoSettings!$A$2:$A$6843,0),MATCH(AH$30,NoSettings!$C$1:$AG$1,0))</f>
        <v>349100000000000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109900000000000</v>
      </c>
      <c r="E154">
        <f>INDEX(NoSettings!$C$2:$AG$6843,MATCH($C154,NoSettings!$A$2:$A$6843,0),MATCH(E$30,NoSettings!$C$1:$AG$1,0))</f>
        <v>110800000000000</v>
      </c>
      <c r="F154">
        <f>INDEX(NoSettings!$C$2:$AG$6843,MATCH($C154,NoSettings!$A$2:$A$6843,0),MATCH(F$30,NoSettings!$C$1:$AG$1,0))</f>
        <v>113400000000000</v>
      </c>
      <c r="G154">
        <f>INDEX(NoSettings!$C$2:$AG$6843,MATCH($C154,NoSettings!$A$2:$A$6843,0),MATCH(G$30,NoSettings!$C$1:$AG$1,0))</f>
        <v>116000000000000</v>
      </c>
      <c r="H154">
        <f>INDEX(NoSettings!$C$2:$AG$6843,MATCH($C154,NoSettings!$A$2:$A$6843,0),MATCH(H$30,NoSettings!$C$1:$AG$1,0))</f>
        <v>118700000000000</v>
      </c>
      <c r="I154">
        <f>INDEX(NoSettings!$C$2:$AG$6843,MATCH($C154,NoSettings!$A$2:$A$6843,0),MATCH(I$30,NoSettings!$C$1:$AG$1,0))</f>
        <v>121400000000000</v>
      </c>
      <c r="J154">
        <f>INDEX(NoSettings!$C$2:$AG$6843,MATCH($C154,NoSettings!$A$2:$A$6843,0),MATCH(J$30,NoSettings!$C$1:$AG$1,0))</f>
        <v>124200000000000</v>
      </c>
      <c r="K154">
        <f>INDEX(NoSettings!$C$2:$AG$6843,MATCH($C154,NoSettings!$A$2:$A$6843,0),MATCH(K$30,NoSettings!$C$1:$AG$1,0))</f>
        <v>127000000000000</v>
      </c>
      <c r="L154">
        <f>INDEX(NoSettings!$C$2:$AG$6843,MATCH($C154,NoSettings!$A$2:$A$6843,0),MATCH(L$30,NoSettings!$C$1:$AG$1,0))</f>
        <v>130000000000000</v>
      </c>
      <c r="M154">
        <f>INDEX(NoSettings!$C$2:$AG$6843,MATCH($C154,NoSettings!$A$2:$A$6843,0),MATCH(M$30,NoSettings!$C$1:$AG$1,0))</f>
        <v>132900000000000</v>
      </c>
      <c r="N154">
        <f>INDEX(NoSettings!$C$2:$AG$6843,MATCH($C154,NoSettings!$A$2:$A$6843,0),MATCH(N$30,NoSettings!$C$1:$AG$1,0))</f>
        <v>136000000000000</v>
      </c>
      <c r="O154">
        <f>INDEX(NoSettings!$C$2:$AG$6843,MATCH($C154,NoSettings!$A$2:$A$6843,0),MATCH(O$30,NoSettings!$C$1:$AG$1,0))</f>
        <v>139100000000000</v>
      </c>
      <c r="P154">
        <f>INDEX(NoSettings!$C$2:$AG$6843,MATCH($C154,NoSettings!$A$2:$A$6843,0),MATCH(P$30,NoSettings!$C$1:$AG$1,0))</f>
        <v>142300000000000</v>
      </c>
      <c r="Q154">
        <f>INDEX(NoSettings!$C$2:$AG$6843,MATCH($C154,NoSettings!$A$2:$A$6843,0),MATCH(Q$30,NoSettings!$C$1:$AG$1,0))</f>
        <v>145600000000000</v>
      </c>
      <c r="R154">
        <f>INDEX(NoSettings!$C$2:$AG$6843,MATCH($C154,NoSettings!$A$2:$A$6843,0),MATCH(R$30,NoSettings!$C$1:$AG$1,0))</f>
        <v>148900000000000</v>
      </c>
      <c r="S154">
        <f>INDEX(NoSettings!$C$2:$AG$6843,MATCH($C154,NoSettings!$A$2:$A$6843,0),MATCH(S$30,NoSettings!$C$1:$AG$1,0))</f>
        <v>152400000000000</v>
      </c>
      <c r="T154">
        <f>INDEX(NoSettings!$C$2:$AG$6843,MATCH($C154,NoSettings!$A$2:$A$6843,0),MATCH(T$30,NoSettings!$C$1:$AG$1,0))</f>
        <v>155900000000000</v>
      </c>
      <c r="U154">
        <f>INDEX(NoSettings!$C$2:$AG$6843,MATCH($C154,NoSettings!$A$2:$A$6843,0),MATCH(U$30,NoSettings!$C$1:$AG$1,0))</f>
        <v>159500000000000</v>
      </c>
      <c r="V154">
        <f>INDEX(NoSettings!$C$2:$AG$6843,MATCH($C154,NoSettings!$A$2:$A$6843,0),MATCH(V$30,NoSettings!$C$1:$AG$1,0))</f>
        <v>163100000000000</v>
      </c>
      <c r="W154">
        <f>INDEX(NoSettings!$C$2:$AG$6843,MATCH($C154,NoSettings!$A$2:$A$6843,0),MATCH(W$30,NoSettings!$C$1:$AG$1,0))</f>
        <v>166900000000000</v>
      </c>
      <c r="X154">
        <f>INDEX(NoSettings!$C$2:$AG$6843,MATCH($C154,NoSettings!$A$2:$A$6843,0),MATCH(X$30,NoSettings!$C$1:$AG$1,0))</f>
        <v>170700000000000</v>
      </c>
      <c r="Y154">
        <f>INDEX(NoSettings!$C$2:$AG$6843,MATCH($C154,NoSettings!$A$2:$A$6843,0),MATCH(Y$30,NoSettings!$C$1:$AG$1,0))</f>
        <v>174600000000000</v>
      </c>
      <c r="Z154">
        <f>INDEX(NoSettings!$C$2:$AG$6843,MATCH($C154,NoSettings!$A$2:$A$6843,0),MATCH(Z$30,NoSettings!$C$1:$AG$1,0))</f>
        <v>178700000000000</v>
      </c>
      <c r="AA154">
        <f>INDEX(NoSettings!$C$2:$AG$6843,MATCH($C154,NoSettings!$A$2:$A$6843,0),MATCH(AA$30,NoSettings!$C$1:$AG$1,0))</f>
        <v>182800000000000</v>
      </c>
      <c r="AB154">
        <f>INDEX(NoSettings!$C$2:$AG$6843,MATCH($C154,NoSettings!$A$2:$A$6843,0),MATCH(AB$30,NoSettings!$C$1:$AG$1,0))</f>
        <v>187000000000000</v>
      </c>
      <c r="AC154">
        <f>INDEX(NoSettings!$C$2:$AG$6843,MATCH($C154,NoSettings!$A$2:$A$6843,0),MATCH(AC$30,NoSettings!$C$1:$AG$1,0))</f>
        <v>191300000000000</v>
      </c>
      <c r="AD154">
        <f>INDEX(NoSettings!$C$2:$AG$6843,MATCH($C154,NoSettings!$A$2:$A$6843,0),MATCH(AD$30,NoSettings!$C$1:$AG$1,0))</f>
        <v>195700000000000</v>
      </c>
      <c r="AE154">
        <f>INDEX(NoSettings!$C$2:$AG$6843,MATCH($C154,NoSettings!$A$2:$A$6843,0),MATCH(AE$30,NoSettings!$C$1:$AG$1,0))</f>
        <v>200200000000000</v>
      </c>
      <c r="AF154">
        <f>INDEX(NoSettings!$C$2:$AG$6843,MATCH($C154,NoSettings!$A$2:$A$6843,0),MATCH(AF$30,NoSettings!$C$1:$AG$1,0))</f>
        <v>204800000000000</v>
      </c>
      <c r="AG154">
        <f>INDEX(NoSettings!$C$2:$AG$6843,MATCH($C154,NoSettings!$A$2:$A$6843,0),MATCH(AG$30,NoSettings!$C$1:$AG$1,0))</f>
        <v>209500000000000</v>
      </c>
      <c r="AH154">
        <f>INDEX(NoSettings!$C$2:$AG$6843,MATCH($C154,NoSettings!$A$2:$A$6843,0),MATCH(AH$30,NoSettings!$C$1:$AG$1,0))</f>
        <v>214300000000000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78960000000000</v>
      </c>
      <c r="E155">
        <f>INDEX(NoSettings!$C$2:$AG$6843,MATCH($C155,NoSettings!$A$2:$A$6843,0),MATCH(E$30,NoSettings!$C$1:$AG$1,0))</f>
        <v>79660000000000</v>
      </c>
      <c r="F155">
        <f>INDEX(NoSettings!$C$2:$AG$6843,MATCH($C155,NoSettings!$A$2:$A$6843,0),MATCH(F$30,NoSettings!$C$1:$AG$1,0))</f>
        <v>81490000000000</v>
      </c>
      <c r="G155">
        <f>INDEX(NoSettings!$C$2:$AG$6843,MATCH($C155,NoSettings!$A$2:$A$6843,0),MATCH(G$30,NoSettings!$C$1:$AG$1,0))</f>
        <v>83370000000000</v>
      </c>
      <c r="H155">
        <f>INDEX(NoSettings!$C$2:$AG$6843,MATCH($C155,NoSettings!$A$2:$A$6843,0),MATCH(H$30,NoSettings!$C$1:$AG$1,0))</f>
        <v>85290000000000</v>
      </c>
      <c r="I155">
        <f>INDEX(NoSettings!$C$2:$AG$6843,MATCH($C155,NoSettings!$A$2:$A$6843,0),MATCH(I$30,NoSettings!$C$1:$AG$1,0))</f>
        <v>87250000000000</v>
      </c>
      <c r="J155">
        <f>INDEX(NoSettings!$C$2:$AG$6843,MATCH($C155,NoSettings!$A$2:$A$6843,0),MATCH(J$30,NoSettings!$C$1:$AG$1,0))</f>
        <v>89250000000000</v>
      </c>
      <c r="K155">
        <f>INDEX(NoSettings!$C$2:$AG$6843,MATCH($C155,NoSettings!$A$2:$A$6843,0),MATCH(K$30,NoSettings!$C$1:$AG$1,0))</f>
        <v>91310000000000</v>
      </c>
      <c r="L155">
        <f>INDEX(NoSettings!$C$2:$AG$6843,MATCH($C155,NoSettings!$A$2:$A$6843,0),MATCH(L$30,NoSettings!$C$1:$AG$1,0))</f>
        <v>93410000000000</v>
      </c>
      <c r="M155">
        <f>INDEX(NoSettings!$C$2:$AG$6843,MATCH($C155,NoSettings!$A$2:$A$6843,0),MATCH(M$30,NoSettings!$C$1:$AG$1,0))</f>
        <v>95550000000000</v>
      </c>
      <c r="N155">
        <f>INDEX(NoSettings!$C$2:$AG$6843,MATCH($C155,NoSettings!$A$2:$A$6843,0),MATCH(N$30,NoSettings!$C$1:$AG$1,0))</f>
        <v>97750000000000</v>
      </c>
      <c r="O155">
        <f>INDEX(NoSettings!$C$2:$AG$6843,MATCH($C155,NoSettings!$A$2:$A$6843,0),MATCH(O$30,NoSettings!$C$1:$AG$1,0))</f>
        <v>100000000000000</v>
      </c>
      <c r="P155">
        <f>INDEX(NoSettings!$C$2:$AG$6843,MATCH($C155,NoSettings!$A$2:$A$6843,0),MATCH(P$30,NoSettings!$C$1:$AG$1,0))</f>
        <v>102300000000000</v>
      </c>
      <c r="Q155">
        <f>INDEX(NoSettings!$C$2:$AG$6843,MATCH($C155,NoSettings!$A$2:$A$6843,0),MATCH(Q$30,NoSettings!$C$1:$AG$1,0))</f>
        <v>104700000000000</v>
      </c>
      <c r="R155">
        <f>INDEX(NoSettings!$C$2:$AG$6843,MATCH($C155,NoSettings!$A$2:$A$6843,0),MATCH(R$30,NoSettings!$C$1:$AG$1,0))</f>
        <v>107100000000000</v>
      </c>
      <c r="S155">
        <f>INDEX(NoSettings!$C$2:$AG$6843,MATCH($C155,NoSettings!$A$2:$A$6843,0),MATCH(S$30,NoSettings!$C$1:$AG$1,0))</f>
        <v>109500000000000</v>
      </c>
      <c r="T155">
        <f>INDEX(NoSettings!$C$2:$AG$6843,MATCH($C155,NoSettings!$A$2:$A$6843,0),MATCH(T$30,NoSettings!$C$1:$AG$1,0))</f>
        <v>112000000000000</v>
      </c>
      <c r="U155">
        <f>INDEX(NoSettings!$C$2:$AG$6843,MATCH($C155,NoSettings!$A$2:$A$6843,0),MATCH(U$30,NoSettings!$C$1:$AG$1,0))</f>
        <v>114600000000000</v>
      </c>
      <c r="V155">
        <f>INDEX(NoSettings!$C$2:$AG$6843,MATCH($C155,NoSettings!$A$2:$A$6843,0),MATCH(V$30,NoSettings!$C$1:$AG$1,0))</f>
        <v>117300000000000</v>
      </c>
      <c r="W155">
        <f>INDEX(NoSettings!$C$2:$AG$6843,MATCH($C155,NoSettings!$A$2:$A$6843,0),MATCH(W$30,NoSettings!$C$1:$AG$1,0))</f>
        <v>120000000000000</v>
      </c>
      <c r="X155">
        <f>INDEX(NoSettings!$C$2:$AG$6843,MATCH($C155,NoSettings!$A$2:$A$6843,0),MATCH(X$30,NoSettings!$C$1:$AG$1,0))</f>
        <v>122700000000000</v>
      </c>
      <c r="Y155">
        <f>INDEX(NoSettings!$C$2:$AG$6843,MATCH($C155,NoSettings!$A$2:$A$6843,0),MATCH(Y$30,NoSettings!$C$1:$AG$1,0))</f>
        <v>125500000000000</v>
      </c>
      <c r="Z155">
        <f>INDEX(NoSettings!$C$2:$AG$6843,MATCH($C155,NoSettings!$A$2:$A$6843,0),MATCH(Z$30,NoSettings!$C$1:$AG$1,0))</f>
        <v>128400000000000</v>
      </c>
      <c r="AA155">
        <f>INDEX(NoSettings!$C$2:$AG$6843,MATCH($C155,NoSettings!$A$2:$A$6843,0),MATCH(AA$30,NoSettings!$C$1:$AG$1,0))</f>
        <v>131400000000000</v>
      </c>
      <c r="AB155">
        <f>INDEX(NoSettings!$C$2:$AG$6843,MATCH($C155,NoSettings!$A$2:$A$6843,0),MATCH(AB$30,NoSettings!$C$1:$AG$1,0))</f>
        <v>134400000000000</v>
      </c>
      <c r="AC155">
        <f>INDEX(NoSettings!$C$2:$AG$6843,MATCH($C155,NoSettings!$A$2:$A$6843,0),MATCH(AC$30,NoSettings!$C$1:$AG$1,0))</f>
        <v>137500000000000</v>
      </c>
      <c r="AD155">
        <f>INDEX(NoSettings!$C$2:$AG$6843,MATCH($C155,NoSettings!$A$2:$A$6843,0),MATCH(AD$30,NoSettings!$C$1:$AG$1,0))</f>
        <v>140600000000000</v>
      </c>
      <c r="AE155">
        <f>INDEX(NoSettings!$C$2:$AG$6843,MATCH($C155,NoSettings!$A$2:$A$6843,0),MATCH(AE$30,NoSettings!$C$1:$AG$1,0))</f>
        <v>143900000000000</v>
      </c>
      <c r="AF155">
        <f>INDEX(NoSettings!$C$2:$AG$6843,MATCH($C155,NoSettings!$A$2:$A$6843,0),MATCH(AF$30,NoSettings!$C$1:$AG$1,0))</f>
        <v>147200000000000</v>
      </c>
      <c r="AG155">
        <f>INDEX(NoSettings!$C$2:$AG$6843,MATCH($C155,NoSettings!$A$2:$A$6843,0),MATCH(AG$30,NoSettings!$C$1:$AG$1,0))</f>
        <v>150600000000000</v>
      </c>
      <c r="AH155">
        <f>INDEX(NoSettings!$C$2:$AG$6843,MATCH($C155,NoSettings!$A$2:$A$6843,0),MATCH(AH$30,NoSettings!$C$1:$AG$1,0))</f>
        <v>154000000000000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67520000000000</v>
      </c>
      <c r="E156">
        <f>INDEX(NoSettings!$C$2:$AG$6843,MATCH($C156,NoSettings!$A$2:$A$6843,0),MATCH(E$30,NoSettings!$C$1:$AG$1,0))</f>
        <v>68120000000000</v>
      </c>
      <c r="F156">
        <f>INDEX(NoSettings!$C$2:$AG$6843,MATCH($C156,NoSettings!$A$2:$A$6843,0),MATCH(F$30,NoSettings!$C$1:$AG$1,0))</f>
        <v>69690000000000</v>
      </c>
      <c r="G156">
        <f>INDEX(NoSettings!$C$2:$AG$6843,MATCH($C156,NoSettings!$A$2:$A$6843,0),MATCH(G$30,NoSettings!$C$1:$AG$1,0))</f>
        <v>71290000000000</v>
      </c>
      <c r="H156">
        <f>INDEX(NoSettings!$C$2:$AG$6843,MATCH($C156,NoSettings!$A$2:$A$6843,0),MATCH(H$30,NoSettings!$C$1:$AG$1,0))</f>
        <v>72930000000000</v>
      </c>
      <c r="I156">
        <f>INDEX(NoSettings!$C$2:$AG$6843,MATCH($C156,NoSettings!$A$2:$A$6843,0),MATCH(I$30,NoSettings!$C$1:$AG$1,0))</f>
        <v>74610000000000</v>
      </c>
      <c r="J156">
        <f>INDEX(NoSettings!$C$2:$AG$6843,MATCH($C156,NoSettings!$A$2:$A$6843,0),MATCH(J$30,NoSettings!$C$1:$AG$1,0))</f>
        <v>76320000000000</v>
      </c>
      <c r="K156">
        <f>INDEX(NoSettings!$C$2:$AG$6843,MATCH($C156,NoSettings!$A$2:$A$6843,0),MATCH(K$30,NoSettings!$C$1:$AG$1,0))</f>
        <v>78080000000000</v>
      </c>
      <c r="L156">
        <f>INDEX(NoSettings!$C$2:$AG$6843,MATCH($C156,NoSettings!$A$2:$A$6843,0),MATCH(L$30,NoSettings!$C$1:$AG$1,0))</f>
        <v>79870000000000</v>
      </c>
      <c r="M156">
        <f>INDEX(NoSettings!$C$2:$AG$6843,MATCH($C156,NoSettings!$A$2:$A$6843,0),MATCH(M$30,NoSettings!$C$1:$AG$1,0))</f>
        <v>81710000000000</v>
      </c>
      <c r="N156">
        <f>INDEX(NoSettings!$C$2:$AG$6843,MATCH($C156,NoSettings!$A$2:$A$6843,0),MATCH(N$30,NoSettings!$C$1:$AG$1,0))</f>
        <v>83590000000000</v>
      </c>
      <c r="O156">
        <f>INDEX(NoSettings!$C$2:$AG$6843,MATCH($C156,NoSettings!$A$2:$A$6843,0),MATCH(O$30,NoSettings!$C$1:$AG$1,0))</f>
        <v>85510000000000</v>
      </c>
      <c r="P156">
        <f>INDEX(NoSettings!$C$2:$AG$6843,MATCH($C156,NoSettings!$A$2:$A$6843,0),MATCH(P$30,NoSettings!$C$1:$AG$1,0))</f>
        <v>87480000000000</v>
      </c>
      <c r="Q156">
        <f>INDEX(NoSettings!$C$2:$AG$6843,MATCH($C156,NoSettings!$A$2:$A$6843,0),MATCH(Q$30,NoSettings!$C$1:$AG$1,0))</f>
        <v>89490000000000</v>
      </c>
      <c r="R156">
        <f>INDEX(NoSettings!$C$2:$AG$6843,MATCH($C156,NoSettings!$A$2:$A$6843,0),MATCH(R$30,NoSettings!$C$1:$AG$1,0))</f>
        <v>91550000000000</v>
      </c>
      <c r="S156">
        <f>INDEX(NoSettings!$C$2:$AG$6843,MATCH($C156,NoSettings!$A$2:$A$6843,0),MATCH(S$30,NoSettings!$C$1:$AG$1,0))</f>
        <v>93650000000000</v>
      </c>
      <c r="T156">
        <f>INDEX(NoSettings!$C$2:$AG$6843,MATCH($C156,NoSettings!$A$2:$A$6843,0),MATCH(T$30,NoSettings!$C$1:$AG$1,0))</f>
        <v>95810000000000</v>
      </c>
      <c r="U156">
        <f>INDEX(NoSettings!$C$2:$AG$6843,MATCH($C156,NoSettings!$A$2:$A$6843,0),MATCH(U$30,NoSettings!$C$1:$AG$1,0))</f>
        <v>98010000000000</v>
      </c>
      <c r="V156">
        <f>INDEX(NoSettings!$C$2:$AG$6843,MATCH($C156,NoSettings!$A$2:$A$6843,0),MATCH(V$30,NoSettings!$C$1:$AG$1,0))</f>
        <v>100300000000000</v>
      </c>
      <c r="W156">
        <f>INDEX(NoSettings!$C$2:$AG$6843,MATCH($C156,NoSettings!$A$2:$A$6843,0),MATCH(W$30,NoSettings!$C$1:$AG$1,0))</f>
        <v>102600000000000</v>
      </c>
      <c r="X156">
        <f>INDEX(NoSettings!$C$2:$AG$6843,MATCH($C156,NoSettings!$A$2:$A$6843,0),MATCH(X$30,NoSettings!$C$1:$AG$1,0))</f>
        <v>104900000000000</v>
      </c>
      <c r="Y156">
        <f>INDEX(NoSettings!$C$2:$AG$6843,MATCH($C156,NoSettings!$A$2:$A$6843,0),MATCH(Y$30,NoSettings!$C$1:$AG$1,0))</f>
        <v>107300000000000</v>
      </c>
      <c r="Z156">
        <f>INDEX(NoSettings!$C$2:$AG$6843,MATCH($C156,NoSettings!$A$2:$A$6843,0),MATCH(Z$30,NoSettings!$C$1:$AG$1,0))</f>
        <v>109800000000000</v>
      </c>
      <c r="AA156">
        <f>INDEX(NoSettings!$C$2:$AG$6843,MATCH($C156,NoSettings!$A$2:$A$6843,0),MATCH(AA$30,NoSettings!$C$1:$AG$1,0))</f>
        <v>112300000000000</v>
      </c>
      <c r="AB156">
        <f>INDEX(NoSettings!$C$2:$AG$6843,MATCH($C156,NoSettings!$A$2:$A$6843,0),MATCH(AB$30,NoSettings!$C$1:$AG$1,0))</f>
        <v>114900000000000</v>
      </c>
      <c r="AC156">
        <f>INDEX(NoSettings!$C$2:$AG$6843,MATCH($C156,NoSettings!$A$2:$A$6843,0),MATCH(AC$30,NoSettings!$C$1:$AG$1,0))</f>
        <v>117600000000000</v>
      </c>
      <c r="AD156">
        <f>INDEX(NoSettings!$C$2:$AG$6843,MATCH($C156,NoSettings!$A$2:$A$6843,0),MATCH(AD$30,NoSettings!$C$1:$AG$1,0))</f>
        <v>120300000000000</v>
      </c>
      <c r="AE156">
        <f>INDEX(NoSettings!$C$2:$AG$6843,MATCH($C156,NoSettings!$A$2:$A$6843,0),MATCH(AE$30,NoSettings!$C$1:$AG$1,0))</f>
        <v>123000000000000</v>
      </c>
      <c r="AF156">
        <f>INDEX(NoSettings!$C$2:$AG$6843,MATCH($C156,NoSettings!$A$2:$A$6843,0),MATCH(AF$30,NoSettings!$C$1:$AG$1,0))</f>
        <v>125900000000000</v>
      </c>
      <c r="AG156">
        <f>INDEX(NoSettings!$C$2:$AG$6843,MATCH($C156,NoSettings!$A$2:$A$6843,0),MATCH(AG$30,NoSettings!$C$1:$AG$1,0))</f>
        <v>128800000000000</v>
      </c>
      <c r="AH156">
        <f>INDEX(NoSettings!$C$2:$AG$6843,MATCH($C156,NoSettings!$A$2:$A$6843,0),MATCH(AH$30,NoSettings!$C$1:$AG$1,0))</f>
        <v>131700000000000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0</v>
      </c>
      <c r="E157">
        <f>INDEX(NoSettings!$C$2:$AG$6843,MATCH($C157,NoSettings!$A$2:$A$6843,0),MATCH(E$30,NoSettings!$C$1:$AG$1,0))</f>
        <v>0</v>
      </c>
      <c r="F157">
        <f>INDEX(NoSettings!$C$2:$AG$6843,MATCH($C157,NoSettings!$A$2:$A$6843,0),MATCH(F$30,NoSettings!$C$1:$AG$1,0))</f>
        <v>0</v>
      </c>
      <c r="G157">
        <f>INDEX(NoSettings!$C$2:$AG$6843,MATCH($C157,NoSettings!$A$2:$A$6843,0),MATCH(G$30,NoSettings!$C$1:$AG$1,0))</f>
        <v>0</v>
      </c>
      <c r="H157">
        <f>INDEX(NoSettings!$C$2:$AG$6843,MATCH($C157,NoSettings!$A$2:$A$6843,0),MATCH(H$30,NoSettings!$C$1:$AG$1,0))</f>
        <v>0</v>
      </c>
      <c r="I157">
        <f>INDEX(NoSettings!$C$2:$AG$6843,MATCH($C157,NoSettings!$A$2:$A$6843,0),MATCH(I$30,NoSettings!$C$1:$AG$1,0))</f>
        <v>0</v>
      </c>
      <c r="J157">
        <f>INDEX(NoSettings!$C$2:$AG$6843,MATCH($C157,NoSettings!$A$2:$A$6843,0),MATCH(J$30,NoSettings!$C$1:$AG$1,0))</f>
        <v>0</v>
      </c>
      <c r="K157">
        <f>INDEX(NoSettings!$C$2:$AG$6843,MATCH($C157,NoSettings!$A$2:$A$6843,0),MATCH(K$30,NoSettings!$C$1:$AG$1,0))</f>
        <v>0</v>
      </c>
      <c r="L157">
        <f>INDEX(NoSettings!$C$2:$AG$6843,MATCH($C157,NoSettings!$A$2:$A$6843,0),MATCH(L$30,NoSettings!$C$1:$AG$1,0))</f>
        <v>0</v>
      </c>
      <c r="M157">
        <f>INDEX(NoSettings!$C$2:$AG$6843,MATCH($C157,NoSettings!$A$2:$A$6843,0),MATCH(M$30,NoSettings!$C$1:$AG$1,0))</f>
        <v>0</v>
      </c>
      <c r="N157">
        <f>INDEX(NoSettings!$C$2:$AG$6843,MATCH($C157,NoSettings!$A$2:$A$6843,0),MATCH(N$30,NoSettings!$C$1:$AG$1,0))</f>
        <v>0</v>
      </c>
      <c r="O157">
        <f>INDEX(NoSettings!$C$2:$AG$6843,MATCH($C157,NoSettings!$A$2:$A$6843,0),MATCH(O$30,NoSettings!$C$1:$AG$1,0))</f>
        <v>0</v>
      </c>
      <c r="P157">
        <f>INDEX(NoSettings!$C$2:$AG$6843,MATCH($C157,NoSettings!$A$2:$A$6843,0),MATCH(P$30,NoSettings!$C$1:$AG$1,0))</f>
        <v>0</v>
      </c>
      <c r="Q157">
        <f>INDEX(NoSettings!$C$2:$AG$6843,MATCH($C157,NoSettings!$A$2:$A$6843,0),MATCH(Q$30,NoSettings!$C$1:$AG$1,0))</f>
        <v>0</v>
      </c>
      <c r="R157">
        <f>INDEX(NoSettings!$C$2:$AG$6843,MATCH($C157,NoSettings!$A$2:$A$6843,0),MATCH(R$30,NoSettings!$C$1:$AG$1,0))</f>
        <v>0</v>
      </c>
      <c r="S157">
        <f>INDEX(NoSettings!$C$2:$AG$6843,MATCH($C157,NoSettings!$A$2:$A$6843,0),MATCH(S$30,NoSettings!$C$1:$AG$1,0))</f>
        <v>0</v>
      </c>
      <c r="T157">
        <f>INDEX(NoSettings!$C$2:$AG$6843,MATCH($C157,NoSettings!$A$2:$A$6843,0),MATCH(T$30,NoSettings!$C$1:$AG$1,0))</f>
        <v>0</v>
      </c>
      <c r="U157">
        <f>INDEX(NoSettings!$C$2:$AG$6843,MATCH($C157,NoSettings!$A$2:$A$6843,0),MATCH(U$30,NoSettings!$C$1:$AG$1,0))</f>
        <v>0</v>
      </c>
      <c r="V157">
        <f>INDEX(NoSettings!$C$2:$AG$6843,MATCH($C157,NoSettings!$A$2:$A$6843,0),MATCH(V$30,NoSettings!$C$1:$AG$1,0))</f>
        <v>0</v>
      </c>
      <c r="W157">
        <f>INDEX(NoSettings!$C$2:$AG$6843,MATCH($C157,NoSettings!$A$2:$A$6843,0),MATCH(W$30,NoSettings!$C$1:$AG$1,0))</f>
        <v>0</v>
      </c>
      <c r="X157">
        <f>INDEX(NoSettings!$C$2:$AG$6843,MATCH($C157,NoSettings!$A$2:$A$6843,0),MATCH(X$30,NoSettings!$C$1:$AG$1,0))</f>
        <v>0</v>
      </c>
      <c r="Y157">
        <f>INDEX(NoSettings!$C$2:$AG$6843,MATCH($C157,NoSettings!$A$2:$A$6843,0),MATCH(Y$30,NoSettings!$C$1:$AG$1,0))</f>
        <v>0</v>
      </c>
      <c r="Z157">
        <f>INDEX(NoSettings!$C$2:$AG$6843,MATCH($C157,NoSettings!$A$2:$A$6843,0),MATCH(Z$30,NoSettings!$C$1:$AG$1,0))</f>
        <v>0</v>
      </c>
      <c r="AA157">
        <f>INDEX(NoSettings!$C$2:$AG$6843,MATCH($C157,NoSettings!$A$2:$A$6843,0),MATCH(AA$30,NoSettings!$C$1:$AG$1,0))</f>
        <v>0</v>
      </c>
      <c r="AB157">
        <f>INDEX(NoSettings!$C$2:$AG$6843,MATCH($C157,NoSettings!$A$2:$A$6843,0),MATCH(AB$30,NoSettings!$C$1:$AG$1,0))</f>
        <v>0</v>
      </c>
      <c r="AC157">
        <f>INDEX(NoSettings!$C$2:$AG$6843,MATCH($C157,NoSettings!$A$2:$A$6843,0),MATCH(AC$30,NoSettings!$C$1:$AG$1,0))</f>
        <v>0</v>
      </c>
      <c r="AD157">
        <f>INDEX(NoSettings!$C$2:$AG$6843,MATCH($C157,NoSettings!$A$2:$A$6843,0),MATCH(AD$30,NoSettings!$C$1:$AG$1,0))</f>
        <v>0</v>
      </c>
      <c r="AE157">
        <f>INDEX(NoSettings!$C$2:$AG$6843,MATCH($C157,NoSettings!$A$2:$A$6843,0),MATCH(AE$30,NoSettings!$C$1:$AG$1,0))</f>
        <v>0</v>
      </c>
      <c r="AF157">
        <f>INDEX(NoSettings!$C$2:$AG$6843,MATCH($C157,NoSettings!$A$2:$A$6843,0),MATCH(AF$30,NoSettings!$C$1:$AG$1,0))</f>
        <v>0</v>
      </c>
      <c r="AG157">
        <f>INDEX(NoSettings!$C$2:$AG$6843,MATCH($C157,NoSettings!$A$2:$A$6843,0),MATCH(AG$30,NoSettings!$C$1:$AG$1,0))</f>
        <v>0</v>
      </c>
      <c r="AH157">
        <f>INDEX(NoSettings!$C$2:$AG$6843,MATCH($C157,NoSettings!$A$2:$A$6843,0),MATCH(AH$30,NoSettings!$C$1:$AG$1,0))</f>
        <v>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0</v>
      </c>
      <c r="E161">
        <f>INDEX(NoSettings!$C$2:$AG$6843,MATCH($C161,NoSettings!$A$2:$A$6843,0),MATCH(E$30,NoSettings!$C$1:$AG$1,0))</f>
        <v>0</v>
      </c>
      <c r="F161">
        <f>INDEX(NoSettings!$C$2:$AG$6843,MATCH($C161,NoSettings!$A$2:$A$6843,0),MATCH(F$30,NoSettings!$C$1:$AG$1,0))</f>
        <v>0</v>
      </c>
      <c r="G161">
        <f>INDEX(NoSettings!$C$2:$AG$6843,MATCH($C161,NoSettings!$A$2:$A$6843,0),MATCH(G$30,NoSettings!$C$1:$AG$1,0))</f>
        <v>0</v>
      </c>
      <c r="H161">
        <f>INDEX(NoSettings!$C$2:$AG$6843,MATCH($C161,NoSettings!$A$2:$A$6843,0),MATCH(H$30,NoSettings!$C$1:$AG$1,0))</f>
        <v>0</v>
      </c>
      <c r="I161">
        <f>INDEX(NoSettings!$C$2:$AG$6843,MATCH($C161,NoSettings!$A$2:$A$6843,0),MATCH(I$30,NoSettings!$C$1:$AG$1,0))</f>
        <v>0</v>
      </c>
      <c r="J161">
        <f>INDEX(NoSettings!$C$2:$AG$6843,MATCH($C161,NoSettings!$A$2:$A$6843,0),MATCH(J$30,NoSettings!$C$1:$AG$1,0))</f>
        <v>0</v>
      </c>
      <c r="K161">
        <f>INDEX(NoSettings!$C$2:$AG$6843,MATCH($C161,NoSettings!$A$2:$A$6843,0),MATCH(K$30,NoSettings!$C$1:$AG$1,0))</f>
        <v>0</v>
      </c>
      <c r="L161">
        <f>INDEX(NoSettings!$C$2:$AG$6843,MATCH($C161,NoSettings!$A$2:$A$6843,0),MATCH(L$30,NoSettings!$C$1:$AG$1,0))</f>
        <v>0</v>
      </c>
      <c r="M161">
        <f>INDEX(NoSettings!$C$2:$AG$6843,MATCH($C161,NoSettings!$A$2:$A$6843,0),MATCH(M$30,NoSettings!$C$1:$AG$1,0))</f>
        <v>0</v>
      </c>
      <c r="N161">
        <f>INDEX(NoSettings!$C$2:$AG$6843,MATCH($C161,NoSettings!$A$2:$A$6843,0),MATCH(N$30,NoSettings!$C$1:$AG$1,0))</f>
        <v>0</v>
      </c>
      <c r="O161">
        <f>INDEX(NoSettings!$C$2:$AG$6843,MATCH($C161,NoSettings!$A$2:$A$6843,0),MATCH(O$30,NoSettings!$C$1:$AG$1,0))</f>
        <v>0</v>
      </c>
      <c r="P161">
        <f>INDEX(NoSettings!$C$2:$AG$6843,MATCH($C161,NoSettings!$A$2:$A$6843,0),MATCH(P$30,NoSettings!$C$1:$AG$1,0))</f>
        <v>0</v>
      </c>
      <c r="Q161">
        <f>INDEX(NoSettings!$C$2:$AG$6843,MATCH($C161,NoSettings!$A$2:$A$6843,0),MATCH(Q$30,NoSettings!$C$1:$AG$1,0))</f>
        <v>0</v>
      </c>
      <c r="R161">
        <f>INDEX(NoSettings!$C$2:$AG$6843,MATCH($C161,NoSettings!$A$2:$A$6843,0),MATCH(R$30,NoSettings!$C$1:$AG$1,0))</f>
        <v>0</v>
      </c>
      <c r="S161">
        <f>INDEX(NoSettings!$C$2:$AG$6843,MATCH($C161,NoSettings!$A$2:$A$6843,0),MATCH(S$30,NoSettings!$C$1:$AG$1,0))</f>
        <v>0</v>
      </c>
      <c r="T161">
        <f>INDEX(NoSettings!$C$2:$AG$6843,MATCH($C161,NoSettings!$A$2:$A$6843,0),MATCH(T$30,NoSettings!$C$1:$AG$1,0))</f>
        <v>0</v>
      </c>
      <c r="U161">
        <f>INDEX(NoSettings!$C$2:$AG$6843,MATCH($C161,NoSettings!$A$2:$A$6843,0),MATCH(U$30,NoSettings!$C$1:$AG$1,0))</f>
        <v>0</v>
      </c>
      <c r="V161">
        <f>INDEX(NoSettings!$C$2:$AG$6843,MATCH($C161,NoSettings!$A$2:$A$6843,0),MATCH(V$30,NoSettings!$C$1:$AG$1,0))</f>
        <v>0</v>
      </c>
      <c r="W161">
        <f>INDEX(NoSettings!$C$2:$AG$6843,MATCH($C161,NoSettings!$A$2:$A$6843,0),MATCH(W$30,NoSettings!$C$1:$AG$1,0))</f>
        <v>0</v>
      </c>
      <c r="X161">
        <f>INDEX(NoSettings!$C$2:$AG$6843,MATCH($C161,NoSettings!$A$2:$A$6843,0),MATCH(X$30,NoSettings!$C$1:$AG$1,0))</f>
        <v>0</v>
      </c>
      <c r="Y161">
        <f>INDEX(NoSettings!$C$2:$AG$6843,MATCH($C161,NoSettings!$A$2:$A$6843,0),MATCH(Y$30,NoSettings!$C$1:$AG$1,0))</f>
        <v>0</v>
      </c>
      <c r="Z161">
        <f>INDEX(NoSettings!$C$2:$AG$6843,MATCH($C161,NoSettings!$A$2:$A$6843,0),MATCH(Z$30,NoSettings!$C$1:$AG$1,0))</f>
        <v>0</v>
      </c>
      <c r="AA161">
        <f>INDEX(NoSettings!$C$2:$AG$6843,MATCH($C161,NoSettings!$A$2:$A$6843,0),MATCH(AA$30,NoSettings!$C$1:$AG$1,0))</f>
        <v>0</v>
      </c>
      <c r="AB161">
        <f>INDEX(NoSettings!$C$2:$AG$6843,MATCH($C161,NoSettings!$A$2:$A$6843,0),MATCH(AB$30,NoSettings!$C$1:$AG$1,0))</f>
        <v>0</v>
      </c>
      <c r="AC161">
        <f>INDEX(NoSettings!$C$2:$AG$6843,MATCH($C161,NoSettings!$A$2:$A$6843,0),MATCH(AC$30,NoSettings!$C$1:$AG$1,0))</f>
        <v>0</v>
      </c>
      <c r="AD161">
        <f>INDEX(NoSettings!$C$2:$AG$6843,MATCH($C161,NoSettings!$A$2:$A$6843,0),MATCH(AD$30,NoSettings!$C$1:$AG$1,0))</f>
        <v>0</v>
      </c>
      <c r="AE161">
        <f>INDEX(NoSettings!$C$2:$AG$6843,MATCH($C161,NoSettings!$A$2:$A$6843,0),MATCH(AE$30,NoSettings!$C$1:$AG$1,0))</f>
        <v>0</v>
      </c>
      <c r="AF161">
        <f>INDEX(NoSettings!$C$2:$AG$6843,MATCH($C161,NoSettings!$A$2:$A$6843,0),MATCH(AF$30,NoSettings!$C$1:$AG$1,0))</f>
        <v>0</v>
      </c>
      <c r="AG161">
        <f>INDEX(NoSettings!$C$2:$AG$6843,MATCH($C161,NoSettings!$A$2:$A$6843,0),MATCH(AG$30,NoSettings!$C$1:$AG$1,0))</f>
        <v>0</v>
      </c>
      <c r="AH161">
        <f>INDEX(NoSettings!$C$2:$AG$6843,MATCH($C161,NoSettings!$A$2:$A$6843,0),MATCH(AH$30,NoSettings!$C$1:$AG$1,0))</f>
        <v>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58150000000000</v>
      </c>
      <c r="E163">
        <f>INDEX(NoSettings!$C$2:$AG$6843,MATCH($C163,NoSettings!$A$2:$A$6843,0),MATCH(E$30,NoSettings!$C$1:$AG$1,0))</f>
        <v>57970000000000</v>
      </c>
      <c r="F163">
        <f>INDEX(NoSettings!$C$2:$AG$6843,MATCH($C163,NoSettings!$A$2:$A$6843,0),MATCH(F$30,NoSettings!$C$1:$AG$1,0))</f>
        <v>59310000000000</v>
      </c>
      <c r="G163">
        <f>INDEX(NoSettings!$C$2:$AG$6843,MATCH($C163,NoSettings!$A$2:$A$6843,0),MATCH(G$30,NoSettings!$C$1:$AG$1,0))</f>
        <v>60670000000000</v>
      </c>
      <c r="H163">
        <f>INDEX(NoSettings!$C$2:$AG$6843,MATCH($C163,NoSettings!$A$2:$A$6843,0),MATCH(H$30,NoSettings!$C$1:$AG$1,0))</f>
        <v>62070000000000</v>
      </c>
      <c r="I163">
        <f>INDEX(NoSettings!$C$2:$AG$6843,MATCH($C163,NoSettings!$A$2:$A$6843,0),MATCH(I$30,NoSettings!$C$1:$AG$1,0))</f>
        <v>63500000000000</v>
      </c>
      <c r="J163">
        <f>INDEX(NoSettings!$C$2:$AG$6843,MATCH($C163,NoSettings!$A$2:$A$6843,0),MATCH(J$30,NoSettings!$C$1:$AG$1,0))</f>
        <v>64960000000000</v>
      </c>
      <c r="K163">
        <f>INDEX(NoSettings!$C$2:$AG$6843,MATCH($C163,NoSettings!$A$2:$A$6843,0),MATCH(K$30,NoSettings!$C$1:$AG$1,0))</f>
        <v>66450000000000</v>
      </c>
      <c r="L163">
        <f>INDEX(NoSettings!$C$2:$AG$6843,MATCH($C163,NoSettings!$A$2:$A$6843,0),MATCH(L$30,NoSettings!$C$1:$AG$1,0))</f>
        <v>67980000000000</v>
      </c>
      <c r="M163">
        <f>INDEX(NoSettings!$C$2:$AG$6843,MATCH($C163,NoSettings!$A$2:$A$6843,0),MATCH(M$30,NoSettings!$C$1:$AG$1,0))</f>
        <v>69540000000000</v>
      </c>
      <c r="N163">
        <f>INDEX(NoSettings!$C$2:$AG$6843,MATCH($C163,NoSettings!$A$2:$A$6843,0),MATCH(N$30,NoSettings!$C$1:$AG$1,0))</f>
        <v>71140000000000</v>
      </c>
      <c r="O163">
        <f>INDEX(NoSettings!$C$2:$AG$6843,MATCH($C163,NoSettings!$A$2:$A$6843,0),MATCH(O$30,NoSettings!$C$1:$AG$1,0))</f>
        <v>72780000000000</v>
      </c>
      <c r="P163">
        <f>INDEX(NoSettings!$C$2:$AG$6843,MATCH($C163,NoSettings!$A$2:$A$6843,0),MATCH(P$30,NoSettings!$C$1:$AG$1,0))</f>
        <v>74450000000000</v>
      </c>
      <c r="Q163">
        <f>INDEX(NoSettings!$C$2:$AG$6843,MATCH($C163,NoSettings!$A$2:$A$6843,0),MATCH(Q$30,NoSettings!$C$1:$AG$1,0))</f>
        <v>76160000000000</v>
      </c>
      <c r="R163">
        <f>INDEX(NoSettings!$C$2:$AG$6843,MATCH($C163,NoSettings!$A$2:$A$6843,0),MATCH(R$30,NoSettings!$C$1:$AG$1,0))</f>
        <v>77920000000000</v>
      </c>
      <c r="S163">
        <f>INDEX(NoSettings!$C$2:$AG$6843,MATCH($C163,NoSettings!$A$2:$A$6843,0),MATCH(S$30,NoSettings!$C$1:$AG$1,0))</f>
        <v>79710000000000</v>
      </c>
      <c r="T163">
        <f>INDEX(NoSettings!$C$2:$AG$6843,MATCH($C163,NoSettings!$A$2:$A$6843,0),MATCH(T$30,NoSettings!$C$1:$AG$1,0))</f>
        <v>81540000000000</v>
      </c>
      <c r="U163">
        <f>INDEX(NoSettings!$C$2:$AG$6843,MATCH($C163,NoSettings!$A$2:$A$6843,0),MATCH(U$30,NoSettings!$C$1:$AG$1,0))</f>
        <v>83420000000000</v>
      </c>
      <c r="V163">
        <f>INDEX(NoSettings!$C$2:$AG$6843,MATCH($C163,NoSettings!$A$2:$A$6843,0),MATCH(V$30,NoSettings!$C$1:$AG$1,0))</f>
        <v>85330000000000</v>
      </c>
      <c r="W163">
        <f>INDEX(NoSettings!$C$2:$AG$6843,MATCH($C163,NoSettings!$A$2:$A$6843,0),MATCH(W$30,NoSettings!$C$1:$AG$1,0))</f>
        <v>87300000000000</v>
      </c>
      <c r="X163">
        <f>INDEX(NoSettings!$C$2:$AG$6843,MATCH($C163,NoSettings!$A$2:$A$6843,0),MATCH(X$30,NoSettings!$C$1:$AG$1,0))</f>
        <v>89310000000000</v>
      </c>
      <c r="Y163">
        <f>INDEX(NoSettings!$C$2:$AG$6843,MATCH($C163,NoSettings!$A$2:$A$6843,0),MATCH(Y$30,NoSettings!$C$1:$AG$1,0))</f>
        <v>91360000000000</v>
      </c>
      <c r="Z163">
        <f>INDEX(NoSettings!$C$2:$AG$6843,MATCH($C163,NoSettings!$A$2:$A$6843,0),MATCH(Z$30,NoSettings!$C$1:$AG$1,0))</f>
        <v>93460000000000</v>
      </c>
      <c r="AA163">
        <f>INDEX(NoSettings!$C$2:$AG$6843,MATCH($C163,NoSettings!$A$2:$A$6843,0),MATCH(AA$30,NoSettings!$C$1:$AG$1,0))</f>
        <v>95610000000000</v>
      </c>
      <c r="AB163">
        <f>INDEX(NoSettings!$C$2:$AG$6843,MATCH($C163,NoSettings!$A$2:$A$6843,0),MATCH(AB$30,NoSettings!$C$1:$AG$1,0))</f>
        <v>97810000000000</v>
      </c>
      <c r="AC163">
        <f>INDEX(NoSettings!$C$2:$AG$6843,MATCH($C163,NoSettings!$A$2:$A$6843,0),MATCH(AC$30,NoSettings!$C$1:$AG$1,0))</f>
        <v>100100000000000</v>
      </c>
      <c r="AD163">
        <f>INDEX(NoSettings!$C$2:$AG$6843,MATCH($C163,NoSettings!$A$2:$A$6843,0),MATCH(AD$30,NoSettings!$C$1:$AG$1,0))</f>
        <v>102400000000000</v>
      </c>
      <c r="AE163">
        <f>INDEX(NoSettings!$C$2:$AG$6843,MATCH($C163,NoSettings!$A$2:$A$6843,0),MATCH(AE$30,NoSettings!$C$1:$AG$1,0))</f>
        <v>104700000000000</v>
      </c>
      <c r="AF163">
        <f>INDEX(NoSettings!$C$2:$AG$6843,MATCH($C163,NoSettings!$A$2:$A$6843,0),MATCH(AF$30,NoSettings!$C$1:$AG$1,0))</f>
        <v>107100000000000</v>
      </c>
      <c r="AG163">
        <f>INDEX(NoSettings!$C$2:$AG$6843,MATCH($C163,NoSettings!$A$2:$A$6843,0),MATCH(AG$30,NoSettings!$C$1:$AG$1,0))</f>
        <v>109600000000000</v>
      </c>
      <c r="AH163">
        <f>INDEX(NoSettings!$C$2:$AG$6843,MATCH($C163,NoSettings!$A$2:$A$6843,0),MATCH(AH$30,NoSettings!$C$1:$AG$1,0))</f>
        <v>112100000000000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19020000000000</v>
      </c>
      <c r="E164">
        <f>INDEX(NoSettings!$C$2:$AG$6843,MATCH($C164,NoSettings!$A$2:$A$6843,0),MATCH(E$30,NoSettings!$C$1:$AG$1,0))</f>
        <v>18960000000000</v>
      </c>
      <c r="F164">
        <f>INDEX(NoSettings!$C$2:$AG$6843,MATCH($C164,NoSettings!$A$2:$A$6843,0),MATCH(F$30,NoSettings!$C$1:$AG$1,0))</f>
        <v>19390000000000</v>
      </c>
      <c r="G164">
        <f>INDEX(NoSettings!$C$2:$AG$6843,MATCH($C164,NoSettings!$A$2:$A$6843,0),MATCH(G$30,NoSettings!$C$1:$AG$1,0))</f>
        <v>19840000000000</v>
      </c>
      <c r="H164">
        <f>INDEX(NoSettings!$C$2:$AG$6843,MATCH($C164,NoSettings!$A$2:$A$6843,0),MATCH(H$30,NoSettings!$C$1:$AG$1,0))</f>
        <v>20300000000000</v>
      </c>
      <c r="I164">
        <f>INDEX(NoSettings!$C$2:$AG$6843,MATCH($C164,NoSettings!$A$2:$A$6843,0),MATCH(I$30,NoSettings!$C$1:$AG$1,0))</f>
        <v>20760000000000</v>
      </c>
      <c r="J164">
        <f>INDEX(NoSettings!$C$2:$AG$6843,MATCH($C164,NoSettings!$A$2:$A$6843,0),MATCH(J$30,NoSettings!$C$1:$AG$1,0))</f>
        <v>21240000000000</v>
      </c>
      <c r="K164">
        <f>INDEX(NoSettings!$C$2:$AG$6843,MATCH($C164,NoSettings!$A$2:$A$6843,0),MATCH(K$30,NoSettings!$C$1:$AG$1,0))</f>
        <v>21730000000000</v>
      </c>
      <c r="L164">
        <f>INDEX(NoSettings!$C$2:$AG$6843,MATCH($C164,NoSettings!$A$2:$A$6843,0),MATCH(L$30,NoSettings!$C$1:$AG$1,0))</f>
        <v>22230000000000</v>
      </c>
      <c r="M164">
        <f>INDEX(NoSettings!$C$2:$AG$6843,MATCH($C164,NoSettings!$A$2:$A$6843,0),MATCH(M$30,NoSettings!$C$1:$AG$1,0))</f>
        <v>22740000000000</v>
      </c>
      <c r="N164">
        <f>INDEX(NoSettings!$C$2:$AG$6843,MATCH($C164,NoSettings!$A$2:$A$6843,0),MATCH(N$30,NoSettings!$C$1:$AG$1,0))</f>
        <v>23260000000000</v>
      </c>
      <c r="O164">
        <f>INDEX(NoSettings!$C$2:$AG$6843,MATCH($C164,NoSettings!$A$2:$A$6843,0),MATCH(O$30,NoSettings!$C$1:$AG$1,0))</f>
        <v>23800000000000</v>
      </c>
      <c r="P164">
        <f>INDEX(NoSettings!$C$2:$AG$6843,MATCH($C164,NoSettings!$A$2:$A$6843,0),MATCH(P$30,NoSettings!$C$1:$AG$1,0))</f>
        <v>24350000000000</v>
      </c>
      <c r="Q164">
        <f>INDEX(NoSettings!$C$2:$AG$6843,MATCH($C164,NoSettings!$A$2:$A$6843,0),MATCH(Q$30,NoSettings!$C$1:$AG$1,0))</f>
        <v>24910000000000</v>
      </c>
      <c r="R164">
        <f>INDEX(NoSettings!$C$2:$AG$6843,MATCH($C164,NoSettings!$A$2:$A$6843,0),MATCH(R$30,NoSettings!$C$1:$AG$1,0))</f>
        <v>25480000000000</v>
      </c>
      <c r="S164">
        <f>INDEX(NoSettings!$C$2:$AG$6843,MATCH($C164,NoSettings!$A$2:$A$6843,0),MATCH(S$30,NoSettings!$C$1:$AG$1,0))</f>
        <v>26060000000000</v>
      </c>
      <c r="T164">
        <f>INDEX(NoSettings!$C$2:$AG$6843,MATCH($C164,NoSettings!$A$2:$A$6843,0),MATCH(T$30,NoSettings!$C$1:$AG$1,0))</f>
        <v>26660000000000</v>
      </c>
      <c r="U164">
        <f>INDEX(NoSettings!$C$2:$AG$6843,MATCH($C164,NoSettings!$A$2:$A$6843,0),MATCH(U$30,NoSettings!$C$1:$AG$1,0))</f>
        <v>27280000000000</v>
      </c>
      <c r="V164">
        <f>INDEX(NoSettings!$C$2:$AG$6843,MATCH($C164,NoSettings!$A$2:$A$6843,0),MATCH(V$30,NoSettings!$C$1:$AG$1,0))</f>
        <v>27910000000000</v>
      </c>
      <c r="W164">
        <f>INDEX(NoSettings!$C$2:$AG$6843,MATCH($C164,NoSettings!$A$2:$A$6843,0),MATCH(W$30,NoSettings!$C$1:$AG$1,0))</f>
        <v>28550000000000</v>
      </c>
      <c r="X164">
        <f>INDEX(NoSettings!$C$2:$AG$6843,MATCH($C164,NoSettings!$A$2:$A$6843,0),MATCH(X$30,NoSettings!$C$1:$AG$1,0))</f>
        <v>29200000000000</v>
      </c>
      <c r="Y164">
        <f>INDEX(NoSettings!$C$2:$AG$6843,MATCH($C164,NoSettings!$A$2:$A$6843,0),MATCH(Y$30,NoSettings!$C$1:$AG$1,0))</f>
        <v>29880000000000</v>
      </c>
      <c r="Z164">
        <f>INDEX(NoSettings!$C$2:$AG$6843,MATCH($C164,NoSettings!$A$2:$A$6843,0),MATCH(Z$30,NoSettings!$C$1:$AG$1,0))</f>
        <v>30560000000000</v>
      </c>
      <c r="AA164">
        <f>INDEX(NoSettings!$C$2:$AG$6843,MATCH($C164,NoSettings!$A$2:$A$6843,0),MATCH(AA$30,NoSettings!$C$1:$AG$1,0))</f>
        <v>31270000000000</v>
      </c>
      <c r="AB164">
        <f>INDEX(NoSettings!$C$2:$AG$6843,MATCH($C164,NoSettings!$A$2:$A$6843,0),MATCH(AB$30,NoSettings!$C$1:$AG$1,0))</f>
        <v>31980000000000</v>
      </c>
      <c r="AC164">
        <f>INDEX(NoSettings!$C$2:$AG$6843,MATCH($C164,NoSettings!$A$2:$A$6843,0),MATCH(AC$30,NoSettings!$C$1:$AG$1,0))</f>
        <v>32720000000000</v>
      </c>
      <c r="AD164">
        <f>INDEX(NoSettings!$C$2:$AG$6843,MATCH($C164,NoSettings!$A$2:$A$6843,0),MATCH(AD$30,NoSettings!$C$1:$AG$1,0))</f>
        <v>33470000000000</v>
      </c>
      <c r="AE164">
        <f>INDEX(NoSettings!$C$2:$AG$6843,MATCH($C164,NoSettings!$A$2:$A$6843,0),MATCH(AE$30,NoSettings!$C$1:$AG$1,0))</f>
        <v>34240000000000</v>
      </c>
      <c r="AF164">
        <f>INDEX(NoSettings!$C$2:$AG$6843,MATCH($C164,NoSettings!$A$2:$A$6843,0),MATCH(AF$30,NoSettings!$C$1:$AG$1,0))</f>
        <v>35030000000000</v>
      </c>
      <c r="AG164">
        <f>INDEX(NoSettings!$C$2:$AG$6843,MATCH($C164,NoSettings!$A$2:$A$6843,0),MATCH(AG$30,NoSettings!$C$1:$AG$1,0))</f>
        <v>35840000000000</v>
      </c>
      <c r="AH164">
        <f>INDEX(NoSettings!$C$2:$AG$6843,MATCH($C164,NoSettings!$A$2:$A$6843,0),MATCH(AH$30,NoSettings!$C$1:$AG$1,0))</f>
        <v>36660000000000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67400000000000</v>
      </c>
      <c r="E167">
        <f>INDEX(NoSettings!$C$2:$AG$6843,MATCH($C167,NoSettings!$A$2:$A$6843,0),MATCH(E$30,NoSettings!$C$1:$AG$1,0))</f>
        <v>67200000000000</v>
      </c>
      <c r="F167">
        <f>INDEX(NoSettings!$C$2:$AG$6843,MATCH($C167,NoSettings!$A$2:$A$6843,0),MATCH(F$30,NoSettings!$C$1:$AG$1,0))</f>
        <v>68740000000000</v>
      </c>
      <c r="G167">
        <f>INDEX(NoSettings!$C$2:$AG$6843,MATCH($C167,NoSettings!$A$2:$A$6843,0),MATCH(G$30,NoSettings!$C$1:$AG$1,0))</f>
        <v>70320000000000</v>
      </c>
      <c r="H167">
        <f>INDEX(NoSettings!$C$2:$AG$6843,MATCH($C167,NoSettings!$A$2:$A$6843,0),MATCH(H$30,NoSettings!$C$1:$AG$1,0))</f>
        <v>71940000000000</v>
      </c>
      <c r="I167">
        <f>INDEX(NoSettings!$C$2:$AG$6843,MATCH($C167,NoSettings!$A$2:$A$6843,0),MATCH(I$30,NoSettings!$C$1:$AG$1,0))</f>
        <v>73590000000000</v>
      </c>
      <c r="J167">
        <f>INDEX(NoSettings!$C$2:$AG$6843,MATCH($C167,NoSettings!$A$2:$A$6843,0),MATCH(J$30,NoSettings!$C$1:$AG$1,0))</f>
        <v>75290000000000</v>
      </c>
      <c r="K167">
        <f>INDEX(NoSettings!$C$2:$AG$6843,MATCH($C167,NoSettings!$A$2:$A$6843,0),MATCH(K$30,NoSettings!$C$1:$AG$1,0))</f>
        <v>77020000000000</v>
      </c>
      <c r="L167">
        <f>INDEX(NoSettings!$C$2:$AG$6843,MATCH($C167,NoSettings!$A$2:$A$6843,0),MATCH(L$30,NoSettings!$C$1:$AG$1,0))</f>
        <v>78790000000000</v>
      </c>
      <c r="M167">
        <f>INDEX(NoSettings!$C$2:$AG$6843,MATCH($C167,NoSettings!$A$2:$A$6843,0),MATCH(M$30,NoSettings!$C$1:$AG$1,0))</f>
        <v>80600000000000</v>
      </c>
      <c r="N167">
        <f>INDEX(NoSettings!$C$2:$AG$6843,MATCH($C167,NoSettings!$A$2:$A$6843,0),MATCH(N$30,NoSettings!$C$1:$AG$1,0))</f>
        <v>82460000000000</v>
      </c>
      <c r="O167">
        <f>INDEX(NoSettings!$C$2:$AG$6843,MATCH($C167,NoSettings!$A$2:$A$6843,0),MATCH(O$30,NoSettings!$C$1:$AG$1,0))</f>
        <v>84350000000000</v>
      </c>
      <c r="P167">
        <f>INDEX(NoSettings!$C$2:$AG$6843,MATCH($C167,NoSettings!$A$2:$A$6843,0),MATCH(P$30,NoSettings!$C$1:$AG$1,0))</f>
        <v>86290000000000</v>
      </c>
      <c r="Q167">
        <f>INDEX(NoSettings!$C$2:$AG$6843,MATCH($C167,NoSettings!$A$2:$A$6843,0),MATCH(Q$30,NoSettings!$C$1:$AG$1,0))</f>
        <v>88280000000000</v>
      </c>
      <c r="R167">
        <f>INDEX(NoSettings!$C$2:$AG$6843,MATCH($C167,NoSettings!$A$2:$A$6843,0),MATCH(R$30,NoSettings!$C$1:$AG$1,0))</f>
        <v>90310000000000</v>
      </c>
      <c r="S167">
        <f>INDEX(NoSettings!$C$2:$AG$6843,MATCH($C167,NoSettings!$A$2:$A$6843,0),MATCH(S$30,NoSettings!$C$1:$AG$1,0))</f>
        <v>92380000000000</v>
      </c>
      <c r="T167">
        <f>INDEX(NoSettings!$C$2:$AG$6843,MATCH($C167,NoSettings!$A$2:$A$6843,0),MATCH(T$30,NoSettings!$C$1:$AG$1,0))</f>
        <v>94510000000000</v>
      </c>
      <c r="U167">
        <f>INDEX(NoSettings!$C$2:$AG$6843,MATCH($C167,NoSettings!$A$2:$A$6843,0),MATCH(U$30,NoSettings!$C$1:$AG$1,0))</f>
        <v>96680000000000</v>
      </c>
      <c r="V167">
        <f>INDEX(NoSettings!$C$2:$AG$6843,MATCH($C167,NoSettings!$A$2:$A$6843,0),MATCH(V$30,NoSettings!$C$1:$AG$1,0))</f>
        <v>98910000000000</v>
      </c>
      <c r="W167">
        <f>INDEX(NoSettings!$C$2:$AG$6843,MATCH($C167,NoSettings!$A$2:$A$6843,0),MATCH(W$30,NoSettings!$C$1:$AG$1,0))</f>
        <v>101200000000000</v>
      </c>
      <c r="X167">
        <f>INDEX(NoSettings!$C$2:$AG$6843,MATCH($C167,NoSettings!$A$2:$A$6843,0),MATCH(X$30,NoSettings!$C$1:$AG$1,0))</f>
        <v>103500000000000</v>
      </c>
      <c r="Y167">
        <f>INDEX(NoSettings!$C$2:$AG$6843,MATCH($C167,NoSettings!$A$2:$A$6843,0),MATCH(Y$30,NoSettings!$C$1:$AG$1,0))</f>
        <v>105900000000000</v>
      </c>
      <c r="Z167">
        <f>INDEX(NoSettings!$C$2:$AG$6843,MATCH($C167,NoSettings!$A$2:$A$6843,0),MATCH(Z$30,NoSettings!$C$1:$AG$1,0))</f>
        <v>108300000000000</v>
      </c>
      <c r="AA167">
        <f>INDEX(NoSettings!$C$2:$AG$6843,MATCH($C167,NoSettings!$A$2:$A$6843,0),MATCH(AA$30,NoSettings!$C$1:$AG$1,0))</f>
        <v>110800000000000</v>
      </c>
      <c r="AB167">
        <f>INDEX(NoSettings!$C$2:$AG$6843,MATCH($C167,NoSettings!$A$2:$A$6843,0),MATCH(AB$30,NoSettings!$C$1:$AG$1,0))</f>
        <v>113400000000000</v>
      </c>
      <c r="AC167">
        <f>INDEX(NoSettings!$C$2:$AG$6843,MATCH($C167,NoSettings!$A$2:$A$6843,0),MATCH(AC$30,NoSettings!$C$1:$AG$1,0))</f>
        <v>116000000000000</v>
      </c>
      <c r="AD167">
        <f>INDEX(NoSettings!$C$2:$AG$6843,MATCH($C167,NoSettings!$A$2:$A$6843,0),MATCH(AD$30,NoSettings!$C$1:$AG$1,0))</f>
        <v>118600000000000</v>
      </c>
      <c r="AE167">
        <f>INDEX(NoSettings!$C$2:$AG$6843,MATCH($C167,NoSettings!$A$2:$A$6843,0),MATCH(AE$30,NoSettings!$C$1:$AG$1,0))</f>
        <v>121400000000000</v>
      </c>
      <c r="AF167">
        <f>INDEX(NoSettings!$C$2:$AG$6843,MATCH($C167,NoSettings!$A$2:$A$6843,0),MATCH(AF$30,NoSettings!$C$1:$AG$1,0))</f>
        <v>124200000000000</v>
      </c>
      <c r="AG167">
        <f>INDEX(NoSettings!$C$2:$AG$6843,MATCH($C167,NoSettings!$A$2:$A$6843,0),MATCH(AG$30,NoSettings!$C$1:$AG$1,0))</f>
        <v>127000000000000</v>
      </c>
      <c r="AH167">
        <f>INDEX(NoSettings!$C$2:$AG$6843,MATCH($C167,NoSettings!$A$2:$A$6843,0),MATCH(AH$30,NoSettings!$C$1:$AG$1,0))</f>
        <v>129900000000000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1635000000000</v>
      </c>
      <c r="E169">
        <f>INDEX(NoSettings!$C$2:$AG$6843,MATCH($C169,NoSettings!$A$2:$A$6843,0),MATCH(E$30,NoSettings!$C$1:$AG$1,0))</f>
        <v>1609000000000</v>
      </c>
      <c r="F169">
        <f>INDEX(NoSettings!$C$2:$AG$6843,MATCH($C169,NoSettings!$A$2:$A$6843,0),MATCH(F$30,NoSettings!$C$1:$AG$1,0))</f>
        <v>1550000000000</v>
      </c>
      <c r="G169">
        <f>INDEX(NoSettings!$C$2:$AG$6843,MATCH($C169,NoSettings!$A$2:$A$6843,0),MATCH(G$30,NoSettings!$C$1:$AG$1,0))</f>
        <v>1492000000000</v>
      </c>
      <c r="H169">
        <f>INDEX(NoSettings!$C$2:$AG$6843,MATCH($C169,NoSettings!$A$2:$A$6843,0),MATCH(H$30,NoSettings!$C$1:$AG$1,0))</f>
        <v>1437000000000</v>
      </c>
      <c r="I169">
        <f>INDEX(NoSettings!$C$2:$AG$6843,MATCH($C169,NoSettings!$A$2:$A$6843,0),MATCH(I$30,NoSettings!$C$1:$AG$1,0))</f>
        <v>1384000000000</v>
      </c>
      <c r="J169">
        <f>INDEX(NoSettings!$C$2:$AG$6843,MATCH($C169,NoSettings!$A$2:$A$6843,0),MATCH(J$30,NoSettings!$C$1:$AG$1,0))</f>
        <v>1333000000000</v>
      </c>
      <c r="K169">
        <f>INDEX(NoSettings!$C$2:$AG$6843,MATCH($C169,NoSettings!$A$2:$A$6843,0),MATCH(K$30,NoSettings!$C$1:$AG$1,0))</f>
        <v>1284000000000</v>
      </c>
      <c r="L169">
        <f>INDEX(NoSettings!$C$2:$AG$6843,MATCH($C169,NoSettings!$A$2:$A$6843,0),MATCH(L$30,NoSettings!$C$1:$AG$1,0))</f>
        <v>1236000000000</v>
      </c>
      <c r="M169">
        <f>INDEX(NoSettings!$C$2:$AG$6843,MATCH($C169,NoSettings!$A$2:$A$6843,0),MATCH(M$30,NoSettings!$C$1:$AG$1,0))</f>
        <v>1190000000000</v>
      </c>
      <c r="N169">
        <f>INDEX(NoSettings!$C$2:$AG$6843,MATCH($C169,NoSettings!$A$2:$A$6843,0),MATCH(N$30,NoSettings!$C$1:$AG$1,0))</f>
        <v>1146000000000</v>
      </c>
      <c r="O169">
        <f>INDEX(NoSettings!$C$2:$AG$6843,MATCH($C169,NoSettings!$A$2:$A$6843,0),MATCH(O$30,NoSettings!$C$1:$AG$1,0))</f>
        <v>1104000000000</v>
      </c>
      <c r="P169">
        <f>INDEX(NoSettings!$C$2:$AG$6843,MATCH($C169,NoSettings!$A$2:$A$6843,0),MATCH(P$30,NoSettings!$C$1:$AG$1,0))</f>
        <v>1063000000000</v>
      </c>
      <c r="Q169">
        <f>INDEX(NoSettings!$C$2:$AG$6843,MATCH($C169,NoSettings!$A$2:$A$6843,0),MATCH(Q$30,NoSettings!$C$1:$AG$1,0))</f>
        <v>1024000000000</v>
      </c>
      <c r="R169">
        <f>INDEX(NoSettings!$C$2:$AG$6843,MATCH($C169,NoSettings!$A$2:$A$6843,0),MATCH(R$30,NoSettings!$C$1:$AG$1,0))</f>
        <v>985800000000</v>
      </c>
      <c r="S169">
        <f>INDEX(NoSettings!$C$2:$AG$6843,MATCH($C169,NoSettings!$A$2:$A$6843,0),MATCH(S$30,NoSettings!$C$1:$AG$1,0))</f>
        <v>949300000000</v>
      </c>
      <c r="T169">
        <f>INDEX(NoSettings!$C$2:$AG$6843,MATCH($C169,NoSettings!$A$2:$A$6843,0),MATCH(T$30,NoSettings!$C$1:$AG$1,0))</f>
        <v>914200000000</v>
      </c>
      <c r="U169">
        <f>INDEX(NoSettings!$C$2:$AG$6843,MATCH($C169,NoSettings!$A$2:$A$6843,0),MATCH(U$30,NoSettings!$C$1:$AG$1,0))</f>
        <v>880400000000</v>
      </c>
      <c r="V169">
        <f>INDEX(NoSettings!$C$2:$AG$6843,MATCH($C169,NoSettings!$A$2:$A$6843,0),MATCH(V$30,NoSettings!$C$1:$AG$1,0))</f>
        <v>847800000000</v>
      </c>
      <c r="W169">
        <f>INDEX(NoSettings!$C$2:$AG$6843,MATCH($C169,NoSettings!$A$2:$A$6843,0),MATCH(W$30,NoSettings!$C$1:$AG$1,0))</f>
        <v>816400000000</v>
      </c>
      <c r="X169">
        <f>INDEX(NoSettings!$C$2:$AG$6843,MATCH($C169,NoSettings!$A$2:$A$6843,0),MATCH(X$30,NoSettings!$C$1:$AG$1,0))</f>
        <v>786200000000</v>
      </c>
      <c r="Y169">
        <f>INDEX(NoSettings!$C$2:$AG$6843,MATCH($C169,NoSettings!$A$2:$A$6843,0),MATCH(Y$30,NoSettings!$C$1:$AG$1,0))</f>
        <v>757100000000</v>
      </c>
      <c r="Z169">
        <f>INDEX(NoSettings!$C$2:$AG$6843,MATCH($C169,NoSettings!$A$2:$A$6843,0),MATCH(Z$30,NoSettings!$C$1:$AG$1,0))</f>
        <v>729100000000</v>
      </c>
      <c r="AA169">
        <f>INDEX(NoSettings!$C$2:$AG$6843,MATCH($C169,NoSettings!$A$2:$A$6843,0),MATCH(AA$30,NoSettings!$C$1:$AG$1,0))</f>
        <v>702100000000</v>
      </c>
      <c r="AB169">
        <f>INDEX(NoSettings!$C$2:$AG$6843,MATCH($C169,NoSettings!$A$2:$A$6843,0),MATCH(AB$30,NoSettings!$C$1:$AG$1,0))</f>
        <v>676200000000</v>
      </c>
      <c r="AC169">
        <f>INDEX(NoSettings!$C$2:$AG$6843,MATCH($C169,NoSettings!$A$2:$A$6843,0),MATCH(AC$30,NoSettings!$C$1:$AG$1,0))</f>
        <v>651200000000</v>
      </c>
      <c r="AD169">
        <f>INDEX(NoSettings!$C$2:$AG$6843,MATCH($C169,NoSettings!$A$2:$A$6843,0),MATCH(AD$30,NoSettings!$C$1:$AG$1,0))</f>
        <v>627100000000</v>
      </c>
      <c r="AE169">
        <f>INDEX(NoSettings!$C$2:$AG$6843,MATCH($C169,NoSettings!$A$2:$A$6843,0),MATCH(AE$30,NoSettings!$C$1:$AG$1,0))</f>
        <v>603900000000</v>
      </c>
      <c r="AF169">
        <f>INDEX(NoSettings!$C$2:$AG$6843,MATCH($C169,NoSettings!$A$2:$A$6843,0),MATCH(AF$30,NoSettings!$C$1:$AG$1,0))</f>
        <v>581500000000</v>
      </c>
      <c r="AG169">
        <f>INDEX(NoSettings!$C$2:$AG$6843,MATCH($C169,NoSettings!$A$2:$A$6843,0),MATCH(AG$30,NoSettings!$C$1:$AG$1,0))</f>
        <v>560000000000</v>
      </c>
      <c r="AH169">
        <f>INDEX(NoSettings!$C$2:$AG$6843,MATCH($C169,NoSettings!$A$2:$A$6843,0),MATCH(AH$30,NoSettings!$C$1:$AG$1,0))</f>
        <v>539300000000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515100000000</v>
      </c>
      <c r="E173">
        <f>INDEX(NoSettings!$C$2:$AG$6843,MATCH($C173,NoSettings!$A$2:$A$6843,0),MATCH(E$30,NoSettings!$C$1:$AG$1,0))</f>
        <v>507100000000</v>
      </c>
      <c r="F173">
        <f>INDEX(NoSettings!$C$2:$AG$6843,MATCH($C173,NoSettings!$A$2:$A$6843,0),MATCH(F$30,NoSettings!$C$1:$AG$1,0))</f>
        <v>488300000000</v>
      </c>
      <c r="G173">
        <f>INDEX(NoSettings!$C$2:$AG$6843,MATCH($C173,NoSettings!$A$2:$A$6843,0),MATCH(G$30,NoSettings!$C$1:$AG$1,0))</f>
        <v>470200000000</v>
      </c>
      <c r="H173">
        <f>INDEX(NoSettings!$C$2:$AG$6843,MATCH($C173,NoSettings!$A$2:$A$6843,0),MATCH(H$30,NoSettings!$C$1:$AG$1,0))</f>
        <v>452800000000</v>
      </c>
      <c r="I173">
        <f>INDEX(NoSettings!$C$2:$AG$6843,MATCH($C173,NoSettings!$A$2:$A$6843,0),MATCH(I$30,NoSettings!$C$1:$AG$1,0))</f>
        <v>436100000000</v>
      </c>
      <c r="J173">
        <f>INDEX(NoSettings!$C$2:$AG$6843,MATCH($C173,NoSettings!$A$2:$A$6843,0),MATCH(J$30,NoSettings!$C$1:$AG$1,0))</f>
        <v>419900000000</v>
      </c>
      <c r="K173">
        <f>INDEX(NoSettings!$C$2:$AG$6843,MATCH($C173,NoSettings!$A$2:$A$6843,0),MATCH(K$30,NoSettings!$C$1:$AG$1,0))</f>
        <v>404400000000</v>
      </c>
      <c r="L173">
        <f>INDEX(NoSettings!$C$2:$AG$6843,MATCH($C173,NoSettings!$A$2:$A$6843,0),MATCH(L$30,NoSettings!$C$1:$AG$1,0))</f>
        <v>389400000000</v>
      </c>
      <c r="M173">
        <f>INDEX(NoSettings!$C$2:$AG$6843,MATCH($C173,NoSettings!$A$2:$A$6843,0),MATCH(M$30,NoSettings!$C$1:$AG$1,0))</f>
        <v>375000000000</v>
      </c>
      <c r="N173">
        <f>INDEX(NoSettings!$C$2:$AG$6843,MATCH($C173,NoSettings!$A$2:$A$6843,0),MATCH(N$30,NoSettings!$C$1:$AG$1,0))</f>
        <v>361200000000</v>
      </c>
      <c r="O173">
        <f>INDEX(NoSettings!$C$2:$AG$6843,MATCH($C173,NoSettings!$A$2:$A$6843,0),MATCH(O$30,NoSettings!$C$1:$AG$1,0))</f>
        <v>347800000000</v>
      </c>
      <c r="P173">
        <f>INDEX(NoSettings!$C$2:$AG$6843,MATCH($C173,NoSettings!$A$2:$A$6843,0),MATCH(P$30,NoSettings!$C$1:$AG$1,0))</f>
        <v>334900000000</v>
      </c>
      <c r="Q173">
        <f>INDEX(NoSettings!$C$2:$AG$6843,MATCH($C173,NoSettings!$A$2:$A$6843,0),MATCH(Q$30,NoSettings!$C$1:$AG$1,0))</f>
        <v>322500000000</v>
      </c>
      <c r="R173">
        <f>INDEX(NoSettings!$C$2:$AG$6843,MATCH($C173,NoSettings!$A$2:$A$6843,0),MATCH(R$30,NoSettings!$C$1:$AG$1,0))</f>
        <v>310600000000</v>
      </c>
      <c r="S173">
        <f>INDEX(NoSettings!$C$2:$AG$6843,MATCH($C173,NoSettings!$A$2:$A$6843,0),MATCH(S$30,NoSettings!$C$1:$AG$1,0))</f>
        <v>299100000000</v>
      </c>
      <c r="T173">
        <f>INDEX(NoSettings!$C$2:$AG$6843,MATCH($C173,NoSettings!$A$2:$A$6843,0),MATCH(T$30,NoSettings!$C$1:$AG$1,0))</f>
        <v>288000000000</v>
      </c>
      <c r="U173">
        <f>INDEX(NoSettings!$C$2:$AG$6843,MATCH($C173,NoSettings!$A$2:$A$6843,0),MATCH(U$30,NoSettings!$C$1:$AG$1,0))</f>
        <v>277400000000</v>
      </c>
      <c r="V173">
        <f>INDEX(NoSettings!$C$2:$AG$6843,MATCH($C173,NoSettings!$A$2:$A$6843,0),MATCH(V$30,NoSettings!$C$1:$AG$1,0))</f>
        <v>267100000000</v>
      </c>
      <c r="W173">
        <f>INDEX(NoSettings!$C$2:$AG$6843,MATCH($C173,NoSettings!$A$2:$A$6843,0),MATCH(W$30,NoSettings!$C$1:$AG$1,0))</f>
        <v>257200000000</v>
      </c>
      <c r="X173">
        <f>INDEX(NoSettings!$C$2:$AG$6843,MATCH($C173,NoSettings!$A$2:$A$6843,0),MATCH(X$30,NoSettings!$C$1:$AG$1,0))</f>
        <v>247700000000</v>
      </c>
      <c r="Y173">
        <f>INDEX(NoSettings!$C$2:$AG$6843,MATCH($C173,NoSettings!$A$2:$A$6843,0),MATCH(Y$30,NoSettings!$C$1:$AG$1,0))</f>
        <v>238600000000</v>
      </c>
      <c r="Z173">
        <f>INDEX(NoSettings!$C$2:$AG$6843,MATCH($C173,NoSettings!$A$2:$A$6843,0),MATCH(Z$30,NoSettings!$C$1:$AG$1,0))</f>
        <v>229700000000</v>
      </c>
      <c r="AA173">
        <f>INDEX(NoSettings!$C$2:$AG$6843,MATCH($C173,NoSettings!$A$2:$A$6843,0),MATCH(AA$30,NoSettings!$C$1:$AG$1,0))</f>
        <v>221200000000</v>
      </c>
      <c r="AB173">
        <f>INDEX(NoSettings!$C$2:$AG$6843,MATCH($C173,NoSettings!$A$2:$A$6843,0),MATCH(AB$30,NoSettings!$C$1:$AG$1,0))</f>
        <v>213000000000</v>
      </c>
      <c r="AC173">
        <f>INDEX(NoSettings!$C$2:$AG$6843,MATCH($C173,NoSettings!$A$2:$A$6843,0),MATCH(AC$30,NoSettings!$C$1:$AG$1,0))</f>
        <v>205200000000</v>
      </c>
      <c r="AD173">
        <f>INDEX(NoSettings!$C$2:$AG$6843,MATCH($C173,NoSettings!$A$2:$A$6843,0),MATCH(AD$30,NoSettings!$C$1:$AG$1,0))</f>
        <v>197600000000</v>
      </c>
      <c r="AE173">
        <f>INDEX(NoSettings!$C$2:$AG$6843,MATCH($C173,NoSettings!$A$2:$A$6843,0),MATCH(AE$30,NoSettings!$C$1:$AG$1,0))</f>
        <v>190300000000</v>
      </c>
      <c r="AF173">
        <f>INDEX(NoSettings!$C$2:$AG$6843,MATCH($C173,NoSettings!$A$2:$A$6843,0),MATCH(AF$30,NoSettings!$C$1:$AG$1,0))</f>
        <v>183200000000</v>
      </c>
      <c r="AG173">
        <f>INDEX(NoSettings!$C$2:$AG$6843,MATCH($C173,NoSettings!$A$2:$A$6843,0),MATCH(AG$30,NoSettings!$C$1:$AG$1,0))</f>
        <v>176400000000</v>
      </c>
      <c r="AH173">
        <f>INDEX(NoSettings!$C$2:$AG$6843,MATCH($C173,NoSettings!$A$2:$A$6843,0),MATCH(AH$30,NoSettings!$C$1:$AG$1,0))</f>
        <v>169900000000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14510000000000</v>
      </c>
      <c r="E175">
        <f>INDEX(NoSettings!$C$2:$AG$6843,MATCH($C175,NoSettings!$A$2:$A$6843,0),MATCH(E$30,NoSettings!$C$1:$AG$1,0))</f>
        <v>14620000000000</v>
      </c>
      <c r="F175">
        <f>INDEX(NoSettings!$C$2:$AG$6843,MATCH($C175,NoSettings!$A$2:$A$6843,0),MATCH(F$30,NoSettings!$C$1:$AG$1,0))</f>
        <v>14840000000000</v>
      </c>
      <c r="G175">
        <f>INDEX(NoSettings!$C$2:$AG$6843,MATCH($C175,NoSettings!$A$2:$A$6843,0),MATCH(G$30,NoSettings!$C$1:$AG$1,0))</f>
        <v>15060000000000</v>
      </c>
      <c r="H175">
        <f>INDEX(NoSettings!$C$2:$AG$6843,MATCH($C175,NoSettings!$A$2:$A$6843,0),MATCH(H$30,NoSettings!$C$1:$AG$1,0))</f>
        <v>15290000000000</v>
      </c>
      <c r="I175">
        <f>INDEX(NoSettings!$C$2:$AG$6843,MATCH($C175,NoSettings!$A$2:$A$6843,0),MATCH(I$30,NoSettings!$C$1:$AG$1,0))</f>
        <v>15510000000000</v>
      </c>
      <c r="J175">
        <f>INDEX(NoSettings!$C$2:$AG$6843,MATCH($C175,NoSettings!$A$2:$A$6843,0),MATCH(J$30,NoSettings!$C$1:$AG$1,0))</f>
        <v>15750000000000</v>
      </c>
      <c r="K175">
        <f>INDEX(NoSettings!$C$2:$AG$6843,MATCH($C175,NoSettings!$A$2:$A$6843,0),MATCH(K$30,NoSettings!$C$1:$AG$1,0))</f>
        <v>15980000000000</v>
      </c>
      <c r="L175">
        <f>INDEX(NoSettings!$C$2:$AG$6843,MATCH($C175,NoSettings!$A$2:$A$6843,0),MATCH(L$30,NoSettings!$C$1:$AG$1,0))</f>
        <v>16220000000000</v>
      </c>
      <c r="M175">
        <f>INDEX(NoSettings!$C$2:$AG$6843,MATCH($C175,NoSettings!$A$2:$A$6843,0),MATCH(M$30,NoSettings!$C$1:$AG$1,0))</f>
        <v>16470000000000</v>
      </c>
      <c r="N175">
        <f>INDEX(NoSettings!$C$2:$AG$6843,MATCH($C175,NoSettings!$A$2:$A$6843,0),MATCH(N$30,NoSettings!$C$1:$AG$1,0))</f>
        <v>16710000000000</v>
      </c>
      <c r="O175">
        <f>INDEX(NoSettings!$C$2:$AG$6843,MATCH($C175,NoSettings!$A$2:$A$6843,0),MATCH(O$30,NoSettings!$C$1:$AG$1,0))</f>
        <v>16960000000000</v>
      </c>
      <c r="P175">
        <f>INDEX(NoSettings!$C$2:$AG$6843,MATCH($C175,NoSettings!$A$2:$A$6843,0),MATCH(P$30,NoSettings!$C$1:$AG$1,0))</f>
        <v>17220000000000</v>
      </c>
      <c r="Q175">
        <f>INDEX(NoSettings!$C$2:$AG$6843,MATCH($C175,NoSettings!$A$2:$A$6843,0),MATCH(Q$30,NoSettings!$C$1:$AG$1,0))</f>
        <v>17480000000000</v>
      </c>
      <c r="R175">
        <f>INDEX(NoSettings!$C$2:$AG$6843,MATCH($C175,NoSettings!$A$2:$A$6843,0),MATCH(R$30,NoSettings!$C$1:$AG$1,0))</f>
        <v>17740000000000</v>
      </c>
      <c r="S175">
        <f>INDEX(NoSettings!$C$2:$AG$6843,MATCH($C175,NoSettings!$A$2:$A$6843,0),MATCH(S$30,NoSettings!$C$1:$AG$1,0))</f>
        <v>18010000000000</v>
      </c>
      <c r="T175">
        <f>INDEX(NoSettings!$C$2:$AG$6843,MATCH($C175,NoSettings!$A$2:$A$6843,0),MATCH(T$30,NoSettings!$C$1:$AG$1,0))</f>
        <v>18280000000000</v>
      </c>
      <c r="U175">
        <f>INDEX(NoSettings!$C$2:$AG$6843,MATCH($C175,NoSettings!$A$2:$A$6843,0),MATCH(U$30,NoSettings!$C$1:$AG$1,0))</f>
        <v>18550000000000</v>
      </c>
      <c r="V175">
        <f>INDEX(NoSettings!$C$2:$AG$6843,MATCH($C175,NoSettings!$A$2:$A$6843,0),MATCH(V$30,NoSettings!$C$1:$AG$1,0))</f>
        <v>18830000000000</v>
      </c>
      <c r="W175">
        <f>INDEX(NoSettings!$C$2:$AG$6843,MATCH($C175,NoSettings!$A$2:$A$6843,0),MATCH(W$30,NoSettings!$C$1:$AG$1,0))</f>
        <v>19110000000000</v>
      </c>
      <c r="X175">
        <f>INDEX(NoSettings!$C$2:$AG$6843,MATCH($C175,NoSettings!$A$2:$A$6843,0),MATCH(X$30,NoSettings!$C$1:$AG$1,0))</f>
        <v>19400000000000</v>
      </c>
      <c r="Y175">
        <f>INDEX(NoSettings!$C$2:$AG$6843,MATCH($C175,NoSettings!$A$2:$A$6843,0),MATCH(Y$30,NoSettings!$C$1:$AG$1,0))</f>
        <v>19690000000000</v>
      </c>
      <c r="Z175">
        <f>INDEX(NoSettings!$C$2:$AG$6843,MATCH($C175,NoSettings!$A$2:$A$6843,0),MATCH(Z$30,NoSettings!$C$1:$AG$1,0))</f>
        <v>19980000000000</v>
      </c>
      <c r="AA175">
        <f>INDEX(NoSettings!$C$2:$AG$6843,MATCH($C175,NoSettings!$A$2:$A$6843,0),MATCH(AA$30,NoSettings!$C$1:$AG$1,0))</f>
        <v>20280000000000</v>
      </c>
      <c r="AB175">
        <f>INDEX(NoSettings!$C$2:$AG$6843,MATCH($C175,NoSettings!$A$2:$A$6843,0),MATCH(AB$30,NoSettings!$C$1:$AG$1,0))</f>
        <v>20590000000000</v>
      </c>
      <c r="AC175">
        <f>INDEX(NoSettings!$C$2:$AG$6843,MATCH($C175,NoSettings!$A$2:$A$6843,0),MATCH(AC$30,NoSettings!$C$1:$AG$1,0))</f>
        <v>20900000000000</v>
      </c>
      <c r="AD175">
        <f>INDEX(NoSettings!$C$2:$AG$6843,MATCH($C175,NoSettings!$A$2:$A$6843,0),MATCH(AD$30,NoSettings!$C$1:$AG$1,0))</f>
        <v>21210000000000</v>
      </c>
      <c r="AE175">
        <f>INDEX(NoSettings!$C$2:$AG$6843,MATCH($C175,NoSettings!$A$2:$A$6843,0),MATCH(AE$30,NoSettings!$C$1:$AG$1,0))</f>
        <v>21530000000000</v>
      </c>
      <c r="AF175">
        <f>INDEX(NoSettings!$C$2:$AG$6843,MATCH($C175,NoSettings!$A$2:$A$6843,0),MATCH(AF$30,NoSettings!$C$1:$AG$1,0))</f>
        <v>21850000000000</v>
      </c>
      <c r="AG175">
        <f>INDEX(NoSettings!$C$2:$AG$6843,MATCH($C175,NoSettings!$A$2:$A$6843,0),MATCH(AG$30,NoSettings!$C$1:$AG$1,0))</f>
        <v>22180000000000</v>
      </c>
      <c r="AH175">
        <f>INDEX(NoSettings!$C$2:$AG$6843,MATCH($C175,NoSettings!$A$2:$A$6843,0),MATCH(AH$30,NoSettings!$C$1:$AG$1,0))</f>
        <v>22510000000000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1719000000000</v>
      </c>
      <c r="E176">
        <f>INDEX(NoSettings!$C$2:$AG$6843,MATCH($C176,NoSettings!$A$2:$A$6843,0),MATCH(E$30,NoSettings!$C$1:$AG$1,0))</f>
        <v>1732000000000</v>
      </c>
      <c r="F176">
        <f>INDEX(NoSettings!$C$2:$AG$6843,MATCH($C176,NoSettings!$A$2:$A$6843,0),MATCH(F$30,NoSettings!$C$1:$AG$1,0))</f>
        <v>1758000000000</v>
      </c>
      <c r="G176">
        <f>INDEX(NoSettings!$C$2:$AG$6843,MATCH($C176,NoSettings!$A$2:$A$6843,0),MATCH(G$30,NoSettings!$C$1:$AG$1,0))</f>
        <v>1784000000000</v>
      </c>
      <c r="H176">
        <f>INDEX(NoSettings!$C$2:$AG$6843,MATCH($C176,NoSettings!$A$2:$A$6843,0),MATCH(H$30,NoSettings!$C$1:$AG$1,0))</f>
        <v>1811000000000</v>
      </c>
      <c r="I176">
        <f>INDEX(NoSettings!$C$2:$AG$6843,MATCH($C176,NoSettings!$A$2:$A$6843,0),MATCH(I$30,NoSettings!$C$1:$AG$1,0))</f>
        <v>1838000000000</v>
      </c>
      <c r="J176">
        <f>INDEX(NoSettings!$C$2:$AG$6843,MATCH($C176,NoSettings!$A$2:$A$6843,0),MATCH(J$30,NoSettings!$C$1:$AG$1,0))</f>
        <v>1866000000000</v>
      </c>
      <c r="K176">
        <f>INDEX(NoSettings!$C$2:$AG$6843,MATCH($C176,NoSettings!$A$2:$A$6843,0),MATCH(K$30,NoSettings!$C$1:$AG$1,0))</f>
        <v>1894000000000</v>
      </c>
      <c r="L176">
        <f>INDEX(NoSettings!$C$2:$AG$6843,MATCH($C176,NoSettings!$A$2:$A$6843,0),MATCH(L$30,NoSettings!$C$1:$AG$1,0))</f>
        <v>1922000000000</v>
      </c>
      <c r="M176">
        <f>INDEX(NoSettings!$C$2:$AG$6843,MATCH($C176,NoSettings!$A$2:$A$6843,0),MATCH(M$30,NoSettings!$C$1:$AG$1,0))</f>
        <v>1951000000000</v>
      </c>
      <c r="N176">
        <f>INDEX(NoSettings!$C$2:$AG$6843,MATCH($C176,NoSettings!$A$2:$A$6843,0),MATCH(N$30,NoSettings!$C$1:$AG$1,0))</f>
        <v>1980000000000</v>
      </c>
      <c r="O176">
        <f>INDEX(NoSettings!$C$2:$AG$6843,MATCH($C176,NoSettings!$A$2:$A$6843,0),MATCH(O$30,NoSettings!$C$1:$AG$1,0))</f>
        <v>2010000000000</v>
      </c>
      <c r="P176">
        <f>INDEX(NoSettings!$C$2:$AG$6843,MATCH($C176,NoSettings!$A$2:$A$6843,0),MATCH(P$30,NoSettings!$C$1:$AG$1,0))</f>
        <v>2040000000000</v>
      </c>
      <c r="Q176">
        <f>INDEX(NoSettings!$C$2:$AG$6843,MATCH($C176,NoSettings!$A$2:$A$6843,0),MATCH(Q$30,NoSettings!$C$1:$AG$1,0))</f>
        <v>2071000000000</v>
      </c>
      <c r="R176">
        <f>INDEX(NoSettings!$C$2:$AG$6843,MATCH($C176,NoSettings!$A$2:$A$6843,0),MATCH(R$30,NoSettings!$C$1:$AG$1,0))</f>
        <v>2102000000000</v>
      </c>
      <c r="S176">
        <f>INDEX(NoSettings!$C$2:$AG$6843,MATCH($C176,NoSettings!$A$2:$A$6843,0),MATCH(S$30,NoSettings!$C$1:$AG$1,0))</f>
        <v>2133000000000</v>
      </c>
      <c r="T176">
        <f>INDEX(NoSettings!$C$2:$AG$6843,MATCH($C176,NoSettings!$A$2:$A$6843,0),MATCH(T$30,NoSettings!$C$1:$AG$1,0))</f>
        <v>2165000000000</v>
      </c>
      <c r="U176">
        <f>INDEX(NoSettings!$C$2:$AG$6843,MATCH($C176,NoSettings!$A$2:$A$6843,0),MATCH(U$30,NoSettings!$C$1:$AG$1,0))</f>
        <v>2198000000000</v>
      </c>
      <c r="V176">
        <f>INDEX(NoSettings!$C$2:$AG$6843,MATCH($C176,NoSettings!$A$2:$A$6843,0),MATCH(V$30,NoSettings!$C$1:$AG$1,0))</f>
        <v>2231000000000</v>
      </c>
      <c r="W176">
        <f>INDEX(NoSettings!$C$2:$AG$6843,MATCH($C176,NoSettings!$A$2:$A$6843,0),MATCH(W$30,NoSettings!$C$1:$AG$1,0))</f>
        <v>2264000000000</v>
      </c>
      <c r="X176">
        <f>INDEX(NoSettings!$C$2:$AG$6843,MATCH($C176,NoSettings!$A$2:$A$6843,0),MATCH(X$30,NoSettings!$C$1:$AG$1,0))</f>
        <v>2298000000000</v>
      </c>
      <c r="Y176">
        <f>INDEX(NoSettings!$C$2:$AG$6843,MATCH($C176,NoSettings!$A$2:$A$6843,0),MATCH(Y$30,NoSettings!$C$1:$AG$1,0))</f>
        <v>2333000000000</v>
      </c>
      <c r="Z176">
        <f>INDEX(NoSettings!$C$2:$AG$6843,MATCH($C176,NoSettings!$A$2:$A$6843,0),MATCH(Z$30,NoSettings!$C$1:$AG$1,0))</f>
        <v>2368000000000</v>
      </c>
      <c r="AA176">
        <f>INDEX(NoSettings!$C$2:$AG$6843,MATCH($C176,NoSettings!$A$2:$A$6843,0),MATCH(AA$30,NoSettings!$C$1:$AG$1,0))</f>
        <v>2403000000000</v>
      </c>
      <c r="AB176">
        <f>INDEX(NoSettings!$C$2:$AG$6843,MATCH($C176,NoSettings!$A$2:$A$6843,0),MATCH(AB$30,NoSettings!$C$1:$AG$1,0))</f>
        <v>2439000000000</v>
      </c>
      <c r="AC176">
        <f>INDEX(NoSettings!$C$2:$AG$6843,MATCH($C176,NoSettings!$A$2:$A$6843,0),MATCH(AC$30,NoSettings!$C$1:$AG$1,0))</f>
        <v>2476000000000</v>
      </c>
      <c r="AD176">
        <f>INDEX(NoSettings!$C$2:$AG$6843,MATCH($C176,NoSettings!$A$2:$A$6843,0),MATCH(AD$30,NoSettings!$C$1:$AG$1,0))</f>
        <v>2513000000000</v>
      </c>
      <c r="AE176">
        <f>INDEX(NoSettings!$C$2:$AG$6843,MATCH($C176,NoSettings!$A$2:$A$6843,0),MATCH(AE$30,NoSettings!$C$1:$AG$1,0))</f>
        <v>2551000000000</v>
      </c>
      <c r="AF176">
        <f>INDEX(NoSettings!$C$2:$AG$6843,MATCH($C176,NoSettings!$A$2:$A$6843,0),MATCH(AF$30,NoSettings!$C$1:$AG$1,0))</f>
        <v>2589000000000</v>
      </c>
      <c r="AG176">
        <f>INDEX(NoSettings!$C$2:$AG$6843,MATCH($C176,NoSettings!$A$2:$A$6843,0),MATCH(AG$30,NoSettings!$C$1:$AG$1,0))</f>
        <v>2628000000000</v>
      </c>
      <c r="AH176">
        <f>INDEX(NoSettings!$C$2:$AG$6843,MATCH($C176,NoSettings!$A$2:$A$6843,0),MATCH(AH$30,NoSettings!$C$1:$AG$1,0))</f>
        <v>2667000000000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45560000000000</v>
      </c>
      <c r="E181">
        <f>INDEX(NoSettings!$C$2:$AG$6843,MATCH($C181,NoSettings!$A$2:$A$6843,0),MATCH(E$30,NoSettings!$C$1:$AG$1,0))</f>
        <v>48870000000000</v>
      </c>
      <c r="F181">
        <f>INDEX(NoSettings!$C$2:$AG$6843,MATCH($C181,NoSettings!$A$2:$A$6843,0),MATCH(F$30,NoSettings!$C$1:$AG$1,0))</f>
        <v>49510000000000</v>
      </c>
      <c r="G181">
        <f>INDEX(NoSettings!$C$2:$AG$6843,MATCH($C181,NoSettings!$A$2:$A$6843,0),MATCH(G$30,NoSettings!$C$1:$AG$1,0))</f>
        <v>50150000000000</v>
      </c>
      <c r="H181">
        <f>INDEX(NoSettings!$C$2:$AG$6843,MATCH($C181,NoSettings!$A$2:$A$6843,0),MATCH(H$30,NoSettings!$C$1:$AG$1,0))</f>
        <v>50800000000000</v>
      </c>
      <c r="I181">
        <f>INDEX(NoSettings!$C$2:$AG$6843,MATCH($C181,NoSettings!$A$2:$A$6843,0),MATCH(I$30,NoSettings!$C$1:$AG$1,0))</f>
        <v>51470000000000</v>
      </c>
      <c r="J181">
        <f>INDEX(NoSettings!$C$2:$AG$6843,MATCH($C181,NoSettings!$A$2:$A$6843,0),MATCH(J$30,NoSettings!$C$1:$AG$1,0))</f>
        <v>52130000000000</v>
      </c>
      <c r="K181">
        <f>INDEX(NoSettings!$C$2:$AG$6843,MATCH($C181,NoSettings!$A$2:$A$6843,0),MATCH(K$30,NoSettings!$C$1:$AG$1,0))</f>
        <v>52810000000000</v>
      </c>
      <c r="L181">
        <f>INDEX(NoSettings!$C$2:$AG$6843,MATCH($C181,NoSettings!$A$2:$A$6843,0),MATCH(L$30,NoSettings!$C$1:$AG$1,0))</f>
        <v>53500000000000</v>
      </c>
      <c r="M181">
        <f>INDEX(NoSettings!$C$2:$AG$6843,MATCH($C181,NoSettings!$A$2:$A$6843,0),MATCH(M$30,NoSettings!$C$1:$AG$1,0))</f>
        <v>54190000000000</v>
      </c>
      <c r="N181">
        <f>INDEX(NoSettings!$C$2:$AG$6843,MATCH($C181,NoSettings!$A$2:$A$6843,0),MATCH(N$30,NoSettings!$C$1:$AG$1,0))</f>
        <v>54900000000000</v>
      </c>
      <c r="O181">
        <f>INDEX(NoSettings!$C$2:$AG$6843,MATCH($C181,NoSettings!$A$2:$A$6843,0),MATCH(O$30,NoSettings!$C$1:$AG$1,0))</f>
        <v>55610000000000</v>
      </c>
      <c r="P181">
        <f>INDEX(NoSettings!$C$2:$AG$6843,MATCH($C181,NoSettings!$A$2:$A$6843,0),MATCH(P$30,NoSettings!$C$1:$AG$1,0))</f>
        <v>56340000000000</v>
      </c>
      <c r="Q181">
        <f>INDEX(NoSettings!$C$2:$AG$6843,MATCH($C181,NoSettings!$A$2:$A$6843,0),MATCH(Q$30,NoSettings!$C$1:$AG$1,0))</f>
        <v>57070000000000</v>
      </c>
      <c r="R181">
        <f>INDEX(NoSettings!$C$2:$AG$6843,MATCH($C181,NoSettings!$A$2:$A$6843,0),MATCH(R$30,NoSettings!$C$1:$AG$1,0))</f>
        <v>57810000000000</v>
      </c>
      <c r="S181">
        <f>INDEX(NoSettings!$C$2:$AG$6843,MATCH($C181,NoSettings!$A$2:$A$6843,0),MATCH(S$30,NoSettings!$C$1:$AG$1,0))</f>
        <v>58560000000000</v>
      </c>
      <c r="T181">
        <f>INDEX(NoSettings!$C$2:$AG$6843,MATCH($C181,NoSettings!$A$2:$A$6843,0),MATCH(T$30,NoSettings!$C$1:$AG$1,0))</f>
        <v>59320000000000</v>
      </c>
      <c r="U181">
        <f>INDEX(NoSettings!$C$2:$AG$6843,MATCH($C181,NoSettings!$A$2:$A$6843,0),MATCH(U$30,NoSettings!$C$1:$AG$1,0))</f>
        <v>60090000000000</v>
      </c>
      <c r="V181">
        <f>INDEX(NoSettings!$C$2:$AG$6843,MATCH($C181,NoSettings!$A$2:$A$6843,0),MATCH(V$30,NoSettings!$C$1:$AG$1,0))</f>
        <v>60870000000000</v>
      </c>
      <c r="W181">
        <f>INDEX(NoSettings!$C$2:$AG$6843,MATCH($C181,NoSettings!$A$2:$A$6843,0),MATCH(W$30,NoSettings!$C$1:$AG$1,0))</f>
        <v>61670000000000</v>
      </c>
      <c r="X181">
        <f>INDEX(NoSettings!$C$2:$AG$6843,MATCH($C181,NoSettings!$A$2:$A$6843,0),MATCH(X$30,NoSettings!$C$1:$AG$1,0))</f>
        <v>62470000000000</v>
      </c>
      <c r="Y181">
        <f>INDEX(NoSettings!$C$2:$AG$6843,MATCH($C181,NoSettings!$A$2:$A$6843,0),MATCH(Y$30,NoSettings!$C$1:$AG$1,0))</f>
        <v>63280000000000</v>
      </c>
      <c r="Z181">
        <f>INDEX(NoSettings!$C$2:$AG$6843,MATCH($C181,NoSettings!$A$2:$A$6843,0),MATCH(Z$30,NoSettings!$C$1:$AG$1,0))</f>
        <v>64100000000000</v>
      </c>
      <c r="AA181">
        <f>INDEX(NoSettings!$C$2:$AG$6843,MATCH($C181,NoSettings!$A$2:$A$6843,0),MATCH(AA$30,NoSettings!$C$1:$AG$1,0))</f>
        <v>64940000000000</v>
      </c>
      <c r="AB181">
        <f>INDEX(NoSettings!$C$2:$AG$6843,MATCH($C181,NoSettings!$A$2:$A$6843,0),MATCH(AB$30,NoSettings!$C$1:$AG$1,0))</f>
        <v>65780000000000</v>
      </c>
      <c r="AC181">
        <f>INDEX(NoSettings!$C$2:$AG$6843,MATCH($C181,NoSettings!$A$2:$A$6843,0),MATCH(AC$30,NoSettings!$C$1:$AG$1,0))</f>
        <v>66640000000000</v>
      </c>
      <c r="AD181">
        <f>INDEX(NoSettings!$C$2:$AG$6843,MATCH($C181,NoSettings!$A$2:$A$6843,0),MATCH(AD$30,NoSettings!$C$1:$AG$1,0))</f>
        <v>67500000000000</v>
      </c>
      <c r="AE181">
        <f>INDEX(NoSettings!$C$2:$AG$6843,MATCH($C181,NoSettings!$A$2:$A$6843,0),MATCH(AE$30,NoSettings!$C$1:$AG$1,0))</f>
        <v>68380000000000</v>
      </c>
      <c r="AF181">
        <f>INDEX(NoSettings!$C$2:$AG$6843,MATCH($C181,NoSettings!$A$2:$A$6843,0),MATCH(AF$30,NoSettings!$C$1:$AG$1,0))</f>
        <v>69270000000000</v>
      </c>
      <c r="AG181">
        <f>INDEX(NoSettings!$C$2:$AG$6843,MATCH($C181,NoSettings!$A$2:$A$6843,0),MATCH(AG$30,NoSettings!$C$1:$AG$1,0))</f>
        <v>70170000000000</v>
      </c>
      <c r="AH181">
        <f>INDEX(NoSettings!$C$2:$AG$6843,MATCH($C181,NoSettings!$A$2:$A$6843,0),MATCH(AH$30,NoSettings!$C$1:$AG$1,0))</f>
        <v>71080000000000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222200000000</v>
      </c>
      <c r="E182">
        <f>INDEX(NoSettings!$C$2:$AG$6843,MATCH($C182,NoSettings!$A$2:$A$6843,0),MATCH(E$30,NoSettings!$C$1:$AG$1,0))</f>
        <v>238400000000</v>
      </c>
      <c r="F182">
        <f>INDEX(NoSettings!$C$2:$AG$6843,MATCH($C182,NoSettings!$A$2:$A$6843,0),MATCH(F$30,NoSettings!$C$1:$AG$1,0))</f>
        <v>241500000000</v>
      </c>
      <c r="G182">
        <f>INDEX(NoSettings!$C$2:$AG$6843,MATCH($C182,NoSettings!$A$2:$A$6843,0),MATCH(G$30,NoSettings!$C$1:$AG$1,0))</f>
        <v>244600000000</v>
      </c>
      <c r="H182">
        <f>INDEX(NoSettings!$C$2:$AG$6843,MATCH($C182,NoSettings!$A$2:$A$6843,0),MATCH(H$30,NoSettings!$C$1:$AG$1,0))</f>
        <v>247800000000</v>
      </c>
      <c r="I182">
        <f>INDEX(NoSettings!$C$2:$AG$6843,MATCH($C182,NoSettings!$A$2:$A$6843,0),MATCH(I$30,NoSettings!$C$1:$AG$1,0))</f>
        <v>251100000000</v>
      </c>
      <c r="J182">
        <f>INDEX(NoSettings!$C$2:$AG$6843,MATCH($C182,NoSettings!$A$2:$A$6843,0),MATCH(J$30,NoSettings!$C$1:$AG$1,0))</f>
        <v>254300000000</v>
      </c>
      <c r="K182">
        <f>INDEX(NoSettings!$C$2:$AG$6843,MATCH($C182,NoSettings!$A$2:$A$6843,0),MATCH(K$30,NoSettings!$C$1:$AG$1,0))</f>
        <v>257600000000</v>
      </c>
      <c r="L182">
        <f>INDEX(NoSettings!$C$2:$AG$6843,MATCH($C182,NoSettings!$A$2:$A$6843,0),MATCH(L$30,NoSettings!$C$1:$AG$1,0))</f>
        <v>261000000000</v>
      </c>
      <c r="M182">
        <f>INDEX(NoSettings!$C$2:$AG$6843,MATCH($C182,NoSettings!$A$2:$A$6843,0),MATCH(M$30,NoSettings!$C$1:$AG$1,0))</f>
        <v>264400000000</v>
      </c>
      <c r="N182">
        <f>INDEX(NoSettings!$C$2:$AG$6843,MATCH($C182,NoSettings!$A$2:$A$6843,0),MATCH(N$30,NoSettings!$C$1:$AG$1,0))</f>
        <v>267800000000</v>
      </c>
      <c r="O182">
        <f>INDEX(NoSettings!$C$2:$AG$6843,MATCH($C182,NoSettings!$A$2:$A$6843,0),MATCH(O$30,NoSettings!$C$1:$AG$1,0))</f>
        <v>271300000000</v>
      </c>
      <c r="P182">
        <f>INDEX(NoSettings!$C$2:$AG$6843,MATCH($C182,NoSettings!$A$2:$A$6843,0),MATCH(P$30,NoSettings!$C$1:$AG$1,0))</f>
        <v>274800000000</v>
      </c>
      <c r="Q182">
        <f>INDEX(NoSettings!$C$2:$AG$6843,MATCH($C182,NoSettings!$A$2:$A$6843,0),MATCH(Q$30,NoSettings!$C$1:$AG$1,0))</f>
        <v>278400000000</v>
      </c>
      <c r="R182">
        <f>INDEX(NoSettings!$C$2:$AG$6843,MATCH($C182,NoSettings!$A$2:$A$6843,0),MATCH(R$30,NoSettings!$C$1:$AG$1,0))</f>
        <v>282000000000</v>
      </c>
      <c r="S182">
        <f>INDEX(NoSettings!$C$2:$AG$6843,MATCH($C182,NoSettings!$A$2:$A$6843,0),MATCH(S$30,NoSettings!$C$1:$AG$1,0))</f>
        <v>285700000000</v>
      </c>
      <c r="T182">
        <f>INDEX(NoSettings!$C$2:$AG$6843,MATCH($C182,NoSettings!$A$2:$A$6843,0),MATCH(T$30,NoSettings!$C$1:$AG$1,0))</f>
        <v>289400000000</v>
      </c>
      <c r="U182">
        <f>INDEX(NoSettings!$C$2:$AG$6843,MATCH($C182,NoSettings!$A$2:$A$6843,0),MATCH(U$30,NoSettings!$C$1:$AG$1,0))</f>
        <v>293100000000</v>
      </c>
      <c r="V182">
        <f>INDEX(NoSettings!$C$2:$AG$6843,MATCH($C182,NoSettings!$A$2:$A$6843,0),MATCH(V$30,NoSettings!$C$1:$AG$1,0))</f>
        <v>297000000000</v>
      </c>
      <c r="W182">
        <f>INDEX(NoSettings!$C$2:$AG$6843,MATCH($C182,NoSettings!$A$2:$A$6843,0),MATCH(W$30,NoSettings!$C$1:$AG$1,0))</f>
        <v>300800000000</v>
      </c>
      <c r="X182">
        <f>INDEX(NoSettings!$C$2:$AG$6843,MATCH($C182,NoSettings!$A$2:$A$6843,0),MATCH(X$30,NoSettings!$C$1:$AG$1,0))</f>
        <v>304700000000</v>
      </c>
      <c r="Y182">
        <f>INDEX(NoSettings!$C$2:$AG$6843,MATCH($C182,NoSettings!$A$2:$A$6843,0),MATCH(Y$30,NoSettings!$C$1:$AG$1,0))</f>
        <v>308700000000</v>
      </c>
      <c r="Z182">
        <f>INDEX(NoSettings!$C$2:$AG$6843,MATCH($C182,NoSettings!$A$2:$A$6843,0),MATCH(Z$30,NoSettings!$C$1:$AG$1,0))</f>
        <v>312700000000</v>
      </c>
      <c r="AA182">
        <f>INDEX(NoSettings!$C$2:$AG$6843,MATCH($C182,NoSettings!$A$2:$A$6843,0),MATCH(AA$30,NoSettings!$C$1:$AG$1,0))</f>
        <v>316800000000</v>
      </c>
      <c r="AB182">
        <f>INDEX(NoSettings!$C$2:$AG$6843,MATCH($C182,NoSettings!$A$2:$A$6843,0),MATCH(AB$30,NoSettings!$C$1:$AG$1,0))</f>
        <v>320900000000</v>
      </c>
      <c r="AC182">
        <f>INDEX(NoSettings!$C$2:$AG$6843,MATCH($C182,NoSettings!$A$2:$A$6843,0),MATCH(AC$30,NoSettings!$C$1:$AG$1,0))</f>
        <v>325000000000</v>
      </c>
      <c r="AD182">
        <f>INDEX(NoSettings!$C$2:$AG$6843,MATCH($C182,NoSettings!$A$2:$A$6843,0),MATCH(AD$30,NoSettings!$C$1:$AG$1,0))</f>
        <v>329300000000</v>
      </c>
      <c r="AE182">
        <f>INDEX(NoSettings!$C$2:$AG$6843,MATCH($C182,NoSettings!$A$2:$A$6843,0),MATCH(AE$30,NoSettings!$C$1:$AG$1,0))</f>
        <v>333600000000</v>
      </c>
      <c r="AF182">
        <f>INDEX(NoSettings!$C$2:$AG$6843,MATCH($C182,NoSettings!$A$2:$A$6843,0),MATCH(AF$30,NoSettings!$C$1:$AG$1,0))</f>
        <v>337900000000</v>
      </c>
      <c r="AG182">
        <f>INDEX(NoSettings!$C$2:$AG$6843,MATCH($C182,NoSettings!$A$2:$A$6843,0),MATCH(AG$30,NoSettings!$C$1:$AG$1,0))</f>
        <v>342300000000</v>
      </c>
      <c r="AH182">
        <f>INDEX(NoSettings!$C$2:$AG$6843,MATCH($C182,NoSettings!$A$2:$A$6843,0),MATCH(AH$30,NoSettings!$C$1:$AG$1,0))</f>
        <v>346700000000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3704000000000</v>
      </c>
      <c r="E184">
        <f>INDEX(NoSettings!$C$2:$AG$6843,MATCH($C184,NoSettings!$A$2:$A$6843,0),MATCH(E$30,NoSettings!$C$1:$AG$1,0))</f>
        <v>3973000000000</v>
      </c>
      <c r="F184">
        <f>INDEX(NoSettings!$C$2:$AG$6843,MATCH($C184,NoSettings!$A$2:$A$6843,0),MATCH(F$30,NoSettings!$C$1:$AG$1,0))</f>
        <v>4025000000000</v>
      </c>
      <c r="G184">
        <f>INDEX(NoSettings!$C$2:$AG$6843,MATCH($C184,NoSettings!$A$2:$A$6843,0),MATCH(G$30,NoSettings!$C$1:$AG$1,0))</f>
        <v>4077000000000</v>
      </c>
      <c r="H184">
        <f>INDEX(NoSettings!$C$2:$AG$6843,MATCH($C184,NoSettings!$A$2:$A$6843,0),MATCH(H$30,NoSettings!$C$1:$AG$1,0))</f>
        <v>4130000000000</v>
      </c>
      <c r="I184">
        <f>INDEX(NoSettings!$C$2:$AG$6843,MATCH($C184,NoSettings!$A$2:$A$6843,0),MATCH(I$30,NoSettings!$C$1:$AG$1,0))</f>
        <v>4184000000000</v>
      </c>
      <c r="J184">
        <f>INDEX(NoSettings!$C$2:$AG$6843,MATCH($C184,NoSettings!$A$2:$A$6843,0),MATCH(J$30,NoSettings!$C$1:$AG$1,0))</f>
        <v>4239000000000</v>
      </c>
      <c r="K184">
        <f>INDEX(NoSettings!$C$2:$AG$6843,MATCH($C184,NoSettings!$A$2:$A$6843,0),MATCH(K$30,NoSettings!$C$1:$AG$1,0))</f>
        <v>4294000000000</v>
      </c>
      <c r="L184">
        <f>INDEX(NoSettings!$C$2:$AG$6843,MATCH($C184,NoSettings!$A$2:$A$6843,0),MATCH(L$30,NoSettings!$C$1:$AG$1,0))</f>
        <v>4349000000000</v>
      </c>
      <c r="M184">
        <f>INDEX(NoSettings!$C$2:$AG$6843,MATCH($C184,NoSettings!$A$2:$A$6843,0),MATCH(M$30,NoSettings!$C$1:$AG$1,0))</f>
        <v>4406000000000</v>
      </c>
      <c r="N184">
        <f>INDEX(NoSettings!$C$2:$AG$6843,MATCH($C184,NoSettings!$A$2:$A$6843,0),MATCH(N$30,NoSettings!$C$1:$AG$1,0))</f>
        <v>4463000000000</v>
      </c>
      <c r="O184">
        <f>INDEX(NoSettings!$C$2:$AG$6843,MATCH($C184,NoSettings!$A$2:$A$6843,0),MATCH(O$30,NoSettings!$C$1:$AG$1,0))</f>
        <v>4521000000000</v>
      </c>
      <c r="P184">
        <f>INDEX(NoSettings!$C$2:$AG$6843,MATCH($C184,NoSettings!$A$2:$A$6843,0),MATCH(P$30,NoSettings!$C$1:$AG$1,0))</f>
        <v>4580000000000</v>
      </c>
      <c r="Q184">
        <f>INDEX(NoSettings!$C$2:$AG$6843,MATCH($C184,NoSettings!$A$2:$A$6843,0),MATCH(Q$30,NoSettings!$C$1:$AG$1,0))</f>
        <v>4640000000000</v>
      </c>
      <c r="R184">
        <f>INDEX(NoSettings!$C$2:$AG$6843,MATCH($C184,NoSettings!$A$2:$A$6843,0),MATCH(R$30,NoSettings!$C$1:$AG$1,0))</f>
        <v>4700000000000</v>
      </c>
      <c r="S184">
        <f>INDEX(NoSettings!$C$2:$AG$6843,MATCH($C184,NoSettings!$A$2:$A$6843,0),MATCH(S$30,NoSettings!$C$1:$AG$1,0))</f>
        <v>4761000000000</v>
      </c>
      <c r="T184">
        <f>INDEX(NoSettings!$C$2:$AG$6843,MATCH($C184,NoSettings!$A$2:$A$6843,0),MATCH(T$30,NoSettings!$C$1:$AG$1,0))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INDEX(NoSettings!$C$2:$AG$6843,MATCH($C184,NoSettings!$A$2:$A$6843,0),MATCH(V$30,NoSettings!$C$1:$AG$1,0))</f>
        <v>4949000000000</v>
      </c>
      <c r="W184">
        <f>INDEX(NoSettings!$C$2:$AG$6843,MATCH($C184,NoSettings!$A$2:$A$6843,0),MATCH(W$30,NoSettings!$C$1:$AG$1,0))</f>
        <v>5014000000000</v>
      </c>
      <c r="X184">
        <f>INDEX(NoSettings!$C$2:$AG$6843,MATCH($C184,NoSettings!$A$2:$A$6843,0),MATCH(X$30,NoSettings!$C$1:$AG$1,0))</f>
        <v>5079000000000</v>
      </c>
      <c r="Y184">
        <f>INDEX(NoSettings!$C$2:$AG$6843,MATCH($C184,NoSettings!$A$2:$A$6843,0),MATCH(Y$30,NoSettings!$C$1:$AG$1,0))</f>
        <v>5145000000000</v>
      </c>
      <c r="Z184">
        <f>INDEX(NoSettings!$C$2:$AG$6843,MATCH($C184,NoSettings!$A$2:$A$6843,0),MATCH(Z$30,NoSettings!$C$1:$AG$1,0))</f>
        <v>5212000000000</v>
      </c>
      <c r="AA184">
        <f>INDEX(NoSettings!$C$2:$AG$6843,MATCH($C184,NoSettings!$A$2:$A$6843,0),MATCH(AA$30,NoSettings!$C$1:$AG$1,0))</f>
        <v>5279000000000</v>
      </c>
      <c r="AB184">
        <f>INDEX(NoSettings!$C$2:$AG$6843,MATCH($C184,NoSettings!$A$2:$A$6843,0),MATCH(AB$30,NoSettings!$C$1:$AG$1,0))</f>
        <v>5348000000000</v>
      </c>
      <c r="AC184">
        <f>INDEX(NoSettings!$C$2:$AG$6843,MATCH($C184,NoSettings!$A$2:$A$6843,0),MATCH(AC$30,NoSettings!$C$1:$AG$1,0))</f>
        <v>5417000000000</v>
      </c>
      <c r="AD184">
        <f>INDEX(NoSettings!$C$2:$AG$6843,MATCH($C184,NoSettings!$A$2:$A$6843,0),MATCH(AD$30,NoSettings!$C$1:$AG$1,0))</f>
        <v>5488000000000</v>
      </c>
      <c r="AE184">
        <f>INDEX(NoSettings!$C$2:$AG$6843,MATCH($C184,NoSettings!$A$2:$A$6843,0),MATCH(AE$30,NoSettings!$C$1:$AG$1,0))</f>
        <v>5559000000000</v>
      </c>
      <c r="AF184">
        <f>INDEX(NoSettings!$C$2:$AG$6843,MATCH($C184,NoSettings!$A$2:$A$6843,0),MATCH(AF$30,NoSettings!$C$1:$AG$1,0))</f>
        <v>5632000000000</v>
      </c>
      <c r="AG184">
        <f>INDEX(NoSettings!$C$2:$AG$6843,MATCH($C184,NoSettings!$A$2:$A$6843,0),MATCH(AG$30,NoSettings!$C$1:$AG$1,0))</f>
        <v>5705000000000</v>
      </c>
      <c r="AH184">
        <f>INDEX(NoSettings!$C$2:$AG$6843,MATCH($C184,NoSettings!$A$2:$A$6843,0),MATCH(AH$30,NoSettings!$C$1:$AG$1,0))</f>
        <v>5779000000000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7112000000000</v>
      </c>
      <c r="E185">
        <f>INDEX(NoSettings!$C$2:$AG$6843,MATCH($C185,NoSettings!$A$2:$A$6843,0),MATCH(E$30,NoSettings!$C$1:$AG$1,0))</f>
        <v>7629000000000</v>
      </c>
      <c r="F185">
        <f>INDEX(NoSettings!$C$2:$AG$6843,MATCH($C185,NoSettings!$A$2:$A$6843,0),MATCH(F$30,NoSettings!$C$1:$AG$1,0))</f>
        <v>7728000000000</v>
      </c>
      <c r="G185">
        <f>INDEX(NoSettings!$C$2:$AG$6843,MATCH($C185,NoSettings!$A$2:$A$6843,0),MATCH(G$30,NoSettings!$C$1:$AG$1,0))</f>
        <v>7829000000000</v>
      </c>
      <c r="H185">
        <f>INDEX(NoSettings!$C$2:$AG$6843,MATCH($C185,NoSettings!$A$2:$A$6843,0),MATCH(H$30,NoSettings!$C$1:$AG$1,0))</f>
        <v>7931000000000</v>
      </c>
      <c r="I185">
        <f>INDEX(NoSettings!$C$2:$AG$6843,MATCH($C185,NoSettings!$A$2:$A$6843,0),MATCH(I$30,NoSettings!$C$1:$AG$1,0))</f>
        <v>8034000000000</v>
      </c>
      <c r="J185">
        <f>INDEX(NoSettings!$C$2:$AG$6843,MATCH($C185,NoSettings!$A$2:$A$6843,0),MATCH(J$30,NoSettings!$C$1:$AG$1,0))</f>
        <v>8138000000000</v>
      </c>
      <c r="K185">
        <f>INDEX(NoSettings!$C$2:$AG$6843,MATCH($C185,NoSettings!$A$2:$A$6843,0),MATCH(K$30,NoSettings!$C$1:$AG$1,0))</f>
        <v>8244000000000</v>
      </c>
      <c r="L185">
        <f>INDEX(NoSettings!$C$2:$AG$6843,MATCH($C185,NoSettings!$A$2:$A$6843,0),MATCH(L$30,NoSettings!$C$1:$AG$1,0))</f>
        <v>8351000000000</v>
      </c>
      <c r="M185">
        <f>INDEX(NoSettings!$C$2:$AG$6843,MATCH($C185,NoSettings!$A$2:$A$6843,0),MATCH(M$30,NoSettings!$C$1:$AG$1,0))</f>
        <v>8460000000000</v>
      </c>
      <c r="N185">
        <f>INDEX(NoSettings!$C$2:$AG$6843,MATCH($C185,NoSettings!$A$2:$A$6843,0),MATCH(N$30,NoSettings!$C$1:$AG$1,0))</f>
        <v>8570000000000</v>
      </c>
      <c r="O185">
        <f>INDEX(NoSettings!$C$2:$AG$6843,MATCH($C185,NoSettings!$A$2:$A$6843,0),MATCH(O$30,NoSettings!$C$1:$AG$1,0))</f>
        <v>8681000000000</v>
      </c>
      <c r="P185">
        <f>INDEX(NoSettings!$C$2:$AG$6843,MATCH($C185,NoSettings!$A$2:$A$6843,0),MATCH(P$30,NoSettings!$C$1:$AG$1,0))</f>
        <v>8794000000000</v>
      </c>
      <c r="Q185">
        <f>INDEX(NoSettings!$C$2:$AG$6843,MATCH($C185,NoSettings!$A$2:$A$6843,0),MATCH(Q$30,NoSettings!$C$1:$AG$1,0))</f>
        <v>8908000000000</v>
      </c>
      <c r="R185">
        <f>INDEX(NoSettings!$C$2:$AG$6843,MATCH($C185,NoSettings!$A$2:$A$6843,0),MATCH(R$30,NoSettings!$C$1:$AG$1,0))</f>
        <v>9024000000000</v>
      </c>
      <c r="S185">
        <f>INDEX(NoSettings!$C$2:$AG$6843,MATCH($C185,NoSettings!$A$2:$A$6843,0),MATCH(S$30,NoSettings!$C$1:$AG$1,0))</f>
        <v>9141000000000</v>
      </c>
      <c r="T185">
        <f>INDEX(NoSettings!$C$2:$AG$6843,MATCH($C185,NoSettings!$A$2:$A$6843,0),MATCH(T$30,NoSettings!$C$1:$AG$1,0))</f>
        <v>9260000000000</v>
      </c>
      <c r="U185">
        <f>INDEX(NoSettings!$C$2:$AG$6843,MATCH($C185,NoSettings!$A$2:$A$6843,0),MATCH(U$30,NoSettings!$C$1:$AG$1,0))</f>
        <v>9380000000000</v>
      </c>
      <c r="V185">
        <f>INDEX(NoSettings!$C$2:$AG$6843,MATCH($C185,NoSettings!$A$2:$A$6843,0),MATCH(V$30,NoSettings!$C$1:$AG$1,0))</f>
        <v>9502000000000</v>
      </c>
      <c r="W185">
        <f>INDEX(NoSettings!$C$2:$AG$6843,MATCH($C185,NoSettings!$A$2:$A$6843,0),MATCH(W$30,NoSettings!$C$1:$AG$1,0))</f>
        <v>9626000000000</v>
      </c>
      <c r="X185">
        <f>INDEX(NoSettings!$C$2:$AG$6843,MATCH($C185,NoSettings!$A$2:$A$6843,0),MATCH(X$30,NoSettings!$C$1:$AG$1,0))</f>
        <v>9751000000000</v>
      </c>
      <c r="Y185">
        <f>INDEX(NoSettings!$C$2:$AG$6843,MATCH($C185,NoSettings!$A$2:$A$6843,0),MATCH(Y$30,NoSettings!$C$1:$AG$1,0))</f>
        <v>9878000000000</v>
      </c>
      <c r="Z185">
        <f>INDEX(NoSettings!$C$2:$AG$6843,MATCH($C185,NoSettings!$A$2:$A$6843,0),MATCH(Z$30,NoSettings!$C$1:$AG$1,0))</f>
        <v>10010000000000</v>
      </c>
      <c r="AA185">
        <f>INDEX(NoSettings!$C$2:$AG$6843,MATCH($C185,NoSettings!$A$2:$A$6843,0),MATCH(AA$30,NoSettings!$C$1:$AG$1,0))</f>
        <v>10140000000000</v>
      </c>
      <c r="AB185">
        <f>INDEX(NoSettings!$C$2:$AG$6843,MATCH($C185,NoSettings!$A$2:$A$6843,0),MATCH(AB$30,NoSettings!$C$1:$AG$1,0))</f>
        <v>10270000000000</v>
      </c>
      <c r="AC185">
        <f>INDEX(NoSettings!$C$2:$AG$6843,MATCH($C185,NoSettings!$A$2:$A$6843,0),MATCH(AC$30,NoSettings!$C$1:$AG$1,0))</f>
        <v>10400000000000</v>
      </c>
      <c r="AD185">
        <f>INDEX(NoSettings!$C$2:$AG$6843,MATCH($C185,NoSettings!$A$2:$A$6843,0),MATCH(AD$30,NoSettings!$C$1:$AG$1,0))</f>
        <v>10540000000000</v>
      </c>
      <c r="AE185">
        <f>INDEX(NoSettings!$C$2:$AG$6843,MATCH($C185,NoSettings!$A$2:$A$6843,0),MATCH(AE$30,NoSettings!$C$1:$AG$1,0))</f>
        <v>10670000000000</v>
      </c>
      <c r="AF185">
        <f>INDEX(NoSettings!$C$2:$AG$6843,MATCH($C185,NoSettings!$A$2:$A$6843,0),MATCH(AF$30,NoSettings!$C$1:$AG$1,0))</f>
        <v>10810000000000</v>
      </c>
      <c r="AG185">
        <f>INDEX(NoSettings!$C$2:$AG$6843,MATCH($C185,NoSettings!$A$2:$A$6843,0),MATCH(AG$30,NoSettings!$C$1:$AG$1,0))</f>
        <v>10950000000000</v>
      </c>
      <c r="AH185">
        <f>INDEX(NoSettings!$C$2:$AG$6843,MATCH($C185,NoSettings!$A$2:$A$6843,0),MATCH(AH$30,NoSettings!$C$1:$AG$1,0))</f>
        <v>11100000000000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148200000000</v>
      </c>
      <c r="E186">
        <f>INDEX(NoSettings!$C$2:$AG$6843,MATCH($C186,NoSettings!$A$2:$A$6843,0),MATCH(E$30,NoSettings!$C$1:$AG$1,0))</f>
        <v>158900000000</v>
      </c>
      <c r="F186">
        <f>INDEX(NoSettings!$C$2:$AG$6843,MATCH($C186,NoSettings!$A$2:$A$6843,0),MATCH(F$30,NoSettings!$C$1:$AG$1,0))</f>
        <v>161000000000</v>
      </c>
      <c r="G186">
        <f>INDEX(NoSettings!$C$2:$AG$6843,MATCH($C186,NoSettings!$A$2:$A$6843,0),MATCH(G$30,NoSettings!$C$1:$AG$1,0))</f>
        <v>163100000000</v>
      </c>
      <c r="H186">
        <f>INDEX(NoSettings!$C$2:$AG$6843,MATCH($C186,NoSettings!$A$2:$A$6843,0),MATCH(H$30,NoSettings!$C$1:$AG$1,0))</f>
        <v>165200000000</v>
      </c>
      <c r="I186">
        <f>INDEX(NoSettings!$C$2:$AG$6843,MATCH($C186,NoSettings!$A$2:$A$6843,0),MATCH(I$30,NoSettings!$C$1:$AG$1,0))</f>
        <v>167400000000</v>
      </c>
      <c r="J186">
        <f>INDEX(NoSettings!$C$2:$AG$6843,MATCH($C186,NoSettings!$A$2:$A$6843,0),MATCH(J$30,NoSettings!$C$1:$AG$1,0))</f>
        <v>169500000000</v>
      </c>
      <c r="K186">
        <f>INDEX(NoSettings!$C$2:$AG$6843,MATCH($C186,NoSettings!$A$2:$A$6843,0),MATCH(K$30,NoSettings!$C$1:$AG$1,0))</f>
        <v>171700000000</v>
      </c>
      <c r="L186">
        <f>INDEX(NoSettings!$C$2:$AG$6843,MATCH($C186,NoSettings!$A$2:$A$6843,0),MATCH(L$30,NoSettings!$C$1:$AG$1,0))</f>
        <v>174000000000</v>
      </c>
      <c r="M186">
        <f>INDEX(NoSettings!$C$2:$AG$6843,MATCH($C186,NoSettings!$A$2:$A$6843,0),MATCH(M$30,NoSettings!$C$1:$AG$1,0))</f>
        <v>176200000000</v>
      </c>
      <c r="N186">
        <f>INDEX(NoSettings!$C$2:$AG$6843,MATCH($C186,NoSettings!$A$2:$A$6843,0),MATCH(N$30,NoSettings!$C$1:$AG$1,0))</f>
        <v>178500000000</v>
      </c>
      <c r="O186">
        <f>INDEX(NoSettings!$C$2:$AG$6843,MATCH($C186,NoSettings!$A$2:$A$6843,0),MATCH(O$30,NoSettings!$C$1:$AG$1,0))</f>
        <v>180900000000</v>
      </c>
      <c r="P186">
        <f>INDEX(NoSettings!$C$2:$AG$6843,MATCH($C186,NoSettings!$A$2:$A$6843,0),MATCH(P$30,NoSettings!$C$1:$AG$1,0))</f>
        <v>183200000000</v>
      </c>
      <c r="Q186">
        <f>INDEX(NoSettings!$C$2:$AG$6843,MATCH($C186,NoSettings!$A$2:$A$6843,0),MATCH(Q$30,NoSettings!$C$1:$AG$1,0))</f>
        <v>185600000000</v>
      </c>
      <c r="R186">
        <f>INDEX(NoSettings!$C$2:$AG$6843,MATCH($C186,NoSettings!$A$2:$A$6843,0),MATCH(R$30,NoSettings!$C$1:$AG$1,0))</f>
        <v>188000000000</v>
      </c>
      <c r="S186">
        <f>INDEX(NoSettings!$C$2:$AG$6843,MATCH($C186,NoSettings!$A$2:$A$6843,0),MATCH(S$30,NoSettings!$C$1:$AG$1,0))</f>
        <v>190400000000</v>
      </c>
      <c r="T186">
        <f>INDEX(NoSettings!$C$2:$AG$6843,MATCH($C186,NoSettings!$A$2:$A$6843,0),MATCH(T$30,NoSettings!$C$1:$AG$1,0))</f>
        <v>192900000000</v>
      </c>
      <c r="U186">
        <f>INDEX(NoSettings!$C$2:$AG$6843,MATCH($C186,NoSettings!$A$2:$A$6843,0),MATCH(U$30,NoSettings!$C$1:$AG$1,0))</f>
        <v>195400000000</v>
      </c>
      <c r="V186">
        <f>INDEX(NoSettings!$C$2:$AG$6843,MATCH($C186,NoSettings!$A$2:$A$6843,0),MATCH(V$30,NoSettings!$C$1:$AG$1,0))</f>
        <v>198000000000</v>
      </c>
      <c r="W186">
        <f>INDEX(NoSettings!$C$2:$AG$6843,MATCH($C186,NoSettings!$A$2:$A$6843,0),MATCH(W$30,NoSettings!$C$1:$AG$1,0))</f>
        <v>200500000000</v>
      </c>
      <c r="X186">
        <f>INDEX(NoSettings!$C$2:$AG$6843,MATCH($C186,NoSettings!$A$2:$A$6843,0),MATCH(X$30,NoSettings!$C$1:$AG$1,0))</f>
        <v>203100000000</v>
      </c>
      <c r="Y186">
        <f>INDEX(NoSettings!$C$2:$AG$6843,MATCH($C186,NoSettings!$A$2:$A$6843,0),MATCH(Y$30,NoSettings!$C$1:$AG$1,0))</f>
        <v>205800000000</v>
      </c>
      <c r="Z186">
        <f>INDEX(NoSettings!$C$2:$AG$6843,MATCH($C186,NoSettings!$A$2:$A$6843,0),MATCH(Z$30,NoSettings!$C$1:$AG$1,0))</f>
        <v>208500000000</v>
      </c>
      <c r="AA186">
        <f>INDEX(NoSettings!$C$2:$AG$6843,MATCH($C186,NoSettings!$A$2:$A$6843,0),MATCH(AA$30,NoSettings!$C$1:$AG$1,0))</f>
        <v>211200000000</v>
      </c>
      <c r="AB186">
        <f>INDEX(NoSettings!$C$2:$AG$6843,MATCH($C186,NoSettings!$A$2:$A$6843,0),MATCH(AB$30,NoSettings!$C$1:$AG$1,0))</f>
        <v>213900000000</v>
      </c>
      <c r="AC186">
        <f>INDEX(NoSettings!$C$2:$AG$6843,MATCH($C186,NoSettings!$A$2:$A$6843,0),MATCH(AC$30,NoSettings!$C$1:$AG$1,0))</f>
        <v>216700000000</v>
      </c>
      <c r="AD186">
        <f>INDEX(NoSettings!$C$2:$AG$6843,MATCH($C186,NoSettings!$A$2:$A$6843,0),MATCH(AD$30,NoSettings!$C$1:$AG$1,0))</f>
        <v>219500000000</v>
      </c>
      <c r="AE186">
        <f>INDEX(NoSettings!$C$2:$AG$6843,MATCH($C186,NoSettings!$A$2:$A$6843,0),MATCH(AE$30,NoSettings!$C$1:$AG$1,0))</f>
        <v>222400000000</v>
      </c>
      <c r="AF186">
        <f>INDEX(NoSettings!$C$2:$AG$6843,MATCH($C186,NoSettings!$A$2:$A$6843,0),MATCH(AF$30,NoSettings!$C$1:$AG$1,0))</f>
        <v>225300000000</v>
      </c>
      <c r="AG186">
        <f>INDEX(NoSettings!$C$2:$AG$6843,MATCH($C186,NoSettings!$A$2:$A$6843,0),MATCH(AG$30,NoSettings!$C$1:$AG$1,0))</f>
        <v>228200000000</v>
      </c>
      <c r="AH186">
        <f>INDEX(NoSettings!$C$2:$AG$6843,MATCH($C186,NoSettings!$A$2:$A$6843,0),MATCH(AH$30,NoSettings!$C$1:$AG$1,0))</f>
        <v>231200000000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29620000000000</v>
      </c>
      <c r="E187">
        <f>INDEX(NoSettings!$C$2:$AG$6843,MATCH($C187,NoSettings!$A$2:$A$6843,0),MATCH(E$30,NoSettings!$C$1:$AG$1,0))</f>
        <v>29150000000000</v>
      </c>
      <c r="F187">
        <f>INDEX(NoSettings!$C$2:$AG$6843,MATCH($C187,NoSettings!$A$2:$A$6843,0),MATCH(F$30,NoSettings!$C$1:$AG$1,0))</f>
        <v>28070000000000</v>
      </c>
      <c r="G187">
        <f>INDEX(NoSettings!$C$2:$AG$6843,MATCH($C187,NoSettings!$A$2:$A$6843,0),MATCH(G$30,NoSettings!$C$1:$AG$1,0))</f>
        <v>27030000000000</v>
      </c>
      <c r="H187">
        <f>INDEX(NoSettings!$C$2:$AG$6843,MATCH($C187,NoSettings!$A$2:$A$6843,0),MATCH(H$30,NoSettings!$C$1:$AG$1,0))</f>
        <v>26030000000000</v>
      </c>
      <c r="I187">
        <f>INDEX(NoSettings!$C$2:$AG$6843,MATCH($C187,NoSettings!$A$2:$A$6843,0),MATCH(I$30,NoSettings!$C$1:$AG$1,0))</f>
        <v>25070000000000</v>
      </c>
      <c r="J187">
        <f>INDEX(NoSettings!$C$2:$AG$6843,MATCH($C187,NoSettings!$A$2:$A$6843,0),MATCH(J$30,NoSettings!$C$1:$AG$1,0))</f>
        <v>24140000000000</v>
      </c>
      <c r="K187">
        <f>INDEX(NoSettings!$C$2:$AG$6843,MATCH($C187,NoSettings!$A$2:$A$6843,0),MATCH(K$30,NoSettings!$C$1:$AG$1,0))</f>
        <v>23250000000000</v>
      </c>
      <c r="L187">
        <f>INDEX(NoSettings!$C$2:$AG$6843,MATCH($C187,NoSettings!$A$2:$A$6843,0),MATCH(L$30,NoSettings!$C$1:$AG$1,0))</f>
        <v>22390000000000</v>
      </c>
      <c r="M187">
        <f>INDEX(NoSettings!$C$2:$AG$6843,MATCH($C187,NoSettings!$A$2:$A$6843,0),MATCH(M$30,NoSettings!$C$1:$AG$1,0))</f>
        <v>21560000000000</v>
      </c>
      <c r="N187">
        <f>INDEX(NoSettings!$C$2:$AG$6843,MATCH($C187,NoSettings!$A$2:$A$6843,0),MATCH(N$30,NoSettings!$C$1:$AG$1,0))</f>
        <v>20760000000000</v>
      </c>
      <c r="O187">
        <f>INDEX(NoSettings!$C$2:$AG$6843,MATCH($C187,NoSettings!$A$2:$A$6843,0),MATCH(O$30,NoSettings!$C$1:$AG$1,0))</f>
        <v>20000000000000</v>
      </c>
      <c r="P187">
        <f>INDEX(NoSettings!$C$2:$AG$6843,MATCH($C187,NoSettings!$A$2:$A$6843,0),MATCH(P$30,NoSettings!$C$1:$AG$1,0))</f>
        <v>19260000000000</v>
      </c>
      <c r="Q187">
        <f>INDEX(NoSettings!$C$2:$AG$6843,MATCH($C187,NoSettings!$A$2:$A$6843,0),MATCH(Q$30,NoSettings!$C$1:$AG$1,0))</f>
        <v>18540000000000</v>
      </c>
      <c r="R187">
        <f>INDEX(NoSettings!$C$2:$AG$6843,MATCH($C187,NoSettings!$A$2:$A$6843,0),MATCH(R$30,NoSettings!$C$1:$AG$1,0))</f>
        <v>17860000000000</v>
      </c>
      <c r="S187">
        <f>INDEX(NoSettings!$C$2:$AG$6843,MATCH($C187,NoSettings!$A$2:$A$6843,0),MATCH(S$30,NoSettings!$C$1:$AG$1,0))</f>
        <v>17200000000000</v>
      </c>
      <c r="T187">
        <f>INDEX(NoSettings!$C$2:$AG$6843,MATCH($C187,NoSettings!$A$2:$A$6843,0),MATCH(T$30,NoSettings!$C$1:$AG$1,0))</f>
        <v>16560000000000</v>
      </c>
      <c r="U187">
        <f>INDEX(NoSettings!$C$2:$AG$6843,MATCH($C187,NoSettings!$A$2:$A$6843,0),MATCH(U$30,NoSettings!$C$1:$AG$1,0))</f>
        <v>15950000000000</v>
      </c>
      <c r="V187">
        <f>INDEX(NoSettings!$C$2:$AG$6843,MATCH($C187,NoSettings!$A$2:$A$6843,0),MATCH(V$30,NoSettings!$C$1:$AG$1,0))</f>
        <v>15360000000000</v>
      </c>
      <c r="W187">
        <f>INDEX(NoSettings!$C$2:$AG$6843,MATCH($C187,NoSettings!$A$2:$A$6843,0),MATCH(W$30,NoSettings!$C$1:$AG$1,0))</f>
        <v>14790000000000</v>
      </c>
      <c r="X187">
        <f>INDEX(NoSettings!$C$2:$AG$6843,MATCH($C187,NoSettings!$A$2:$A$6843,0),MATCH(X$30,NoSettings!$C$1:$AG$1,0))</f>
        <v>14240000000000</v>
      </c>
      <c r="Y187">
        <f>INDEX(NoSettings!$C$2:$AG$6843,MATCH($C187,NoSettings!$A$2:$A$6843,0),MATCH(Y$30,NoSettings!$C$1:$AG$1,0))</f>
        <v>13710000000000</v>
      </c>
      <c r="Z187">
        <f>INDEX(NoSettings!$C$2:$AG$6843,MATCH($C187,NoSettings!$A$2:$A$6843,0),MATCH(Z$30,NoSettings!$C$1:$AG$1,0))</f>
        <v>13210000000000</v>
      </c>
      <c r="AA187">
        <f>INDEX(NoSettings!$C$2:$AG$6843,MATCH($C187,NoSettings!$A$2:$A$6843,0),MATCH(AA$30,NoSettings!$C$1:$AG$1,0))</f>
        <v>12720000000000</v>
      </c>
      <c r="AB187">
        <f>INDEX(NoSettings!$C$2:$AG$6843,MATCH($C187,NoSettings!$A$2:$A$6843,0),MATCH(AB$30,NoSettings!$C$1:$AG$1,0))</f>
        <v>12250000000000</v>
      </c>
      <c r="AC187">
        <f>INDEX(NoSettings!$C$2:$AG$6843,MATCH($C187,NoSettings!$A$2:$A$6843,0),MATCH(AC$30,NoSettings!$C$1:$AG$1,0))</f>
        <v>11800000000000</v>
      </c>
      <c r="AD187">
        <f>INDEX(NoSettings!$C$2:$AG$6843,MATCH($C187,NoSettings!$A$2:$A$6843,0),MATCH(AD$30,NoSettings!$C$1:$AG$1,0))</f>
        <v>11360000000000</v>
      </c>
      <c r="AE187">
        <f>INDEX(NoSettings!$C$2:$AG$6843,MATCH($C187,NoSettings!$A$2:$A$6843,0),MATCH(AE$30,NoSettings!$C$1:$AG$1,0))</f>
        <v>10940000000000</v>
      </c>
      <c r="AF187">
        <f>INDEX(NoSettings!$C$2:$AG$6843,MATCH($C187,NoSettings!$A$2:$A$6843,0),MATCH(AF$30,NoSettings!$C$1:$AG$1,0))</f>
        <v>10530000000000</v>
      </c>
      <c r="AG187">
        <f>INDEX(NoSettings!$C$2:$AG$6843,MATCH($C187,NoSettings!$A$2:$A$6843,0),MATCH(AG$30,NoSettings!$C$1:$AG$1,0))</f>
        <v>10140000000000</v>
      </c>
      <c r="AH187">
        <f>INDEX(NoSettings!$C$2:$AG$6843,MATCH($C187,NoSettings!$A$2:$A$6843,0),MATCH(AH$30,NoSettings!$C$1:$AG$1,0))</f>
        <v>9769000000000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3606000000000</v>
      </c>
      <c r="E191">
        <f>INDEX(NoSettings!$C$2:$AG$6843,MATCH($C191,NoSettings!$A$2:$A$6843,0),MATCH(E$30,NoSettings!$C$1:$AG$1,0))</f>
        <v>3549000000000</v>
      </c>
      <c r="F191">
        <f>INDEX(NoSettings!$C$2:$AG$6843,MATCH($C191,NoSettings!$A$2:$A$6843,0),MATCH(F$30,NoSettings!$C$1:$AG$1,0))</f>
        <v>3418000000000</v>
      </c>
      <c r="G191">
        <f>INDEX(NoSettings!$C$2:$AG$6843,MATCH($C191,NoSettings!$A$2:$A$6843,0),MATCH(G$30,NoSettings!$C$1:$AG$1,0))</f>
        <v>3292000000000</v>
      </c>
      <c r="H191">
        <f>INDEX(NoSettings!$C$2:$AG$6843,MATCH($C191,NoSettings!$A$2:$A$6843,0),MATCH(H$30,NoSettings!$C$1:$AG$1,0))</f>
        <v>3170000000000</v>
      </c>
      <c r="I191">
        <f>INDEX(NoSettings!$C$2:$AG$6843,MATCH($C191,NoSettings!$A$2:$A$6843,0),MATCH(I$30,NoSettings!$C$1:$AG$1,0))</f>
        <v>3053000000000</v>
      </c>
      <c r="J191">
        <f>INDEX(NoSettings!$C$2:$AG$6843,MATCH($C191,NoSettings!$A$2:$A$6843,0),MATCH(J$30,NoSettings!$C$1:$AG$1,0))</f>
        <v>2940000000000</v>
      </c>
      <c r="K191">
        <f>INDEX(NoSettings!$C$2:$AG$6843,MATCH($C191,NoSettings!$A$2:$A$6843,0),MATCH(K$30,NoSettings!$C$1:$AG$1,0))</f>
        <v>2831000000000</v>
      </c>
      <c r="L191">
        <f>INDEX(NoSettings!$C$2:$AG$6843,MATCH($C191,NoSettings!$A$2:$A$6843,0),MATCH(L$30,NoSettings!$C$1:$AG$1,0))</f>
        <v>2726000000000</v>
      </c>
      <c r="M191">
        <f>INDEX(NoSettings!$C$2:$AG$6843,MATCH($C191,NoSettings!$A$2:$A$6843,0),MATCH(M$30,NoSettings!$C$1:$AG$1,0))</f>
        <v>2625000000000</v>
      </c>
      <c r="N191">
        <f>INDEX(NoSettings!$C$2:$AG$6843,MATCH($C191,NoSettings!$A$2:$A$6843,0),MATCH(N$30,NoSettings!$C$1:$AG$1,0))</f>
        <v>2528000000000</v>
      </c>
      <c r="O191">
        <f>INDEX(NoSettings!$C$2:$AG$6843,MATCH($C191,NoSettings!$A$2:$A$6843,0),MATCH(O$30,NoSettings!$C$1:$AG$1,0))</f>
        <v>2435000000000</v>
      </c>
      <c r="P191">
        <f>INDEX(NoSettings!$C$2:$AG$6843,MATCH($C191,NoSettings!$A$2:$A$6843,0),MATCH(P$30,NoSettings!$C$1:$AG$1,0))</f>
        <v>2344000000000</v>
      </c>
      <c r="Q191">
        <f>INDEX(NoSettings!$C$2:$AG$6843,MATCH($C191,NoSettings!$A$2:$A$6843,0),MATCH(Q$30,NoSettings!$C$1:$AG$1,0))</f>
        <v>2258000000000</v>
      </c>
      <c r="R191">
        <f>INDEX(NoSettings!$C$2:$AG$6843,MATCH($C191,NoSettings!$A$2:$A$6843,0),MATCH(R$30,NoSettings!$C$1:$AG$1,0))</f>
        <v>2174000000000</v>
      </c>
      <c r="S191">
        <f>INDEX(NoSettings!$C$2:$AG$6843,MATCH($C191,NoSettings!$A$2:$A$6843,0),MATCH(S$30,NoSettings!$C$1:$AG$1,0))</f>
        <v>2094000000000</v>
      </c>
      <c r="T191">
        <f>INDEX(NoSettings!$C$2:$AG$6843,MATCH($C191,NoSettings!$A$2:$A$6843,0),MATCH(T$30,NoSettings!$C$1:$AG$1,0))</f>
        <v>2016000000000</v>
      </c>
      <c r="U191">
        <f>INDEX(NoSettings!$C$2:$AG$6843,MATCH($C191,NoSettings!$A$2:$A$6843,0),MATCH(U$30,NoSettings!$C$1:$AG$1,0))</f>
        <v>1942000000000</v>
      </c>
      <c r="V191">
        <f>INDEX(NoSettings!$C$2:$AG$6843,MATCH($C191,NoSettings!$A$2:$A$6843,0),MATCH(V$30,NoSettings!$C$1:$AG$1,0))</f>
        <v>1870000000000</v>
      </c>
      <c r="W191">
        <f>INDEX(NoSettings!$C$2:$AG$6843,MATCH($C191,NoSettings!$A$2:$A$6843,0),MATCH(W$30,NoSettings!$C$1:$AG$1,0))</f>
        <v>1801000000000</v>
      </c>
      <c r="X191">
        <f>INDEX(NoSettings!$C$2:$AG$6843,MATCH($C191,NoSettings!$A$2:$A$6843,0),MATCH(X$30,NoSettings!$C$1:$AG$1,0))</f>
        <v>1734000000000</v>
      </c>
      <c r="Y191">
        <f>INDEX(NoSettings!$C$2:$AG$6843,MATCH($C191,NoSettings!$A$2:$A$6843,0),MATCH(Y$30,NoSettings!$C$1:$AG$1,0))</f>
        <v>1670000000000</v>
      </c>
      <c r="Z191">
        <f>INDEX(NoSettings!$C$2:$AG$6843,MATCH($C191,NoSettings!$A$2:$A$6843,0),MATCH(Z$30,NoSettings!$C$1:$AG$1,0))</f>
        <v>1608000000000</v>
      </c>
      <c r="AA191">
        <f>INDEX(NoSettings!$C$2:$AG$6843,MATCH($C191,NoSettings!$A$2:$A$6843,0),MATCH(AA$30,NoSettings!$C$1:$AG$1,0))</f>
        <v>1549000000000</v>
      </c>
      <c r="AB191">
        <f>INDEX(NoSettings!$C$2:$AG$6843,MATCH($C191,NoSettings!$A$2:$A$6843,0),MATCH(AB$30,NoSettings!$C$1:$AG$1,0))</f>
        <v>1491000000000</v>
      </c>
      <c r="AC191">
        <f>INDEX(NoSettings!$C$2:$AG$6843,MATCH($C191,NoSettings!$A$2:$A$6843,0),MATCH(AC$30,NoSettings!$C$1:$AG$1,0))</f>
        <v>1436000000000</v>
      </c>
      <c r="AD191">
        <f>INDEX(NoSettings!$C$2:$AG$6843,MATCH($C191,NoSettings!$A$2:$A$6843,0),MATCH(AD$30,NoSettings!$C$1:$AG$1,0))</f>
        <v>1383000000000</v>
      </c>
      <c r="AE191">
        <f>INDEX(NoSettings!$C$2:$AG$6843,MATCH($C191,NoSettings!$A$2:$A$6843,0),MATCH(AE$30,NoSettings!$C$1:$AG$1,0))</f>
        <v>1332000000000</v>
      </c>
      <c r="AF191">
        <f>INDEX(NoSettings!$C$2:$AG$6843,MATCH($C191,NoSettings!$A$2:$A$6843,0),MATCH(AF$30,NoSettings!$C$1:$AG$1,0))</f>
        <v>1283000000000</v>
      </c>
      <c r="AG191">
        <f>INDEX(NoSettings!$C$2:$AG$6843,MATCH($C191,NoSettings!$A$2:$A$6843,0),MATCH(AG$30,NoSettings!$C$1:$AG$1,0))</f>
        <v>1235000000000</v>
      </c>
      <c r="AH191">
        <f>INDEX(NoSettings!$C$2:$AG$6843,MATCH($C191,NoSettings!$A$2:$A$6843,0),MATCH(AH$30,NoSettings!$C$1:$AG$1,0))</f>
        <v>1189000000000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3658000000000</v>
      </c>
      <c r="E193">
        <f>INDEX(NoSettings!$C$2:$AG$6843,MATCH($C193,NoSettings!$A$2:$A$6843,0),MATCH(E$30,NoSettings!$C$1:$AG$1,0))</f>
        <v>3601000000000</v>
      </c>
      <c r="F193">
        <f>INDEX(NoSettings!$C$2:$AG$6843,MATCH($C193,NoSettings!$A$2:$A$6843,0),MATCH(F$30,NoSettings!$C$1:$AG$1,0))</f>
        <v>3468000000000</v>
      </c>
      <c r="G193">
        <f>INDEX(NoSettings!$C$2:$AG$6843,MATCH($C193,NoSettings!$A$2:$A$6843,0),MATCH(G$30,NoSettings!$C$1:$AG$1,0))</f>
        <v>3339000000000</v>
      </c>
      <c r="H193">
        <f>INDEX(NoSettings!$C$2:$AG$6843,MATCH($C193,NoSettings!$A$2:$A$6843,0),MATCH(H$30,NoSettings!$C$1:$AG$1,0))</f>
        <v>3216000000000</v>
      </c>
      <c r="I193">
        <f>INDEX(NoSettings!$C$2:$AG$6843,MATCH($C193,NoSettings!$A$2:$A$6843,0),MATCH(I$30,NoSettings!$C$1:$AG$1,0))</f>
        <v>3097000000000</v>
      </c>
      <c r="J193">
        <f>INDEX(NoSettings!$C$2:$AG$6843,MATCH($C193,NoSettings!$A$2:$A$6843,0),MATCH(J$30,NoSettings!$C$1:$AG$1,0))</f>
        <v>2982000000000</v>
      </c>
      <c r="K193">
        <f>INDEX(NoSettings!$C$2:$AG$6843,MATCH($C193,NoSettings!$A$2:$A$6843,0),MATCH(K$30,NoSettings!$C$1:$AG$1,0))</f>
        <v>2872000000000</v>
      </c>
      <c r="L193">
        <f>INDEX(NoSettings!$C$2:$AG$6843,MATCH($C193,NoSettings!$A$2:$A$6843,0),MATCH(L$30,NoSettings!$C$1:$AG$1,0))</f>
        <v>2766000000000</v>
      </c>
      <c r="M193">
        <f>INDEX(NoSettings!$C$2:$AG$6843,MATCH($C193,NoSettings!$A$2:$A$6843,0),MATCH(M$30,NoSettings!$C$1:$AG$1,0))</f>
        <v>2663000000000</v>
      </c>
      <c r="N193">
        <f>INDEX(NoSettings!$C$2:$AG$6843,MATCH($C193,NoSettings!$A$2:$A$6843,0),MATCH(N$30,NoSettings!$C$1:$AG$1,0))</f>
        <v>2565000000000</v>
      </c>
      <c r="O193">
        <f>INDEX(NoSettings!$C$2:$AG$6843,MATCH($C193,NoSettings!$A$2:$A$6843,0),MATCH(O$30,NoSettings!$C$1:$AG$1,0))</f>
        <v>2470000000000</v>
      </c>
      <c r="P193">
        <f>INDEX(NoSettings!$C$2:$AG$6843,MATCH($C193,NoSettings!$A$2:$A$6843,0),MATCH(P$30,NoSettings!$C$1:$AG$1,0))</f>
        <v>2378000000000</v>
      </c>
      <c r="Q193">
        <f>INDEX(NoSettings!$C$2:$AG$6843,MATCH($C193,NoSettings!$A$2:$A$6843,0),MATCH(Q$30,NoSettings!$C$1:$AG$1,0))</f>
        <v>2290000000000</v>
      </c>
      <c r="R193">
        <f>INDEX(NoSettings!$C$2:$AG$6843,MATCH($C193,NoSettings!$A$2:$A$6843,0),MATCH(R$30,NoSettings!$C$1:$AG$1,0))</f>
        <v>2206000000000</v>
      </c>
      <c r="S193">
        <f>INDEX(NoSettings!$C$2:$AG$6843,MATCH($C193,NoSettings!$A$2:$A$6843,0),MATCH(S$30,NoSettings!$C$1:$AG$1,0))</f>
        <v>2124000000000</v>
      </c>
      <c r="T193">
        <f>INDEX(NoSettings!$C$2:$AG$6843,MATCH($C193,NoSettings!$A$2:$A$6843,0),MATCH(T$30,NoSettings!$C$1:$AG$1,0))</f>
        <v>2045000000000</v>
      </c>
      <c r="U193">
        <f>INDEX(NoSettings!$C$2:$AG$6843,MATCH($C193,NoSettings!$A$2:$A$6843,0),MATCH(U$30,NoSettings!$C$1:$AG$1,0))</f>
        <v>1970000000000</v>
      </c>
      <c r="V193">
        <f>INDEX(NoSettings!$C$2:$AG$6843,MATCH($C193,NoSettings!$A$2:$A$6843,0),MATCH(V$30,NoSettings!$C$1:$AG$1,0))</f>
        <v>1897000000000</v>
      </c>
      <c r="W193">
        <f>INDEX(NoSettings!$C$2:$AG$6843,MATCH($C193,NoSettings!$A$2:$A$6843,0),MATCH(W$30,NoSettings!$C$1:$AG$1,0))</f>
        <v>1827000000000</v>
      </c>
      <c r="X193">
        <f>INDEX(NoSettings!$C$2:$AG$6843,MATCH($C193,NoSettings!$A$2:$A$6843,0),MATCH(X$30,NoSettings!$C$1:$AG$1,0))</f>
        <v>1759000000000</v>
      </c>
      <c r="Y193">
        <f>INDEX(NoSettings!$C$2:$AG$6843,MATCH($C193,NoSettings!$A$2:$A$6843,0),MATCH(Y$30,NoSettings!$C$1:$AG$1,0))</f>
        <v>1694000000000</v>
      </c>
      <c r="Z193">
        <f>INDEX(NoSettings!$C$2:$AG$6843,MATCH($C193,NoSettings!$A$2:$A$6843,0),MATCH(Z$30,NoSettings!$C$1:$AG$1,0))</f>
        <v>1631000000000</v>
      </c>
      <c r="AA193">
        <f>INDEX(NoSettings!$C$2:$AG$6843,MATCH($C193,NoSettings!$A$2:$A$6843,0),MATCH(AA$30,NoSettings!$C$1:$AG$1,0))</f>
        <v>1571000000000</v>
      </c>
      <c r="AB193">
        <f>INDEX(NoSettings!$C$2:$AG$6843,MATCH($C193,NoSettings!$A$2:$A$6843,0),MATCH(AB$30,NoSettings!$C$1:$AG$1,0))</f>
        <v>1513000000000</v>
      </c>
      <c r="AC193">
        <f>INDEX(NoSettings!$C$2:$AG$6843,MATCH($C193,NoSettings!$A$2:$A$6843,0),MATCH(AC$30,NoSettings!$C$1:$AG$1,0))</f>
        <v>1457000000000</v>
      </c>
      <c r="AD193">
        <f>INDEX(NoSettings!$C$2:$AG$6843,MATCH($C193,NoSettings!$A$2:$A$6843,0),MATCH(AD$30,NoSettings!$C$1:$AG$1,0))</f>
        <v>1403000000000</v>
      </c>
      <c r="AE193">
        <f>INDEX(NoSettings!$C$2:$AG$6843,MATCH($C193,NoSettings!$A$2:$A$6843,0),MATCH(AE$30,NoSettings!$C$1:$AG$1,0))</f>
        <v>1351000000000</v>
      </c>
      <c r="AF193">
        <f>INDEX(NoSettings!$C$2:$AG$6843,MATCH($C193,NoSettings!$A$2:$A$6843,0),MATCH(AF$30,NoSettings!$C$1:$AG$1,0))</f>
        <v>1301000000000</v>
      </c>
      <c r="AG193">
        <f>INDEX(NoSettings!$C$2:$AG$6843,MATCH($C193,NoSettings!$A$2:$A$6843,0),MATCH(AG$30,NoSettings!$C$1:$AG$1,0))</f>
        <v>1253000000000</v>
      </c>
      <c r="AH193">
        <f>INDEX(NoSettings!$C$2:$AG$6843,MATCH($C193,NoSettings!$A$2:$A$6843,0),MATCH(AH$30,NoSettings!$C$1:$AG$1,0))</f>
        <v>1207000000000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298600000000</v>
      </c>
      <c r="E197">
        <f>INDEX(NoSettings!$C$2:$AG$6843,MATCH($C197,NoSettings!$A$2:$A$6843,0),MATCH(E$30,NoSettings!$C$1:$AG$1,0))</f>
        <v>293900000000</v>
      </c>
      <c r="F197">
        <f>INDEX(NoSettings!$C$2:$AG$6843,MATCH($C197,NoSettings!$A$2:$A$6843,0),MATCH(F$30,NoSettings!$C$1:$AG$1,0))</f>
        <v>283100000000</v>
      </c>
      <c r="G197">
        <f>INDEX(NoSettings!$C$2:$AG$6843,MATCH($C197,NoSettings!$A$2:$A$6843,0),MATCH(G$30,NoSettings!$C$1:$AG$1,0))</f>
        <v>272600000000</v>
      </c>
      <c r="H197">
        <f>INDEX(NoSettings!$C$2:$AG$6843,MATCH($C197,NoSettings!$A$2:$A$6843,0),MATCH(H$30,NoSettings!$C$1:$AG$1,0))</f>
        <v>262500000000</v>
      </c>
      <c r="I197">
        <f>INDEX(NoSettings!$C$2:$AG$6843,MATCH($C197,NoSettings!$A$2:$A$6843,0),MATCH(I$30,NoSettings!$C$1:$AG$1,0))</f>
        <v>252800000000</v>
      </c>
      <c r="J197">
        <f>INDEX(NoSettings!$C$2:$AG$6843,MATCH($C197,NoSettings!$A$2:$A$6843,0),MATCH(J$30,NoSettings!$C$1:$AG$1,0))</f>
        <v>243400000000</v>
      </c>
      <c r="K197">
        <f>INDEX(NoSettings!$C$2:$AG$6843,MATCH($C197,NoSettings!$A$2:$A$6843,0),MATCH(K$30,NoSettings!$C$1:$AG$1,0))</f>
        <v>234400000000</v>
      </c>
      <c r="L197">
        <f>INDEX(NoSettings!$C$2:$AG$6843,MATCH($C197,NoSettings!$A$2:$A$6843,0),MATCH(L$30,NoSettings!$C$1:$AG$1,0))</f>
        <v>225800000000</v>
      </c>
      <c r="M197">
        <f>INDEX(NoSettings!$C$2:$AG$6843,MATCH($C197,NoSettings!$A$2:$A$6843,0),MATCH(M$30,NoSettings!$C$1:$AG$1,0))</f>
        <v>217400000000</v>
      </c>
      <c r="N197">
        <f>INDEX(NoSettings!$C$2:$AG$6843,MATCH($C197,NoSettings!$A$2:$A$6843,0),MATCH(N$30,NoSettings!$C$1:$AG$1,0))</f>
        <v>209400000000</v>
      </c>
      <c r="O197">
        <f>INDEX(NoSettings!$C$2:$AG$6843,MATCH($C197,NoSettings!$A$2:$A$6843,0),MATCH(O$30,NoSettings!$C$1:$AG$1,0))</f>
        <v>201600000000</v>
      </c>
      <c r="P197">
        <f>INDEX(NoSettings!$C$2:$AG$6843,MATCH($C197,NoSettings!$A$2:$A$6843,0),MATCH(P$30,NoSettings!$C$1:$AG$1,0))</f>
        <v>194200000000</v>
      </c>
      <c r="Q197">
        <f>INDEX(NoSettings!$C$2:$AG$6843,MATCH($C197,NoSettings!$A$2:$A$6843,0),MATCH(Q$30,NoSettings!$C$1:$AG$1,0))</f>
        <v>187000000000</v>
      </c>
      <c r="R197">
        <f>INDEX(NoSettings!$C$2:$AG$6843,MATCH($C197,NoSettings!$A$2:$A$6843,0),MATCH(R$30,NoSettings!$C$1:$AG$1,0))</f>
        <v>180100000000</v>
      </c>
      <c r="S197">
        <f>INDEX(NoSettings!$C$2:$AG$6843,MATCH($C197,NoSettings!$A$2:$A$6843,0),MATCH(S$30,NoSettings!$C$1:$AG$1,0))</f>
        <v>173400000000</v>
      </c>
      <c r="T197">
        <f>INDEX(NoSettings!$C$2:$AG$6843,MATCH($C197,NoSettings!$A$2:$A$6843,0),MATCH(T$30,NoSettings!$C$1:$AG$1,0))</f>
        <v>167000000000</v>
      </c>
      <c r="U197">
        <f>INDEX(NoSettings!$C$2:$AG$6843,MATCH($C197,NoSettings!$A$2:$A$6843,0),MATCH(U$30,NoSettings!$C$1:$AG$1,0))</f>
        <v>160800000000</v>
      </c>
      <c r="V197">
        <f>INDEX(NoSettings!$C$2:$AG$6843,MATCH($C197,NoSettings!$A$2:$A$6843,0),MATCH(V$30,NoSettings!$C$1:$AG$1,0))</f>
        <v>154900000000</v>
      </c>
      <c r="W197">
        <f>INDEX(NoSettings!$C$2:$AG$6843,MATCH($C197,NoSettings!$A$2:$A$6843,0),MATCH(W$30,NoSettings!$C$1:$AG$1,0))</f>
        <v>149100000000</v>
      </c>
      <c r="X197">
        <f>INDEX(NoSettings!$C$2:$AG$6843,MATCH($C197,NoSettings!$A$2:$A$6843,0),MATCH(X$30,NoSettings!$C$1:$AG$1,0))</f>
        <v>143600000000</v>
      </c>
      <c r="Y197">
        <f>INDEX(NoSettings!$C$2:$AG$6843,MATCH($C197,NoSettings!$A$2:$A$6843,0),MATCH(Y$30,NoSettings!$C$1:$AG$1,0))</f>
        <v>138300000000</v>
      </c>
      <c r="Z197">
        <f>INDEX(NoSettings!$C$2:$AG$6843,MATCH($C197,NoSettings!$A$2:$A$6843,0),MATCH(Z$30,NoSettings!$C$1:$AG$1,0))</f>
        <v>133200000000</v>
      </c>
      <c r="AA197">
        <f>INDEX(NoSettings!$C$2:$AG$6843,MATCH($C197,NoSettings!$A$2:$A$6843,0),MATCH(AA$30,NoSettings!$C$1:$AG$1,0))</f>
        <v>128200000000</v>
      </c>
      <c r="AB197">
        <f>INDEX(NoSettings!$C$2:$AG$6843,MATCH($C197,NoSettings!$A$2:$A$6843,0),MATCH(AB$30,NoSettings!$C$1:$AG$1,0))</f>
        <v>123500000000</v>
      </c>
      <c r="AC197">
        <f>INDEX(NoSettings!$C$2:$AG$6843,MATCH($C197,NoSettings!$A$2:$A$6843,0),MATCH(AC$30,NoSettings!$C$1:$AG$1,0))</f>
        <v>118900000000</v>
      </c>
      <c r="AD197">
        <f>INDEX(NoSettings!$C$2:$AG$6843,MATCH($C197,NoSettings!$A$2:$A$6843,0),MATCH(AD$30,NoSettings!$C$1:$AG$1,0))</f>
        <v>114500000000</v>
      </c>
      <c r="AE197">
        <f>INDEX(NoSettings!$C$2:$AG$6843,MATCH($C197,NoSettings!$A$2:$A$6843,0),MATCH(AE$30,NoSettings!$C$1:$AG$1,0))</f>
        <v>110300000000</v>
      </c>
      <c r="AF197">
        <f>INDEX(NoSettings!$C$2:$AG$6843,MATCH($C197,NoSettings!$A$2:$A$6843,0),MATCH(AF$30,NoSettings!$C$1:$AG$1,0))</f>
        <v>106200000000</v>
      </c>
      <c r="AG197">
        <f>INDEX(NoSettings!$C$2:$AG$6843,MATCH($C197,NoSettings!$A$2:$A$6843,0),MATCH(AG$30,NoSettings!$C$1:$AG$1,0))</f>
        <v>102300000000</v>
      </c>
      <c r="AH197">
        <f>INDEX(NoSettings!$C$2:$AG$6843,MATCH($C197,NoSettings!$A$2:$A$6843,0),MATCH(AH$30,NoSettings!$C$1:$AG$1,0))</f>
        <v>98500000000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17840000000000</v>
      </c>
      <c r="E199">
        <f>INDEX(NoSettings!$C$2:$AG$6843,MATCH($C199,NoSettings!$A$2:$A$6843,0),MATCH(E$30,NoSettings!$C$1:$AG$1,0))</f>
        <v>17560000000000</v>
      </c>
      <c r="F199">
        <f>INDEX(NoSettings!$C$2:$AG$6843,MATCH($C199,NoSettings!$A$2:$A$6843,0),MATCH(F$30,NoSettings!$C$1:$AG$1,0))</f>
        <v>16910000000000</v>
      </c>
      <c r="G199">
        <f>INDEX(NoSettings!$C$2:$AG$6843,MATCH($C199,NoSettings!$A$2:$A$6843,0),MATCH(G$30,NoSettings!$C$1:$AG$1,0))</f>
        <v>16280000000000</v>
      </c>
      <c r="H199">
        <f>INDEX(NoSettings!$C$2:$AG$6843,MATCH($C199,NoSettings!$A$2:$A$6843,0),MATCH(H$30,NoSettings!$C$1:$AG$1,0))</f>
        <v>15680000000000</v>
      </c>
      <c r="I199">
        <f>INDEX(NoSettings!$C$2:$AG$6843,MATCH($C199,NoSettings!$A$2:$A$6843,0),MATCH(I$30,NoSettings!$C$1:$AG$1,0))</f>
        <v>15100000000000</v>
      </c>
      <c r="J199">
        <f>INDEX(NoSettings!$C$2:$AG$6843,MATCH($C199,NoSettings!$A$2:$A$6843,0),MATCH(J$30,NoSettings!$C$1:$AG$1,0))</f>
        <v>14540000000000</v>
      </c>
      <c r="K199">
        <f>INDEX(NoSettings!$C$2:$AG$6843,MATCH($C199,NoSettings!$A$2:$A$6843,0),MATCH(K$30,NoSettings!$C$1:$AG$1,0))</f>
        <v>14000000000000</v>
      </c>
      <c r="L199">
        <f>INDEX(NoSettings!$C$2:$AG$6843,MATCH($C199,NoSettings!$A$2:$A$6843,0),MATCH(L$30,NoSettings!$C$1:$AG$1,0))</f>
        <v>13480000000000</v>
      </c>
      <c r="M199">
        <f>INDEX(NoSettings!$C$2:$AG$6843,MATCH($C199,NoSettings!$A$2:$A$6843,0),MATCH(M$30,NoSettings!$C$1:$AG$1,0))</f>
        <v>12980000000000</v>
      </c>
      <c r="N199">
        <f>INDEX(NoSettings!$C$2:$AG$6843,MATCH($C199,NoSettings!$A$2:$A$6843,0),MATCH(N$30,NoSettings!$C$1:$AG$1,0))</f>
        <v>12500000000000</v>
      </c>
      <c r="O199">
        <f>INDEX(NoSettings!$C$2:$AG$6843,MATCH($C199,NoSettings!$A$2:$A$6843,0),MATCH(O$30,NoSettings!$C$1:$AG$1,0))</f>
        <v>12040000000000</v>
      </c>
      <c r="P199">
        <f>INDEX(NoSettings!$C$2:$AG$6843,MATCH($C199,NoSettings!$A$2:$A$6843,0),MATCH(P$30,NoSettings!$C$1:$AG$1,0))</f>
        <v>11600000000000</v>
      </c>
      <c r="Q199">
        <f>INDEX(NoSettings!$C$2:$AG$6843,MATCH($C199,NoSettings!$A$2:$A$6843,0),MATCH(Q$30,NoSettings!$C$1:$AG$1,0))</f>
        <v>11170000000000</v>
      </c>
      <c r="R199">
        <f>INDEX(NoSettings!$C$2:$AG$6843,MATCH($C199,NoSettings!$A$2:$A$6843,0),MATCH(R$30,NoSettings!$C$1:$AG$1,0))</f>
        <v>10750000000000</v>
      </c>
      <c r="S199">
        <f>INDEX(NoSettings!$C$2:$AG$6843,MATCH($C199,NoSettings!$A$2:$A$6843,0),MATCH(S$30,NoSettings!$C$1:$AG$1,0))</f>
        <v>10360000000000</v>
      </c>
      <c r="T199">
        <f>INDEX(NoSettings!$C$2:$AG$6843,MATCH($C199,NoSettings!$A$2:$A$6843,0),MATCH(T$30,NoSettings!$C$1:$AG$1,0))</f>
        <v>9973000000000</v>
      </c>
      <c r="U199">
        <f>INDEX(NoSettings!$C$2:$AG$6843,MATCH($C199,NoSettings!$A$2:$A$6843,0),MATCH(U$30,NoSettings!$C$1:$AG$1,0))</f>
        <v>9604000000000</v>
      </c>
      <c r="V199">
        <f>INDEX(NoSettings!$C$2:$AG$6843,MATCH($C199,NoSettings!$A$2:$A$6843,0),MATCH(V$30,NoSettings!$C$1:$AG$1,0))</f>
        <v>9248000000000</v>
      </c>
      <c r="W199">
        <f>INDEX(NoSettings!$C$2:$AG$6843,MATCH($C199,NoSettings!$A$2:$A$6843,0),MATCH(W$30,NoSettings!$C$1:$AG$1,0))</f>
        <v>8906000000000</v>
      </c>
      <c r="X199">
        <f>INDEX(NoSettings!$C$2:$AG$6843,MATCH($C199,NoSettings!$A$2:$A$6843,0),MATCH(X$30,NoSettings!$C$1:$AG$1,0))</f>
        <v>8577000000000</v>
      </c>
      <c r="Y199">
        <f>INDEX(NoSettings!$C$2:$AG$6843,MATCH($C199,NoSettings!$A$2:$A$6843,0),MATCH(Y$30,NoSettings!$C$1:$AG$1,0))</f>
        <v>8259000000000</v>
      </c>
      <c r="Z199">
        <f>INDEX(NoSettings!$C$2:$AG$6843,MATCH($C199,NoSettings!$A$2:$A$6843,0),MATCH(Z$30,NoSettings!$C$1:$AG$1,0))</f>
        <v>7954000000000</v>
      </c>
      <c r="AA199">
        <f>INDEX(NoSettings!$C$2:$AG$6843,MATCH($C199,NoSettings!$A$2:$A$6843,0),MATCH(AA$30,NoSettings!$C$1:$AG$1,0))</f>
        <v>7660000000000</v>
      </c>
      <c r="AB199">
        <f>INDEX(NoSettings!$C$2:$AG$6843,MATCH($C199,NoSettings!$A$2:$A$6843,0),MATCH(AB$30,NoSettings!$C$1:$AG$1,0))</f>
        <v>7376000000000</v>
      </c>
      <c r="AC199">
        <f>INDEX(NoSettings!$C$2:$AG$6843,MATCH($C199,NoSettings!$A$2:$A$6843,0),MATCH(AC$30,NoSettings!$C$1:$AG$1,0))</f>
        <v>7103000000000</v>
      </c>
      <c r="AD199">
        <f>INDEX(NoSettings!$C$2:$AG$6843,MATCH($C199,NoSettings!$A$2:$A$6843,0),MATCH(AD$30,NoSettings!$C$1:$AG$1,0))</f>
        <v>6840000000000</v>
      </c>
      <c r="AE199">
        <f>INDEX(NoSettings!$C$2:$AG$6843,MATCH($C199,NoSettings!$A$2:$A$6843,0),MATCH(AE$30,NoSettings!$C$1:$AG$1,0))</f>
        <v>6587000000000</v>
      </c>
      <c r="AF199">
        <f>INDEX(NoSettings!$C$2:$AG$6843,MATCH($C199,NoSettings!$A$2:$A$6843,0),MATCH(AF$30,NoSettings!$C$1:$AG$1,0))</f>
        <v>6344000000000</v>
      </c>
      <c r="AG199">
        <f>INDEX(NoSettings!$C$2:$AG$6843,MATCH($C199,NoSettings!$A$2:$A$6843,0),MATCH(AG$30,NoSettings!$C$1:$AG$1,0))</f>
        <v>6109000000000</v>
      </c>
      <c r="AH199">
        <f>INDEX(NoSettings!$C$2:$AG$6843,MATCH($C199,NoSettings!$A$2:$A$6843,0),MATCH(AH$30,NoSettings!$C$1:$AG$1,0))</f>
        <v>5883000000000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298600000000</v>
      </c>
      <c r="E200">
        <f>INDEX(NoSettings!$C$2:$AG$6843,MATCH($C200,NoSettings!$A$2:$A$6843,0),MATCH(E$30,NoSettings!$C$1:$AG$1,0))</f>
        <v>293900000000</v>
      </c>
      <c r="F200">
        <f>INDEX(NoSettings!$C$2:$AG$6843,MATCH($C200,NoSettings!$A$2:$A$6843,0),MATCH(F$30,NoSettings!$C$1:$AG$1,0))</f>
        <v>283100000000</v>
      </c>
      <c r="G200">
        <f>INDEX(NoSettings!$C$2:$AG$6843,MATCH($C200,NoSettings!$A$2:$A$6843,0),MATCH(G$30,NoSettings!$C$1:$AG$1,0))</f>
        <v>272600000000</v>
      </c>
      <c r="H200">
        <f>INDEX(NoSettings!$C$2:$AG$6843,MATCH($C200,NoSettings!$A$2:$A$6843,0),MATCH(H$30,NoSettings!$C$1:$AG$1,0))</f>
        <v>262500000000</v>
      </c>
      <c r="I200">
        <f>INDEX(NoSettings!$C$2:$AG$6843,MATCH($C200,NoSettings!$A$2:$A$6843,0),MATCH(I$30,NoSettings!$C$1:$AG$1,0))</f>
        <v>252800000000</v>
      </c>
      <c r="J200">
        <f>INDEX(NoSettings!$C$2:$AG$6843,MATCH($C200,NoSettings!$A$2:$A$6843,0),MATCH(J$30,NoSettings!$C$1:$AG$1,0))</f>
        <v>243400000000</v>
      </c>
      <c r="K200">
        <f>INDEX(NoSettings!$C$2:$AG$6843,MATCH($C200,NoSettings!$A$2:$A$6843,0),MATCH(K$30,NoSettings!$C$1:$AG$1,0))</f>
        <v>234400000000</v>
      </c>
      <c r="L200">
        <f>INDEX(NoSettings!$C$2:$AG$6843,MATCH($C200,NoSettings!$A$2:$A$6843,0),MATCH(L$30,NoSettings!$C$1:$AG$1,0))</f>
        <v>225800000000</v>
      </c>
      <c r="M200">
        <f>INDEX(NoSettings!$C$2:$AG$6843,MATCH($C200,NoSettings!$A$2:$A$6843,0),MATCH(M$30,NoSettings!$C$1:$AG$1,0))</f>
        <v>217400000000</v>
      </c>
      <c r="N200">
        <f>INDEX(NoSettings!$C$2:$AG$6843,MATCH($C200,NoSettings!$A$2:$A$6843,0),MATCH(N$30,NoSettings!$C$1:$AG$1,0))</f>
        <v>209400000000</v>
      </c>
      <c r="O200">
        <f>INDEX(NoSettings!$C$2:$AG$6843,MATCH($C200,NoSettings!$A$2:$A$6843,0),MATCH(O$30,NoSettings!$C$1:$AG$1,0))</f>
        <v>201600000000</v>
      </c>
      <c r="P200">
        <f>INDEX(NoSettings!$C$2:$AG$6843,MATCH($C200,NoSettings!$A$2:$A$6843,0),MATCH(P$30,NoSettings!$C$1:$AG$1,0))</f>
        <v>194200000000</v>
      </c>
      <c r="Q200">
        <f>INDEX(NoSettings!$C$2:$AG$6843,MATCH($C200,NoSettings!$A$2:$A$6843,0),MATCH(Q$30,NoSettings!$C$1:$AG$1,0))</f>
        <v>187000000000</v>
      </c>
      <c r="R200">
        <f>INDEX(NoSettings!$C$2:$AG$6843,MATCH($C200,NoSettings!$A$2:$A$6843,0),MATCH(R$30,NoSettings!$C$1:$AG$1,0))</f>
        <v>180100000000</v>
      </c>
      <c r="S200">
        <f>INDEX(NoSettings!$C$2:$AG$6843,MATCH($C200,NoSettings!$A$2:$A$6843,0),MATCH(S$30,NoSettings!$C$1:$AG$1,0))</f>
        <v>173400000000</v>
      </c>
      <c r="T200">
        <f>INDEX(NoSettings!$C$2:$AG$6843,MATCH($C200,NoSettings!$A$2:$A$6843,0),MATCH(T$30,NoSettings!$C$1:$AG$1,0))</f>
        <v>167000000000</v>
      </c>
      <c r="U200">
        <f>INDEX(NoSettings!$C$2:$AG$6843,MATCH($C200,NoSettings!$A$2:$A$6843,0),MATCH(U$30,NoSettings!$C$1:$AG$1,0))</f>
        <v>160800000000</v>
      </c>
      <c r="V200">
        <f>INDEX(NoSettings!$C$2:$AG$6843,MATCH($C200,NoSettings!$A$2:$A$6843,0),MATCH(V$30,NoSettings!$C$1:$AG$1,0))</f>
        <v>154900000000</v>
      </c>
      <c r="W200">
        <f>INDEX(NoSettings!$C$2:$AG$6843,MATCH($C200,NoSettings!$A$2:$A$6843,0),MATCH(W$30,NoSettings!$C$1:$AG$1,0))</f>
        <v>149100000000</v>
      </c>
      <c r="X200">
        <f>INDEX(NoSettings!$C$2:$AG$6843,MATCH($C200,NoSettings!$A$2:$A$6843,0),MATCH(X$30,NoSettings!$C$1:$AG$1,0))</f>
        <v>143600000000</v>
      </c>
      <c r="Y200">
        <f>INDEX(NoSettings!$C$2:$AG$6843,MATCH($C200,NoSettings!$A$2:$A$6843,0),MATCH(Y$30,NoSettings!$C$1:$AG$1,0))</f>
        <v>138300000000</v>
      </c>
      <c r="Z200">
        <f>INDEX(NoSettings!$C$2:$AG$6843,MATCH($C200,NoSettings!$A$2:$A$6843,0),MATCH(Z$30,NoSettings!$C$1:$AG$1,0))</f>
        <v>133200000000</v>
      </c>
      <c r="AA200">
        <f>INDEX(NoSettings!$C$2:$AG$6843,MATCH($C200,NoSettings!$A$2:$A$6843,0),MATCH(AA$30,NoSettings!$C$1:$AG$1,0))</f>
        <v>128200000000</v>
      </c>
      <c r="AB200">
        <f>INDEX(NoSettings!$C$2:$AG$6843,MATCH($C200,NoSettings!$A$2:$A$6843,0),MATCH(AB$30,NoSettings!$C$1:$AG$1,0))</f>
        <v>123500000000</v>
      </c>
      <c r="AC200">
        <f>INDEX(NoSettings!$C$2:$AG$6843,MATCH($C200,NoSettings!$A$2:$A$6843,0),MATCH(AC$30,NoSettings!$C$1:$AG$1,0))</f>
        <v>118900000000</v>
      </c>
      <c r="AD200">
        <f>INDEX(NoSettings!$C$2:$AG$6843,MATCH($C200,NoSettings!$A$2:$A$6843,0),MATCH(AD$30,NoSettings!$C$1:$AG$1,0))</f>
        <v>114500000000</v>
      </c>
      <c r="AE200">
        <f>INDEX(NoSettings!$C$2:$AG$6843,MATCH($C200,NoSettings!$A$2:$A$6843,0),MATCH(AE$30,NoSettings!$C$1:$AG$1,0))</f>
        <v>110300000000</v>
      </c>
      <c r="AF200">
        <f>INDEX(NoSettings!$C$2:$AG$6843,MATCH($C200,NoSettings!$A$2:$A$6843,0),MATCH(AF$30,NoSettings!$C$1:$AG$1,0))</f>
        <v>106200000000</v>
      </c>
      <c r="AG200">
        <f>INDEX(NoSettings!$C$2:$AG$6843,MATCH($C200,NoSettings!$A$2:$A$6843,0),MATCH(AG$30,NoSettings!$C$1:$AG$1,0))</f>
        <v>102300000000</v>
      </c>
      <c r="AH200">
        <f>INDEX(NoSettings!$C$2:$AG$6843,MATCH($C200,NoSettings!$A$2:$A$6843,0),MATCH(AH$30,NoSettings!$C$1:$AG$1,0))</f>
        <v>98500000000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56310000000000</v>
      </c>
      <c r="E203">
        <f>INDEX(NoSettings!$C$2:$AG$6843,MATCH($C203,NoSettings!$A$2:$A$6843,0),MATCH(E$30,NoSettings!$C$1:$AG$1,0))</f>
        <v>55420000000000</v>
      </c>
      <c r="F203">
        <f>INDEX(NoSettings!$C$2:$AG$6843,MATCH($C203,NoSettings!$A$2:$A$6843,0),MATCH(F$30,NoSettings!$C$1:$AG$1,0))</f>
        <v>53370000000000</v>
      </c>
      <c r="G203">
        <f>INDEX(NoSettings!$C$2:$AG$6843,MATCH($C203,NoSettings!$A$2:$A$6843,0),MATCH(G$30,NoSettings!$C$1:$AG$1,0))</f>
        <v>51400000000000</v>
      </c>
      <c r="H203">
        <f>INDEX(NoSettings!$C$2:$AG$6843,MATCH($C203,NoSettings!$A$2:$A$6843,0),MATCH(H$30,NoSettings!$C$1:$AG$1,0))</f>
        <v>49500000000000</v>
      </c>
      <c r="I203">
        <f>INDEX(NoSettings!$C$2:$AG$6843,MATCH($C203,NoSettings!$A$2:$A$6843,0),MATCH(I$30,NoSettings!$C$1:$AG$1,0))</f>
        <v>47660000000000</v>
      </c>
      <c r="J203">
        <f>INDEX(NoSettings!$C$2:$AG$6843,MATCH($C203,NoSettings!$A$2:$A$6843,0),MATCH(J$30,NoSettings!$C$1:$AG$1,0))</f>
        <v>45900000000000</v>
      </c>
      <c r="K203">
        <f>INDEX(NoSettings!$C$2:$AG$6843,MATCH($C203,NoSettings!$A$2:$A$6843,0),MATCH(K$30,NoSettings!$C$1:$AG$1,0))</f>
        <v>44200000000000</v>
      </c>
      <c r="L203">
        <f>INDEX(NoSettings!$C$2:$AG$6843,MATCH($C203,NoSettings!$A$2:$A$6843,0),MATCH(L$30,NoSettings!$C$1:$AG$1,0))</f>
        <v>42570000000000</v>
      </c>
      <c r="M203">
        <f>INDEX(NoSettings!$C$2:$AG$6843,MATCH($C203,NoSettings!$A$2:$A$6843,0),MATCH(M$30,NoSettings!$C$1:$AG$1,0))</f>
        <v>40990000000000</v>
      </c>
      <c r="N203">
        <f>INDEX(NoSettings!$C$2:$AG$6843,MATCH($C203,NoSettings!$A$2:$A$6843,0),MATCH(N$30,NoSettings!$C$1:$AG$1,0))</f>
        <v>39480000000000</v>
      </c>
      <c r="O203">
        <f>INDEX(NoSettings!$C$2:$AG$6843,MATCH($C203,NoSettings!$A$2:$A$6843,0),MATCH(O$30,NoSettings!$C$1:$AG$1,0))</f>
        <v>38020000000000</v>
      </c>
      <c r="P203">
        <f>INDEX(NoSettings!$C$2:$AG$6843,MATCH($C203,NoSettings!$A$2:$A$6843,0),MATCH(P$30,NoSettings!$C$1:$AG$1,0))</f>
        <v>36610000000000</v>
      </c>
      <c r="Q203">
        <f>INDEX(NoSettings!$C$2:$AG$6843,MATCH($C203,NoSettings!$A$2:$A$6843,0),MATCH(Q$30,NoSettings!$C$1:$AG$1,0))</f>
        <v>35250000000000</v>
      </c>
      <c r="R203">
        <f>INDEX(NoSettings!$C$2:$AG$6843,MATCH($C203,NoSettings!$A$2:$A$6843,0),MATCH(R$30,NoSettings!$C$1:$AG$1,0))</f>
        <v>33950000000000</v>
      </c>
      <c r="S203">
        <f>INDEX(NoSettings!$C$2:$AG$6843,MATCH($C203,NoSettings!$A$2:$A$6843,0),MATCH(S$30,NoSettings!$C$1:$AG$1,0))</f>
        <v>32690000000000</v>
      </c>
      <c r="T203">
        <f>INDEX(NoSettings!$C$2:$AG$6843,MATCH($C203,NoSettings!$A$2:$A$6843,0),MATCH(T$30,NoSettings!$C$1:$AG$1,0))</f>
        <v>31480000000000</v>
      </c>
      <c r="U203">
        <f>INDEX(NoSettings!$C$2:$AG$6843,MATCH($C203,NoSettings!$A$2:$A$6843,0),MATCH(U$30,NoSettings!$C$1:$AG$1,0))</f>
        <v>30320000000000</v>
      </c>
      <c r="V203">
        <f>INDEX(NoSettings!$C$2:$AG$6843,MATCH($C203,NoSettings!$A$2:$A$6843,0),MATCH(V$30,NoSettings!$C$1:$AG$1,0))</f>
        <v>29200000000000</v>
      </c>
      <c r="W203">
        <f>INDEX(NoSettings!$C$2:$AG$6843,MATCH($C203,NoSettings!$A$2:$A$6843,0),MATCH(W$30,NoSettings!$C$1:$AG$1,0))</f>
        <v>28120000000000</v>
      </c>
      <c r="X203">
        <f>INDEX(NoSettings!$C$2:$AG$6843,MATCH($C203,NoSettings!$A$2:$A$6843,0),MATCH(X$30,NoSettings!$C$1:$AG$1,0))</f>
        <v>27080000000000</v>
      </c>
      <c r="Y203">
        <f>INDEX(NoSettings!$C$2:$AG$6843,MATCH($C203,NoSettings!$A$2:$A$6843,0),MATCH(Y$30,NoSettings!$C$1:$AG$1,0))</f>
        <v>26070000000000</v>
      </c>
      <c r="Z203">
        <f>INDEX(NoSettings!$C$2:$AG$6843,MATCH($C203,NoSettings!$A$2:$A$6843,0),MATCH(Z$30,NoSettings!$C$1:$AG$1,0))</f>
        <v>25110000000000</v>
      </c>
      <c r="AA203">
        <f>INDEX(NoSettings!$C$2:$AG$6843,MATCH($C203,NoSettings!$A$2:$A$6843,0),MATCH(AA$30,NoSettings!$C$1:$AG$1,0))</f>
        <v>24180000000000</v>
      </c>
      <c r="AB203">
        <f>INDEX(NoSettings!$C$2:$AG$6843,MATCH($C203,NoSettings!$A$2:$A$6843,0),MATCH(AB$30,NoSettings!$C$1:$AG$1,0))</f>
        <v>23290000000000</v>
      </c>
      <c r="AC203">
        <f>INDEX(NoSettings!$C$2:$AG$6843,MATCH($C203,NoSettings!$A$2:$A$6843,0),MATCH(AC$30,NoSettings!$C$1:$AG$1,0))</f>
        <v>22420000000000</v>
      </c>
      <c r="AD203">
        <f>INDEX(NoSettings!$C$2:$AG$6843,MATCH($C203,NoSettings!$A$2:$A$6843,0),MATCH(AD$30,NoSettings!$C$1:$AG$1,0))</f>
        <v>21590000000000</v>
      </c>
      <c r="AE203">
        <f>INDEX(NoSettings!$C$2:$AG$6843,MATCH($C203,NoSettings!$A$2:$A$6843,0),MATCH(AE$30,NoSettings!$C$1:$AG$1,0))</f>
        <v>20800000000000</v>
      </c>
      <c r="AF203">
        <f>INDEX(NoSettings!$C$2:$AG$6843,MATCH($C203,NoSettings!$A$2:$A$6843,0),MATCH(AF$30,NoSettings!$C$1:$AG$1,0))</f>
        <v>20030000000000</v>
      </c>
      <c r="AG203">
        <f>INDEX(NoSettings!$C$2:$AG$6843,MATCH($C203,NoSettings!$A$2:$A$6843,0),MATCH(AG$30,NoSettings!$C$1:$AG$1,0))</f>
        <v>19290000000000</v>
      </c>
      <c r="AH203">
        <f>INDEX(NoSettings!$C$2:$AG$6843,MATCH($C203,NoSettings!$A$2:$A$6843,0),MATCH(AH$30,NoSettings!$C$1:$AG$1,0))</f>
        <v>18570000000000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4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49">
        <f>SUMIFS(D$31:D$210,$C$31:$C$210,"*"&amp;$A215&amp;"*",$C$31:$C$210,"*"&amp;$B215&amp;"*")</f>
        <v>240385000000000</v>
      </c>
      <c r="E215" s="49">
        <f t="shared" ref="E215:AH229" si="0">SUMIFS(E$31:E$210,$C$31:$C$210,"*"&amp;$A215&amp;"*",$C$31:$C$210,"*"&amp;$B215&amp;"*")</f>
        <v>264500000000000</v>
      </c>
      <c r="F215" s="49">
        <f t="shared" si="0"/>
        <v>267989000000000</v>
      </c>
      <c r="G215" s="49">
        <f t="shared" si="0"/>
        <v>269868000000000</v>
      </c>
      <c r="H215" s="49">
        <f t="shared" si="0"/>
        <v>271777000000000</v>
      </c>
      <c r="I215" s="49">
        <f t="shared" si="0"/>
        <v>273677000000000</v>
      </c>
      <c r="J215" s="49">
        <f t="shared" si="0"/>
        <v>275576000000000</v>
      </c>
      <c r="K215" s="49">
        <f t="shared" si="0"/>
        <v>277466000000000</v>
      </c>
      <c r="L215" s="49">
        <f t="shared" si="0"/>
        <v>279475000000000</v>
      </c>
      <c r="M215" s="49">
        <f t="shared" si="0"/>
        <v>281407000000000</v>
      </c>
      <c r="N215" s="49">
        <f t="shared" si="0"/>
        <v>283417000000000</v>
      </c>
      <c r="O215" s="49">
        <f t="shared" si="0"/>
        <v>285329000000000</v>
      </c>
      <c r="P215" s="49">
        <f t="shared" si="0"/>
        <v>287371000000000</v>
      </c>
      <c r="Q215" s="49">
        <f t="shared" si="0"/>
        <v>289391000000000</v>
      </c>
      <c r="R215" s="49">
        <f t="shared" si="0"/>
        <v>291433000000000</v>
      </c>
      <c r="S215" s="49">
        <f t="shared" si="0"/>
        <v>293475000000000</v>
      </c>
      <c r="T215" s="49">
        <f t="shared" si="0"/>
        <v>295520000000000</v>
      </c>
      <c r="U215" s="49">
        <f t="shared" si="0"/>
        <v>297572000000000</v>
      </c>
      <c r="V215" s="49">
        <f t="shared" si="0"/>
        <v>299625000000000</v>
      </c>
      <c r="W215" s="49">
        <f t="shared" si="0"/>
        <v>301779000000000</v>
      </c>
      <c r="X215" s="49">
        <f t="shared" si="0"/>
        <v>303852000000000</v>
      </c>
      <c r="Y215" s="49">
        <f t="shared" si="0"/>
        <v>306007000000000</v>
      </c>
      <c r="Z215" s="49">
        <f t="shared" si="0"/>
        <v>308082000000000</v>
      </c>
      <c r="AA215" s="49">
        <f t="shared" si="0"/>
        <v>310267000000000</v>
      </c>
      <c r="AB215" s="49">
        <f t="shared" si="0"/>
        <v>312442000000000</v>
      </c>
      <c r="AC215" s="49">
        <f t="shared" si="0"/>
        <v>314637000000000</v>
      </c>
      <c r="AD215" s="49">
        <f t="shared" si="0"/>
        <v>316812000000000</v>
      </c>
      <c r="AE215" s="49">
        <f t="shared" si="0"/>
        <v>319107000000000</v>
      </c>
      <c r="AF215" s="49">
        <f t="shared" si="0"/>
        <v>321315000000000</v>
      </c>
      <c r="AG215" s="49">
        <f t="shared" si="0"/>
        <v>323510000000000</v>
      </c>
      <c r="AH215" s="49">
        <f t="shared" si="0"/>
        <v>325828000000000</v>
      </c>
    </row>
    <row r="216" spans="1:34">
      <c r="A216" t="s">
        <v>7057</v>
      </c>
      <c r="B216" t="s">
        <v>7047</v>
      </c>
      <c r="C216" t="s">
        <v>6978</v>
      </c>
      <c r="D216" s="49">
        <f>SUMIFS(D$8:D$28,$A$8:$A$28,$A216,$B$8:$B$28,$B216)</f>
        <v>239851043207330.97</v>
      </c>
      <c r="E216" s="49">
        <f t="shared" ref="E216:AH230" si="1">SUMIFS(E$8:E$28,$A$8:$A$28,$A216,$B$8:$B$28,$B216)</f>
        <v>240479586000000</v>
      </c>
      <c r="F216" s="49">
        <f t="shared" si="1"/>
        <v>266264709351037.41</v>
      </c>
      <c r="G216" s="49">
        <f t="shared" si="1"/>
        <v>268128562316494.66</v>
      </c>
      <c r="H216" s="49">
        <f t="shared" si="1"/>
        <v>270005462252710.09</v>
      </c>
      <c r="I216" s="49">
        <f t="shared" si="1"/>
        <v>271895500488479.09</v>
      </c>
      <c r="J216" s="49">
        <f t="shared" si="1"/>
        <v>273798768991898.38</v>
      </c>
      <c r="K216" s="49">
        <f t="shared" si="1"/>
        <v>275715360374841.63</v>
      </c>
      <c r="L216" s="49">
        <f t="shared" si="1"/>
        <v>277645367897465.44</v>
      </c>
      <c r="M216" s="49">
        <f t="shared" si="1"/>
        <v>279588885472747.75</v>
      </c>
      <c r="N216" s="49">
        <f t="shared" si="1"/>
        <v>281546007671056.94</v>
      </c>
      <c r="O216" s="49">
        <f t="shared" si="1"/>
        <v>283516829724754.25</v>
      </c>
      <c r="P216" s="49">
        <f t="shared" si="1"/>
        <v>285501447532827.5</v>
      </c>
      <c r="Q216" s="49">
        <f t="shared" si="1"/>
        <v>287499957665557.38</v>
      </c>
      <c r="R216" s="49">
        <f t="shared" si="1"/>
        <v>289512457369216.13</v>
      </c>
      <c r="S216" s="49">
        <f t="shared" si="1"/>
        <v>291539044570800.63</v>
      </c>
      <c r="T216" s="49">
        <f t="shared" si="1"/>
        <v>293579817882796.13</v>
      </c>
      <c r="U216" s="49">
        <f t="shared" si="1"/>
        <v>295634876607975.75</v>
      </c>
      <c r="V216" s="49">
        <f t="shared" si="1"/>
        <v>297704320744231.5</v>
      </c>
      <c r="W216" s="49">
        <f t="shared" si="1"/>
        <v>299788250989441.13</v>
      </c>
      <c r="X216" s="49">
        <f t="shared" si="1"/>
        <v>301886768746367.25</v>
      </c>
      <c r="Y216" s="49">
        <f t="shared" si="1"/>
        <v>303999976127591.75</v>
      </c>
      <c r="Z216" s="49">
        <f t="shared" si="1"/>
        <v>306127975960484.88</v>
      </c>
      <c r="AA216" s="49">
        <f t="shared" si="1"/>
        <v>308270871792208.19</v>
      </c>
      <c r="AB216" s="49">
        <f t="shared" si="1"/>
        <v>310428767894753.56</v>
      </c>
      <c r="AC216" s="49">
        <f t="shared" si="1"/>
        <v>312601769270016.75</v>
      </c>
      <c r="AD216" s="49">
        <f t="shared" si="1"/>
        <v>314789981654906.94</v>
      </c>
      <c r="AE216" s="49">
        <f t="shared" si="1"/>
        <v>316993511526491.25</v>
      </c>
      <c r="AF216" s="49">
        <f t="shared" si="1"/>
        <v>319212466107176.69</v>
      </c>
      <c r="AG216" s="49">
        <f t="shared" si="1"/>
        <v>321446953369926.94</v>
      </c>
      <c r="AH216" s="49">
        <f t="shared" si="1"/>
        <v>323697082043516.44</v>
      </c>
    </row>
    <row r="217" spans="1:34">
      <c r="A217" t="s">
        <v>7057</v>
      </c>
      <c r="B217" t="s">
        <v>7048</v>
      </c>
      <c r="C217" t="s">
        <v>6979</v>
      </c>
      <c r="D217" s="49">
        <f>SUMIFS(D$31:D$210,$C$31:$C$210,"*"&amp;$A217&amp;"*",$C$31:$C$210,"*"&amp;$B217&amp;"*")</f>
        <v>11727200000000</v>
      </c>
      <c r="E217" s="49">
        <f t="shared" si="0"/>
        <v>11134300000000</v>
      </c>
      <c r="F217" s="49">
        <f t="shared" si="0"/>
        <v>7801200000000</v>
      </c>
      <c r="G217" s="49">
        <f t="shared" si="0"/>
        <v>7122100000000</v>
      </c>
      <c r="H217" s="49">
        <f t="shared" si="0"/>
        <v>6502300000000</v>
      </c>
      <c r="I217" s="49">
        <f t="shared" si="0"/>
        <v>5936700000000</v>
      </c>
      <c r="J217" s="49">
        <f t="shared" si="0"/>
        <v>5420700000000</v>
      </c>
      <c r="K217" s="49">
        <f t="shared" si="0"/>
        <v>4949200000000</v>
      </c>
      <c r="L217" s="49">
        <f t="shared" si="0"/>
        <v>4518700000000</v>
      </c>
      <c r="M217" s="49">
        <f t="shared" si="0"/>
        <v>4125100000000</v>
      </c>
      <c r="N217" s="49">
        <f t="shared" si="0"/>
        <v>3766000000000</v>
      </c>
      <c r="O217" s="49">
        <f t="shared" si="0"/>
        <v>3438300000000</v>
      </c>
      <c r="P217" s="49">
        <f t="shared" si="0"/>
        <v>3139700000000</v>
      </c>
      <c r="Q217" s="49">
        <f t="shared" si="0"/>
        <v>2866100000000</v>
      </c>
      <c r="R217" s="49">
        <f t="shared" si="0"/>
        <v>2617300000000</v>
      </c>
      <c r="S217" s="49">
        <f t="shared" si="0"/>
        <v>2389200000000</v>
      </c>
      <c r="T217" s="49">
        <f t="shared" si="0"/>
        <v>2181500000000</v>
      </c>
      <c r="U217" s="49">
        <f t="shared" si="0"/>
        <v>1992200000000</v>
      </c>
      <c r="V217" s="49">
        <f t="shared" si="0"/>
        <v>1818100000000</v>
      </c>
      <c r="W217" s="49">
        <f t="shared" si="0"/>
        <v>1660200000000</v>
      </c>
      <c r="X217" s="49">
        <f t="shared" si="0"/>
        <v>1515300000000</v>
      </c>
      <c r="Y217" s="49">
        <f t="shared" si="0"/>
        <v>1384400000000</v>
      </c>
      <c r="Z217" s="49">
        <f t="shared" si="0"/>
        <v>1263270000000</v>
      </c>
      <c r="AA217" s="49">
        <f t="shared" si="0"/>
        <v>1153980000000</v>
      </c>
      <c r="AB217" s="49">
        <f t="shared" si="0"/>
        <v>1053220000000</v>
      </c>
      <c r="AC217" s="49">
        <f t="shared" si="0"/>
        <v>961610000000</v>
      </c>
      <c r="AD217" s="49">
        <f t="shared" si="0"/>
        <v>877900000000</v>
      </c>
      <c r="AE217" s="49">
        <f t="shared" si="0"/>
        <v>801540000000</v>
      </c>
      <c r="AF217" s="49">
        <f t="shared" si="0"/>
        <v>731780000000</v>
      </c>
      <c r="AG217" s="49">
        <f t="shared" si="0"/>
        <v>668180000000</v>
      </c>
      <c r="AH217" s="49">
        <f t="shared" si="0"/>
        <v>610000000000</v>
      </c>
    </row>
    <row r="218" spans="1:34">
      <c r="A218" t="s">
        <v>7057</v>
      </c>
      <c r="B218" t="s">
        <v>7048</v>
      </c>
      <c r="C218" t="s">
        <v>6978</v>
      </c>
      <c r="D218" s="49">
        <f>SUMIFS(D$8:D$28,$A$8:$A$28,$A218,$B$8:$B$28,$B218)</f>
        <v>11748826877598.801</v>
      </c>
      <c r="E218" s="49">
        <f t="shared" si="1"/>
        <v>11428732800000.002</v>
      </c>
      <c r="F218" s="49">
        <f t="shared" si="1"/>
        <v>7857253800000</v>
      </c>
      <c r="G218" s="49">
        <f t="shared" si="1"/>
        <v>7173672719400</v>
      </c>
      <c r="H218" s="49">
        <f t="shared" si="1"/>
        <v>6549563192812.2002</v>
      </c>
      <c r="I218" s="49">
        <f t="shared" si="1"/>
        <v>5979751195037.5391</v>
      </c>
      <c r="J218" s="49">
        <f t="shared" si="1"/>
        <v>5459512841069.2734</v>
      </c>
      <c r="K218" s="49">
        <f t="shared" si="1"/>
        <v>4984535223896.2461</v>
      </c>
      <c r="L218" s="49">
        <f t="shared" si="1"/>
        <v>4550880659417.2725</v>
      </c>
      <c r="M218" s="49">
        <f t="shared" si="1"/>
        <v>4154954042047.9702</v>
      </c>
      <c r="N218" s="49">
        <f t="shared" si="1"/>
        <v>3793473040389.7969</v>
      </c>
      <c r="O218" s="49">
        <f t="shared" si="1"/>
        <v>3463440885875.8843</v>
      </c>
      <c r="P218" s="49">
        <f t="shared" si="1"/>
        <v>3162121528804.6826</v>
      </c>
      <c r="Q218" s="49">
        <f t="shared" si="1"/>
        <v>2887016955798.6753</v>
      </c>
      <c r="R218" s="49">
        <f t="shared" si="1"/>
        <v>2635846480644.1909</v>
      </c>
      <c r="S218" s="49">
        <f t="shared" si="1"/>
        <v>2406527836828.1465</v>
      </c>
      <c r="T218" s="49">
        <f t="shared" si="1"/>
        <v>2197159915024.0977</v>
      </c>
      <c r="U218" s="49">
        <f t="shared" si="1"/>
        <v>2006007002417.0012</v>
      </c>
      <c r="V218" s="49">
        <f t="shared" si="1"/>
        <v>1831484393206.7222</v>
      </c>
      <c r="W218" s="49">
        <f t="shared" si="1"/>
        <v>1672145250997.7375</v>
      </c>
      <c r="X218" s="49">
        <f t="shared" si="1"/>
        <v>1526668614160.9343</v>
      </c>
      <c r="Y218" s="49">
        <f t="shared" si="1"/>
        <v>1393848444728.9331</v>
      </c>
      <c r="Z218" s="49">
        <f t="shared" si="1"/>
        <v>1272583630037.5161</v>
      </c>
      <c r="AA218" s="49">
        <f t="shared" si="1"/>
        <v>1161868854224.2522</v>
      </c>
      <c r="AB218" s="49">
        <f t="shared" si="1"/>
        <v>1060786263906.7422</v>
      </c>
      <c r="AC218" s="49">
        <f t="shared" si="1"/>
        <v>968497858946.85571</v>
      </c>
      <c r="AD218" s="49">
        <f t="shared" si="1"/>
        <v>884238545218.47925</v>
      </c>
      <c r="AE218" s="49">
        <f t="shared" si="1"/>
        <v>807309791784.47156</v>
      </c>
      <c r="AF218" s="49">
        <f t="shared" si="1"/>
        <v>737073839899.22253</v>
      </c>
      <c r="AG218" s="49">
        <f t="shared" si="1"/>
        <v>672948415827.99023</v>
      </c>
      <c r="AH218" s="49">
        <f t="shared" si="1"/>
        <v>614401903650.95508</v>
      </c>
    </row>
    <row r="219" spans="1:34">
      <c r="A219" t="s">
        <v>7057</v>
      </c>
      <c r="B219" t="s">
        <v>7049</v>
      </c>
      <c r="C219" t="s">
        <v>6979</v>
      </c>
      <c r="D219" s="49">
        <f>SUMIFS(D$31:D$210,$C$31:$C$210,"*"&amp;$A219&amp;"*",$C$31:$C$210,"*"&amp;$B219&amp;"*")</f>
        <v>421111000000000</v>
      </c>
      <c r="E219" s="49">
        <f t="shared" si="0"/>
        <v>415031000000000</v>
      </c>
      <c r="F219" s="49">
        <f t="shared" si="0"/>
        <v>430319000000000</v>
      </c>
      <c r="G219" s="49">
        <f t="shared" si="0"/>
        <v>429407000000000</v>
      </c>
      <c r="H219" s="49">
        <f t="shared" si="0"/>
        <v>428615000000000</v>
      </c>
      <c r="I219" s="49">
        <f t="shared" si="0"/>
        <v>427702000000000</v>
      </c>
      <c r="J219" s="49">
        <f t="shared" si="0"/>
        <v>426900000000000</v>
      </c>
      <c r="K219" s="49">
        <f t="shared" si="0"/>
        <v>425988000000000</v>
      </c>
      <c r="L219" s="49">
        <f t="shared" si="0"/>
        <v>425176000000000</v>
      </c>
      <c r="M219" s="49">
        <f t="shared" si="0"/>
        <v>424284000000000</v>
      </c>
      <c r="N219" s="49">
        <f t="shared" si="0"/>
        <v>423472000000000</v>
      </c>
      <c r="O219" s="49">
        <f t="shared" si="0"/>
        <v>422570000000000</v>
      </c>
      <c r="P219" s="49">
        <f t="shared" si="0"/>
        <v>421768000000000</v>
      </c>
      <c r="Q219" s="49">
        <f t="shared" si="0"/>
        <v>420966000000000</v>
      </c>
      <c r="R219" s="49">
        <f t="shared" si="0"/>
        <v>420064000000000</v>
      </c>
      <c r="S219" s="49">
        <f t="shared" si="0"/>
        <v>419252000000000</v>
      </c>
      <c r="T219" s="49">
        <f t="shared" si="0"/>
        <v>418360000000000</v>
      </c>
      <c r="U219" s="49">
        <f t="shared" si="0"/>
        <v>417558000000000</v>
      </c>
      <c r="V219" s="49">
        <f t="shared" si="0"/>
        <v>416746000000000</v>
      </c>
      <c r="W219" s="49">
        <f t="shared" si="0"/>
        <v>415855000000000</v>
      </c>
      <c r="X219" s="49">
        <f t="shared" si="0"/>
        <v>415053000000000</v>
      </c>
      <c r="Y219" s="49">
        <f t="shared" si="0"/>
        <v>414251000000000</v>
      </c>
      <c r="Z219" s="49">
        <f t="shared" si="0"/>
        <v>413459000000000</v>
      </c>
      <c r="AA219" s="49">
        <f t="shared" si="0"/>
        <v>412547000000000</v>
      </c>
      <c r="AB219" s="49">
        <f t="shared" si="0"/>
        <v>411756000000000</v>
      </c>
      <c r="AC219" s="49">
        <f t="shared" si="0"/>
        <v>410954000000000</v>
      </c>
      <c r="AD219" s="49">
        <f t="shared" si="0"/>
        <v>410062000000000</v>
      </c>
      <c r="AE219" s="49">
        <f t="shared" si="0"/>
        <v>409261000000000</v>
      </c>
      <c r="AF219" s="49">
        <f t="shared" si="0"/>
        <v>408459000000000</v>
      </c>
      <c r="AG219" s="49">
        <f t="shared" si="0"/>
        <v>407668000000000</v>
      </c>
      <c r="AH219" s="49">
        <f t="shared" si="0"/>
        <v>406866000000000</v>
      </c>
    </row>
    <row r="220" spans="1:34">
      <c r="A220" t="s">
        <v>7057</v>
      </c>
      <c r="B220" t="s">
        <v>7049</v>
      </c>
      <c r="C220" t="s">
        <v>6978</v>
      </c>
      <c r="D220" s="49">
        <f>SUMIFS(D$8:D$28,$A$8:$A$28,$A220,$B$8:$B$28,$B220)</f>
        <v>424620940246661.31</v>
      </c>
      <c r="E220" s="49">
        <f t="shared" si="1"/>
        <v>410124838500000</v>
      </c>
      <c r="F220" s="49">
        <f t="shared" si="1"/>
        <v>430501462928982.75</v>
      </c>
      <c r="G220" s="49">
        <f t="shared" si="1"/>
        <v>429640460003124.75</v>
      </c>
      <c r="H220" s="49">
        <f t="shared" si="1"/>
        <v>428781179083118.56</v>
      </c>
      <c r="I220" s="49">
        <f t="shared" si="1"/>
        <v>427923616724952.31</v>
      </c>
      <c r="J220" s="49">
        <f t="shared" si="1"/>
        <v>427067769491502.38</v>
      </c>
      <c r="K220" s="49">
        <f t="shared" si="1"/>
        <v>426213633952519.44</v>
      </c>
      <c r="L220" s="49">
        <f t="shared" si="1"/>
        <v>425361206684614.38</v>
      </c>
      <c r="M220" s="49">
        <f t="shared" si="1"/>
        <v>424510484271245.19</v>
      </c>
      <c r="N220" s="49">
        <f t="shared" si="1"/>
        <v>423661463302702.75</v>
      </c>
      <c r="O220" s="49">
        <f t="shared" si="1"/>
        <v>422814140376097.38</v>
      </c>
      <c r="P220" s="49">
        <f t="shared" si="1"/>
        <v>421968512095345.13</v>
      </c>
      <c r="Q220" s="49">
        <f t="shared" si="1"/>
        <v>421124575071154.44</v>
      </c>
      <c r="R220" s="49">
        <f t="shared" si="1"/>
        <v>420282325921012.13</v>
      </c>
      <c r="S220" s="49">
        <f t="shared" si="1"/>
        <v>419441761269170.06</v>
      </c>
      <c r="T220" s="49">
        <f t="shared" si="1"/>
        <v>418602877746631.69</v>
      </c>
      <c r="U220" s="49">
        <f t="shared" si="1"/>
        <v>417765671991138.5</v>
      </c>
      <c r="V220" s="49">
        <f t="shared" si="1"/>
        <v>416930140647156.25</v>
      </c>
      <c r="W220" s="49">
        <f t="shared" si="1"/>
        <v>416096280365861.94</v>
      </c>
      <c r="X220" s="49">
        <f t="shared" si="1"/>
        <v>415264087805130.19</v>
      </c>
      <c r="Y220" s="49">
        <f t="shared" si="1"/>
        <v>414433559629520</v>
      </c>
      <c r="Z220" s="49">
        <f t="shared" si="1"/>
        <v>413604692510260.94</v>
      </c>
      <c r="AA220" s="49">
        <f t="shared" si="1"/>
        <v>412777483125240.44</v>
      </c>
      <c r="AB220" s="49">
        <f t="shared" si="1"/>
        <v>411951928158990</v>
      </c>
      <c r="AC220" s="49">
        <f t="shared" si="1"/>
        <v>411128024302672.06</v>
      </c>
      <c r="AD220" s="49">
        <f t="shared" si="1"/>
        <v>410305768254066.69</v>
      </c>
      <c r="AE220" s="49">
        <f t="shared" si="1"/>
        <v>409485156717558.56</v>
      </c>
      <c r="AF220" s="49">
        <f t="shared" si="1"/>
        <v>408666186404123.5</v>
      </c>
      <c r="AG220" s="49">
        <f t="shared" si="1"/>
        <v>407848854031315.25</v>
      </c>
      <c r="AH220" s="49">
        <f t="shared" si="1"/>
        <v>407033156323252.56</v>
      </c>
    </row>
    <row r="221" spans="1:34">
      <c r="A221" t="s">
        <v>7057</v>
      </c>
      <c r="B221" t="s">
        <v>7050</v>
      </c>
      <c r="C221" t="s">
        <v>6979</v>
      </c>
      <c r="D221" s="49">
        <f>SUMIFS(D$31:D$210,$C$31:$C$210,"*"&amp;$A221&amp;"*",$C$31:$C$210,"*"&amp;$B221&amp;"*")</f>
        <v>0</v>
      </c>
      <c r="E221" s="49">
        <f t="shared" si="0"/>
        <v>0</v>
      </c>
      <c r="F221" s="49">
        <f t="shared" si="0"/>
        <v>0</v>
      </c>
      <c r="G221" s="49">
        <f t="shared" si="0"/>
        <v>0</v>
      </c>
      <c r="H221" s="49">
        <f t="shared" si="0"/>
        <v>0</v>
      </c>
      <c r="I221" s="49">
        <f t="shared" si="0"/>
        <v>0</v>
      </c>
      <c r="J221" s="49">
        <f t="shared" si="0"/>
        <v>0</v>
      </c>
      <c r="K221" s="49">
        <f t="shared" si="0"/>
        <v>0</v>
      </c>
      <c r="L221" s="49">
        <f t="shared" si="0"/>
        <v>0</v>
      </c>
      <c r="M221" s="49">
        <f t="shared" si="0"/>
        <v>0</v>
      </c>
      <c r="N221" s="49">
        <f t="shared" si="0"/>
        <v>0</v>
      </c>
      <c r="O221" s="49">
        <f t="shared" si="0"/>
        <v>0</v>
      </c>
      <c r="P221" s="49">
        <f t="shared" si="0"/>
        <v>0</v>
      </c>
      <c r="Q221" s="49">
        <f t="shared" si="0"/>
        <v>0</v>
      </c>
      <c r="R221" s="49">
        <f t="shared" si="0"/>
        <v>0</v>
      </c>
      <c r="S221" s="49">
        <f t="shared" si="0"/>
        <v>0</v>
      </c>
      <c r="T221" s="49">
        <f t="shared" si="0"/>
        <v>0</v>
      </c>
      <c r="U221" s="49">
        <f t="shared" si="0"/>
        <v>0</v>
      </c>
      <c r="V221" s="49">
        <f t="shared" si="0"/>
        <v>0</v>
      </c>
      <c r="W221" s="49">
        <f t="shared" si="0"/>
        <v>0</v>
      </c>
      <c r="X221" s="49">
        <f t="shared" si="0"/>
        <v>0</v>
      </c>
      <c r="Y221" s="49">
        <f t="shared" si="0"/>
        <v>0</v>
      </c>
      <c r="Z221" s="49">
        <f t="shared" si="0"/>
        <v>0</v>
      </c>
      <c r="AA221" s="49">
        <f t="shared" si="0"/>
        <v>0</v>
      </c>
      <c r="AB221" s="49">
        <f t="shared" si="0"/>
        <v>0</v>
      </c>
      <c r="AC221" s="49">
        <f t="shared" si="0"/>
        <v>0</v>
      </c>
      <c r="AD221" s="49">
        <f t="shared" si="0"/>
        <v>0</v>
      </c>
      <c r="AE221" s="49">
        <f t="shared" si="0"/>
        <v>0</v>
      </c>
      <c r="AF221" s="49">
        <f t="shared" si="0"/>
        <v>0</v>
      </c>
      <c r="AG221" s="49">
        <f t="shared" si="0"/>
        <v>0</v>
      </c>
      <c r="AH221" s="4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49">
        <f>SUMIFS(D$8:D$28,$A$8:$A$28,$A222,$B$8:$B$28,$B222)</f>
        <v>0</v>
      </c>
      <c r="E222" s="49">
        <f t="shared" si="1"/>
        <v>0</v>
      </c>
      <c r="F222" s="49">
        <f t="shared" si="1"/>
        <v>0</v>
      </c>
      <c r="G222" s="49">
        <f t="shared" si="1"/>
        <v>0</v>
      </c>
      <c r="H222" s="49">
        <f t="shared" si="1"/>
        <v>0</v>
      </c>
      <c r="I222" s="49">
        <f t="shared" si="1"/>
        <v>0</v>
      </c>
      <c r="J222" s="49">
        <f t="shared" si="1"/>
        <v>0</v>
      </c>
      <c r="K222" s="49">
        <f t="shared" si="1"/>
        <v>0</v>
      </c>
      <c r="L222" s="49">
        <f t="shared" si="1"/>
        <v>0</v>
      </c>
      <c r="M222" s="49">
        <f t="shared" si="1"/>
        <v>0</v>
      </c>
      <c r="N222" s="49">
        <f t="shared" si="1"/>
        <v>0</v>
      </c>
      <c r="O222" s="49">
        <f t="shared" si="1"/>
        <v>0</v>
      </c>
      <c r="P222" s="49">
        <f t="shared" si="1"/>
        <v>0</v>
      </c>
      <c r="Q222" s="49">
        <f t="shared" si="1"/>
        <v>0</v>
      </c>
      <c r="R222" s="49">
        <f t="shared" si="1"/>
        <v>0</v>
      </c>
      <c r="S222" s="49">
        <f t="shared" si="1"/>
        <v>0</v>
      </c>
      <c r="T222" s="49">
        <f t="shared" si="1"/>
        <v>0</v>
      </c>
      <c r="U222" s="49">
        <f t="shared" si="1"/>
        <v>0</v>
      </c>
      <c r="V222" s="49">
        <f t="shared" si="1"/>
        <v>0</v>
      </c>
      <c r="W222" s="49">
        <f t="shared" si="1"/>
        <v>0</v>
      </c>
      <c r="X222" s="49">
        <f t="shared" si="1"/>
        <v>0</v>
      </c>
      <c r="Y222" s="49">
        <f t="shared" si="1"/>
        <v>0</v>
      </c>
      <c r="Z222" s="49">
        <f t="shared" si="1"/>
        <v>0</v>
      </c>
      <c r="AA222" s="49">
        <f t="shared" si="1"/>
        <v>0</v>
      </c>
      <c r="AB222" s="49">
        <f t="shared" si="1"/>
        <v>0</v>
      </c>
      <c r="AC222" s="49">
        <f t="shared" si="1"/>
        <v>0</v>
      </c>
      <c r="AD222" s="49">
        <f t="shared" si="1"/>
        <v>0</v>
      </c>
      <c r="AE222" s="49">
        <f t="shared" si="1"/>
        <v>0</v>
      </c>
      <c r="AF222" s="49">
        <f t="shared" si="1"/>
        <v>0</v>
      </c>
      <c r="AG222" s="49">
        <f t="shared" si="1"/>
        <v>0</v>
      </c>
      <c r="AH222" s="4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49">
        <f>SUMIFS(D$31:D$210,$C$31:$C$210,"*"&amp;$A223&amp;"*",$C$31:$C$210,"*"&amp;$B223&amp;"*")</f>
        <v>90080000000000</v>
      </c>
      <c r="E223" s="49">
        <f t="shared" si="0"/>
        <v>87645000000000</v>
      </c>
      <c r="F223" s="49">
        <f t="shared" si="0"/>
        <v>95433000000000</v>
      </c>
      <c r="G223" s="49">
        <f t="shared" si="0"/>
        <v>95531000000000</v>
      </c>
      <c r="H223" s="49">
        <f t="shared" si="0"/>
        <v>95629000000000</v>
      </c>
      <c r="I223" s="49">
        <f t="shared" si="0"/>
        <v>95727000000000</v>
      </c>
      <c r="J223" s="49">
        <f t="shared" si="0"/>
        <v>95814000000000</v>
      </c>
      <c r="K223" s="49">
        <f t="shared" si="0"/>
        <v>95912000000000</v>
      </c>
      <c r="L223" s="49">
        <f t="shared" si="0"/>
        <v>96010000000000</v>
      </c>
      <c r="M223" s="49">
        <f t="shared" si="0"/>
        <v>96108000000000</v>
      </c>
      <c r="N223" s="49">
        <f t="shared" si="0"/>
        <v>96206000000000</v>
      </c>
      <c r="O223" s="49">
        <f t="shared" si="0"/>
        <v>96304000000000</v>
      </c>
      <c r="P223" s="49">
        <f t="shared" si="0"/>
        <v>96392000000000</v>
      </c>
      <c r="Q223" s="49">
        <f t="shared" si="0"/>
        <v>96490000000000</v>
      </c>
      <c r="R223" s="49">
        <f t="shared" si="0"/>
        <v>96588000000000</v>
      </c>
      <c r="S223" s="49">
        <f t="shared" si="0"/>
        <v>96685000000000</v>
      </c>
      <c r="T223" s="49">
        <f t="shared" si="0"/>
        <v>96783000000000</v>
      </c>
      <c r="U223" s="49">
        <f t="shared" si="0"/>
        <v>96881000000000</v>
      </c>
      <c r="V223" s="49">
        <f t="shared" si="0"/>
        <v>96979000000000</v>
      </c>
      <c r="W223" s="49">
        <f t="shared" si="0"/>
        <v>97077000000000</v>
      </c>
      <c r="X223" s="49">
        <f t="shared" si="0"/>
        <v>97165000000000</v>
      </c>
      <c r="Y223" s="49">
        <f t="shared" si="0"/>
        <v>97263000000000</v>
      </c>
      <c r="Z223" s="49">
        <f t="shared" si="0"/>
        <v>97361000000000</v>
      </c>
      <c r="AA223" s="49">
        <f t="shared" si="0"/>
        <v>97459000000000</v>
      </c>
      <c r="AB223" s="49">
        <f t="shared" si="0"/>
        <v>97557000000000</v>
      </c>
      <c r="AC223" s="49">
        <f t="shared" si="0"/>
        <v>97655000000000</v>
      </c>
      <c r="AD223" s="49">
        <f t="shared" si="0"/>
        <v>97753000000000</v>
      </c>
      <c r="AE223" s="49">
        <f t="shared" si="0"/>
        <v>97851000000000</v>
      </c>
      <c r="AF223" s="49">
        <f t="shared" si="0"/>
        <v>97949000000000</v>
      </c>
      <c r="AG223" s="49">
        <f t="shared" si="0"/>
        <v>98047000000000</v>
      </c>
      <c r="AH223" s="49">
        <f t="shared" si="0"/>
        <v>98145000000000</v>
      </c>
    </row>
    <row r="224" spans="1:34">
      <c r="A224" t="s">
        <v>7057</v>
      </c>
      <c r="B224" t="s">
        <v>7051</v>
      </c>
      <c r="C224" t="s">
        <v>6978</v>
      </c>
      <c r="D224" s="49">
        <f>SUMIFS(D$8:D$28,$A$8:$A$28,$A224,$B$8:$B$28,$B224)</f>
        <v>90358418700000</v>
      </c>
      <c r="E224" s="49">
        <f t="shared" si="1"/>
        <v>86945672100000.016</v>
      </c>
      <c r="F224" s="49">
        <f t="shared" si="1"/>
        <v>95429070691603.063</v>
      </c>
      <c r="G224" s="49">
        <f t="shared" si="1"/>
        <v>95524499762294.641</v>
      </c>
      <c r="H224" s="49">
        <f t="shared" si="1"/>
        <v>95620024262056.938</v>
      </c>
      <c r="I224" s="49">
        <f t="shared" si="1"/>
        <v>95715644286318.984</v>
      </c>
      <c r="J224" s="49">
        <f t="shared" si="1"/>
        <v>95811359930605.281</v>
      </c>
      <c r="K224" s="49">
        <f t="shared" si="1"/>
        <v>95907171290535.875</v>
      </c>
      <c r="L224" s="49">
        <f t="shared" si="1"/>
        <v>96003078461826.406</v>
      </c>
      <c r="M224" s="49">
        <f t="shared" si="1"/>
        <v>96099081540288.219</v>
      </c>
      <c r="N224" s="49">
        <f t="shared" si="1"/>
        <v>96195180621828.5</v>
      </c>
      <c r="O224" s="49">
        <f t="shared" si="1"/>
        <v>96291375802450.313</v>
      </c>
      <c r="P224" s="49">
        <f t="shared" si="1"/>
        <v>96387667178252.75</v>
      </c>
      <c r="Q224" s="49">
        <f t="shared" si="1"/>
        <v>96484054845431</v>
      </c>
      <c r="R224" s="49">
        <f t="shared" si="1"/>
        <v>96580538900276.406</v>
      </c>
      <c r="S224" s="49">
        <f t="shared" si="1"/>
        <v>96677119439176.672</v>
      </c>
      <c r="T224" s="49">
        <f t="shared" si="1"/>
        <v>96773796558615.844</v>
      </c>
      <c r="U224" s="49">
        <f t="shared" si="1"/>
        <v>96870570355174.438</v>
      </c>
      <c r="V224" s="49">
        <f t="shared" si="1"/>
        <v>96967440925529.609</v>
      </c>
      <c r="W224" s="49">
        <f t="shared" si="1"/>
        <v>97064408366455.125</v>
      </c>
      <c r="X224" s="49">
        <f t="shared" si="1"/>
        <v>97161472774821.578</v>
      </c>
      <c r="Y224" s="49">
        <f t="shared" si="1"/>
        <v>97258634247596.391</v>
      </c>
      <c r="Z224" s="49">
        <f t="shared" si="1"/>
        <v>97355892881843.969</v>
      </c>
      <c r="AA224" s="49">
        <f t="shared" si="1"/>
        <v>97453248774725.797</v>
      </c>
      <c r="AB224" s="49">
        <f t="shared" si="1"/>
        <v>97550702023500.516</v>
      </c>
      <c r="AC224" s="49">
        <f t="shared" si="1"/>
        <v>97648252725524</v>
      </c>
      <c r="AD224" s="49">
        <f t="shared" si="1"/>
        <v>97745900978249.5</v>
      </c>
      <c r="AE224" s="49">
        <f t="shared" si="1"/>
        <v>97843646879227.734</v>
      </c>
      <c r="AF224" s="49">
        <f t="shared" si="1"/>
        <v>97941490526106.953</v>
      </c>
      <c r="AG224" s="49">
        <f t="shared" si="1"/>
        <v>98039432016633.047</v>
      </c>
      <c r="AH224" s="49">
        <f t="shared" si="1"/>
        <v>98137471448649.688</v>
      </c>
    </row>
    <row r="225" spans="1:34">
      <c r="A225" t="s">
        <v>7057</v>
      </c>
      <c r="B225" t="s">
        <v>7052</v>
      </c>
      <c r="C225" t="s">
        <v>6979</v>
      </c>
      <c r="D225" s="49">
        <f>SUMIFS(D$31:D$210,$C$31:$C$210,"*"&amp;$A225&amp;"*",$C$31:$C$210,"*"&amp;$B225&amp;"*")</f>
        <v>17774000000000</v>
      </c>
      <c r="E225" s="49">
        <f t="shared" si="0"/>
        <v>18902000000000</v>
      </c>
      <c r="F225" s="49">
        <f t="shared" si="0"/>
        <v>26724000000000</v>
      </c>
      <c r="G225" s="49">
        <f t="shared" si="0"/>
        <v>28091000000000</v>
      </c>
      <c r="H225" s="49">
        <f t="shared" si="0"/>
        <v>29524000000000</v>
      </c>
      <c r="I225" s="49">
        <f t="shared" si="0"/>
        <v>31023000000000</v>
      </c>
      <c r="J225" s="49">
        <f t="shared" si="0"/>
        <v>32609000000000</v>
      </c>
      <c r="K225" s="49">
        <f t="shared" si="0"/>
        <v>34271000000000</v>
      </c>
      <c r="L225" s="49">
        <f t="shared" si="0"/>
        <v>36021000000000</v>
      </c>
      <c r="M225" s="49">
        <f t="shared" si="0"/>
        <v>37859000000000</v>
      </c>
      <c r="N225" s="49">
        <f t="shared" si="0"/>
        <v>39785000000000</v>
      </c>
      <c r="O225" s="49">
        <f t="shared" si="0"/>
        <v>41819000000000</v>
      </c>
      <c r="P225" s="49">
        <f t="shared" si="0"/>
        <v>43952000000000</v>
      </c>
      <c r="Q225" s="49">
        <f t="shared" si="0"/>
        <v>46194000000000</v>
      </c>
      <c r="R225" s="49">
        <f t="shared" si="0"/>
        <v>48546000000000</v>
      </c>
      <c r="S225" s="49">
        <f t="shared" si="0"/>
        <v>51019000000000</v>
      </c>
      <c r="T225" s="49">
        <f t="shared" si="0"/>
        <v>53622000000000</v>
      </c>
      <c r="U225" s="49">
        <f t="shared" si="0"/>
        <v>56357000000000</v>
      </c>
      <c r="V225" s="49">
        <f t="shared" si="0"/>
        <v>59234000000000</v>
      </c>
      <c r="W225" s="49">
        <f t="shared" si="0"/>
        <v>62253000000000</v>
      </c>
      <c r="X225" s="49">
        <f t="shared" si="0"/>
        <v>65425000000000</v>
      </c>
      <c r="Y225" s="49">
        <f t="shared" si="0"/>
        <v>68762000000000</v>
      </c>
      <c r="Z225" s="49">
        <f t="shared" si="0"/>
        <v>72273000000000</v>
      </c>
      <c r="AA225" s="49">
        <f t="shared" si="0"/>
        <v>75959000000000</v>
      </c>
      <c r="AB225" s="49">
        <f t="shared" si="0"/>
        <v>79831000000000</v>
      </c>
      <c r="AC225" s="49">
        <f t="shared" si="0"/>
        <v>83901000000000</v>
      </c>
      <c r="AD225" s="49">
        <f t="shared" si="0"/>
        <v>88178000000000</v>
      </c>
      <c r="AE225" s="49">
        <f t="shared" si="0"/>
        <v>92684000000000</v>
      </c>
      <c r="AF225" s="49">
        <f t="shared" si="0"/>
        <v>97410000000000</v>
      </c>
      <c r="AG225" s="49">
        <f t="shared" si="0"/>
        <v>102376000000000</v>
      </c>
      <c r="AH225" s="49">
        <f t="shared" si="0"/>
        <v>107594000000000</v>
      </c>
    </row>
    <row r="226" spans="1:34">
      <c r="A226" t="s">
        <v>7057</v>
      </c>
      <c r="B226" t="s">
        <v>7052</v>
      </c>
      <c r="C226" t="s">
        <v>6978</v>
      </c>
      <c r="D226" s="49">
        <f>SUMIFS(D$8:D$28,$A$8:$A$28,$A226,$B$8:$B$28,$B226)</f>
        <v>17738345700000.004</v>
      </c>
      <c r="E226" s="49">
        <f t="shared" si="1"/>
        <v>18214542900000</v>
      </c>
      <c r="F226" s="49">
        <f t="shared" si="1"/>
        <v>26613557282608.699</v>
      </c>
      <c r="G226" s="49">
        <f t="shared" si="1"/>
        <v>27970848704021.738</v>
      </c>
      <c r="H226" s="49">
        <f t="shared" si="1"/>
        <v>29397361987926.844</v>
      </c>
      <c r="I226" s="49">
        <f t="shared" si="1"/>
        <v>30896627449311.113</v>
      </c>
      <c r="J226" s="49">
        <f t="shared" si="1"/>
        <v>32472355449225.977</v>
      </c>
      <c r="K226" s="49">
        <f t="shared" si="1"/>
        <v>34128445577136.5</v>
      </c>
      <c r="L226" s="49">
        <f t="shared" si="1"/>
        <v>35868996301570.461</v>
      </c>
      <c r="M226" s="49">
        <f t="shared" si="1"/>
        <v>37698315112950.547</v>
      </c>
      <c r="N226" s="49">
        <f t="shared" si="1"/>
        <v>39620929183711.023</v>
      </c>
      <c r="O226" s="49">
        <f t="shared" si="1"/>
        <v>41641596572080.281</v>
      </c>
      <c r="P226" s="49">
        <f t="shared" si="1"/>
        <v>43765317997256.367</v>
      </c>
      <c r="Q226" s="49">
        <f t="shared" si="1"/>
        <v>45997349215116.438</v>
      </c>
      <c r="R226" s="49">
        <f t="shared" si="1"/>
        <v>48343214025087.375</v>
      </c>
      <c r="S226" s="49">
        <f t="shared" si="1"/>
        <v>50808717940366.828</v>
      </c>
      <c r="T226" s="49">
        <f t="shared" si="1"/>
        <v>53399962555325.539</v>
      </c>
      <c r="U226" s="49">
        <f t="shared" si="1"/>
        <v>56123360645647.133</v>
      </c>
      <c r="V226" s="49">
        <f t="shared" si="1"/>
        <v>58985652038575.133</v>
      </c>
      <c r="W226" s="49">
        <f t="shared" si="1"/>
        <v>61993920292542.461</v>
      </c>
      <c r="X226" s="49">
        <f t="shared" si="1"/>
        <v>65155610227462.125</v>
      </c>
      <c r="Y226" s="49">
        <f t="shared" si="1"/>
        <v>68478546349062.695</v>
      </c>
      <c r="Z226" s="49">
        <f t="shared" si="1"/>
        <v>71970952212864.891</v>
      </c>
      <c r="AA226" s="49">
        <f t="shared" si="1"/>
        <v>75641470775721</v>
      </c>
      <c r="AB226" s="49">
        <f t="shared" si="1"/>
        <v>79499185785282.766</v>
      </c>
      <c r="AC226" s="49">
        <f t="shared" si="1"/>
        <v>83553644260332.172</v>
      </c>
      <c r="AD226" s="49">
        <f t="shared" si="1"/>
        <v>87814880117609.109</v>
      </c>
      <c r="AE226" s="49">
        <f t="shared" si="1"/>
        <v>92293439003607.172</v>
      </c>
      <c r="AF226" s="49">
        <f t="shared" si="1"/>
        <v>97000404392791.125</v>
      </c>
      <c r="AG226" s="49">
        <f t="shared" si="1"/>
        <v>101947425016823.47</v>
      </c>
      <c r="AH226" s="49">
        <f t="shared" si="1"/>
        <v>107146743692681.47</v>
      </c>
    </row>
    <row r="227" spans="1:34">
      <c r="A227" t="s">
        <v>7057</v>
      </c>
      <c r="B227" t="s">
        <v>7053</v>
      </c>
      <c r="C227" t="s">
        <v>6979</v>
      </c>
      <c r="D227" s="49">
        <f>SUMIFS(D$31:D$210,$C$31:$C$210,"*"&amp;$A227&amp;"*",$C$31:$C$210,"*"&amp;$B227&amp;"*")</f>
        <v>0</v>
      </c>
      <c r="E227" s="49">
        <f t="shared" si="0"/>
        <v>0</v>
      </c>
      <c r="F227" s="49">
        <f t="shared" si="0"/>
        <v>0</v>
      </c>
      <c r="G227" s="49">
        <f t="shared" si="0"/>
        <v>0</v>
      </c>
      <c r="H227" s="49">
        <f t="shared" si="0"/>
        <v>0</v>
      </c>
      <c r="I227" s="49">
        <f t="shared" si="0"/>
        <v>0</v>
      </c>
      <c r="J227" s="49">
        <f t="shared" si="0"/>
        <v>0</v>
      </c>
      <c r="K227" s="49">
        <f t="shared" si="0"/>
        <v>0</v>
      </c>
      <c r="L227" s="49">
        <f t="shared" si="0"/>
        <v>0</v>
      </c>
      <c r="M227" s="49">
        <f t="shared" si="0"/>
        <v>0</v>
      </c>
      <c r="N227" s="49">
        <f t="shared" si="0"/>
        <v>0</v>
      </c>
      <c r="O227" s="49">
        <f t="shared" si="0"/>
        <v>0</v>
      </c>
      <c r="P227" s="49">
        <f t="shared" si="0"/>
        <v>0</v>
      </c>
      <c r="Q227" s="49">
        <f t="shared" si="0"/>
        <v>0</v>
      </c>
      <c r="R227" s="49">
        <f t="shared" si="0"/>
        <v>0</v>
      </c>
      <c r="S227" s="49">
        <f t="shared" si="0"/>
        <v>0</v>
      </c>
      <c r="T227" s="49">
        <f t="shared" si="0"/>
        <v>0</v>
      </c>
      <c r="U227" s="49">
        <f t="shared" si="0"/>
        <v>0</v>
      </c>
      <c r="V227" s="49">
        <f t="shared" si="0"/>
        <v>0</v>
      </c>
      <c r="W227" s="49">
        <f t="shared" si="0"/>
        <v>0</v>
      </c>
      <c r="X227" s="49">
        <f t="shared" si="0"/>
        <v>0</v>
      </c>
      <c r="Y227" s="49">
        <f t="shared" si="0"/>
        <v>0</v>
      </c>
      <c r="Z227" s="49">
        <f t="shared" si="0"/>
        <v>0</v>
      </c>
      <c r="AA227" s="49">
        <f t="shared" si="0"/>
        <v>0</v>
      </c>
      <c r="AB227" s="49">
        <f t="shared" si="0"/>
        <v>0</v>
      </c>
      <c r="AC227" s="49">
        <f t="shared" si="0"/>
        <v>0</v>
      </c>
      <c r="AD227" s="49">
        <f t="shared" si="0"/>
        <v>0</v>
      </c>
      <c r="AE227" s="49">
        <f t="shared" si="0"/>
        <v>0</v>
      </c>
      <c r="AF227" s="49">
        <f t="shared" si="0"/>
        <v>0</v>
      </c>
      <c r="AG227" s="49">
        <f t="shared" si="0"/>
        <v>0</v>
      </c>
      <c r="AH227" s="4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49">
        <f>SUMIFS(D$8:D$28,$A$8:$A$28,$A228,$B$8:$B$28,$B228)</f>
        <v>0</v>
      </c>
      <c r="E228" s="49">
        <f t="shared" si="1"/>
        <v>0</v>
      </c>
      <c r="F228" s="49">
        <f t="shared" si="1"/>
        <v>0</v>
      </c>
      <c r="G228" s="49">
        <f t="shared" si="1"/>
        <v>0</v>
      </c>
      <c r="H228" s="49">
        <f t="shared" si="1"/>
        <v>0</v>
      </c>
      <c r="I228" s="49">
        <f t="shared" si="1"/>
        <v>0</v>
      </c>
      <c r="J228" s="49">
        <f t="shared" si="1"/>
        <v>0</v>
      </c>
      <c r="K228" s="49">
        <f t="shared" si="1"/>
        <v>0</v>
      </c>
      <c r="L228" s="49">
        <f t="shared" si="1"/>
        <v>0</v>
      </c>
      <c r="M228" s="49">
        <f t="shared" si="1"/>
        <v>0</v>
      </c>
      <c r="N228" s="49">
        <f t="shared" si="1"/>
        <v>0</v>
      </c>
      <c r="O228" s="49">
        <f t="shared" si="1"/>
        <v>0</v>
      </c>
      <c r="P228" s="49">
        <f t="shared" si="1"/>
        <v>0</v>
      </c>
      <c r="Q228" s="49">
        <f t="shared" si="1"/>
        <v>0</v>
      </c>
      <c r="R228" s="49">
        <f t="shared" si="1"/>
        <v>0</v>
      </c>
      <c r="S228" s="49">
        <f t="shared" si="1"/>
        <v>0</v>
      </c>
      <c r="T228" s="49">
        <f t="shared" si="1"/>
        <v>0</v>
      </c>
      <c r="U228" s="49">
        <f t="shared" si="1"/>
        <v>0</v>
      </c>
      <c r="V228" s="49">
        <f t="shared" si="1"/>
        <v>0</v>
      </c>
      <c r="W228" s="49">
        <f t="shared" si="1"/>
        <v>0</v>
      </c>
      <c r="X228" s="49">
        <f t="shared" si="1"/>
        <v>0</v>
      </c>
      <c r="Y228" s="49">
        <f t="shared" si="1"/>
        <v>0</v>
      </c>
      <c r="Z228" s="49">
        <f t="shared" si="1"/>
        <v>0</v>
      </c>
      <c r="AA228" s="49">
        <f t="shared" si="1"/>
        <v>0</v>
      </c>
      <c r="AB228" s="49">
        <f t="shared" si="1"/>
        <v>0</v>
      </c>
      <c r="AC228" s="49">
        <f t="shared" si="1"/>
        <v>0</v>
      </c>
      <c r="AD228" s="49">
        <f t="shared" si="1"/>
        <v>0</v>
      </c>
      <c r="AE228" s="49">
        <f t="shared" si="1"/>
        <v>0</v>
      </c>
      <c r="AF228" s="49">
        <f t="shared" si="1"/>
        <v>0</v>
      </c>
      <c r="AG228" s="49">
        <f t="shared" si="1"/>
        <v>0</v>
      </c>
      <c r="AH228" s="4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49">
        <f>SUMIFS(D$31:D$210,$C$31:$C$210,"*"&amp;$A229&amp;"*",$C$31:$C$210,"*"&amp;$B229&amp;"*")</f>
        <v>92409000000000</v>
      </c>
      <c r="E229" s="49">
        <f t="shared" si="0"/>
        <v>87536000000000</v>
      </c>
      <c r="F229" s="49">
        <f t="shared" si="0"/>
        <v>87006000000000</v>
      </c>
      <c r="G229" s="49">
        <f t="shared" si="0"/>
        <v>82396000000000</v>
      </c>
      <c r="H229" s="49">
        <f t="shared" si="0"/>
        <v>78026000000000</v>
      </c>
      <c r="I229" s="49">
        <f t="shared" si="0"/>
        <v>73893000000000</v>
      </c>
      <c r="J229" s="49">
        <f t="shared" si="0"/>
        <v>69978000000000</v>
      </c>
      <c r="K229" s="49">
        <f t="shared" si="0"/>
        <v>66268000000000</v>
      </c>
      <c r="L229" s="49">
        <f t="shared" si="0"/>
        <v>62755000000000</v>
      </c>
      <c r="M229" s="49">
        <f t="shared" si="0"/>
        <v>59425000000000</v>
      </c>
      <c r="N229" s="49">
        <f t="shared" si="0"/>
        <v>56279000000000</v>
      </c>
      <c r="O229" s="49">
        <f t="shared" si="0"/>
        <v>53297000000000</v>
      </c>
      <c r="P229" s="49">
        <f t="shared" si="0"/>
        <v>50477000000000</v>
      </c>
      <c r="Q229" s="49">
        <f t="shared" si="0"/>
        <v>47798000000000</v>
      </c>
      <c r="R229" s="49">
        <f t="shared" si="0"/>
        <v>45260000000000</v>
      </c>
      <c r="S229" s="49">
        <f t="shared" si="0"/>
        <v>42863000000000</v>
      </c>
      <c r="T229" s="49">
        <f t="shared" si="0"/>
        <v>40596000000000</v>
      </c>
      <c r="U229" s="49">
        <f t="shared" si="0"/>
        <v>38438000000000</v>
      </c>
      <c r="V229" s="49">
        <f t="shared" si="0"/>
        <v>36409000000000</v>
      </c>
      <c r="W229" s="49">
        <f t="shared" si="0"/>
        <v>34479000000000</v>
      </c>
      <c r="X229" s="49">
        <f t="shared" si="0"/>
        <v>32646000000000</v>
      </c>
      <c r="Y229" s="49">
        <f t="shared" si="0"/>
        <v>30921000000000</v>
      </c>
      <c r="Z229" s="49">
        <f t="shared" si="0"/>
        <v>29284000000000</v>
      </c>
      <c r="AA229" s="49">
        <f t="shared" si="0"/>
        <v>27723000000000</v>
      </c>
      <c r="AB229" s="49">
        <f t="shared" si="0"/>
        <v>26258000000000</v>
      </c>
      <c r="AC229" s="49">
        <f t="shared" si="0"/>
        <v>24869000000000</v>
      </c>
      <c r="AD229" s="49">
        <f t="shared" si="0"/>
        <v>23547000000000</v>
      </c>
      <c r="AE229" s="49">
        <f t="shared" si="0"/>
        <v>22299000000000</v>
      </c>
      <c r="AF229" s="49">
        <f t="shared" si="0"/>
        <v>21117000000000</v>
      </c>
      <c r="AG229" s="49">
        <f t="shared" si="0"/>
        <v>20000000000000</v>
      </c>
      <c r="AH229" s="49">
        <f t="shared" si="0"/>
        <v>18937000000000</v>
      </c>
    </row>
    <row r="230" spans="1:34">
      <c r="A230" t="s">
        <v>7057</v>
      </c>
      <c r="B230" t="s">
        <v>7054</v>
      </c>
      <c r="C230" t="s">
        <v>6978</v>
      </c>
      <c r="D230" s="49">
        <f>SUMIFS(D$8:D$28,$A$8:$A$28,$A230,$B$8:$B$28,$B230)</f>
        <v>92841081811200.016</v>
      </c>
      <c r="E230" s="49">
        <f t="shared" si="1"/>
        <v>87546310183815.938</v>
      </c>
      <c r="F230" s="49">
        <f t="shared" si="1"/>
        <v>87387019904385.5</v>
      </c>
      <c r="G230" s="49">
        <f t="shared" si="1"/>
        <v>82755507849453.063</v>
      </c>
      <c r="H230" s="49">
        <f t="shared" si="1"/>
        <v>78369465933432.047</v>
      </c>
      <c r="I230" s="49">
        <f t="shared" si="1"/>
        <v>74215884238960.156</v>
      </c>
      <c r="J230" s="49">
        <f t="shared" si="1"/>
        <v>70282442374295.266</v>
      </c>
      <c r="K230" s="49">
        <f t="shared" si="1"/>
        <v>66557472928457.609</v>
      </c>
      <c r="L230" s="49">
        <f t="shared" si="1"/>
        <v>63029926863249.352</v>
      </c>
      <c r="M230" s="49">
        <f t="shared" si="1"/>
        <v>59689340739497.125</v>
      </c>
      <c r="N230" s="49">
        <f t="shared" si="1"/>
        <v>56525805680303.781</v>
      </c>
      <c r="O230" s="49">
        <f t="shared" si="1"/>
        <v>53529937979247.68</v>
      </c>
      <c r="P230" s="49">
        <f t="shared" si="1"/>
        <v>50692851266347.555</v>
      </c>
      <c r="Q230" s="49">
        <f t="shared" si="1"/>
        <v>48006130149231.133</v>
      </c>
      <c r="R230" s="49">
        <f t="shared" si="1"/>
        <v>45461805251321.875</v>
      </c>
      <c r="S230" s="49">
        <f t="shared" si="1"/>
        <v>43052329573001.813</v>
      </c>
      <c r="T230" s="49">
        <f t="shared" si="1"/>
        <v>40770556105632.711</v>
      </c>
      <c r="U230" s="49">
        <f t="shared" si="1"/>
        <v>38609716632034.172</v>
      </c>
      <c r="V230" s="49">
        <f t="shared" si="1"/>
        <v>36563401650536.359</v>
      </c>
      <c r="W230" s="49">
        <f t="shared" si="1"/>
        <v>34625541363057.934</v>
      </c>
      <c r="X230" s="49">
        <f t="shared" si="1"/>
        <v>32790387670815.859</v>
      </c>
      <c r="Y230" s="49">
        <f t="shared" si="1"/>
        <v>31052497124262.621</v>
      </c>
      <c r="Z230" s="49">
        <f t="shared" si="1"/>
        <v>29406714776676.699</v>
      </c>
      <c r="AA230" s="49">
        <f t="shared" si="1"/>
        <v>27848158893512.832</v>
      </c>
      <c r="AB230" s="49">
        <f t="shared" si="1"/>
        <v>26372206472156.648</v>
      </c>
      <c r="AC230" s="49">
        <f t="shared" si="1"/>
        <v>24974479529132.344</v>
      </c>
      <c r="AD230" s="49">
        <f t="shared" si="1"/>
        <v>23650832114088.328</v>
      </c>
      <c r="AE230" s="49">
        <f t="shared" si="1"/>
        <v>22397338012041.645</v>
      </c>
      <c r="AF230" s="49">
        <f t="shared" si="1"/>
        <v>21210279097403.438</v>
      </c>
      <c r="AG230" s="49">
        <f t="shared" si="1"/>
        <v>20086134305241.055</v>
      </c>
      <c r="AH230" s="49">
        <f t="shared" si="1"/>
        <v>19021569187063.277</v>
      </c>
    </row>
    <row r="231" spans="1:34">
      <c r="A231" t="s">
        <v>7057</v>
      </c>
      <c r="B231" t="s">
        <v>7055</v>
      </c>
      <c r="C231" t="s">
        <v>6979</v>
      </c>
      <c r="D231" s="49">
        <f t="shared" ref="D231:S231" si="2">SUMIFS(D$31:D$210,$C$31:$C$210,"*"&amp;$A231&amp;"*",$C$31:$C$210,"*"&amp;$B231&amp;"*")</f>
        <v>27840500000000</v>
      </c>
      <c r="E231" s="49">
        <f t="shared" si="2"/>
        <v>26608800000000</v>
      </c>
      <c r="F231" s="49">
        <f t="shared" si="2"/>
        <v>26229800000000</v>
      </c>
      <c r="G231" s="49">
        <f t="shared" si="2"/>
        <v>24847900000000</v>
      </c>
      <c r="H231" s="49">
        <f t="shared" si="2"/>
        <v>23522900000000</v>
      </c>
      <c r="I231" s="49">
        <f t="shared" si="2"/>
        <v>22284900000000</v>
      </c>
      <c r="J231" s="49">
        <f t="shared" si="2"/>
        <v>21101800000000</v>
      </c>
      <c r="K231" s="49">
        <f t="shared" si="2"/>
        <v>19982500000000</v>
      </c>
      <c r="L231" s="49">
        <f t="shared" si="2"/>
        <v>18917100000000</v>
      </c>
      <c r="M231" s="49">
        <f t="shared" si="2"/>
        <v>17915400000000</v>
      </c>
      <c r="N231" s="49">
        <f t="shared" si="2"/>
        <v>16965500000000</v>
      </c>
      <c r="O231" s="49">
        <f t="shared" si="2"/>
        <v>16068200000000</v>
      </c>
      <c r="P231" s="49">
        <f t="shared" si="2"/>
        <v>15221100000000</v>
      </c>
      <c r="Q231" s="49">
        <f t="shared" si="2"/>
        <v>14414600000000</v>
      </c>
      <c r="R231" s="49">
        <f t="shared" si="2"/>
        <v>13647500000000</v>
      </c>
      <c r="S231" s="49">
        <f t="shared" si="2"/>
        <v>12924600000000</v>
      </c>
      <c r="T231" s="49">
        <f t="shared" ref="T231:AH231" si="3">SUMIFS(T$31:T$210,$C$31:$C$210,"*"&amp;$A231&amp;"*",$C$31:$C$210,"*"&amp;$B231&amp;"*")</f>
        <v>12239700000000</v>
      </c>
      <c r="U231" s="49">
        <f t="shared" si="3"/>
        <v>11590700000000</v>
      </c>
      <c r="V231" s="49">
        <f t="shared" si="3"/>
        <v>10976400000000</v>
      </c>
      <c r="W231" s="49">
        <f t="shared" si="3"/>
        <v>10394700000000</v>
      </c>
      <c r="X231" s="49">
        <f t="shared" si="3"/>
        <v>9843300000000</v>
      </c>
      <c r="Y231" s="49">
        <f t="shared" si="3"/>
        <v>9321200000000</v>
      </c>
      <c r="Z231" s="49">
        <f t="shared" si="3"/>
        <v>8828400000000</v>
      </c>
      <c r="AA231" s="49">
        <f t="shared" si="3"/>
        <v>8360600000000</v>
      </c>
      <c r="AB231" s="49">
        <f t="shared" si="3"/>
        <v>7916800000000</v>
      </c>
      <c r="AC231" s="49">
        <f t="shared" si="3"/>
        <v>7497800000000</v>
      </c>
      <c r="AD231" s="49">
        <f t="shared" si="3"/>
        <v>7099440000000</v>
      </c>
      <c r="AE231" s="49">
        <f t="shared" si="3"/>
        <v>6723910000000</v>
      </c>
      <c r="AF231" s="49">
        <f t="shared" si="3"/>
        <v>6367150000000</v>
      </c>
      <c r="AG231" s="49">
        <f t="shared" si="3"/>
        <v>6030050000000</v>
      </c>
      <c r="AH231" s="49">
        <f t="shared" si="3"/>
        <v>5710090000000</v>
      </c>
    </row>
    <row r="232" spans="1:34">
      <c r="A232" t="s">
        <v>7057</v>
      </c>
      <c r="B232" t="s">
        <v>7055</v>
      </c>
      <c r="C232" t="s">
        <v>6978</v>
      </c>
      <c r="D232" s="49">
        <f t="shared" ref="D232:AH232" si="4">SUMIFS(D$8:D$28,$A$8:$A$28,$A232,$B$8:$B$28,$B232)</f>
        <v>28232056288799.996</v>
      </c>
      <c r="E232" s="49">
        <f t="shared" si="4"/>
        <v>26621968516184.074</v>
      </c>
      <c r="F232" s="49">
        <f t="shared" si="4"/>
        <v>26573529915002.273</v>
      </c>
      <c r="G232" s="49">
        <f t="shared" si="4"/>
        <v>25165132829507.152</v>
      </c>
      <c r="H232" s="49">
        <f t="shared" si="4"/>
        <v>23831380789543.27</v>
      </c>
      <c r="I232" s="49">
        <f t="shared" si="4"/>
        <v>22568317607697.477</v>
      </c>
      <c r="J232" s="49">
        <f t="shared" si="4"/>
        <v>21372196774489.504</v>
      </c>
      <c r="K232" s="49">
        <f t="shared" si="4"/>
        <v>20239470345441.563</v>
      </c>
      <c r="L232" s="49">
        <f t="shared" si="4"/>
        <v>19166778417133.16</v>
      </c>
      <c r="M232" s="49">
        <f t="shared" si="4"/>
        <v>18150939161025.102</v>
      </c>
      <c r="N232" s="49">
        <f t="shared" si="4"/>
        <v>17188939385490.77</v>
      </c>
      <c r="O232" s="49">
        <f t="shared" si="4"/>
        <v>16277925598059.76</v>
      </c>
      <c r="P232" s="49">
        <f t="shared" si="4"/>
        <v>15415195541362.592</v>
      </c>
      <c r="Q232" s="49">
        <f t="shared" si="4"/>
        <v>14598190177670.373</v>
      </c>
      <c r="R232" s="49">
        <f t="shared" si="4"/>
        <v>13824486098253.844</v>
      </c>
      <c r="S232" s="49">
        <f t="shared" si="4"/>
        <v>13091788335046.389</v>
      </c>
      <c r="T232" s="49">
        <f t="shared" si="4"/>
        <v>12397923553288.932</v>
      </c>
      <c r="U232" s="49">
        <f t="shared" si="4"/>
        <v>11740833604964.615</v>
      </c>
      <c r="V232" s="49">
        <f t="shared" si="4"/>
        <v>11118569423901.49</v>
      </c>
      <c r="W232" s="49">
        <f t="shared" si="4"/>
        <v>10529285244434.711</v>
      </c>
      <c r="X232" s="49">
        <f t="shared" si="4"/>
        <v>9971233126479.6719</v>
      </c>
      <c r="Y232" s="49">
        <f t="shared" si="4"/>
        <v>9442757770776.2461</v>
      </c>
      <c r="Z232" s="49">
        <f t="shared" si="4"/>
        <v>8942291608925.1074</v>
      </c>
      <c r="AA232" s="49">
        <f t="shared" si="4"/>
        <v>8468350153652.0752</v>
      </c>
      <c r="AB232" s="49">
        <f t="shared" si="4"/>
        <v>8019527595508.5146</v>
      </c>
      <c r="AC232" s="49">
        <f t="shared" si="4"/>
        <v>7594492632946.5625</v>
      </c>
      <c r="AD232" s="49">
        <f t="shared" si="4"/>
        <v>7191984523400.3945</v>
      </c>
      <c r="AE232" s="49">
        <f t="shared" si="4"/>
        <v>6810809343660.1729</v>
      </c>
      <c r="AF232" s="49">
        <f t="shared" si="4"/>
        <v>6449836448446.1836</v>
      </c>
      <c r="AG232" s="49">
        <f t="shared" si="4"/>
        <v>6107995116678.5361</v>
      </c>
      <c r="AH232" s="49">
        <f t="shared" si="4"/>
        <v>5784271375494.5742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660941700000000</v>
      </c>
      <c r="E234" s="1">
        <f t="shared" ref="E234:AH234" si="5">SUMIFS($D$217:$D$232,$C$217:$C$232,"EPS")</f>
        <v>660941700000000</v>
      </c>
      <c r="F234" s="1">
        <f t="shared" si="5"/>
        <v>660941700000000</v>
      </c>
      <c r="G234" s="1">
        <f t="shared" si="5"/>
        <v>660941700000000</v>
      </c>
      <c r="H234" s="1">
        <f t="shared" si="5"/>
        <v>660941700000000</v>
      </c>
      <c r="I234" s="1">
        <f t="shared" si="5"/>
        <v>660941700000000</v>
      </c>
      <c r="J234" s="1">
        <f t="shared" si="5"/>
        <v>660941700000000</v>
      </c>
      <c r="K234" s="1">
        <f t="shared" si="5"/>
        <v>660941700000000</v>
      </c>
      <c r="L234" s="1">
        <f t="shared" si="5"/>
        <v>660941700000000</v>
      </c>
      <c r="M234" s="1">
        <f t="shared" si="5"/>
        <v>660941700000000</v>
      </c>
      <c r="N234" s="1">
        <f t="shared" si="5"/>
        <v>660941700000000</v>
      </c>
      <c r="O234" s="1">
        <f t="shared" si="5"/>
        <v>660941700000000</v>
      </c>
      <c r="P234" s="1">
        <f t="shared" si="5"/>
        <v>660941700000000</v>
      </c>
      <c r="Q234" s="1">
        <f t="shared" si="5"/>
        <v>660941700000000</v>
      </c>
      <c r="R234" s="1">
        <f t="shared" si="5"/>
        <v>660941700000000</v>
      </c>
      <c r="S234" s="1">
        <f t="shared" si="5"/>
        <v>660941700000000</v>
      </c>
      <c r="T234" s="1">
        <f t="shared" si="5"/>
        <v>660941700000000</v>
      </c>
      <c r="U234" s="1">
        <f t="shared" si="5"/>
        <v>660941700000000</v>
      </c>
      <c r="V234" s="1">
        <f t="shared" si="5"/>
        <v>660941700000000</v>
      </c>
      <c r="W234" s="1">
        <f t="shared" si="5"/>
        <v>660941700000000</v>
      </c>
      <c r="X234" s="1">
        <f t="shared" si="5"/>
        <v>660941700000000</v>
      </c>
      <c r="Y234" s="1">
        <f t="shared" si="5"/>
        <v>660941700000000</v>
      </c>
      <c r="Z234" s="1">
        <f t="shared" si="5"/>
        <v>660941700000000</v>
      </c>
      <c r="AA234" s="1">
        <f t="shared" si="5"/>
        <v>660941700000000</v>
      </c>
      <c r="AB234" s="1">
        <f t="shared" si="5"/>
        <v>660941700000000</v>
      </c>
      <c r="AC234" s="1">
        <f t="shared" si="5"/>
        <v>660941700000000</v>
      </c>
      <c r="AD234" s="1">
        <f t="shared" si="5"/>
        <v>660941700000000</v>
      </c>
      <c r="AE234" s="1">
        <f t="shared" si="5"/>
        <v>660941700000000</v>
      </c>
      <c r="AF234" s="1">
        <f t="shared" si="5"/>
        <v>660941700000000</v>
      </c>
      <c r="AG234" s="1">
        <f t="shared" si="5"/>
        <v>660941700000000</v>
      </c>
      <c r="AH234" s="1">
        <f t="shared" si="5"/>
        <v>660941700000000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665539669624260.13</v>
      </c>
      <c r="E235" s="1">
        <f t="shared" ref="E235:AH235" si="6">SUMIFS($D$217:$D$232,$C$217:$C$232,"NEXT")</f>
        <v>665539669624260.13</v>
      </c>
      <c r="F235" s="1">
        <f t="shared" si="6"/>
        <v>665539669624260.13</v>
      </c>
      <c r="G235" s="1">
        <f t="shared" si="6"/>
        <v>665539669624260.13</v>
      </c>
      <c r="H235" s="1">
        <f t="shared" si="6"/>
        <v>665539669624260.13</v>
      </c>
      <c r="I235" s="1">
        <f t="shared" si="6"/>
        <v>665539669624260.13</v>
      </c>
      <c r="J235" s="1">
        <f t="shared" si="6"/>
        <v>665539669624260.13</v>
      </c>
      <c r="K235" s="1">
        <f t="shared" si="6"/>
        <v>665539669624260.13</v>
      </c>
      <c r="L235" s="1">
        <f t="shared" si="6"/>
        <v>665539669624260.13</v>
      </c>
      <c r="M235" s="1">
        <f t="shared" si="6"/>
        <v>665539669624260.13</v>
      </c>
      <c r="N235" s="1">
        <f t="shared" si="6"/>
        <v>665539669624260.13</v>
      </c>
      <c r="O235" s="1">
        <f t="shared" si="6"/>
        <v>665539669624260.13</v>
      </c>
      <c r="P235" s="1">
        <f t="shared" si="6"/>
        <v>665539669624260.13</v>
      </c>
      <c r="Q235" s="1">
        <f t="shared" si="6"/>
        <v>665539669624260.13</v>
      </c>
      <c r="R235" s="1">
        <f t="shared" si="6"/>
        <v>665539669624260.13</v>
      </c>
      <c r="S235" s="1">
        <f t="shared" si="6"/>
        <v>665539669624260.13</v>
      </c>
      <c r="T235" s="1">
        <f t="shared" si="6"/>
        <v>665539669624260.13</v>
      </c>
      <c r="U235" s="1">
        <f t="shared" si="6"/>
        <v>665539669624260.13</v>
      </c>
      <c r="V235" s="1">
        <f t="shared" si="6"/>
        <v>665539669624260.13</v>
      </c>
      <c r="W235" s="1">
        <f t="shared" si="6"/>
        <v>665539669624260.13</v>
      </c>
      <c r="X235" s="1">
        <f t="shared" si="6"/>
        <v>665539669624260.13</v>
      </c>
      <c r="Y235" s="1">
        <f t="shared" si="6"/>
        <v>665539669624260.13</v>
      </c>
      <c r="Z235" s="1">
        <f t="shared" si="6"/>
        <v>665539669624260.13</v>
      </c>
      <c r="AA235" s="1">
        <f t="shared" si="6"/>
        <v>665539669624260.13</v>
      </c>
      <c r="AB235" s="1">
        <f t="shared" si="6"/>
        <v>665539669624260.13</v>
      </c>
      <c r="AC235" s="1">
        <f t="shared" si="6"/>
        <v>665539669624260.13</v>
      </c>
      <c r="AD235" s="1">
        <f t="shared" si="6"/>
        <v>665539669624260.13</v>
      </c>
      <c r="AE235" s="1">
        <f t="shared" si="6"/>
        <v>665539669624260.13</v>
      </c>
      <c r="AF235" s="1">
        <f t="shared" si="6"/>
        <v>665539669624260.13</v>
      </c>
      <c r="AG235" s="1">
        <f t="shared" si="6"/>
        <v>665539669624260.13</v>
      </c>
      <c r="AH235" s="1">
        <f t="shared" si="6"/>
        <v>665539669624260.13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563380000000000</v>
      </c>
      <c r="E256">
        <f t="shared" ref="E256:AH270" si="7">SUMIFS(E$31:E$210,$C$31:$C$210,"*"&amp;$A256&amp;"*",$C$31:$C$210,"*"&amp;$B256&amp;"*")</f>
        <v>568280000000000</v>
      </c>
      <c r="F256">
        <f t="shared" si="7"/>
        <v>581480000000000</v>
      </c>
      <c r="G256">
        <f t="shared" si="7"/>
        <v>594760000000000</v>
      </c>
      <c r="H256">
        <f t="shared" si="7"/>
        <v>608520000000000</v>
      </c>
      <c r="I256">
        <f t="shared" si="7"/>
        <v>622460000000000</v>
      </c>
      <c r="J256">
        <f t="shared" si="7"/>
        <v>636870000000000</v>
      </c>
      <c r="K256">
        <f t="shared" si="7"/>
        <v>651390000000000</v>
      </c>
      <c r="L256">
        <f t="shared" si="7"/>
        <v>666480000000000</v>
      </c>
      <c r="M256">
        <f t="shared" si="7"/>
        <v>681660000000000</v>
      </c>
      <c r="N256">
        <f t="shared" si="7"/>
        <v>697440000000000</v>
      </c>
      <c r="O256">
        <f t="shared" si="7"/>
        <v>713410000000000</v>
      </c>
      <c r="P256">
        <f t="shared" si="7"/>
        <v>729780000000000</v>
      </c>
      <c r="Q256">
        <f t="shared" si="7"/>
        <v>746790000000000</v>
      </c>
      <c r="R256">
        <f t="shared" si="7"/>
        <v>763850000000000</v>
      </c>
      <c r="S256">
        <f t="shared" si="7"/>
        <v>781450000000000</v>
      </c>
      <c r="T256">
        <f t="shared" si="7"/>
        <v>799310000000000</v>
      </c>
      <c r="U256">
        <f t="shared" si="7"/>
        <v>817710000000000</v>
      </c>
      <c r="V256">
        <f t="shared" si="7"/>
        <v>836600000000000</v>
      </c>
      <c r="W256">
        <f t="shared" si="7"/>
        <v>855900000000000</v>
      </c>
      <c r="X256">
        <f t="shared" si="7"/>
        <v>875500000000000</v>
      </c>
      <c r="Y256">
        <f t="shared" si="7"/>
        <v>895500000000000</v>
      </c>
      <c r="Z256">
        <f t="shared" si="7"/>
        <v>916200000000000</v>
      </c>
      <c r="AA256">
        <f t="shared" si="7"/>
        <v>937300000000000</v>
      </c>
      <c r="AB256">
        <f t="shared" si="7"/>
        <v>958900000000000</v>
      </c>
      <c r="AC256">
        <f t="shared" si="7"/>
        <v>981000000000000</v>
      </c>
      <c r="AD256">
        <f t="shared" si="7"/>
        <v>1003500000000000</v>
      </c>
      <c r="AE256">
        <f t="shared" si="7"/>
        <v>1026600000000000</v>
      </c>
      <c r="AF256">
        <f t="shared" si="7"/>
        <v>1050300000000000</v>
      </c>
      <c r="AG256">
        <f t="shared" si="7"/>
        <v>1074400000000000</v>
      </c>
      <c r="AH256">
        <f t="shared" si="7"/>
        <v>1099000000000000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568467383421817.75</v>
      </c>
      <c r="E257">
        <f t="shared" ref="E257:AH271" si="8">SUMIFS(E$8:E$28,$A$8:$A$28,$A257,$B$8:$B$28,$B257)</f>
        <v>563348263521817.75</v>
      </c>
      <c r="F257">
        <f t="shared" si="8"/>
        <v>568348334121817.75</v>
      </c>
      <c r="G257">
        <f t="shared" si="8"/>
        <v>581420345806619.5</v>
      </c>
      <c r="H257">
        <f t="shared" si="8"/>
        <v>594793013760171.75</v>
      </c>
      <c r="I257">
        <f t="shared" si="8"/>
        <v>608473253076655.63</v>
      </c>
      <c r="J257">
        <f t="shared" si="8"/>
        <v>622468137897418.5</v>
      </c>
      <c r="K257">
        <f t="shared" si="8"/>
        <v>636784905069059.13</v>
      </c>
      <c r="L257">
        <f t="shared" si="8"/>
        <v>651430957885647.5</v>
      </c>
      <c r="M257">
        <f t="shared" si="8"/>
        <v>666413869917017.25</v>
      </c>
      <c r="N257">
        <f t="shared" si="8"/>
        <v>681741388925108.63</v>
      </c>
      <c r="O257">
        <f t="shared" si="8"/>
        <v>697421440870386</v>
      </c>
      <c r="P257">
        <f t="shared" si="8"/>
        <v>713462134010404.88</v>
      </c>
      <c r="Q257">
        <f t="shared" si="8"/>
        <v>729871763092644.13</v>
      </c>
      <c r="R257">
        <f t="shared" si="8"/>
        <v>746658813643774.88</v>
      </c>
      <c r="S257">
        <f t="shared" si="8"/>
        <v>763831966357581.63</v>
      </c>
      <c r="T257">
        <f t="shared" si="8"/>
        <v>781400101583806</v>
      </c>
      <c r="U257">
        <f t="shared" si="8"/>
        <v>799372303920233.5</v>
      </c>
      <c r="V257">
        <f t="shared" si="8"/>
        <v>817757866910398.63</v>
      </c>
      <c r="W257">
        <f t="shared" si="8"/>
        <v>836566297849337.88</v>
      </c>
      <c r="X257">
        <f t="shared" si="8"/>
        <v>855807322699872.5</v>
      </c>
      <c r="Y257">
        <f t="shared" si="8"/>
        <v>875490891121969.5</v>
      </c>
      <c r="Z257">
        <f t="shared" si="8"/>
        <v>895627181617774.63</v>
      </c>
      <c r="AA257">
        <f t="shared" si="8"/>
        <v>916226606794983.5</v>
      </c>
      <c r="AB257">
        <f t="shared" si="8"/>
        <v>937299818751268</v>
      </c>
      <c r="AC257">
        <f t="shared" si="8"/>
        <v>958857714582547</v>
      </c>
      <c r="AD257">
        <f t="shared" si="8"/>
        <v>980911442017945.63</v>
      </c>
      <c r="AE257">
        <f t="shared" si="8"/>
        <v>1003472405184358.3</v>
      </c>
      <c r="AF257">
        <f t="shared" si="8"/>
        <v>1026552270503598.4</v>
      </c>
      <c r="AG257">
        <f t="shared" si="8"/>
        <v>1050162972725181.1</v>
      </c>
      <c r="AH257">
        <f t="shared" si="8"/>
        <v>1074316721097860.1</v>
      </c>
    </row>
    <row r="258" spans="1:34">
      <c r="A258" t="s">
        <v>7058</v>
      </c>
      <c r="B258" t="s">
        <v>7048</v>
      </c>
      <c r="C258" t="s">
        <v>6979</v>
      </c>
      <c r="D258">
        <f>SUMIFS(D$31:D$210,$C$31:$C$210,"*"&amp;$A258&amp;"*",$C$31:$C$210,"*"&amp;$B258&amp;"*")</f>
        <v>0</v>
      </c>
      <c r="E258">
        <f t="shared" si="7"/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  <c r="J258">
        <f t="shared" si="7"/>
        <v>0</v>
      </c>
      <c r="K258">
        <f t="shared" si="7"/>
        <v>0</v>
      </c>
      <c r="L258">
        <f t="shared" si="7"/>
        <v>0</v>
      </c>
      <c r="M258">
        <f t="shared" si="7"/>
        <v>0</v>
      </c>
      <c r="N258">
        <f t="shared" si="7"/>
        <v>0</v>
      </c>
      <c r="O258">
        <f t="shared" si="7"/>
        <v>0</v>
      </c>
      <c r="P258">
        <f t="shared" si="7"/>
        <v>0</v>
      </c>
      <c r="Q258">
        <f t="shared" si="7"/>
        <v>0</v>
      </c>
      <c r="R258">
        <f t="shared" si="7"/>
        <v>0</v>
      </c>
      <c r="S258">
        <f t="shared" si="7"/>
        <v>0</v>
      </c>
      <c r="T258">
        <f t="shared" si="7"/>
        <v>0</v>
      </c>
      <c r="U258">
        <f t="shared" si="7"/>
        <v>0</v>
      </c>
      <c r="V258">
        <f t="shared" si="7"/>
        <v>0</v>
      </c>
      <c r="W258">
        <f t="shared" si="7"/>
        <v>0</v>
      </c>
      <c r="X258">
        <f t="shared" si="7"/>
        <v>0</v>
      </c>
      <c r="Y258">
        <f t="shared" si="7"/>
        <v>0</v>
      </c>
      <c r="Z258">
        <f t="shared" si="7"/>
        <v>0</v>
      </c>
      <c r="AA258">
        <f t="shared" si="7"/>
        <v>0</v>
      </c>
      <c r="AB258">
        <f t="shared" si="7"/>
        <v>0</v>
      </c>
      <c r="AC258">
        <f t="shared" si="7"/>
        <v>0</v>
      </c>
      <c r="AD258">
        <f t="shared" si="7"/>
        <v>0</v>
      </c>
      <c r="AE258">
        <f t="shared" si="7"/>
        <v>0</v>
      </c>
      <c r="AF258">
        <f t="shared" si="7"/>
        <v>0</v>
      </c>
      <c r="AG258">
        <f t="shared" si="7"/>
        <v>0</v>
      </c>
      <c r="AH258">
        <f t="shared" si="7"/>
        <v>0</v>
      </c>
    </row>
    <row r="259" spans="1:34">
      <c r="A259" t="s">
        <v>7058</v>
      </c>
      <c r="B259" t="s">
        <v>7048</v>
      </c>
      <c r="C259" t="s">
        <v>6978</v>
      </c>
      <c r="D259">
        <f>SUMIFS(D$8:D$28,$A$8:$A$28,$A259,$B$8:$B$28,$B259)</f>
        <v>0</v>
      </c>
      <c r="E259">
        <f t="shared" si="8"/>
        <v>0</v>
      </c>
      <c r="F259">
        <f t="shared" si="8"/>
        <v>0</v>
      </c>
      <c r="G259">
        <f t="shared" si="8"/>
        <v>0</v>
      </c>
      <c r="H259">
        <f t="shared" si="8"/>
        <v>0</v>
      </c>
      <c r="I259">
        <f t="shared" si="8"/>
        <v>0</v>
      </c>
      <c r="J259">
        <f t="shared" si="8"/>
        <v>0</v>
      </c>
      <c r="K259">
        <f t="shared" si="8"/>
        <v>0</v>
      </c>
      <c r="L259">
        <f t="shared" si="8"/>
        <v>0</v>
      </c>
      <c r="M259">
        <f t="shared" si="8"/>
        <v>0</v>
      </c>
      <c r="N259">
        <f t="shared" si="8"/>
        <v>0</v>
      </c>
      <c r="O259">
        <f t="shared" si="8"/>
        <v>0</v>
      </c>
      <c r="P259">
        <f t="shared" si="8"/>
        <v>0</v>
      </c>
      <c r="Q259">
        <f t="shared" si="8"/>
        <v>0</v>
      </c>
      <c r="R259">
        <f t="shared" si="8"/>
        <v>0</v>
      </c>
      <c r="S259">
        <f t="shared" si="8"/>
        <v>0</v>
      </c>
      <c r="T259">
        <f t="shared" si="8"/>
        <v>0</v>
      </c>
      <c r="U259">
        <f t="shared" si="8"/>
        <v>0</v>
      </c>
      <c r="V259">
        <f t="shared" si="8"/>
        <v>0</v>
      </c>
      <c r="W259">
        <f t="shared" si="8"/>
        <v>0</v>
      </c>
      <c r="X259">
        <f t="shared" si="8"/>
        <v>0</v>
      </c>
      <c r="Y259">
        <f t="shared" si="8"/>
        <v>0</v>
      </c>
      <c r="Z259">
        <f t="shared" si="8"/>
        <v>0</v>
      </c>
      <c r="AA259">
        <f t="shared" si="8"/>
        <v>0</v>
      </c>
      <c r="AB259">
        <f t="shared" si="8"/>
        <v>0</v>
      </c>
      <c r="AC259">
        <f t="shared" si="8"/>
        <v>0</v>
      </c>
      <c r="AD259">
        <f t="shared" si="8"/>
        <v>0</v>
      </c>
      <c r="AE259">
        <f t="shared" si="8"/>
        <v>0</v>
      </c>
      <c r="AF259">
        <f t="shared" si="8"/>
        <v>0</v>
      </c>
      <c r="AG259">
        <f t="shared" si="8"/>
        <v>0</v>
      </c>
      <c r="AH259">
        <f t="shared" si="8"/>
        <v>0</v>
      </c>
    </row>
    <row r="260" spans="1:34">
      <c r="A260" t="s">
        <v>7058</v>
      </c>
      <c r="B260" t="s">
        <v>7049</v>
      </c>
      <c r="C260" t="s">
        <v>6979</v>
      </c>
      <c r="D260">
        <f>SUMIFS(D$31:D$210,$C$31:$C$210,"*"&amp;$A260&amp;"*",$C$31:$C$210,"*"&amp;$B260&amp;"*")</f>
        <v>144570000000000</v>
      </c>
      <c r="E260">
        <f t="shared" si="7"/>
        <v>144130000000000</v>
      </c>
      <c r="F260">
        <f t="shared" si="7"/>
        <v>147440000000000</v>
      </c>
      <c r="G260">
        <f t="shared" si="7"/>
        <v>150830000000000</v>
      </c>
      <c r="H260">
        <f t="shared" si="7"/>
        <v>154310000000000</v>
      </c>
      <c r="I260">
        <f t="shared" si="7"/>
        <v>157850000000000</v>
      </c>
      <c r="J260">
        <f t="shared" si="7"/>
        <v>161490000000000</v>
      </c>
      <c r="K260">
        <f t="shared" si="7"/>
        <v>165200000000000</v>
      </c>
      <c r="L260">
        <f t="shared" si="7"/>
        <v>169000000000000</v>
      </c>
      <c r="M260">
        <f t="shared" si="7"/>
        <v>172880000000000</v>
      </c>
      <c r="N260">
        <f t="shared" si="7"/>
        <v>176860000000000</v>
      </c>
      <c r="O260">
        <f t="shared" si="7"/>
        <v>180930000000000</v>
      </c>
      <c r="P260">
        <f t="shared" si="7"/>
        <v>185090000000000</v>
      </c>
      <c r="Q260">
        <f t="shared" si="7"/>
        <v>189350000000000</v>
      </c>
      <c r="R260">
        <f t="shared" si="7"/>
        <v>193710000000000</v>
      </c>
      <c r="S260">
        <f t="shared" si="7"/>
        <v>198150000000000</v>
      </c>
      <c r="T260">
        <f t="shared" si="7"/>
        <v>202710000000000</v>
      </c>
      <c r="U260">
        <f t="shared" si="7"/>
        <v>207380000000000</v>
      </c>
      <c r="V260">
        <f t="shared" si="7"/>
        <v>212150000000000</v>
      </c>
      <c r="W260">
        <f t="shared" si="7"/>
        <v>217050000000000</v>
      </c>
      <c r="X260">
        <f t="shared" si="7"/>
        <v>222010000000000</v>
      </c>
      <c r="Y260">
        <f t="shared" si="7"/>
        <v>227140000000000</v>
      </c>
      <c r="Z260">
        <f t="shared" si="7"/>
        <v>232320000000000</v>
      </c>
      <c r="AA260">
        <f t="shared" si="7"/>
        <v>237680000000000</v>
      </c>
      <c r="AB260">
        <f t="shared" si="7"/>
        <v>243190000000000</v>
      </c>
      <c r="AC260">
        <f t="shared" si="7"/>
        <v>248820000000000</v>
      </c>
      <c r="AD260">
        <f t="shared" si="7"/>
        <v>254470000000000</v>
      </c>
      <c r="AE260">
        <f t="shared" si="7"/>
        <v>260340000000000</v>
      </c>
      <c r="AF260">
        <f t="shared" si="7"/>
        <v>266330000000000</v>
      </c>
      <c r="AG260">
        <f t="shared" si="7"/>
        <v>272440000000000</v>
      </c>
      <c r="AH260">
        <f t="shared" si="7"/>
        <v>278660000000000</v>
      </c>
    </row>
    <row r="261" spans="1:34">
      <c r="A261" t="s">
        <v>7058</v>
      </c>
      <c r="B261" t="s">
        <v>7049</v>
      </c>
      <c r="C261" t="s">
        <v>6978</v>
      </c>
      <c r="D261">
        <f>SUMIFS(D$8:D$28,$A$8:$A$28,$A261,$B$8:$B$28,$B261)</f>
        <v>147184617900000.03</v>
      </c>
      <c r="E261">
        <f t="shared" si="8"/>
        <v>144565533300000.06</v>
      </c>
      <c r="F261">
        <f t="shared" si="8"/>
        <v>144129019200000.06</v>
      </c>
      <c r="G261">
        <f t="shared" si="8"/>
        <v>147443986641600.03</v>
      </c>
      <c r="H261">
        <f t="shared" si="8"/>
        <v>150835198334356.81</v>
      </c>
      <c r="I261">
        <f t="shared" si="8"/>
        <v>154304407896047</v>
      </c>
      <c r="J261">
        <f t="shared" si="8"/>
        <v>157853409277656.06</v>
      </c>
      <c r="K261">
        <f t="shared" si="8"/>
        <v>161484037691042.16</v>
      </c>
      <c r="L261">
        <f t="shared" si="8"/>
        <v>165198170557936.13</v>
      </c>
      <c r="M261">
        <f t="shared" si="8"/>
        <v>168997728480768.63</v>
      </c>
      <c r="N261">
        <f t="shared" si="8"/>
        <v>172884676235826.28</v>
      </c>
      <c r="O261">
        <f t="shared" si="8"/>
        <v>176861023789250.25</v>
      </c>
      <c r="P261">
        <f t="shared" si="8"/>
        <v>180928827336403</v>
      </c>
      <c r="Q261">
        <f t="shared" si="8"/>
        <v>185090190365140.25</v>
      </c>
      <c r="R261">
        <f t="shared" si="8"/>
        <v>189347264743538.47</v>
      </c>
      <c r="S261">
        <f t="shared" si="8"/>
        <v>193702251832639.84</v>
      </c>
      <c r="T261">
        <f t="shared" si="8"/>
        <v>198157403624790.53</v>
      </c>
      <c r="U261">
        <f t="shared" si="8"/>
        <v>202715023908160.69</v>
      </c>
      <c r="V261">
        <f t="shared" si="8"/>
        <v>207377469458048.38</v>
      </c>
      <c r="W261">
        <f t="shared" si="8"/>
        <v>212147151255583.5</v>
      </c>
      <c r="X261">
        <f t="shared" si="8"/>
        <v>217026535734461.88</v>
      </c>
      <c r="Y261">
        <f t="shared" si="8"/>
        <v>222018146056354.5</v>
      </c>
      <c r="Z261">
        <f t="shared" si="8"/>
        <v>227124563415650.63</v>
      </c>
      <c r="AA261">
        <f t="shared" si="8"/>
        <v>232348428374210.56</v>
      </c>
      <c r="AB261">
        <f t="shared" si="8"/>
        <v>237692442226817.38</v>
      </c>
      <c r="AC261">
        <f t="shared" si="8"/>
        <v>243159368398034.19</v>
      </c>
      <c r="AD261">
        <f t="shared" si="8"/>
        <v>248752033871188.94</v>
      </c>
      <c r="AE261">
        <f t="shared" si="8"/>
        <v>254473330650226.25</v>
      </c>
      <c r="AF261">
        <f t="shared" si="8"/>
        <v>260326217255181.44</v>
      </c>
      <c r="AG261">
        <f t="shared" si="8"/>
        <v>266313720252050.56</v>
      </c>
      <c r="AH261">
        <f t="shared" si="8"/>
        <v>272438935817847.72</v>
      </c>
    </row>
    <row r="262" spans="1:34">
      <c r="A262" t="s">
        <v>7058</v>
      </c>
      <c r="B262" t="s">
        <v>7050</v>
      </c>
      <c r="C262" t="s">
        <v>6979</v>
      </c>
      <c r="D262">
        <f>SUMIFS(D$31:D$210,$C$31:$C$210,"*"&amp;$A262&amp;"*",$C$31:$C$210,"*"&amp;$B262&amp;"*")</f>
        <v>2150100000000</v>
      </c>
      <c r="E262">
        <f t="shared" si="7"/>
        <v>2116100000000</v>
      </c>
      <c r="F262">
        <f t="shared" si="7"/>
        <v>2038300000000</v>
      </c>
      <c r="G262">
        <f t="shared" si="7"/>
        <v>1962200000000</v>
      </c>
      <c r="H262">
        <f t="shared" si="7"/>
        <v>1889800000000</v>
      </c>
      <c r="I262">
        <f t="shared" si="7"/>
        <v>1820100000000</v>
      </c>
      <c r="J262">
        <f t="shared" si="7"/>
        <v>1752900000000</v>
      </c>
      <c r="K262">
        <f t="shared" si="7"/>
        <v>1688400000000</v>
      </c>
      <c r="L262">
        <f t="shared" si="7"/>
        <v>1625400000000</v>
      </c>
      <c r="M262">
        <f t="shared" si="7"/>
        <v>1565000000000</v>
      </c>
      <c r="N262">
        <f t="shared" si="7"/>
        <v>1507200000000</v>
      </c>
      <c r="O262">
        <f t="shared" si="7"/>
        <v>1451800000000</v>
      </c>
      <c r="P262">
        <f t="shared" si="7"/>
        <v>1397900000000</v>
      </c>
      <c r="Q262">
        <f t="shared" si="7"/>
        <v>1346500000000</v>
      </c>
      <c r="R262">
        <f t="shared" si="7"/>
        <v>1296400000000</v>
      </c>
      <c r="S262">
        <f t="shared" si="7"/>
        <v>1248400000000</v>
      </c>
      <c r="T262">
        <f t="shared" si="7"/>
        <v>1202200000000</v>
      </c>
      <c r="U262">
        <f t="shared" si="7"/>
        <v>1157800000000</v>
      </c>
      <c r="V262">
        <f t="shared" si="7"/>
        <v>1114900000000</v>
      </c>
      <c r="W262">
        <f t="shared" si="7"/>
        <v>1073600000000</v>
      </c>
      <c r="X262">
        <f t="shared" si="7"/>
        <v>1033900000000</v>
      </c>
      <c r="Y262">
        <f t="shared" si="7"/>
        <v>995700000000</v>
      </c>
      <c r="Z262">
        <f t="shared" si="7"/>
        <v>958800000000</v>
      </c>
      <c r="AA262">
        <f t="shared" si="7"/>
        <v>923300000000</v>
      </c>
      <c r="AB262">
        <f t="shared" si="7"/>
        <v>889200000000</v>
      </c>
      <c r="AC262">
        <f t="shared" si="7"/>
        <v>856400000000</v>
      </c>
      <c r="AD262">
        <f t="shared" si="7"/>
        <v>824700000000</v>
      </c>
      <c r="AE262">
        <f t="shared" si="7"/>
        <v>794200000000</v>
      </c>
      <c r="AF262">
        <f t="shared" si="7"/>
        <v>764700000000</v>
      </c>
      <c r="AG262">
        <f t="shared" si="7"/>
        <v>736400000000</v>
      </c>
      <c r="AH262">
        <f t="shared" si="7"/>
        <v>709200000000</v>
      </c>
    </row>
    <row r="263" spans="1:34">
      <c r="A263" t="s">
        <v>7058</v>
      </c>
      <c r="B263" t="s">
        <v>7050</v>
      </c>
      <c r="C263" t="s">
        <v>6978</v>
      </c>
      <c r="D263">
        <f>SUMIFS(D$8:D$28,$A$8:$A$28,$A263,$B$8:$B$28,$B263)</f>
        <v>2289646383515.979</v>
      </c>
      <c r="E263">
        <f t="shared" si="8"/>
        <v>2150152696213.6628</v>
      </c>
      <c r="F263">
        <f t="shared" si="8"/>
        <v>2116404223479.2312</v>
      </c>
      <c r="G263">
        <f t="shared" si="8"/>
        <v>2038097267210.4995</v>
      </c>
      <c r="H263">
        <f t="shared" si="8"/>
        <v>1962687668323.7109</v>
      </c>
      <c r="I263">
        <f t="shared" si="8"/>
        <v>1890068224595.7336</v>
      </c>
      <c r="J263">
        <f t="shared" si="8"/>
        <v>1820135700285.6914</v>
      </c>
      <c r="K263">
        <f t="shared" si="8"/>
        <v>1752790679375.1206</v>
      </c>
      <c r="L263">
        <f t="shared" si="8"/>
        <v>1687937424238.2412</v>
      </c>
      <c r="M263">
        <f t="shared" si="8"/>
        <v>1625483739541.4263</v>
      </c>
      <c r="N263">
        <f t="shared" si="8"/>
        <v>1565340841178.3933</v>
      </c>
      <c r="O263">
        <f t="shared" si="8"/>
        <v>1507423230054.7927</v>
      </c>
      <c r="P263">
        <f t="shared" si="8"/>
        <v>1451648570542.7654</v>
      </c>
      <c r="Q263">
        <f t="shared" si="8"/>
        <v>1397937573432.6831</v>
      </c>
      <c r="R263">
        <f t="shared" si="8"/>
        <v>1346213883215.6738</v>
      </c>
      <c r="S263">
        <f t="shared" si="8"/>
        <v>1296403969536.6938</v>
      </c>
      <c r="T263">
        <f t="shared" si="8"/>
        <v>1248437022663.8359</v>
      </c>
      <c r="U263">
        <f t="shared" si="8"/>
        <v>1202244852825.2739</v>
      </c>
      <c r="V263">
        <f t="shared" si="8"/>
        <v>1157761793270.7388</v>
      </c>
      <c r="W263">
        <f t="shared" si="8"/>
        <v>1114924606919.7214</v>
      </c>
      <c r="X263">
        <f t="shared" si="8"/>
        <v>1073672396463.6917</v>
      </c>
      <c r="Y263">
        <f t="shared" si="8"/>
        <v>1033946517794.535</v>
      </c>
      <c r="Z263">
        <f t="shared" si="8"/>
        <v>995690496636.13721</v>
      </c>
      <c r="AA263">
        <f t="shared" si="8"/>
        <v>958849948260.6001</v>
      </c>
      <c r="AB263">
        <f t="shared" si="8"/>
        <v>923372500174.95789</v>
      </c>
      <c r="AC263">
        <f t="shared" si="8"/>
        <v>889207717668.48438</v>
      </c>
      <c r="AD263">
        <f t="shared" si="8"/>
        <v>856307032114.75049</v>
      </c>
      <c r="AE263">
        <f t="shared" si="8"/>
        <v>824623671926.50464</v>
      </c>
      <c r="AF263">
        <f t="shared" si="8"/>
        <v>794112596065.224</v>
      </c>
      <c r="AG263">
        <f t="shared" si="8"/>
        <v>764730430010.81067</v>
      </c>
      <c r="AH263">
        <f t="shared" si="8"/>
        <v>736435404100.41064</v>
      </c>
    </row>
    <row r="264" spans="1:34">
      <c r="A264" t="s">
        <v>7058</v>
      </c>
      <c r="B264" t="s">
        <v>7051</v>
      </c>
      <c r="C264" t="s">
        <v>6979</v>
      </c>
      <c r="D264">
        <f>SUMIFS(D$31:D$210,$C$31:$C$210,"*"&amp;$A264&amp;"*",$C$31:$C$210,"*"&amp;$B264&amp;"*")</f>
        <v>16229000000000</v>
      </c>
      <c r="E264">
        <f t="shared" si="7"/>
        <v>16352000000000</v>
      </c>
      <c r="F264">
        <f t="shared" si="7"/>
        <v>16598000000000</v>
      </c>
      <c r="G264">
        <f t="shared" si="7"/>
        <v>16844000000000</v>
      </c>
      <c r="H264">
        <f t="shared" si="7"/>
        <v>17101000000000</v>
      </c>
      <c r="I264">
        <f t="shared" si="7"/>
        <v>17348000000000</v>
      </c>
      <c r="J264">
        <f t="shared" si="7"/>
        <v>17616000000000</v>
      </c>
      <c r="K264">
        <f t="shared" si="7"/>
        <v>17874000000000</v>
      </c>
      <c r="L264">
        <f t="shared" si="7"/>
        <v>18142000000000</v>
      </c>
      <c r="M264">
        <f t="shared" si="7"/>
        <v>18421000000000</v>
      </c>
      <c r="N264">
        <f t="shared" si="7"/>
        <v>18690000000000</v>
      </c>
      <c r="O264">
        <f t="shared" si="7"/>
        <v>18970000000000</v>
      </c>
      <c r="P264">
        <f t="shared" si="7"/>
        <v>19260000000000</v>
      </c>
      <c r="Q264">
        <f t="shared" si="7"/>
        <v>19551000000000</v>
      </c>
      <c r="R264">
        <f t="shared" si="7"/>
        <v>19842000000000</v>
      </c>
      <c r="S264">
        <f t="shared" si="7"/>
        <v>20143000000000</v>
      </c>
      <c r="T264">
        <f t="shared" si="7"/>
        <v>20445000000000</v>
      </c>
      <c r="U264">
        <f t="shared" si="7"/>
        <v>20748000000000</v>
      </c>
      <c r="V264">
        <f t="shared" si="7"/>
        <v>21061000000000</v>
      </c>
      <c r="W264">
        <f t="shared" si="7"/>
        <v>21374000000000</v>
      </c>
      <c r="X264">
        <f t="shared" si="7"/>
        <v>21698000000000</v>
      </c>
      <c r="Y264">
        <f t="shared" si="7"/>
        <v>22023000000000</v>
      </c>
      <c r="Z264">
        <f t="shared" si="7"/>
        <v>22348000000000</v>
      </c>
      <c r="AA264">
        <f t="shared" si="7"/>
        <v>22683000000000</v>
      </c>
      <c r="AB264">
        <f t="shared" si="7"/>
        <v>23029000000000</v>
      </c>
      <c r="AC264">
        <f t="shared" si="7"/>
        <v>23376000000000</v>
      </c>
      <c r="AD264">
        <f t="shared" si="7"/>
        <v>23723000000000</v>
      </c>
      <c r="AE264">
        <f t="shared" si="7"/>
        <v>24081000000000</v>
      </c>
      <c r="AF264">
        <f t="shared" si="7"/>
        <v>24439000000000</v>
      </c>
      <c r="AG264">
        <f t="shared" si="7"/>
        <v>24808000000000</v>
      </c>
      <c r="AH264">
        <f t="shared" si="7"/>
        <v>25177000000000</v>
      </c>
    </row>
    <row r="265" spans="1:34">
      <c r="A265" t="s">
        <v>7058</v>
      </c>
      <c r="B265" t="s">
        <v>7051</v>
      </c>
      <c r="C265" t="s">
        <v>6978</v>
      </c>
      <c r="D265">
        <f>SUMIFS(D$8:D$28,$A$8:$A$28,$A265,$B$8:$B$28,$B265)</f>
        <v>16865317500000.004</v>
      </c>
      <c r="E265">
        <f t="shared" si="8"/>
        <v>16230387900000.004</v>
      </c>
      <c r="F265">
        <f t="shared" si="8"/>
        <v>16349437200000.004</v>
      </c>
      <c r="G265">
        <f t="shared" si="8"/>
        <v>16594678758000</v>
      </c>
      <c r="H265">
        <f t="shared" si="8"/>
        <v>16843598939370</v>
      </c>
      <c r="I265">
        <f t="shared" si="8"/>
        <v>17096252923460.549</v>
      </c>
      <c r="J265">
        <f t="shared" si="8"/>
        <v>17352696717312.455</v>
      </c>
      <c r="K265">
        <f t="shared" si="8"/>
        <v>17612987168072.141</v>
      </c>
      <c r="L265">
        <f t="shared" si="8"/>
        <v>17877181975593.219</v>
      </c>
      <c r="M265">
        <f t="shared" si="8"/>
        <v>18145339705227.113</v>
      </c>
      <c r="N265">
        <f t="shared" si="8"/>
        <v>18417519800805.52</v>
      </c>
      <c r="O265">
        <f t="shared" si="8"/>
        <v>18693782597817.602</v>
      </c>
      <c r="P265">
        <f t="shared" si="8"/>
        <v>18974189336784.863</v>
      </c>
      <c r="Q265">
        <f t="shared" si="8"/>
        <v>19258802176836.633</v>
      </c>
      <c r="R265">
        <f t="shared" si="8"/>
        <v>19547684209489.184</v>
      </c>
      <c r="S265">
        <f t="shared" si="8"/>
        <v>19840899472631.52</v>
      </c>
      <c r="T265">
        <f t="shared" si="8"/>
        <v>20138512964720.992</v>
      </c>
      <c r="U265">
        <f t="shared" si="8"/>
        <v>20440590659191.805</v>
      </c>
      <c r="V265">
        <f t="shared" si="8"/>
        <v>20747199519079.68</v>
      </c>
      <c r="W265">
        <f t="shared" si="8"/>
        <v>21058407511865.875</v>
      </c>
      <c r="X265">
        <f t="shared" si="8"/>
        <v>21374283624543.859</v>
      </c>
      <c r="Y265">
        <f t="shared" si="8"/>
        <v>21694897878912.016</v>
      </c>
      <c r="Z265">
        <f t="shared" si="8"/>
        <v>22020321347095.695</v>
      </c>
      <c r="AA265">
        <f t="shared" si="8"/>
        <v>22350626167302.129</v>
      </c>
      <c r="AB265">
        <f t="shared" si="8"/>
        <v>22685885559811.656</v>
      </c>
      <c r="AC265">
        <f t="shared" si="8"/>
        <v>23026173843208.828</v>
      </c>
      <c r="AD265">
        <f t="shared" si="8"/>
        <v>23371566450856.957</v>
      </c>
      <c r="AE265">
        <f t="shared" si="8"/>
        <v>23722139947619.813</v>
      </c>
      <c r="AF265">
        <f t="shared" si="8"/>
        <v>24077972046834.109</v>
      </c>
      <c r="AG265">
        <f t="shared" si="8"/>
        <v>24439141627536.617</v>
      </c>
      <c r="AH265">
        <f t="shared" si="8"/>
        <v>24805728751949.664</v>
      </c>
    </row>
    <row r="266" spans="1:34">
      <c r="A266" t="s">
        <v>7058</v>
      </c>
      <c r="B266" t="s">
        <v>7052</v>
      </c>
      <c r="C266" t="s">
        <v>6979</v>
      </c>
      <c r="D266">
        <f>SUMIFS(D$31:D$210,$C$31:$C$210,"*"&amp;$A266&amp;"*",$C$31:$C$210,"*"&amp;$B266&amp;"*")</f>
        <v>56746400000000</v>
      </c>
      <c r="E266">
        <f t="shared" si="7"/>
        <v>60869300000000</v>
      </c>
      <c r="F266">
        <f t="shared" si="7"/>
        <v>61665500000000</v>
      </c>
      <c r="G266">
        <f t="shared" si="7"/>
        <v>62463700000000</v>
      </c>
      <c r="H266">
        <f t="shared" si="7"/>
        <v>63274000000000</v>
      </c>
      <c r="I266">
        <f t="shared" si="7"/>
        <v>64106500000000</v>
      </c>
      <c r="J266">
        <f t="shared" si="7"/>
        <v>64930800000000</v>
      </c>
      <c r="K266">
        <f t="shared" si="7"/>
        <v>65777300000000</v>
      </c>
      <c r="L266">
        <f t="shared" si="7"/>
        <v>66635000000000</v>
      </c>
      <c r="M266">
        <f t="shared" si="7"/>
        <v>67496600000000</v>
      </c>
      <c r="N266">
        <f t="shared" si="7"/>
        <v>68379300000000</v>
      </c>
      <c r="O266">
        <f t="shared" si="7"/>
        <v>69264200000000</v>
      </c>
      <c r="P266">
        <f t="shared" si="7"/>
        <v>70172000000000</v>
      </c>
      <c r="Q266">
        <f t="shared" si="7"/>
        <v>71082000000000</v>
      </c>
      <c r="R266">
        <f t="shared" si="7"/>
        <v>72004000000000</v>
      </c>
      <c r="S266">
        <f t="shared" si="7"/>
        <v>72938100000000</v>
      </c>
      <c r="T266">
        <f t="shared" si="7"/>
        <v>73885300000000</v>
      </c>
      <c r="U266">
        <f t="shared" si="7"/>
        <v>74844500000000</v>
      </c>
      <c r="V266">
        <f t="shared" si="7"/>
        <v>75816000000000</v>
      </c>
      <c r="W266">
        <f t="shared" si="7"/>
        <v>76811300000000</v>
      </c>
      <c r="X266">
        <f t="shared" si="7"/>
        <v>77807800000000</v>
      </c>
      <c r="Y266">
        <f t="shared" si="7"/>
        <v>78817500000000</v>
      </c>
      <c r="Z266">
        <f t="shared" si="7"/>
        <v>79843200000000</v>
      </c>
      <c r="AA266">
        <f t="shared" si="7"/>
        <v>80887000000000</v>
      </c>
      <c r="AB266">
        <f t="shared" si="7"/>
        <v>81932800000000</v>
      </c>
      <c r="AC266">
        <f t="shared" si="7"/>
        <v>82998700000000</v>
      </c>
      <c r="AD266">
        <f t="shared" si="7"/>
        <v>84076800000000</v>
      </c>
      <c r="AE266">
        <f t="shared" si="7"/>
        <v>85165000000000</v>
      </c>
      <c r="AF266">
        <f t="shared" si="7"/>
        <v>86275200000000</v>
      </c>
      <c r="AG266">
        <f t="shared" si="7"/>
        <v>87395500000000</v>
      </c>
      <c r="AH266">
        <f t="shared" si="7"/>
        <v>88536900000000</v>
      </c>
    </row>
    <row r="267" spans="1:34">
      <c r="A267" t="s">
        <v>7058</v>
      </c>
      <c r="B267" t="s">
        <v>7052</v>
      </c>
      <c r="C267" t="s">
        <v>6978</v>
      </c>
      <c r="D267">
        <f>SUMIFS(D$8:D$28,$A$8:$A$28,$A267,$B$8:$B$28,$B267)</f>
        <v>53175354000000.016</v>
      </c>
      <c r="E267">
        <f t="shared" si="8"/>
        <v>56746833000000.023</v>
      </c>
      <c r="F267">
        <f t="shared" si="8"/>
        <v>60873875400000.031</v>
      </c>
      <c r="G267">
        <f t="shared" si="8"/>
        <v>61665235780200.023</v>
      </c>
      <c r="H267">
        <f t="shared" si="8"/>
        <v>62466883845342.617</v>
      </c>
      <c r="I267">
        <f t="shared" si="8"/>
        <v>63278953335332.07</v>
      </c>
      <c r="J267">
        <f t="shared" si="8"/>
        <v>64101579728691.383</v>
      </c>
      <c r="K267">
        <f t="shared" si="8"/>
        <v>64934900265164.367</v>
      </c>
      <c r="L267">
        <f t="shared" si="8"/>
        <v>65779053968611.5</v>
      </c>
      <c r="M267">
        <f t="shared" si="8"/>
        <v>66634181670203.445</v>
      </c>
      <c r="N267">
        <f t="shared" si="8"/>
        <v>67500426031916.078</v>
      </c>
      <c r="O267">
        <f t="shared" si="8"/>
        <v>68377931570330.984</v>
      </c>
      <c r="P267">
        <f t="shared" si="8"/>
        <v>69266844680745.273</v>
      </c>
      <c r="Q267">
        <f t="shared" si="8"/>
        <v>70167313661594.953</v>
      </c>
      <c r="R267">
        <f t="shared" si="8"/>
        <v>71079488739195.688</v>
      </c>
      <c r="S267">
        <f t="shared" si="8"/>
        <v>72003522092805.219</v>
      </c>
      <c r="T267">
        <f t="shared" si="8"/>
        <v>72939567880011.688</v>
      </c>
      <c r="U267">
        <f t="shared" si="8"/>
        <v>73887782262451.828</v>
      </c>
      <c r="V267">
        <f t="shared" si="8"/>
        <v>74848323431863.688</v>
      </c>
      <c r="W267">
        <f t="shared" si="8"/>
        <v>75821351636477.922</v>
      </c>
      <c r="X267">
        <f t="shared" si="8"/>
        <v>76807029207752.125</v>
      </c>
      <c r="Y267">
        <f t="shared" si="8"/>
        <v>77805520587452.891</v>
      </c>
      <c r="Z267">
        <f t="shared" si="8"/>
        <v>78816992355089.766</v>
      </c>
      <c r="AA267">
        <f t="shared" si="8"/>
        <v>79841613255705.938</v>
      </c>
      <c r="AB267">
        <f t="shared" si="8"/>
        <v>80879554228030.094</v>
      </c>
      <c r="AC267">
        <f t="shared" si="8"/>
        <v>81930988432994.484</v>
      </c>
      <c r="AD267">
        <f t="shared" si="8"/>
        <v>82996091282623.406</v>
      </c>
      <c r="AE267">
        <f t="shared" si="8"/>
        <v>84075040469297.5</v>
      </c>
      <c r="AF267">
        <f t="shared" si="8"/>
        <v>85168015995398.359</v>
      </c>
      <c r="AG267">
        <f t="shared" si="8"/>
        <v>86275200203338.531</v>
      </c>
      <c r="AH267">
        <f t="shared" si="8"/>
        <v>87396777805981.922</v>
      </c>
    </row>
    <row r="268" spans="1:34">
      <c r="A268" t="s">
        <v>7058</v>
      </c>
      <c r="B268" t="s">
        <v>7053</v>
      </c>
      <c r="C268" t="s">
        <v>6979</v>
      </c>
      <c r="D268">
        <f>SUMIFS(D$31:D$210,$C$31:$C$210,"*"&amp;$A268&amp;"*",$C$31:$C$210,"*"&amp;$B268&amp;"*")</f>
        <v>33226000000000</v>
      </c>
      <c r="E268">
        <f t="shared" si="7"/>
        <v>32699000000000</v>
      </c>
      <c r="F268">
        <f t="shared" si="7"/>
        <v>31488000000000</v>
      </c>
      <c r="G268">
        <f t="shared" si="7"/>
        <v>30322000000000</v>
      </c>
      <c r="H268">
        <f t="shared" si="7"/>
        <v>29200000000000</v>
      </c>
      <c r="I268">
        <f t="shared" si="7"/>
        <v>28123000000000</v>
      </c>
      <c r="J268">
        <f t="shared" si="7"/>
        <v>27080000000000</v>
      </c>
      <c r="K268">
        <f t="shared" si="7"/>
        <v>26081000000000</v>
      </c>
      <c r="L268">
        <f t="shared" si="7"/>
        <v>25116000000000</v>
      </c>
      <c r="M268">
        <f t="shared" si="7"/>
        <v>24185000000000</v>
      </c>
      <c r="N268">
        <f t="shared" si="7"/>
        <v>23288000000000</v>
      </c>
      <c r="O268">
        <f t="shared" si="7"/>
        <v>22435000000000</v>
      </c>
      <c r="P268">
        <f t="shared" si="7"/>
        <v>21604000000000</v>
      </c>
      <c r="Q268">
        <f t="shared" si="7"/>
        <v>20798000000000</v>
      </c>
      <c r="R268">
        <f t="shared" si="7"/>
        <v>20034000000000</v>
      </c>
      <c r="S268">
        <f t="shared" si="7"/>
        <v>19294000000000</v>
      </c>
      <c r="T268">
        <f t="shared" si="7"/>
        <v>18576000000000</v>
      </c>
      <c r="U268">
        <f t="shared" si="7"/>
        <v>17892000000000</v>
      </c>
      <c r="V268">
        <f t="shared" si="7"/>
        <v>17230000000000</v>
      </c>
      <c r="W268">
        <f t="shared" si="7"/>
        <v>16591000000000</v>
      </c>
      <c r="X268">
        <f t="shared" si="7"/>
        <v>15974000000000</v>
      </c>
      <c r="Y268">
        <f t="shared" si="7"/>
        <v>15380000000000</v>
      </c>
      <c r="Z268">
        <f t="shared" si="7"/>
        <v>14818000000000</v>
      </c>
      <c r="AA268">
        <f t="shared" si="7"/>
        <v>14269000000000</v>
      </c>
      <c r="AB268">
        <f t="shared" si="7"/>
        <v>13741000000000</v>
      </c>
      <c r="AC268">
        <f t="shared" si="7"/>
        <v>13236000000000</v>
      </c>
      <c r="AD268">
        <f t="shared" si="7"/>
        <v>12743000000000</v>
      </c>
      <c r="AE268">
        <f t="shared" si="7"/>
        <v>12272000000000</v>
      </c>
      <c r="AF268">
        <f t="shared" si="7"/>
        <v>11813000000000</v>
      </c>
      <c r="AG268">
        <f t="shared" si="7"/>
        <v>11375000000000</v>
      </c>
      <c r="AH268">
        <f t="shared" si="7"/>
        <v>10958000000000</v>
      </c>
    </row>
    <row r="269" spans="1:34">
      <c r="A269" t="s">
        <v>7058</v>
      </c>
      <c r="B269" t="s">
        <v>7053</v>
      </c>
      <c r="C269" t="s">
        <v>6978</v>
      </c>
      <c r="D269">
        <f>SUMIFS(D$8:D$28,$A$8:$A$28,$A269,$B$8:$B$28,$B269)</f>
        <v>35378216689743.422</v>
      </c>
      <c r="E269">
        <f t="shared" si="8"/>
        <v>33222845479690.273</v>
      </c>
      <c r="F269">
        <f t="shared" si="8"/>
        <v>32701384703064.512</v>
      </c>
      <c r="G269">
        <f t="shared" si="8"/>
        <v>31491433469051.125</v>
      </c>
      <c r="H269">
        <f t="shared" si="8"/>
        <v>30326250430696.234</v>
      </c>
      <c r="I269">
        <f t="shared" si="8"/>
        <v>29204179164760.473</v>
      </c>
      <c r="J269">
        <f t="shared" si="8"/>
        <v>28123624535664.332</v>
      </c>
      <c r="K269">
        <f t="shared" si="8"/>
        <v>27083050427844.75</v>
      </c>
      <c r="L269">
        <f t="shared" si="8"/>
        <v>26080977562014.496</v>
      </c>
      <c r="M269">
        <f t="shared" si="8"/>
        <v>25115981392219.957</v>
      </c>
      <c r="N269">
        <f t="shared" si="8"/>
        <v>24186690080707.82</v>
      </c>
      <c r="O269">
        <f t="shared" si="8"/>
        <v>23291782547721.629</v>
      </c>
      <c r="P269">
        <f t="shared" si="8"/>
        <v>22429986593455.93</v>
      </c>
      <c r="Q269">
        <f t="shared" si="8"/>
        <v>21600077089498.059</v>
      </c>
      <c r="R269">
        <f t="shared" si="8"/>
        <v>20800874237186.633</v>
      </c>
      <c r="S269">
        <f t="shared" si="8"/>
        <v>20031241890410.727</v>
      </c>
      <c r="T269">
        <f t="shared" si="8"/>
        <v>19290085940465.527</v>
      </c>
      <c r="U269">
        <f t="shared" si="8"/>
        <v>18576352760668.305</v>
      </c>
      <c r="V269">
        <f t="shared" si="8"/>
        <v>17889027708523.574</v>
      </c>
      <c r="W269">
        <f t="shared" si="8"/>
        <v>17227133683308.203</v>
      </c>
      <c r="X269">
        <f t="shared" si="8"/>
        <v>16589729737025.799</v>
      </c>
      <c r="Y269">
        <f t="shared" si="8"/>
        <v>15975909736755.844</v>
      </c>
      <c r="Z269">
        <f t="shared" si="8"/>
        <v>15384801076495.877</v>
      </c>
      <c r="AA269">
        <f t="shared" si="8"/>
        <v>14815563436665.527</v>
      </c>
      <c r="AB269">
        <f t="shared" si="8"/>
        <v>14267387589508.902</v>
      </c>
      <c r="AC269">
        <f t="shared" si="8"/>
        <v>13739494248697.072</v>
      </c>
      <c r="AD269">
        <f t="shared" si="8"/>
        <v>13231132961495.279</v>
      </c>
      <c r="AE269">
        <f t="shared" si="8"/>
        <v>12741581041919.955</v>
      </c>
      <c r="AF269">
        <f t="shared" si="8"/>
        <v>12270142543368.916</v>
      </c>
      <c r="AG269">
        <f t="shared" si="8"/>
        <v>11816147269264.266</v>
      </c>
      <c r="AH269">
        <f t="shared" si="8"/>
        <v>11378949820301.488</v>
      </c>
    </row>
    <row r="270" spans="1:34">
      <c r="A270" t="s">
        <v>7058</v>
      </c>
      <c r="B270" t="s">
        <v>7054</v>
      </c>
      <c r="C270" t="s">
        <v>6979</v>
      </c>
      <c r="D270">
        <f>SUMIFS(D$31:D$210,$C$31:$C$210,"*"&amp;$A270&amp;"*",$C$31:$C$210,"*"&amp;$B270&amp;"*")</f>
        <v>3956600000000</v>
      </c>
      <c r="E270">
        <f t="shared" si="7"/>
        <v>3894900000000</v>
      </c>
      <c r="F270">
        <f t="shared" si="7"/>
        <v>3751100000000</v>
      </c>
      <c r="G270">
        <f t="shared" si="7"/>
        <v>3611600000000</v>
      </c>
      <c r="H270">
        <f t="shared" si="7"/>
        <v>3478500000000</v>
      </c>
      <c r="I270">
        <f t="shared" si="7"/>
        <v>3349800000000</v>
      </c>
      <c r="J270">
        <f t="shared" si="7"/>
        <v>3225400000000</v>
      </c>
      <c r="K270">
        <f t="shared" si="7"/>
        <v>3106400000000</v>
      </c>
      <c r="L270">
        <f t="shared" si="7"/>
        <v>2991800000000</v>
      </c>
      <c r="M270">
        <f t="shared" si="7"/>
        <v>2880400000000</v>
      </c>
      <c r="N270">
        <f t="shared" si="7"/>
        <v>2774400000000</v>
      </c>
      <c r="O270">
        <f t="shared" si="7"/>
        <v>2671600000000</v>
      </c>
      <c r="P270">
        <f t="shared" si="7"/>
        <v>2572200000000</v>
      </c>
      <c r="Q270">
        <f t="shared" si="7"/>
        <v>2477000000000</v>
      </c>
      <c r="R270">
        <f t="shared" si="7"/>
        <v>2386100000000</v>
      </c>
      <c r="S270">
        <f t="shared" si="7"/>
        <v>2297400000000</v>
      </c>
      <c r="T270">
        <f t="shared" si="7"/>
        <v>2212000000000</v>
      </c>
      <c r="U270">
        <f t="shared" si="7"/>
        <v>2130800000000</v>
      </c>
      <c r="V270">
        <f t="shared" si="7"/>
        <v>2051900000000</v>
      </c>
      <c r="W270">
        <f t="shared" si="7"/>
        <v>1976100000000</v>
      </c>
      <c r="X270">
        <f t="shared" si="7"/>
        <v>1902600000000</v>
      </c>
      <c r="Y270">
        <f t="shared" si="7"/>
        <v>1832300000000</v>
      </c>
      <c r="Z270">
        <f t="shared" si="7"/>
        <v>1764200000000</v>
      </c>
      <c r="AA270">
        <f t="shared" si="7"/>
        <v>1699200000000</v>
      </c>
      <c r="AB270">
        <f t="shared" si="7"/>
        <v>1636500000000</v>
      </c>
      <c r="AC270">
        <f t="shared" si="7"/>
        <v>1575900000000</v>
      </c>
      <c r="AD270">
        <f t="shared" si="7"/>
        <v>1517500000000</v>
      </c>
      <c r="AE270">
        <f t="shared" si="7"/>
        <v>1461300000000</v>
      </c>
      <c r="AF270">
        <f t="shared" si="7"/>
        <v>1407200000000</v>
      </c>
      <c r="AG270">
        <f t="shared" si="7"/>
        <v>1355300000000</v>
      </c>
      <c r="AH270">
        <f t="shared" si="7"/>
        <v>1305500000000</v>
      </c>
    </row>
    <row r="271" spans="1:34">
      <c r="A271" t="s">
        <v>7058</v>
      </c>
      <c r="B271" t="s">
        <v>7054</v>
      </c>
      <c r="C271" t="s">
        <v>6978</v>
      </c>
      <c r="D271">
        <f>SUMIFS(D$8:D$28,$A$8:$A$28,$A271,$B$8:$B$28,$B271)</f>
        <v>4213585358553.7114</v>
      </c>
      <c r="E271">
        <f t="shared" si="8"/>
        <v>3956878225670.9766</v>
      </c>
      <c r="F271">
        <f t="shared" si="8"/>
        <v>3894771661263.8628</v>
      </c>
      <c r="G271">
        <f t="shared" si="8"/>
        <v>3750665109797.0996</v>
      </c>
      <c r="H271">
        <f t="shared" si="8"/>
        <v>3611890500734.6069</v>
      </c>
      <c r="I271">
        <f t="shared" si="8"/>
        <v>3478250552207.4263</v>
      </c>
      <c r="J271">
        <f t="shared" si="8"/>
        <v>3349555281775.751</v>
      </c>
      <c r="K271">
        <f t="shared" si="8"/>
        <v>3225621736350.0483</v>
      </c>
      <c r="L271">
        <f t="shared" si="8"/>
        <v>3106273732105.0962</v>
      </c>
      <c r="M271">
        <f t="shared" si="8"/>
        <v>2991341604017.2075</v>
      </c>
      <c r="N271">
        <f t="shared" si="8"/>
        <v>2880661964668.5703</v>
      </c>
      <c r="O271">
        <f t="shared" si="8"/>
        <v>2774077471975.8335</v>
      </c>
      <c r="P271">
        <f t="shared" si="8"/>
        <v>2671436605512.7275</v>
      </c>
      <c r="Q271">
        <f t="shared" si="8"/>
        <v>2572593451108.7563</v>
      </c>
      <c r="R271">
        <f t="shared" si="8"/>
        <v>2477407493417.7324</v>
      </c>
      <c r="S271">
        <f t="shared" si="8"/>
        <v>2385743416161.2759</v>
      </c>
      <c r="T271">
        <f t="shared" si="8"/>
        <v>2297470909763.3086</v>
      </c>
      <c r="U271">
        <f t="shared" si="8"/>
        <v>2212464486102.0664</v>
      </c>
      <c r="V271">
        <f t="shared" si="8"/>
        <v>2130603300116.2896</v>
      </c>
      <c r="W271">
        <f t="shared" si="8"/>
        <v>2051770978011.9868</v>
      </c>
      <c r="X271">
        <f t="shared" si="8"/>
        <v>1975855451825.543</v>
      </c>
      <c r="Y271">
        <f t="shared" si="8"/>
        <v>1902748800107.9978</v>
      </c>
      <c r="Z271">
        <f t="shared" si="8"/>
        <v>1832347094504.0017</v>
      </c>
      <c r="AA271">
        <f t="shared" si="8"/>
        <v>1764550252007.3538</v>
      </c>
      <c r="AB271">
        <f t="shared" si="8"/>
        <v>1699261892683.0815</v>
      </c>
      <c r="AC271">
        <f t="shared" si="8"/>
        <v>1636389202653.8076</v>
      </c>
      <c r="AD271">
        <f t="shared" si="8"/>
        <v>1575842802155.6167</v>
      </c>
      <c r="AE271">
        <f t="shared" si="8"/>
        <v>1517536618475.8586</v>
      </c>
      <c r="AF271">
        <f t="shared" si="8"/>
        <v>1461387763592.2517</v>
      </c>
      <c r="AG271">
        <f t="shared" si="8"/>
        <v>1407316416339.3384</v>
      </c>
      <c r="AH271">
        <f t="shared" si="8"/>
        <v>1355245708934.783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9">SUMIFS(D$31:D$210,$C$31:$C$210,"*"&amp;$A272&amp;"*",$C$31:$C$210,"*"&amp;$B272&amp;"*")</f>
        <v>74448600000000</v>
      </c>
      <c r="E272">
        <f t="shared" si="9"/>
        <v>73273900000000</v>
      </c>
      <c r="F272">
        <f t="shared" si="9"/>
        <v>70563100000000</v>
      </c>
      <c r="G272">
        <f t="shared" si="9"/>
        <v>67952600000000</v>
      </c>
      <c r="H272">
        <f t="shared" si="9"/>
        <v>65442500000000</v>
      </c>
      <c r="I272">
        <f t="shared" si="9"/>
        <v>63012800000000</v>
      </c>
      <c r="J272">
        <f t="shared" si="9"/>
        <v>60683400000000</v>
      </c>
      <c r="K272">
        <f t="shared" si="9"/>
        <v>58434400000000</v>
      </c>
      <c r="L272">
        <f t="shared" si="9"/>
        <v>56275800000000</v>
      </c>
      <c r="M272">
        <f t="shared" si="9"/>
        <v>54187400000000</v>
      </c>
      <c r="N272">
        <f t="shared" si="9"/>
        <v>52189400000000</v>
      </c>
      <c r="O272">
        <f t="shared" si="9"/>
        <v>50261600000000</v>
      </c>
      <c r="P272">
        <f t="shared" si="9"/>
        <v>48404200000000</v>
      </c>
      <c r="Q272">
        <f t="shared" si="9"/>
        <v>46607000000000</v>
      </c>
      <c r="R272">
        <f t="shared" si="9"/>
        <v>44880100000000</v>
      </c>
      <c r="S272">
        <f t="shared" si="9"/>
        <v>43223400000000</v>
      </c>
      <c r="T272">
        <f t="shared" ref="T272:AH272" si="10">SUMIFS(T$31:T$210,$C$31:$C$210,"*"&amp;$A272&amp;"*",$C$31:$C$210,"*"&amp;$B272&amp;"*")</f>
        <v>41620000000000</v>
      </c>
      <c r="U272">
        <f t="shared" si="10"/>
        <v>40084800000000</v>
      </c>
      <c r="V272">
        <f t="shared" si="10"/>
        <v>38602900000000</v>
      </c>
      <c r="W272">
        <f t="shared" si="10"/>
        <v>37175100000000</v>
      </c>
      <c r="X272">
        <f t="shared" si="10"/>
        <v>35800600000000</v>
      </c>
      <c r="Y272">
        <f t="shared" si="10"/>
        <v>34467300000000</v>
      </c>
      <c r="Z272">
        <f t="shared" si="10"/>
        <v>33197200000000</v>
      </c>
      <c r="AA272">
        <f t="shared" si="10"/>
        <v>31968200000000</v>
      </c>
      <c r="AB272">
        <f t="shared" si="10"/>
        <v>30789500000000</v>
      </c>
      <c r="AC272">
        <f t="shared" si="10"/>
        <v>29641900000000</v>
      </c>
      <c r="AD272">
        <f t="shared" si="10"/>
        <v>28544500000000</v>
      </c>
      <c r="AE272">
        <f t="shared" si="10"/>
        <v>27497300000000</v>
      </c>
      <c r="AF272">
        <f t="shared" si="10"/>
        <v>26480200000000</v>
      </c>
      <c r="AG272">
        <f t="shared" si="10"/>
        <v>25501300000000</v>
      </c>
      <c r="AH272">
        <f t="shared" si="10"/>
        <v>24551500000000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11">SUMIFS(D$8:D$28,$A$8:$A$28,$A273,$B$8:$B$28,$B273)</f>
        <v>79271055868186.891</v>
      </c>
      <c r="E273">
        <f t="shared" si="11"/>
        <v>74441571298425.094</v>
      </c>
      <c r="F273">
        <f t="shared" si="11"/>
        <v>73273147612192.391</v>
      </c>
      <c r="G273">
        <f t="shared" si="11"/>
        <v>70562041150541.266</v>
      </c>
      <c r="H273">
        <f t="shared" si="11"/>
        <v>67951245627971.25</v>
      </c>
      <c r="I273">
        <f t="shared" si="11"/>
        <v>65437049539736.313</v>
      </c>
      <c r="J273">
        <f t="shared" si="11"/>
        <v>63015878706766.063</v>
      </c>
      <c r="K273">
        <f t="shared" si="11"/>
        <v>60684291194615.719</v>
      </c>
      <c r="L273">
        <f t="shared" si="11"/>
        <v>58438972420414.938</v>
      </c>
      <c r="M273">
        <f t="shared" si="11"/>
        <v>56276730440859.578</v>
      </c>
      <c r="N273">
        <f t="shared" si="11"/>
        <v>54194491414547.766</v>
      </c>
      <c r="O273">
        <f t="shared" si="11"/>
        <v>52189295232209.5</v>
      </c>
      <c r="P273">
        <f t="shared" si="11"/>
        <v>50258291308617.75</v>
      </c>
      <c r="Q273">
        <f t="shared" si="11"/>
        <v>48398734530198.891</v>
      </c>
      <c r="R273">
        <f t="shared" si="11"/>
        <v>46607981352581.531</v>
      </c>
      <c r="S273">
        <f t="shared" si="11"/>
        <v>44883486042536.016</v>
      </c>
      <c r="T273">
        <f t="shared" si="11"/>
        <v>43222797058962.18</v>
      </c>
      <c r="U273">
        <f t="shared" si="11"/>
        <v>41623553567780.578</v>
      </c>
      <c r="V273">
        <f t="shared" si="11"/>
        <v>40083482085772.695</v>
      </c>
      <c r="W273">
        <f t="shared" si="11"/>
        <v>38600393248599.109</v>
      </c>
      <c r="X273">
        <f t="shared" si="11"/>
        <v>37172178698400.938</v>
      </c>
      <c r="Y273">
        <f t="shared" si="11"/>
        <v>35796808086560.102</v>
      </c>
      <c r="Z273">
        <f t="shared" si="11"/>
        <v>34472326187357.379</v>
      </c>
      <c r="AA273">
        <f t="shared" si="11"/>
        <v>33196850118425.152</v>
      </c>
      <c r="AB273">
        <f t="shared" si="11"/>
        <v>31968566664043.422</v>
      </c>
      <c r="AC273">
        <f t="shared" si="11"/>
        <v>30785729697473.816</v>
      </c>
      <c r="AD273">
        <f t="shared" si="11"/>
        <v>29646657698667.281</v>
      </c>
      <c r="AE273">
        <f t="shared" si="11"/>
        <v>28549731363816.594</v>
      </c>
      <c r="AF273">
        <f t="shared" si="11"/>
        <v>27493391303355.379</v>
      </c>
      <c r="AG273">
        <f t="shared" si="11"/>
        <v>26476135825131.227</v>
      </c>
      <c r="AH273">
        <f t="shared" si="11"/>
        <v>25496518799601.367</v>
      </c>
    </row>
    <row r="275" spans="1:34">
      <c r="B275" t="s">
        <v>7058</v>
      </c>
      <c r="C275" s="1" t="s">
        <v>7061</v>
      </c>
      <c r="D275" s="1">
        <f>SUMIFS($D$258:$D$273,$C$258:$C$273,"EPS")</f>
        <v>331326700000000</v>
      </c>
      <c r="E275" s="1">
        <f t="shared" ref="E275:AH275" si="12">SUMIFS($D$258:$D$273,$C$258:$C$273,"EPS")</f>
        <v>331326700000000</v>
      </c>
      <c r="F275" s="1">
        <f t="shared" si="12"/>
        <v>331326700000000</v>
      </c>
      <c r="G275" s="1">
        <f t="shared" si="12"/>
        <v>331326700000000</v>
      </c>
      <c r="H275" s="1">
        <f t="shared" si="12"/>
        <v>331326700000000</v>
      </c>
      <c r="I275" s="1">
        <f t="shared" si="12"/>
        <v>331326700000000</v>
      </c>
      <c r="J275" s="1">
        <f t="shared" si="12"/>
        <v>331326700000000</v>
      </c>
      <c r="K275" s="1">
        <f t="shared" si="12"/>
        <v>331326700000000</v>
      </c>
      <c r="L275" s="1">
        <f t="shared" si="12"/>
        <v>331326700000000</v>
      </c>
      <c r="M275" s="1">
        <f t="shared" si="12"/>
        <v>331326700000000</v>
      </c>
      <c r="N275" s="1">
        <f t="shared" si="12"/>
        <v>331326700000000</v>
      </c>
      <c r="O275" s="1">
        <f t="shared" si="12"/>
        <v>331326700000000</v>
      </c>
      <c r="P275" s="1">
        <f t="shared" si="12"/>
        <v>331326700000000</v>
      </c>
      <c r="Q275" s="1">
        <f t="shared" si="12"/>
        <v>331326700000000</v>
      </c>
      <c r="R275" s="1">
        <f t="shared" si="12"/>
        <v>331326700000000</v>
      </c>
      <c r="S275" s="1">
        <f t="shared" si="12"/>
        <v>331326700000000</v>
      </c>
      <c r="T275" s="1">
        <f t="shared" si="12"/>
        <v>331326700000000</v>
      </c>
      <c r="U275" s="1">
        <f t="shared" si="12"/>
        <v>331326700000000</v>
      </c>
      <c r="V275" s="1">
        <f t="shared" si="12"/>
        <v>331326700000000</v>
      </c>
      <c r="W275" s="1">
        <f t="shared" si="12"/>
        <v>331326700000000</v>
      </c>
      <c r="X275" s="1">
        <f t="shared" si="12"/>
        <v>331326700000000</v>
      </c>
      <c r="Y275" s="1">
        <f t="shared" si="12"/>
        <v>331326700000000</v>
      </c>
      <c r="Z275" s="1">
        <f t="shared" si="12"/>
        <v>331326700000000</v>
      </c>
      <c r="AA275" s="1">
        <f t="shared" si="12"/>
        <v>331326700000000</v>
      </c>
      <c r="AB275" s="1">
        <f t="shared" si="12"/>
        <v>331326700000000</v>
      </c>
      <c r="AC275" s="1">
        <f t="shared" si="12"/>
        <v>331326700000000</v>
      </c>
      <c r="AD275" s="1">
        <f t="shared" si="12"/>
        <v>331326700000000</v>
      </c>
      <c r="AE275" s="1">
        <f t="shared" si="12"/>
        <v>331326700000000</v>
      </c>
      <c r="AF275" s="1">
        <f t="shared" si="12"/>
        <v>331326700000000</v>
      </c>
      <c r="AG275" s="1">
        <f t="shared" si="12"/>
        <v>331326700000000</v>
      </c>
      <c r="AH275" s="1">
        <f t="shared" si="12"/>
        <v>331326700000000</v>
      </c>
    </row>
    <row r="276" spans="1:34">
      <c r="B276" t="s">
        <v>7058</v>
      </c>
      <c r="C276" s="1" t="s">
        <v>7060</v>
      </c>
      <c r="D276" s="1">
        <f>SUMIFS($D$258:$D$273,$C$258:$C$273,"NEXT")</f>
        <v>338377793700000.06</v>
      </c>
      <c r="E276" s="1">
        <f t="shared" ref="E276:AH276" si="13">SUMIFS($D$258:$D$273,$C$258:$C$273,"NEXT")</f>
        <v>338377793700000.06</v>
      </c>
      <c r="F276" s="1">
        <f t="shared" si="13"/>
        <v>338377793700000.06</v>
      </c>
      <c r="G276" s="1">
        <f t="shared" si="13"/>
        <v>338377793700000.06</v>
      </c>
      <c r="H276" s="1">
        <f t="shared" si="13"/>
        <v>338377793700000.06</v>
      </c>
      <c r="I276" s="1">
        <f t="shared" si="13"/>
        <v>338377793700000.06</v>
      </c>
      <c r="J276" s="1">
        <f t="shared" si="13"/>
        <v>338377793700000.06</v>
      </c>
      <c r="K276" s="1">
        <f t="shared" si="13"/>
        <v>338377793700000.06</v>
      </c>
      <c r="L276" s="1">
        <f t="shared" si="13"/>
        <v>338377793700000.06</v>
      </c>
      <c r="M276" s="1">
        <f t="shared" si="13"/>
        <v>338377793700000.06</v>
      </c>
      <c r="N276" s="1">
        <f t="shared" si="13"/>
        <v>338377793700000.06</v>
      </c>
      <c r="O276" s="1">
        <f t="shared" si="13"/>
        <v>338377793700000.06</v>
      </c>
      <c r="P276" s="1">
        <f t="shared" si="13"/>
        <v>338377793700000.06</v>
      </c>
      <c r="Q276" s="1">
        <f t="shared" si="13"/>
        <v>338377793700000.06</v>
      </c>
      <c r="R276" s="1">
        <f t="shared" si="13"/>
        <v>338377793700000.06</v>
      </c>
      <c r="S276" s="1">
        <f t="shared" si="13"/>
        <v>338377793700000.06</v>
      </c>
      <c r="T276" s="1">
        <f t="shared" si="13"/>
        <v>338377793700000.06</v>
      </c>
      <c r="U276" s="1">
        <f t="shared" si="13"/>
        <v>338377793700000.06</v>
      </c>
      <c r="V276" s="1">
        <f t="shared" si="13"/>
        <v>338377793700000.06</v>
      </c>
      <c r="W276" s="1">
        <f t="shared" si="13"/>
        <v>338377793700000.06</v>
      </c>
      <c r="X276" s="1">
        <f t="shared" si="13"/>
        <v>338377793700000.06</v>
      </c>
      <c r="Y276" s="1">
        <f t="shared" si="13"/>
        <v>338377793700000.06</v>
      </c>
      <c r="Z276" s="1">
        <f t="shared" si="13"/>
        <v>338377793700000.06</v>
      </c>
      <c r="AA276" s="1">
        <f t="shared" si="13"/>
        <v>338377793700000.06</v>
      </c>
      <c r="AB276" s="1">
        <f t="shared" si="13"/>
        <v>338377793700000.06</v>
      </c>
      <c r="AC276" s="1">
        <f t="shared" si="13"/>
        <v>338377793700000.06</v>
      </c>
      <c r="AD276" s="1">
        <f t="shared" si="13"/>
        <v>338377793700000.06</v>
      </c>
      <c r="AE276" s="1">
        <f t="shared" si="13"/>
        <v>338377793700000.06</v>
      </c>
      <c r="AF276" s="1">
        <f t="shared" si="13"/>
        <v>338377793700000.06</v>
      </c>
      <c r="AG276" s="1">
        <f t="shared" si="13"/>
        <v>338377793700000.06</v>
      </c>
      <c r="AH276" s="1">
        <f t="shared" si="13"/>
        <v>338377793700000.06</v>
      </c>
    </row>
    <row r="300" spans="2:58">
      <c r="B300" s="17"/>
      <c r="C300" s="17"/>
      <c r="D300" s="24">
        <v>2020</v>
      </c>
      <c r="E300" s="24">
        <v>2021</v>
      </c>
      <c r="F300" s="24">
        <v>2022</v>
      </c>
      <c r="G300" s="24">
        <v>2023</v>
      </c>
      <c r="H300" s="24">
        <v>2024</v>
      </c>
      <c r="I300" s="24">
        <v>2025</v>
      </c>
      <c r="J300" s="24">
        <v>2026</v>
      </c>
      <c r="K300" s="24">
        <v>2027</v>
      </c>
      <c r="L300" s="24">
        <v>2028</v>
      </c>
      <c r="M300" s="24">
        <v>2029</v>
      </c>
      <c r="N300" s="24">
        <v>2030</v>
      </c>
      <c r="O300" s="24">
        <v>2031</v>
      </c>
      <c r="P300" s="24">
        <v>2032</v>
      </c>
      <c r="Q300" s="24">
        <v>2033</v>
      </c>
      <c r="R300" s="24">
        <v>2034</v>
      </c>
      <c r="S300" s="24">
        <v>2035</v>
      </c>
      <c r="T300" s="24">
        <v>2036</v>
      </c>
      <c r="U300" s="24">
        <v>2037</v>
      </c>
      <c r="V300" s="24">
        <v>2038</v>
      </c>
      <c r="W300" s="24">
        <v>2039</v>
      </c>
      <c r="X300" s="24">
        <v>2040</v>
      </c>
      <c r="Y300" s="24">
        <v>2041</v>
      </c>
      <c r="Z300" s="24">
        <v>2042</v>
      </c>
      <c r="AA300" s="24">
        <v>2043</v>
      </c>
      <c r="AB300" s="24">
        <v>2044</v>
      </c>
      <c r="AC300" s="24">
        <v>2045</v>
      </c>
      <c r="AD300" s="24">
        <v>2046</v>
      </c>
      <c r="AE300" s="24">
        <v>2047</v>
      </c>
      <c r="AF300" s="24">
        <v>2048</v>
      </c>
      <c r="AG300" s="24">
        <v>2049</v>
      </c>
      <c r="AH300" s="24">
        <v>2050</v>
      </c>
    </row>
    <row r="301" spans="2:58">
      <c r="B301" t="s">
        <v>7047</v>
      </c>
      <c r="C301" t="s">
        <v>6979</v>
      </c>
      <c r="D301" s="4">
        <f>SUMIFS(D$215:D$232,$C$215:$C$232,$C301,$B$215:$B$232,$B301)+SUMIFS(D$256:D$273,$C$256:$C$273,$C301,$B$256:$B$273,$B301)</f>
        <v>803765000000000</v>
      </c>
      <c r="E301" s="4">
        <f t="shared" ref="E301:AH313" si="14">SUMIFS(E$215:E$232,$C$215:$C$232,$C301,$B$215:$B$232,$B301)+SUMIFS(E$256:E$273,$C$256:$C$273,$C301,$B$256:$B$273,$B301)</f>
        <v>832780000000000</v>
      </c>
      <c r="F301" s="4">
        <f t="shared" si="14"/>
        <v>849469000000000</v>
      </c>
      <c r="G301" s="4">
        <f t="shared" si="14"/>
        <v>864628000000000</v>
      </c>
      <c r="H301" s="4">
        <f t="shared" si="14"/>
        <v>880297000000000</v>
      </c>
      <c r="I301" s="4">
        <f t="shared" si="14"/>
        <v>896137000000000</v>
      </c>
      <c r="J301" s="4">
        <f t="shared" si="14"/>
        <v>912446000000000</v>
      </c>
      <c r="K301" s="4">
        <f t="shared" si="14"/>
        <v>928856000000000</v>
      </c>
      <c r="L301" s="4">
        <f t="shared" si="14"/>
        <v>945955000000000</v>
      </c>
      <c r="M301" s="4">
        <f t="shared" si="14"/>
        <v>963067000000000</v>
      </c>
      <c r="N301" s="4">
        <f t="shared" si="14"/>
        <v>980857000000000</v>
      </c>
      <c r="O301" s="4">
        <f t="shared" si="14"/>
        <v>998739000000000</v>
      </c>
      <c r="P301" s="4">
        <f t="shared" si="14"/>
        <v>1017151000000000</v>
      </c>
      <c r="Q301" s="4">
        <f t="shared" si="14"/>
        <v>1036181000000000</v>
      </c>
      <c r="R301" s="4">
        <f t="shared" si="14"/>
        <v>1055283000000000</v>
      </c>
      <c r="S301" s="4">
        <f t="shared" si="14"/>
        <v>1074925000000000</v>
      </c>
      <c r="T301" s="4">
        <f t="shared" si="14"/>
        <v>1094830000000000</v>
      </c>
      <c r="U301" s="4">
        <f t="shared" si="14"/>
        <v>1115282000000000</v>
      </c>
      <c r="V301" s="4">
        <f t="shared" si="14"/>
        <v>1136225000000000</v>
      </c>
      <c r="W301" s="4">
        <f t="shared" si="14"/>
        <v>1157679000000000</v>
      </c>
      <c r="X301" s="4">
        <f t="shared" si="14"/>
        <v>1179352000000000</v>
      </c>
      <c r="Y301" s="4">
        <f t="shared" si="14"/>
        <v>1201507000000000</v>
      </c>
      <c r="Z301" s="4">
        <f t="shared" si="14"/>
        <v>1224282000000000</v>
      </c>
      <c r="AA301" s="4">
        <f t="shared" si="14"/>
        <v>1247567000000000</v>
      </c>
      <c r="AB301" s="4">
        <f t="shared" si="14"/>
        <v>1271342000000000</v>
      </c>
      <c r="AC301" s="4">
        <f t="shared" si="14"/>
        <v>1295637000000000</v>
      </c>
      <c r="AD301" s="4">
        <f t="shared" si="14"/>
        <v>1320312000000000</v>
      </c>
      <c r="AE301" s="4">
        <f t="shared" si="14"/>
        <v>1345707000000000</v>
      </c>
      <c r="AF301" s="4">
        <f t="shared" si="14"/>
        <v>1371615000000000</v>
      </c>
      <c r="AG301" s="4">
        <f t="shared" si="14"/>
        <v>1397910000000000</v>
      </c>
      <c r="AH301" s="4">
        <f t="shared" si="14"/>
        <v>1424828000000000</v>
      </c>
    </row>
    <row r="302" spans="2:58">
      <c r="B302" t="s">
        <v>7047</v>
      </c>
      <c r="C302" s="399" t="s">
        <v>6978</v>
      </c>
      <c r="D302" s="4">
        <f>SUMIFS(D$215:D$232,$C$215:$C$232,$C302,$B$215:$B$232,$B302)+SUMIFS(D$256:D$273,$C$256:$C$273,$C302,$B$256:$B$273,$B302)</f>
        <v>808318426629148.75</v>
      </c>
      <c r="E302" s="4">
        <f t="shared" si="14"/>
        <v>803827849521817.75</v>
      </c>
      <c r="F302" s="4">
        <f t="shared" si="14"/>
        <v>834613043472855.13</v>
      </c>
      <c r="G302" s="4">
        <f t="shared" si="14"/>
        <v>849548908123114.13</v>
      </c>
      <c r="H302" s="4">
        <f t="shared" si="14"/>
        <v>864798476012881.88</v>
      </c>
      <c r="I302" s="4">
        <f t="shared" si="14"/>
        <v>880368753565134.75</v>
      </c>
      <c r="J302" s="4">
        <f t="shared" si="14"/>
        <v>896266906889316.88</v>
      </c>
      <c r="K302" s="4">
        <f t="shared" si="14"/>
        <v>912500265443900.75</v>
      </c>
      <c r="L302" s="4">
        <f t="shared" si="14"/>
        <v>929076325783113</v>
      </c>
      <c r="M302" s="4">
        <f t="shared" si="14"/>
        <v>946002755389765</v>
      </c>
      <c r="N302" s="4">
        <f t="shared" si="14"/>
        <v>963287396596165.5</v>
      </c>
      <c r="O302" s="4">
        <f t="shared" si="14"/>
        <v>980938270595140.25</v>
      </c>
      <c r="P302" s="4">
        <f t="shared" si="14"/>
        <v>998963581543232.38</v>
      </c>
      <c r="Q302" s="4">
        <f t="shared" si="14"/>
        <v>1017371720758201.5</v>
      </c>
      <c r="R302" s="4">
        <f t="shared" si="14"/>
        <v>1036171271012991</v>
      </c>
      <c r="S302" s="4">
        <f t="shared" si="14"/>
        <v>1055371010928382.3</v>
      </c>
      <c r="T302" s="4">
        <f t="shared" si="14"/>
        <v>1074979919466602.1</v>
      </c>
      <c r="U302" s="4">
        <f t="shared" si="14"/>
        <v>1095007180528209.3</v>
      </c>
      <c r="V302" s="4">
        <f t="shared" si="14"/>
        <v>1115462187654630.1</v>
      </c>
      <c r="W302" s="4">
        <f t="shared" si="14"/>
        <v>1136354548838779</v>
      </c>
      <c r="X302" s="4">
        <f t="shared" si="14"/>
        <v>1157694091446239.8</v>
      </c>
      <c r="Y302" s="4">
        <f t="shared" si="14"/>
        <v>1179490867249561.3</v>
      </c>
      <c r="Z302" s="4">
        <f t="shared" si="14"/>
        <v>1201755157578259.5</v>
      </c>
      <c r="AA302" s="4">
        <f t="shared" si="14"/>
        <v>1224497478587191.8</v>
      </c>
      <c r="AB302" s="4">
        <f t="shared" si="14"/>
        <v>1247728586646021.5</v>
      </c>
      <c r="AC302" s="4">
        <f t="shared" si="14"/>
        <v>1271459483852563.8</v>
      </c>
      <c r="AD302" s="4">
        <f t="shared" si="14"/>
        <v>1295701423672852.5</v>
      </c>
      <c r="AE302" s="4">
        <f t="shared" si="14"/>
        <v>1320465916710849.5</v>
      </c>
      <c r="AF302" s="4">
        <f t="shared" si="14"/>
        <v>1345764736610775</v>
      </c>
      <c r="AG302" s="4">
        <f t="shared" si="14"/>
        <v>1371609926095108</v>
      </c>
      <c r="AH302" s="4">
        <f t="shared" si="14"/>
        <v>1398013803141376.5</v>
      </c>
    </row>
    <row r="303" spans="2:58">
      <c r="B303" t="s">
        <v>7047</v>
      </c>
      <c r="C303" s="17" t="s">
        <v>7229</v>
      </c>
      <c r="D303" s="4">
        <f>ROK!I119*mtoe_to_btu</f>
        <v>827077404462400</v>
      </c>
      <c r="I303" s="4">
        <f>ROK!J119*mtoe_to_btu</f>
        <v>863268489428800</v>
      </c>
      <c r="N303" s="4">
        <f>ROK!K119*mtoe_to_btu</f>
        <v>889141940523200</v>
      </c>
      <c r="S303" s="4">
        <f>ROK!L119*mtoe_to_btu</f>
        <v>923626647580000</v>
      </c>
      <c r="X303" s="4">
        <f>ROK!M119*mtoe_to_btu</f>
        <v>922912349850400</v>
      </c>
      <c r="AC303" s="4">
        <f>ROK!N119*mtoe_to_btu</f>
        <v>913070914464800</v>
      </c>
      <c r="AH303" s="4">
        <f>ROK!O119*mtoe_to_btu</f>
        <v>890332436739200</v>
      </c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2:58">
      <c r="B304" t="s">
        <v>7048</v>
      </c>
      <c r="C304" t="s">
        <v>6979</v>
      </c>
      <c r="D304" s="4">
        <f>SUMIFS(D$215:D$232,$C$215:$C$232,$C304,$B$215:$B$232,$B304)+SUMIFS(D$256:D$273,$C$256:$C$273,$C304,$B$256:$B$273,$B304)</f>
        <v>11727200000000</v>
      </c>
      <c r="E304" s="4">
        <f t="shared" si="14"/>
        <v>11134300000000</v>
      </c>
      <c r="F304" s="4">
        <f t="shared" si="14"/>
        <v>7801200000000</v>
      </c>
      <c r="G304" s="4">
        <f t="shared" si="14"/>
        <v>7122100000000</v>
      </c>
      <c r="H304" s="4">
        <f t="shared" si="14"/>
        <v>6502300000000</v>
      </c>
      <c r="I304" s="4">
        <f t="shared" si="14"/>
        <v>5936700000000</v>
      </c>
      <c r="J304" s="4">
        <f t="shared" si="14"/>
        <v>5420700000000</v>
      </c>
      <c r="K304" s="4">
        <f t="shared" si="14"/>
        <v>4949200000000</v>
      </c>
      <c r="L304" s="4">
        <f t="shared" si="14"/>
        <v>4518700000000</v>
      </c>
      <c r="M304" s="4">
        <f t="shared" si="14"/>
        <v>4125100000000</v>
      </c>
      <c r="N304" s="4">
        <f t="shared" si="14"/>
        <v>3766000000000</v>
      </c>
      <c r="O304" s="4">
        <f t="shared" si="14"/>
        <v>3438300000000</v>
      </c>
      <c r="P304" s="4">
        <f t="shared" si="14"/>
        <v>3139700000000</v>
      </c>
      <c r="Q304" s="4">
        <f t="shared" si="14"/>
        <v>2866100000000</v>
      </c>
      <c r="R304" s="4">
        <f t="shared" si="14"/>
        <v>2617300000000</v>
      </c>
      <c r="S304" s="4">
        <f t="shared" si="14"/>
        <v>2389200000000</v>
      </c>
      <c r="T304" s="4">
        <f t="shared" si="14"/>
        <v>2181500000000</v>
      </c>
      <c r="U304" s="4">
        <f t="shared" si="14"/>
        <v>1992200000000</v>
      </c>
      <c r="V304" s="4">
        <f t="shared" si="14"/>
        <v>1818100000000</v>
      </c>
      <c r="W304" s="4">
        <f t="shared" si="14"/>
        <v>1660200000000</v>
      </c>
      <c r="X304" s="4">
        <f t="shared" si="14"/>
        <v>1515300000000</v>
      </c>
      <c r="Y304" s="4">
        <f t="shared" si="14"/>
        <v>1384400000000</v>
      </c>
      <c r="Z304" s="4">
        <f t="shared" si="14"/>
        <v>1263270000000</v>
      </c>
      <c r="AA304" s="4">
        <f t="shared" si="14"/>
        <v>1153980000000</v>
      </c>
      <c r="AB304" s="4">
        <f t="shared" si="14"/>
        <v>1053220000000</v>
      </c>
      <c r="AC304" s="4">
        <f t="shared" si="14"/>
        <v>961610000000</v>
      </c>
      <c r="AD304" s="4">
        <f t="shared" si="14"/>
        <v>877900000000</v>
      </c>
      <c r="AE304" s="4">
        <f t="shared" si="14"/>
        <v>801540000000</v>
      </c>
      <c r="AF304" s="4">
        <f t="shared" si="14"/>
        <v>731780000000</v>
      </c>
      <c r="AG304" s="4">
        <f t="shared" si="14"/>
        <v>668180000000</v>
      </c>
      <c r="AH304" s="4">
        <f t="shared" si="14"/>
        <v>610000000000</v>
      </c>
    </row>
    <row r="305" spans="2:58">
      <c r="B305" t="s">
        <v>7048</v>
      </c>
      <c r="C305" s="399" t="s">
        <v>6978</v>
      </c>
      <c r="D305" s="4">
        <f>SUMIFS(D$215:D$232,$C$215:$C$232,$C305,$B$215:$B$232,$B305)+SUMIFS(D$256:D$273,$C$256:$C$273,$C305,$B$256:$B$273,$B305)</f>
        <v>11748826877598.801</v>
      </c>
      <c r="E305" s="4">
        <f t="shared" si="14"/>
        <v>11428732800000.002</v>
      </c>
      <c r="F305" s="4">
        <f t="shared" si="14"/>
        <v>7857253800000</v>
      </c>
      <c r="G305" s="4">
        <f t="shared" si="14"/>
        <v>7173672719400</v>
      </c>
      <c r="H305" s="4">
        <f t="shared" si="14"/>
        <v>6549563192812.2002</v>
      </c>
      <c r="I305" s="4">
        <f t="shared" si="14"/>
        <v>5979751195037.5391</v>
      </c>
      <c r="J305" s="4">
        <f t="shared" si="14"/>
        <v>5459512841069.2734</v>
      </c>
      <c r="K305" s="4">
        <f t="shared" si="14"/>
        <v>4984535223896.2461</v>
      </c>
      <c r="L305" s="4">
        <f t="shared" si="14"/>
        <v>4550880659417.2725</v>
      </c>
      <c r="M305" s="4">
        <f t="shared" si="14"/>
        <v>4154954042047.9702</v>
      </c>
      <c r="N305" s="4">
        <f t="shared" si="14"/>
        <v>3793473040389.7969</v>
      </c>
      <c r="O305" s="4">
        <f t="shared" si="14"/>
        <v>3463440885875.8843</v>
      </c>
      <c r="P305" s="4">
        <f t="shared" si="14"/>
        <v>3162121528804.6826</v>
      </c>
      <c r="Q305" s="4">
        <f t="shared" si="14"/>
        <v>2887016955798.6753</v>
      </c>
      <c r="R305" s="4">
        <f t="shared" si="14"/>
        <v>2635846480644.1909</v>
      </c>
      <c r="S305" s="4">
        <f t="shared" si="14"/>
        <v>2406527836828.1465</v>
      </c>
      <c r="T305" s="4">
        <f t="shared" si="14"/>
        <v>2197159915024.0977</v>
      </c>
      <c r="U305" s="4">
        <f t="shared" si="14"/>
        <v>2006007002417.0012</v>
      </c>
      <c r="V305" s="4">
        <f t="shared" si="14"/>
        <v>1831484393206.7222</v>
      </c>
      <c r="W305" s="4">
        <f t="shared" si="14"/>
        <v>1672145250997.7375</v>
      </c>
      <c r="X305" s="4">
        <f t="shared" si="14"/>
        <v>1526668614160.9343</v>
      </c>
      <c r="Y305" s="4">
        <f t="shared" si="14"/>
        <v>1393848444728.9331</v>
      </c>
      <c r="Z305" s="4">
        <f t="shared" si="14"/>
        <v>1272583630037.5161</v>
      </c>
      <c r="AA305" s="4">
        <f t="shared" si="14"/>
        <v>1161868854224.2522</v>
      </c>
      <c r="AB305" s="4">
        <f t="shared" si="14"/>
        <v>1060786263906.7422</v>
      </c>
      <c r="AC305" s="4">
        <f t="shared" si="14"/>
        <v>968497858946.85571</v>
      </c>
      <c r="AD305" s="4">
        <f t="shared" si="14"/>
        <v>884238545218.47925</v>
      </c>
      <c r="AE305" s="4">
        <f t="shared" si="14"/>
        <v>807309791784.47156</v>
      </c>
      <c r="AF305" s="4">
        <f t="shared" si="14"/>
        <v>737073839899.22253</v>
      </c>
      <c r="AG305" s="4">
        <f t="shared" si="14"/>
        <v>672948415827.99023</v>
      </c>
      <c r="AH305" s="4">
        <f t="shared" si="14"/>
        <v>614401903650.95508</v>
      </c>
    </row>
    <row r="306" spans="2:58">
      <c r="B306" t="s">
        <v>7048</v>
      </c>
      <c r="C306" s="17" t="s">
        <v>7229</v>
      </c>
      <c r="D306" s="4">
        <f>ROK!I115*mtoe_to_btu</f>
        <v>23968657148800</v>
      </c>
      <c r="I306" s="4">
        <f>ROK!J115*mtoe_to_btu</f>
        <v>18413008140800</v>
      </c>
      <c r="N306" s="4">
        <f>ROK!K115*mtoe_to_btu</f>
        <v>12619259889600</v>
      </c>
      <c r="S306" s="4">
        <f>ROK!L115*mtoe_to_btu</f>
        <v>10793832358400</v>
      </c>
      <c r="X306" s="4">
        <f>ROK!M115*mtoe_to_btu</f>
        <v>8889038412800</v>
      </c>
      <c r="AC306" s="4">
        <f>ROK!N115*mtoe_to_btu</f>
        <v>6944561260000</v>
      </c>
      <c r="AH306" s="4">
        <f>ROK!O115*mtoe_to_btu</f>
        <v>5039767314400</v>
      </c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2:58">
      <c r="B307" t="s">
        <v>7049</v>
      </c>
      <c r="C307" t="s">
        <v>6979</v>
      </c>
      <c r="D307" s="4">
        <f>SUMIFS(D$215:D$232,$C$215:$C$232,$C307,$B$215:$B$232,$B307)+SUMIFS(D$256:D$273,$C$256:$C$273,$C307,$B$256:$B$273,$B307)</f>
        <v>565681000000000</v>
      </c>
      <c r="E307" s="4">
        <f t="shared" si="14"/>
        <v>559161000000000</v>
      </c>
      <c r="F307" s="4">
        <f t="shared" si="14"/>
        <v>577759000000000</v>
      </c>
      <c r="G307" s="4">
        <f t="shared" si="14"/>
        <v>580237000000000</v>
      </c>
      <c r="H307" s="4">
        <f t="shared" si="14"/>
        <v>582925000000000</v>
      </c>
      <c r="I307" s="4">
        <f t="shared" si="14"/>
        <v>585552000000000</v>
      </c>
      <c r="J307" s="4">
        <f t="shared" si="14"/>
        <v>588390000000000</v>
      </c>
      <c r="K307" s="4">
        <f t="shared" si="14"/>
        <v>591188000000000</v>
      </c>
      <c r="L307" s="4">
        <f t="shared" si="14"/>
        <v>594176000000000</v>
      </c>
      <c r="M307" s="4">
        <f t="shared" si="14"/>
        <v>597164000000000</v>
      </c>
      <c r="N307" s="4">
        <f t="shared" si="14"/>
        <v>600332000000000</v>
      </c>
      <c r="O307" s="4">
        <f t="shared" si="14"/>
        <v>603500000000000</v>
      </c>
      <c r="P307" s="4">
        <f t="shared" si="14"/>
        <v>606858000000000</v>
      </c>
      <c r="Q307" s="4">
        <f t="shared" si="14"/>
        <v>610316000000000</v>
      </c>
      <c r="R307" s="4">
        <f t="shared" si="14"/>
        <v>613774000000000</v>
      </c>
      <c r="S307" s="4">
        <f t="shared" si="14"/>
        <v>617402000000000</v>
      </c>
      <c r="T307" s="4">
        <f t="shared" si="14"/>
        <v>621070000000000</v>
      </c>
      <c r="U307" s="4">
        <f t="shared" si="14"/>
        <v>624938000000000</v>
      </c>
      <c r="V307" s="4">
        <f t="shared" si="14"/>
        <v>628896000000000</v>
      </c>
      <c r="W307" s="4">
        <f t="shared" si="14"/>
        <v>632905000000000</v>
      </c>
      <c r="X307" s="4">
        <f t="shared" si="14"/>
        <v>637063000000000</v>
      </c>
      <c r="Y307" s="4">
        <f t="shared" si="14"/>
        <v>641391000000000</v>
      </c>
      <c r="Z307" s="4">
        <f t="shared" si="14"/>
        <v>645779000000000</v>
      </c>
      <c r="AA307" s="4">
        <f t="shared" si="14"/>
        <v>650227000000000</v>
      </c>
      <c r="AB307" s="4">
        <f t="shared" si="14"/>
        <v>654946000000000</v>
      </c>
      <c r="AC307" s="4">
        <f t="shared" si="14"/>
        <v>659774000000000</v>
      </c>
      <c r="AD307" s="4">
        <f t="shared" si="14"/>
        <v>664532000000000</v>
      </c>
      <c r="AE307" s="4">
        <f t="shared" si="14"/>
        <v>669601000000000</v>
      </c>
      <c r="AF307" s="4">
        <f t="shared" si="14"/>
        <v>674789000000000</v>
      </c>
      <c r="AG307" s="4">
        <f t="shared" si="14"/>
        <v>680108000000000</v>
      </c>
      <c r="AH307" s="4">
        <f t="shared" si="14"/>
        <v>685526000000000</v>
      </c>
    </row>
    <row r="308" spans="2:58">
      <c r="B308" t="s">
        <v>7049</v>
      </c>
      <c r="C308" s="399" t="s">
        <v>6978</v>
      </c>
      <c r="D308" s="4">
        <f>SUMIFS(D$215:D$232,$C$215:$C$232,$C308,$B$215:$B$232,$B308)+SUMIFS(D$256:D$273,$C$256:$C$273,$C308,$B$256:$B$273,$B308)</f>
        <v>571805558146661.38</v>
      </c>
      <c r="E308" s="4">
        <f t="shared" si="14"/>
        <v>554690371800000.06</v>
      </c>
      <c r="F308" s="4">
        <f t="shared" si="14"/>
        <v>574630482128982.75</v>
      </c>
      <c r="G308" s="4">
        <f t="shared" si="14"/>
        <v>577084446644724.75</v>
      </c>
      <c r="H308" s="4">
        <f t="shared" si="14"/>
        <v>579616377417475.38</v>
      </c>
      <c r="I308" s="4">
        <f t="shared" si="14"/>
        <v>582228024620999.25</v>
      </c>
      <c r="J308" s="4">
        <f t="shared" si="14"/>
        <v>584921178769158.5</v>
      </c>
      <c r="K308" s="4">
        <f t="shared" si="14"/>
        <v>587697671643561.63</v>
      </c>
      <c r="L308" s="4">
        <f t="shared" si="14"/>
        <v>590559377242550.5</v>
      </c>
      <c r="M308" s="4">
        <f t="shared" si="14"/>
        <v>593508212752013.75</v>
      </c>
      <c r="N308" s="4">
        <f t="shared" si="14"/>
        <v>596546139538529</v>
      </c>
      <c r="O308" s="4">
        <f t="shared" si="14"/>
        <v>599675164165347.63</v>
      </c>
      <c r="P308" s="4">
        <f t="shared" si="14"/>
        <v>602897339431748.13</v>
      </c>
      <c r="Q308" s="4">
        <f t="shared" si="14"/>
        <v>606214765436294.75</v>
      </c>
      <c r="R308" s="4">
        <f t="shared" si="14"/>
        <v>609629590664550.63</v>
      </c>
      <c r="S308" s="4">
        <f t="shared" si="14"/>
        <v>613144013101809.88</v>
      </c>
      <c r="T308" s="4">
        <f t="shared" si="14"/>
        <v>616760281371422.25</v>
      </c>
      <c r="U308" s="4">
        <f t="shared" si="14"/>
        <v>620480695899299.25</v>
      </c>
      <c r="V308" s="4">
        <f t="shared" si="14"/>
        <v>624307610105204.63</v>
      </c>
      <c r="W308" s="4">
        <f t="shared" si="14"/>
        <v>628243431621445.5</v>
      </c>
      <c r="X308" s="4">
        <f t="shared" si="14"/>
        <v>632290623539592</v>
      </c>
      <c r="Y308" s="4">
        <f t="shared" si="14"/>
        <v>636451705685874.5</v>
      </c>
      <c r="Z308" s="4">
        <f t="shared" si="14"/>
        <v>640729255925911.5</v>
      </c>
      <c r="AA308" s="4">
        <f t="shared" si="14"/>
        <v>645125911499451</v>
      </c>
      <c r="AB308" s="4">
        <f t="shared" si="14"/>
        <v>649644370385807.38</v>
      </c>
      <c r="AC308" s="4">
        <f t="shared" si="14"/>
        <v>654287392700706.25</v>
      </c>
      <c r="AD308" s="4">
        <f t="shared" si="14"/>
        <v>659057802125255.63</v>
      </c>
      <c r="AE308" s="4">
        <f t="shared" si="14"/>
        <v>663958487367784.75</v>
      </c>
      <c r="AF308" s="4">
        <f t="shared" si="14"/>
        <v>668992403659305</v>
      </c>
      <c r="AG308" s="4">
        <f t="shared" si="14"/>
        <v>674162574283365.75</v>
      </c>
      <c r="AH308" s="4">
        <f t="shared" si="14"/>
        <v>679472092141100.25</v>
      </c>
    </row>
    <row r="309" spans="2:58">
      <c r="B309" t="s">
        <v>7049</v>
      </c>
      <c r="C309" s="17" t="s">
        <v>7229</v>
      </c>
      <c r="D309" s="4">
        <f>ROK!I117*mtoe_to_btu</f>
        <v>531794659687200</v>
      </c>
      <c r="I309" s="4">
        <f>ROK!J117*mtoe_to_btu</f>
        <v>579573241156000</v>
      </c>
      <c r="N309" s="4">
        <f>ROK!K117*mtoe_to_btu</f>
        <v>614970661978400</v>
      </c>
      <c r="S309" s="4">
        <f>ROK!L117*mtoe_to_btu</f>
        <v>633502719740800</v>
      </c>
      <c r="X309" s="4">
        <f>ROK!M117*mtoe_to_btu</f>
        <v>641796510045599.88</v>
      </c>
      <c r="AC309" s="4">
        <f>ROK!N117*mtoe_to_btu</f>
        <v>644336235306399.88</v>
      </c>
      <c r="AH309" s="4">
        <f>ROK!O117*mtoe_to_btu</f>
        <v>643225105504800</v>
      </c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2:58">
      <c r="B310" t="s">
        <v>7050</v>
      </c>
      <c r="C310" t="s">
        <v>6979</v>
      </c>
      <c r="D310" s="4">
        <f>SUMIFS(D$215:D$232,$C$215:$C$232,$C310,$B$215:$B$232,$B310)+SUMIFS(D$256:D$273,$C$256:$C$273,$C310,$B$256:$B$273,$B310)</f>
        <v>2150100000000</v>
      </c>
      <c r="E310" s="4">
        <f t="shared" si="14"/>
        <v>2116100000000</v>
      </c>
      <c r="F310" s="4">
        <f t="shared" si="14"/>
        <v>2038300000000</v>
      </c>
      <c r="G310" s="4">
        <f t="shared" si="14"/>
        <v>1962200000000</v>
      </c>
      <c r="H310" s="4">
        <f t="shared" si="14"/>
        <v>1889800000000</v>
      </c>
      <c r="I310" s="4">
        <f t="shared" si="14"/>
        <v>1820100000000</v>
      </c>
      <c r="J310" s="4">
        <f t="shared" si="14"/>
        <v>1752900000000</v>
      </c>
      <c r="K310" s="4">
        <f t="shared" si="14"/>
        <v>1688400000000</v>
      </c>
      <c r="L310" s="4">
        <f t="shared" si="14"/>
        <v>1625400000000</v>
      </c>
      <c r="M310" s="4">
        <f t="shared" si="14"/>
        <v>1565000000000</v>
      </c>
      <c r="N310" s="4">
        <f t="shared" si="14"/>
        <v>1507200000000</v>
      </c>
      <c r="O310" s="4">
        <f t="shared" si="14"/>
        <v>1451800000000</v>
      </c>
      <c r="P310" s="4">
        <f t="shared" si="14"/>
        <v>1397900000000</v>
      </c>
      <c r="Q310" s="4">
        <f t="shared" si="14"/>
        <v>1346500000000</v>
      </c>
      <c r="R310" s="4">
        <f t="shared" si="14"/>
        <v>1296400000000</v>
      </c>
      <c r="S310" s="4">
        <f t="shared" si="14"/>
        <v>1248400000000</v>
      </c>
      <c r="T310" s="4">
        <f t="shared" si="14"/>
        <v>1202200000000</v>
      </c>
      <c r="U310" s="4">
        <f t="shared" si="14"/>
        <v>1157800000000</v>
      </c>
      <c r="V310" s="4">
        <f t="shared" si="14"/>
        <v>1114900000000</v>
      </c>
      <c r="W310" s="4">
        <f t="shared" si="14"/>
        <v>1073600000000</v>
      </c>
      <c r="X310" s="4">
        <f t="shared" si="14"/>
        <v>1033900000000</v>
      </c>
      <c r="Y310" s="4">
        <f t="shared" si="14"/>
        <v>995700000000</v>
      </c>
      <c r="Z310" s="4">
        <f t="shared" si="14"/>
        <v>958800000000</v>
      </c>
      <c r="AA310" s="4">
        <f t="shared" si="14"/>
        <v>923300000000</v>
      </c>
      <c r="AB310" s="4">
        <f t="shared" si="14"/>
        <v>889200000000</v>
      </c>
      <c r="AC310" s="4">
        <f t="shared" si="14"/>
        <v>856400000000</v>
      </c>
      <c r="AD310" s="4">
        <f t="shared" si="14"/>
        <v>824700000000</v>
      </c>
      <c r="AE310" s="4">
        <f t="shared" si="14"/>
        <v>794200000000</v>
      </c>
      <c r="AF310" s="4">
        <f t="shared" si="14"/>
        <v>764700000000</v>
      </c>
      <c r="AG310" s="4">
        <f t="shared" si="14"/>
        <v>736400000000</v>
      </c>
      <c r="AH310" s="4">
        <f t="shared" si="14"/>
        <v>709200000000</v>
      </c>
    </row>
    <row r="311" spans="2:58">
      <c r="B311" t="s">
        <v>7050</v>
      </c>
      <c r="C311" s="399" t="s">
        <v>6978</v>
      </c>
      <c r="D311" s="4">
        <f>SUMIFS(D$215:D$232,$C$215:$C$232,$C311,$B$215:$B$232,$B311)+SUMIFS(D$256:D$273,$C$256:$C$273,$C311,$B$256:$B$273,$B311)</f>
        <v>2289646383515.979</v>
      </c>
      <c r="E311" s="4">
        <f t="shared" si="14"/>
        <v>2150152696213.6628</v>
      </c>
      <c r="F311" s="4">
        <f t="shared" si="14"/>
        <v>2116404223479.2312</v>
      </c>
      <c r="G311" s="4">
        <f t="shared" si="14"/>
        <v>2038097267210.4995</v>
      </c>
      <c r="H311" s="4">
        <f t="shared" si="14"/>
        <v>1962687668323.7109</v>
      </c>
      <c r="I311" s="4">
        <f t="shared" si="14"/>
        <v>1890068224595.7336</v>
      </c>
      <c r="J311" s="4">
        <f t="shared" si="14"/>
        <v>1820135700285.6914</v>
      </c>
      <c r="K311" s="4">
        <f t="shared" si="14"/>
        <v>1752790679375.1206</v>
      </c>
      <c r="L311" s="4">
        <f t="shared" si="14"/>
        <v>1687937424238.2412</v>
      </c>
      <c r="M311" s="4">
        <f t="shared" si="14"/>
        <v>1625483739541.4263</v>
      </c>
      <c r="N311" s="4">
        <f t="shared" si="14"/>
        <v>1565340841178.3933</v>
      </c>
      <c r="O311" s="4">
        <f t="shared" si="14"/>
        <v>1507423230054.7927</v>
      </c>
      <c r="P311" s="4">
        <f t="shared" si="14"/>
        <v>1451648570542.7654</v>
      </c>
      <c r="Q311" s="4">
        <f t="shared" si="14"/>
        <v>1397937573432.6831</v>
      </c>
      <c r="R311" s="4">
        <f t="shared" si="14"/>
        <v>1346213883215.6738</v>
      </c>
      <c r="S311" s="4">
        <f t="shared" si="14"/>
        <v>1296403969536.6938</v>
      </c>
      <c r="T311" s="4">
        <f t="shared" si="14"/>
        <v>1248437022663.8359</v>
      </c>
      <c r="U311" s="4">
        <f t="shared" si="14"/>
        <v>1202244852825.2739</v>
      </c>
      <c r="V311" s="4">
        <f t="shared" si="14"/>
        <v>1157761793270.7388</v>
      </c>
      <c r="W311" s="4">
        <f t="shared" si="14"/>
        <v>1114924606919.7214</v>
      </c>
      <c r="X311" s="4">
        <f t="shared" si="14"/>
        <v>1073672396463.6917</v>
      </c>
      <c r="Y311" s="4">
        <f t="shared" si="14"/>
        <v>1033946517794.535</v>
      </c>
      <c r="Z311" s="4">
        <f t="shared" si="14"/>
        <v>995690496636.13721</v>
      </c>
      <c r="AA311" s="4">
        <f t="shared" si="14"/>
        <v>958849948260.6001</v>
      </c>
      <c r="AB311" s="4">
        <f t="shared" si="14"/>
        <v>923372500174.95789</v>
      </c>
      <c r="AC311" s="4">
        <f t="shared" si="14"/>
        <v>889207717668.48438</v>
      </c>
      <c r="AD311" s="4">
        <f t="shared" si="14"/>
        <v>856307032114.75049</v>
      </c>
      <c r="AE311" s="4">
        <f t="shared" si="14"/>
        <v>824623671926.50464</v>
      </c>
      <c r="AF311" s="4">
        <f t="shared" si="14"/>
        <v>794112596065.224</v>
      </c>
      <c r="AG311" s="4">
        <f t="shared" si="14"/>
        <v>764730430010.81067</v>
      </c>
      <c r="AH311" s="4">
        <f t="shared" si="14"/>
        <v>736435404100.41064</v>
      </c>
    </row>
    <row r="312" spans="2:58">
      <c r="B312" t="s">
        <v>7050</v>
      </c>
      <c r="C312" s="17" t="s">
        <v>7229</v>
      </c>
      <c r="D312" s="4">
        <f>ROK!I116*mtoe_to_btu</f>
        <v>211987692862400</v>
      </c>
      <c r="I312" s="4">
        <f>ROK!J116*mtoe_to_btu</f>
        <v>202701822377600</v>
      </c>
      <c r="N312" s="4">
        <f>ROK!K116*mtoe_to_btu</f>
        <v>189765096830400</v>
      </c>
      <c r="S312" s="4">
        <f>ROK!L116*mtoe_to_btu</f>
        <v>178693482021600</v>
      </c>
      <c r="X312" s="4">
        <f>ROK!M116*mtoe_to_btu</f>
        <v>166471054204000</v>
      </c>
      <c r="AC312" s="4">
        <f>ROK!N116*mtoe_to_btu</f>
        <v>153891477521600</v>
      </c>
      <c r="AH312" s="4">
        <f>ROK!O116*mtoe_to_btu</f>
        <v>141391267253600</v>
      </c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2:58">
      <c r="B313" t="s">
        <v>7051</v>
      </c>
      <c r="C313" t="s">
        <v>6979</v>
      </c>
      <c r="D313" s="4">
        <f>SUMIFS(D$215:D$232,$C$215:$C$232,$C313,$B$215:$B$232,$B313)+SUMIFS(D$256:D$273,$C$256:$C$273,$C313,$B$256:$B$273,$B313)</f>
        <v>106309000000000</v>
      </c>
      <c r="E313" s="4">
        <f t="shared" si="14"/>
        <v>103997000000000</v>
      </c>
      <c r="F313" s="4">
        <f t="shared" si="14"/>
        <v>112031000000000</v>
      </c>
      <c r="G313" s="4">
        <f t="shared" si="14"/>
        <v>112375000000000</v>
      </c>
      <c r="H313" s="4">
        <f t="shared" si="14"/>
        <v>112730000000000</v>
      </c>
      <c r="I313" s="4">
        <f t="shared" si="14"/>
        <v>113075000000000</v>
      </c>
      <c r="J313" s="4">
        <f t="shared" si="14"/>
        <v>113430000000000</v>
      </c>
      <c r="K313" s="4">
        <f t="shared" si="14"/>
        <v>113786000000000</v>
      </c>
      <c r="L313" s="4">
        <f t="shared" si="14"/>
        <v>114152000000000</v>
      </c>
      <c r="M313" s="4">
        <f t="shared" si="14"/>
        <v>114529000000000</v>
      </c>
      <c r="N313" s="4">
        <f t="shared" si="14"/>
        <v>114896000000000</v>
      </c>
      <c r="O313" s="4">
        <f t="shared" si="14"/>
        <v>115274000000000</v>
      </c>
      <c r="P313" s="4">
        <f t="shared" si="14"/>
        <v>115652000000000</v>
      </c>
      <c r="Q313" s="4">
        <f t="shared" si="14"/>
        <v>116041000000000</v>
      </c>
      <c r="R313" s="4">
        <f t="shared" si="14"/>
        <v>116430000000000</v>
      </c>
      <c r="S313" s="4">
        <f t="shared" si="14"/>
        <v>116828000000000</v>
      </c>
      <c r="T313" s="4">
        <f t="shared" ref="T313:AH313" si="15">SUMIFS(T$215:T$232,$C$215:$C$232,$C313,$B$215:$B$232,$B313)+SUMIFS(T$256:T$273,$C$256:$C$273,$C313,$B$256:$B$273,$B313)</f>
        <v>117228000000000</v>
      </c>
      <c r="U313" s="4">
        <f t="shared" si="15"/>
        <v>117629000000000</v>
      </c>
      <c r="V313" s="4">
        <f t="shared" si="15"/>
        <v>118040000000000</v>
      </c>
      <c r="W313" s="4">
        <f t="shared" si="15"/>
        <v>118451000000000</v>
      </c>
      <c r="X313" s="4">
        <f t="shared" si="15"/>
        <v>118863000000000</v>
      </c>
      <c r="Y313" s="4">
        <f t="shared" si="15"/>
        <v>119286000000000</v>
      </c>
      <c r="Z313" s="4">
        <f t="shared" si="15"/>
        <v>119709000000000</v>
      </c>
      <c r="AA313" s="4">
        <f t="shared" si="15"/>
        <v>120142000000000</v>
      </c>
      <c r="AB313" s="4">
        <f t="shared" si="15"/>
        <v>120586000000000</v>
      </c>
      <c r="AC313" s="4">
        <f t="shared" si="15"/>
        <v>121031000000000</v>
      </c>
      <c r="AD313" s="4">
        <f t="shared" si="15"/>
        <v>121476000000000</v>
      </c>
      <c r="AE313" s="4">
        <f t="shared" si="15"/>
        <v>121932000000000</v>
      </c>
      <c r="AF313" s="4">
        <f t="shared" si="15"/>
        <v>122388000000000</v>
      </c>
      <c r="AG313" s="4">
        <f t="shared" si="15"/>
        <v>122855000000000</v>
      </c>
      <c r="AH313" s="4">
        <f t="shared" si="15"/>
        <v>123322000000000</v>
      </c>
    </row>
    <row r="314" spans="2:58">
      <c r="B314" t="s">
        <v>7051</v>
      </c>
      <c r="C314" s="399" t="s">
        <v>6978</v>
      </c>
      <c r="D314" s="4">
        <f>SUMIFS(D$215:D$232,$C$215:$C$232,$C314,$B$215:$B$232,$B314)+SUMIFS(D$256:D$273,$C$256:$C$273,$C314,$B$256:$B$273,$B314)</f>
        <v>107223736200000</v>
      </c>
      <c r="E314" s="4">
        <f t="shared" ref="E314:AH314" si="16">SUMIFS(E$215:E$232,$C$215:$C$232,$C314,$B$215:$B$232,$B314)+SUMIFS(E$256:E$273,$C$256:$C$273,$C314,$B$256:$B$273,$B314)</f>
        <v>103176060000000.02</v>
      </c>
      <c r="F314" s="4">
        <f t="shared" si="16"/>
        <v>111778507891603.06</v>
      </c>
      <c r="G314" s="4">
        <f t="shared" si="16"/>
        <v>112119178520294.64</v>
      </c>
      <c r="H314" s="4">
        <f t="shared" si="16"/>
        <v>112463623201426.94</v>
      </c>
      <c r="I314" s="4">
        <f t="shared" si="16"/>
        <v>112811897209779.53</v>
      </c>
      <c r="J314" s="4">
        <f t="shared" si="16"/>
        <v>113164056647917.73</v>
      </c>
      <c r="K314" s="4">
        <f t="shared" si="16"/>
        <v>113520158458608.02</v>
      </c>
      <c r="L314" s="4">
        <f t="shared" si="16"/>
        <v>113880260437419.63</v>
      </c>
      <c r="M314" s="4">
        <f t="shared" si="16"/>
        <v>114244421245515.33</v>
      </c>
      <c r="N314" s="4">
        <f t="shared" si="16"/>
        <v>114612700422634.02</v>
      </c>
      <c r="O314" s="4">
        <f t="shared" si="16"/>
        <v>114985158400267.91</v>
      </c>
      <c r="P314" s="4">
        <f t="shared" si="16"/>
        <v>115361856515037.61</v>
      </c>
      <c r="Q314" s="4">
        <f t="shared" si="16"/>
        <v>115742857022267.63</v>
      </c>
      <c r="R314" s="4">
        <f t="shared" si="16"/>
        <v>116128223109765.59</v>
      </c>
      <c r="S314" s="4">
        <f t="shared" si="16"/>
        <v>116518018911808.19</v>
      </c>
      <c r="T314" s="4">
        <f t="shared" si="16"/>
        <v>116912309523336.84</v>
      </c>
      <c r="U314" s="4">
        <f t="shared" si="16"/>
        <v>117311161014366.25</v>
      </c>
      <c r="V314" s="4">
        <f t="shared" si="16"/>
        <v>117714640444609.28</v>
      </c>
      <c r="W314" s="4">
        <f t="shared" si="16"/>
        <v>118122815878321</v>
      </c>
      <c r="X314" s="4">
        <f t="shared" si="16"/>
        <v>118535756399365.44</v>
      </c>
      <c r="Y314" s="4">
        <f t="shared" si="16"/>
        <v>118953532126508.41</v>
      </c>
      <c r="Z314" s="4">
        <f t="shared" si="16"/>
        <v>119376214228939.66</v>
      </c>
      <c r="AA314" s="4">
        <f t="shared" si="16"/>
        <v>119803874942027.92</v>
      </c>
      <c r="AB314" s="4">
        <f t="shared" si="16"/>
        <v>120236587583312.17</v>
      </c>
      <c r="AC314" s="4">
        <f t="shared" si="16"/>
        <v>120674426568732.83</v>
      </c>
      <c r="AD314" s="4">
        <f t="shared" si="16"/>
        <v>121117467429106.45</v>
      </c>
      <c r="AE314" s="4">
        <f t="shared" si="16"/>
        <v>121565786826847.55</v>
      </c>
      <c r="AF314" s="4">
        <f t="shared" si="16"/>
        <v>122019462572941.06</v>
      </c>
      <c r="AG314" s="4">
        <f t="shared" si="16"/>
        <v>122478573644169.66</v>
      </c>
      <c r="AH314" s="4">
        <f t="shared" si="16"/>
        <v>122943200200599.34</v>
      </c>
    </row>
    <row r="315" spans="2:58">
      <c r="B315" t="s">
        <v>7051</v>
      </c>
      <c r="C315" s="17" t="s">
        <v>7229</v>
      </c>
      <c r="D315" s="4">
        <f>ROK!I120*mtoe_to_btu</f>
        <v>82818853426400</v>
      </c>
      <c r="I315" s="4">
        <f>ROK!J120*mtoe_to_btu</f>
        <v>87580838290400</v>
      </c>
      <c r="N315" s="4">
        <f>ROK!K120*mtoe_to_btu</f>
        <v>90001513929599.984</v>
      </c>
      <c r="S315" s="4">
        <f>ROK!L120*mtoe_to_btu</f>
        <v>92620605604800</v>
      </c>
      <c r="X315" s="4">
        <f>ROK!M120*mtoe_to_btu</f>
        <v>93890468235200</v>
      </c>
      <c r="AC315" s="4">
        <f>ROK!N120*mtoe_to_btu</f>
        <v>94326983514399.984</v>
      </c>
      <c r="AH315" s="4">
        <f>ROK!O120*mtoe_to_btu</f>
        <v>94406349928800</v>
      </c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2:58">
      <c r="B316" t="s">
        <v>7052</v>
      </c>
      <c r="C316" t="s">
        <v>6979</v>
      </c>
      <c r="D316" s="4">
        <f>SUMIFS(D$215:D$232,$C$215:$C$232,$C316,$B$215:$B$232,$B316)+SUMIFS(D$256:D$273,$C$256:$C$273,$C316,$B$256:$B$273,$B316)</f>
        <v>74520400000000</v>
      </c>
      <c r="E316" s="4">
        <f t="shared" ref="E316:AH317" si="17">SUMIFS(E$215:E$232,$C$215:$C$232,$C316,$B$215:$B$232,$B316)+SUMIFS(E$256:E$273,$C$256:$C$273,$C316,$B$256:$B$273,$B316)</f>
        <v>79771300000000</v>
      </c>
      <c r="F316" s="4">
        <f t="shared" si="17"/>
        <v>88389500000000</v>
      </c>
      <c r="G316" s="4">
        <f t="shared" si="17"/>
        <v>90554700000000</v>
      </c>
      <c r="H316" s="4">
        <f t="shared" si="17"/>
        <v>92798000000000</v>
      </c>
      <c r="I316" s="4">
        <f t="shared" si="17"/>
        <v>95129500000000</v>
      </c>
      <c r="J316" s="4">
        <f t="shared" si="17"/>
        <v>97539800000000</v>
      </c>
      <c r="K316" s="4">
        <f t="shared" si="17"/>
        <v>100048300000000</v>
      </c>
      <c r="L316" s="4">
        <f t="shared" si="17"/>
        <v>102656000000000</v>
      </c>
      <c r="M316" s="4">
        <f t="shared" si="17"/>
        <v>105355600000000</v>
      </c>
      <c r="N316" s="4">
        <f t="shared" si="17"/>
        <v>108164300000000</v>
      </c>
      <c r="O316" s="4">
        <f t="shared" si="17"/>
        <v>111083200000000</v>
      </c>
      <c r="P316" s="4">
        <f t="shared" si="17"/>
        <v>114124000000000</v>
      </c>
      <c r="Q316" s="4">
        <f t="shared" si="17"/>
        <v>117276000000000</v>
      </c>
      <c r="R316" s="4">
        <f t="shared" si="17"/>
        <v>120550000000000</v>
      </c>
      <c r="S316" s="4">
        <f t="shared" si="17"/>
        <v>123957100000000</v>
      </c>
      <c r="T316" s="4">
        <f t="shared" si="17"/>
        <v>127507300000000</v>
      </c>
      <c r="U316" s="4">
        <f t="shared" si="17"/>
        <v>131201500000000</v>
      </c>
      <c r="V316" s="4">
        <f t="shared" si="17"/>
        <v>135050000000000</v>
      </c>
      <c r="W316" s="4">
        <f t="shared" si="17"/>
        <v>139064300000000</v>
      </c>
      <c r="X316" s="4">
        <f t="shared" si="17"/>
        <v>143232800000000</v>
      </c>
      <c r="Y316" s="4">
        <f t="shared" si="17"/>
        <v>147579500000000</v>
      </c>
      <c r="Z316" s="4">
        <f t="shared" si="17"/>
        <v>152116200000000</v>
      </c>
      <c r="AA316" s="4">
        <f t="shared" si="17"/>
        <v>156846000000000</v>
      </c>
      <c r="AB316" s="4">
        <f t="shared" si="17"/>
        <v>161763800000000</v>
      </c>
      <c r="AC316" s="4">
        <f t="shared" si="17"/>
        <v>166899700000000</v>
      </c>
      <c r="AD316" s="4">
        <f t="shared" si="17"/>
        <v>172254800000000</v>
      </c>
      <c r="AE316" s="4">
        <f t="shared" si="17"/>
        <v>177849000000000</v>
      </c>
      <c r="AF316" s="4">
        <f t="shared" si="17"/>
        <v>183685200000000</v>
      </c>
      <c r="AG316" s="4">
        <f t="shared" si="17"/>
        <v>189771500000000</v>
      </c>
      <c r="AH316" s="4">
        <f t="shared" si="17"/>
        <v>196130900000000</v>
      </c>
    </row>
    <row r="317" spans="2:58">
      <c r="B317" t="s">
        <v>7052</v>
      </c>
      <c r="C317" s="399" t="s">
        <v>6978</v>
      </c>
      <c r="D317" s="4">
        <f>SUMIFS(D$215:D$232,$C$215:$C$232,$C317,$B$215:$B$232,$B317)+SUMIFS(D$256:D$273,$C$256:$C$273,$C317,$B$256:$B$273,$B317)</f>
        <v>70913699700000.016</v>
      </c>
      <c r="E317" s="4">
        <f t="shared" si="17"/>
        <v>74961375900000.031</v>
      </c>
      <c r="F317" s="4">
        <f t="shared" si="17"/>
        <v>87487432682608.734</v>
      </c>
      <c r="G317" s="4">
        <f t="shared" si="17"/>
        <v>89636084484221.766</v>
      </c>
      <c r="H317" s="4">
        <f t="shared" si="17"/>
        <v>91864245833269.469</v>
      </c>
      <c r="I317" s="4">
        <f t="shared" si="17"/>
        <v>94175580784643.188</v>
      </c>
      <c r="J317" s="4">
        <f t="shared" si="17"/>
        <v>96573935177917.359</v>
      </c>
      <c r="K317" s="4">
        <f t="shared" si="17"/>
        <v>99063345842300.875</v>
      </c>
      <c r="L317" s="4">
        <f t="shared" si="17"/>
        <v>101648050270181.97</v>
      </c>
      <c r="M317" s="4">
        <f t="shared" si="17"/>
        <v>104332496783154</v>
      </c>
      <c r="N317" s="4">
        <f t="shared" si="17"/>
        <v>107121355215627.09</v>
      </c>
      <c r="O317" s="4">
        <f t="shared" si="17"/>
        <v>110019528142411.27</v>
      </c>
      <c r="P317" s="4">
        <f t="shared" si="17"/>
        <v>113032162678001.64</v>
      </c>
      <c r="Q317" s="4">
        <f t="shared" si="17"/>
        <v>116164662876711.39</v>
      </c>
      <c r="R317" s="4">
        <f t="shared" si="17"/>
        <v>119422702764283.06</v>
      </c>
      <c r="S317" s="4">
        <f t="shared" si="17"/>
        <v>122812240033172.05</v>
      </c>
      <c r="T317" s="4">
        <f t="shared" si="17"/>
        <v>126339530435337.22</v>
      </c>
      <c r="U317" s="4">
        <f t="shared" si="17"/>
        <v>130011142908098.97</v>
      </c>
      <c r="V317" s="4">
        <f t="shared" si="17"/>
        <v>133833975470438.81</v>
      </c>
      <c r="W317" s="4">
        <f t="shared" si="17"/>
        <v>137815271929020.38</v>
      </c>
      <c r="X317" s="4">
        <f t="shared" si="17"/>
        <v>141962639435214.25</v>
      </c>
      <c r="Y317" s="4">
        <f t="shared" si="17"/>
        <v>146284066936515.59</v>
      </c>
      <c r="Z317" s="4">
        <f t="shared" si="17"/>
        <v>150787944567954.66</v>
      </c>
      <c r="AA317" s="4">
        <f t="shared" si="17"/>
        <v>155483084031426.94</v>
      </c>
      <c r="AB317" s="4">
        <f t="shared" si="17"/>
        <v>160378740013312.88</v>
      </c>
      <c r="AC317" s="4">
        <f t="shared" si="17"/>
        <v>165484632693326.66</v>
      </c>
      <c r="AD317" s="4">
        <f t="shared" si="17"/>
        <v>170810971400232.5</v>
      </c>
      <c r="AE317" s="4">
        <f t="shared" si="17"/>
        <v>176368479472904.69</v>
      </c>
      <c r="AF317" s="4">
        <f t="shared" si="17"/>
        <v>182168420388189.5</v>
      </c>
      <c r="AG317" s="4">
        <f t="shared" si="17"/>
        <v>188222625220162</v>
      </c>
      <c r="AH317" s="4">
        <f t="shared" si="17"/>
        <v>194543521498663.38</v>
      </c>
    </row>
    <row r="318" spans="2:58">
      <c r="B318" t="s">
        <v>7052</v>
      </c>
      <c r="C318" s="17" t="s">
        <v>7229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2:58">
      <c r="B319" t="s">
        <v>7053</v>
      </c>
      <c r="C319" t="s">
        <v>6979</v>
      </c>
      <c r="D319" s="4">
        <f>SUMIFS(D$215:D$232,$C$215:$C$232,$C319,$B$215:$B$232,$B319)+SUMIFS(D$256:D$273,$C$256:$C$273,$C319,$B$256:$B$273,$B319)</f>
        <v>33226000000000</v>
      </c>
      <c r="E319" s="4">
        <f t="shared" ref="E319:AH320" si="18">SUMIFS(E$215:E$232,$C$215:$C$232,$C319,$B$215:$B$232,$B319)+SUMIFS(E$256:E$273,$C$256:$C$273,$C319,$B$256:$B$273,$B319)</f>
        <v>32699000000000</v>
      </c>
      <c r="F319" s="4">
        <f t="shared" si="18"/>
        <v>31488000000000</v>
      </c>
      <c r="G319" s="4">
        <f t="shared" si="18"/>
        <v>30322000000000</v>
      </c>
      <c r="H319" s="4">
        <f t="shared" si="18"/>
        <v>29200000000000</v>
      </c>
      <c r="I319" s="4">
        <f t="shared" si="18"/>
        <v>28123000000000</v>
      </c>
      <c r="J319" s="4">
        <f t="shared" si="18"/>
        <v>27080000000000</v>
      </c>
      <c r="K319" s="4">
        <f t="shared" si="18"/>
        <v>26081000000000</v>
      </c>
      <c r="L319" s="4">
        <f t="shared" si="18"/>
        <v>25116000000000</v>
      </c>
      <c r="M319" s="4">
        <f t="shared" si="18"/>
        <v>24185000000000</v>
      </c>
      <c r="N319" s="4">
        <f t="shared" si="18"/>
        <v>23288000000000</v>
      </c>
      <c r="O319" s="4">
        <f t="shared" si="18"/>
        <v>22435000000000</v>
      </c>
      <c r="P319" s="4">
        <f t="shared" si="18"/>
        <v>21604000000000</v>
      </c>
      <c r="Q319" s="4">
        <f t="shared" si="18"/>
        <v>20798000000000</v>
      </c>
      <c r="R319" s="4">
        <f t="shared" si="18"/>
        <v>20034000000000</v>
      </c>
      <c r="S319" s="4">
        <f t="shared" si="18"/>
        <v>19294000000000</v>
      </c>
      <c r="T319" s="4">
        <f t="shared" si="18"/>
        <v>18576000000000</v>
      </c>
      <c r="U319" s="4">
        <f t="shared" si="18"/>
        <v>17892000000000</v>
      </c>
      <c r="V319" s="4">
        <f t="shared" si="18"/>
        <v>17230000000000</v>
      </c>
      <c r="W319" s="4">
        <f t="shared" si="18"/>
        <v>16591000000000</v>
      </c>
      <c r="X319" s="4">
        <f t="shared" si="18"/>
        <v>15974000000000</v>
      </c>
      <c r="Y319" s="4">
        <f t="shared" si="18"/>
        <v>15380000000000</v>
      </c>
      <c r="Z319" s="4">
        <f t="shared" si="18"/>
        <v>14818000000000</v>
      </c>
      <c r="AA319" s="4">
        <f t="shared" si="18"/>
        <v>14269000000000</v>
      </c>
      <c r="AB319" s="4">
        <f t="shared" si="18"/>
        <v>13741000000000</v>
      </c>
      <c r="AC319" s="4">
        <f t="shared" si="18"/>
        <v>13236000000000</v>
      </c>
      <c r="AD319" s="4">
        <f t="shared" si="18"/>
        <v>12743000000000</v>
      </c>
      <c r="AE319" s="4">
        <f t="shared" si="18"/>
        <v>12272000000000</v>
      </c>
      <c r="AF319" s="4">
        <f t="shared" si="18"/>
        <v>11813000000000</v>
      </c>
      <c r="AG319" s="4">
        <f t="shared" si="18"/>
        <v>11375000000000</v>
      </c>
      <c r="AH319" s="4">
        <f t="shared" si="18"/>
        <v>10958000000000</v>
      </c>
    </row>
    <row r="320" spans="2:58">
      <c r="B320" t="s">
        <v>7053</v>
      </c>
      <c r="C320" s="399" t="s">
        <v>6978</v>
      </c>
      <c r="D320" s="4">
        <f>SUMIFS(D$215:D$232,$C$215:$C$232,$C320,$B$215:$B$232,$B320)+SUMIFS(D$256:D$273,$C$256:$C$273,$C320,$B$256:$B$273,$B320)</f>
        <v>35378216689743.422</v>
      </c>
      <c r="E320" s="4">
        <f t="shared" si="18"/>
        <v>33222845479690.273</v>
      </c>
      <c r="F320" s="4">
        <f t="shared" si="18"/>
        <v>32701384703064.512</v>
      </c>
      <c r="G320" s="4">
        <f t="shared" si="18"/>
        <v>31491433469051.125</v>
      </c>
      <c r="H320" s="4">
        <f t="shared" si="18"/>
        <v>30326250430696.234</v>
      </c>
      <c r="I320" s="4">
        <f t="shared" si="18"/>
        <v>29204179164760.473</v>
      </c>
      <c r="J320" s="4">
        <f t="shared" si="18"/>
        <v>28123624535664.332</v>
      </c>
      <c r="K320" s="4">
        <f t="shared" si="18"/>
        <v>27083050427844.75</v>
      </c>
      <c r="L320" s="4">
        <f t="shared" si="18"/>
        <v>26080977562014.496</v>
      </c>
      <c r="M320" s="4">
        <f t="shared" si="18"/>
        <v>25115981392219.957</v>
      </c>
      <c r="N320" s="4">
        <f t="shared" si="18"/>
        <v>24186690080707.82</v>
      </c>
      <c r="O320" s="4">
        <f t="shared" si="18"/>
        <v>23291782547721.629</v>
      </c>
      <c r="P320" s="4">
        <f t="shared" si="18"/>
        <v>22429986593455.93</v>
      </c>
      <c r="Q320" s="4">
        <f t="shared" si="18"/>
        <v>21600077089498.059</v>
      </c>
      <c r="R320" s="4">
        <f t="shared" si="18"/>
        <v>20800874237186.633</v>
      </c>
      <c r="S320" s="4">
        <f t="shared" si="18"/>
        <v>20031241890410.727</v>
      </c>
      <c r="T320" s="4">
        <f t="shared" si="18"/>
        <v>19290085940465.527</v>
      </c>
      <c r="U320" s="4">
        <f t="shared" si="18"/>
        <v>18576352760668.305</v>
      </c>
      <c r="V320" s="4">
        <f t="shared" si="18"/>
        <v>17889027708523.574</v>
      </c>
      <c r="W320" s="4">
        <f t="shared" si="18"/>
        <v>17227133683308.203</v>
      </c>
      <c r="X320" s="4">
        <f t="shared" si="18"/>
        <v>16589729737025.799</v>
      </c>
      <c r="Y320" s="4">
        <f t="shared" si="18"/>
        <v>15975909736755.844</v>
      </c>
      <c r="Z320" s="4">
        <f t="shared" si="18"/>
        <v>15384801076495.877</v>
      </c>
      <c r="AA320" s="4">
        <f t="shared" si="18"/>
        <v>14815563436665.527</v>
      </c>
      <c r="AB320" s="4">
        <f t="shared" si="18"/>
        <v>14267387589508.902</v>
      </c>
      <c r="AC320" s="4">
        <f t="shared" si="18"/>
        <v>13739494248697.072</v>
      </c>
      <c r="AD320" s="4">
        <f t="shared" si="18"/>
        <v>13231132961495.279</v>
      </c>
      <c r="AE320" s="4">
        <f t="shared" si="18"/>
        <v>12741581041919.955</v>
      </c>
      <c r="AF320" s="4">
        <f t="shared" si="18"/>
        <v>12270142543368.916</v>
      </c>
      <c r="AG320" s="4">
        <f t="shared" si="18"/>
        <v>11816147269264.266</v>
      </c>
      <c r="AH320" s="4">
        <f t="shared" si="18"/>
        <v>11378949820301.488</v>
      </c>
    </row>
    <row r="321" spans="2:34">
      <c r="B321" t="s">
        <v>7053</v>
      </c>
      <c r="C321" s="17" t="s">
        <v>7229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2:34">
      <c r="B322" t="s">
        <v>7054</v>
      </c>
      <c r="C322" t="s">
        <v>6979</v>
      </c>
      <c r="D322" s="4">
        <f>SUMIFS(D$215:D$232,$C$215:$C$232,$C322,$B$215:$B$232,$B322)+SUMIFS(D$256:D$273,$C$256:$C$273,$C322,$B$256:$B$273,$B322)</f>
        <v>96365600000000</v>
      </c>
      <c r="E322" s="4">
        <f t="shared" ref="E322:AH323" si="19">SUMIFS(E$215:E$232,$C$215:$C$232,$C322,$B$215:$B$232,$B322)+SUMIFS(E$256:E$273,$C$256:$C$273,$C322,$B$256:$B$273,$B322)</f>
        <v>91430900000000</v>
      </c>
      <c r="F322" s="4">
        <f t="shared" si="19"/>
        <v>90757100000000</v>
      </c>
      <c r="G322" s="4">
        <f t="shared" si="19"/>
        <v>86007600000000</v>
      </c>
      <c r="H322" s="4">
        <f t="shared" si="19"/>
        <v>81504500000000</v>
      </c>
      <c r="I322" s="4">
        <f t="shared" si="19"/>
        <v>77242800000000</v>
      </c>
      <c r="J322" s="4">
        <f t="shared" si="19"/>
        <v>73203400000000</v>
      </c>
      <c r="K322" s="4">
        <f t="shared" si="19"/>
        <v>69374400000000</v>
      </c>
      <c r="L322" s="4">
        <f t="shared" si="19"/>
        <v>65746800000000</v>
      </c>
      <c r="M322" s="4">
        <f t="shared" si="19"/>
        <v>62305400000000</v>
      </c>
      <c r="N322" s="4">
        <f t="shared" si="19"/>
        <v>59053400000000</v>
      </c>
      <c r="O322" s="4">
        <f t="shared" si="19"/>
        <v>55968600000000</v>
      </c>
      <c r="P322" s="4">
        <f t="shared" si="19"/>
        <v>53049200000000</v>
      </c>
      <c r="Q322" s="4">
        <f t="shared" si="19"/>
        <v>50275000000000</v>
      </c>
      <c r="R322" s="4">
        <f t="shared" si="19"/>
        <v>47646100000000</v>
      </c>
      <c r="S322" s="4">
        <f t="shared" si="19"/>
        <v>45160400000000</v>
      </c>
      <c r="T322" s="4">
        <f t="shared" si="19"/>
        <v>42808000000000</v>
      </c>
      <c r="U322" s="4">
        <f t="shared" si="19"/>
        <v>40568800000000</v>
      </c>
      <c r="V322" s="4">
        <f t="shared" si="19"/>
        <v>38460900000000</v>
      </c>
      <c r="W322" s="4">
        <f t="shared" si="19"/>
        <v>36455100000000</v>
      </c>
      <c r="X322" s="4">
        <f t="shared" si="19"/>
        <v>34548600000000</v>
      </c>
      <c r="Y322" s="4">
        <f t="shared" si="19"/>
        <v>32753300000000</v>
      </c>
      <c r="Z322" s="4">
        <f t="shared" si="19"/>
        <v>31048200000000</v>
      </c>
      <c r="AA322" s="4">
        <f t="shared" si="19"/>
        <v>29422200000000</v>
      </c>
      <c r="AB322" s="4">
        <f t="shared" si="19"/>
        <v>27894500000000</v>
      </c>
      <c r="AC322" s="4">
        <f t="shared" si="19"/>
        <v>26444900000000</v>
      </c>
      <c r="AD322" s="4">
        <f t="shared" si="19"/>
        <v>25064500000000</v>
      </c>
      <c r="AE322" s="4">
        <f t="shared" si="19"/>
        <v>23760300000000</v>
      </c>
      <c r="AF322" s="4">
        <f t="shared" si="19"/>
        <v>22524200000000</v>
      </c>
      <c r="AG322" s="4">
        <f t="shared" si="19"/>
        <v>21355300000000</v>
      </c>
      <c r="AH322" s="4">
        <f t="shared" si="19"/>
        <v>20242500000000</v>
      </c>
    </row>
    <row r="323" spans="2:34">
      <c r="B323" t="s">
        <v>7054</v>
      </c>
      <c r="C323" s="399" t="s">
        <v>6978</v>
      </c>
      <c r="D323" s="4">
        <f>SUMIFS(D$215:D$232,$C$215:$C$232,$C323,$B$215:$B$232,$B323)+SUMIFS(D$256:D$273,$C$256:$C$273,$C323,$B$256:$B$273,$B323)</f>
        <v>97054667169753.734</v>
      </c>
      <c r="E323" s="4">
        <f t="shared" si="19"/>
        <v>91503188409486.906</v>
      </c>
      <c r="F323" s="4">
        <f t="shared" si="19"/>
        <v>91281791565649.359</v>
      </c>
      <c r="G323" s="4">
        <f t="shared" si="19"/>
        <v>86506172959250.156</v>
      </c>
      <c r="H323" s="4">
        <f t="shared" si="19"/>
        <v>81981356434166.656</v>
      </c>
      <c r="I323" s="4">
        <f t="shared" si="19"/>
        <v>77694134791167.578</v>
      </c>
      <c r="J323" s="4">
        <f t="shared" si="19"/>
        <v>73631997656071.016</v>
      </c>
      <c r="K323" s="4">
        <f t="shared" si="19"/>
        <v>69783094664807.656</v>
      </c>
      <c r="L323" s="4">
        <f t="shared" si="19"/>
        <v>66136200595354.445</v>
      </c>
      <c r="M323" s="4">
        <f t="shared" si="19"/>
        <v>62680682343514.336</v>
      </c>
      <c r="N323" s="4">
        <f t="shared" si="19"/>
        <v>59406467644972.352</v>
      </c>
      <c r="O323" s="4">
        <f t="shared" si="19"/>
        <v>56304015451223.516</v>
      </c>
      <c r="P323" s="4">
        <f t="shared" si="19"/>
        <v>53364287871860.281</v>
      </c>
      <c r="Q323" s="4">
        <f t="shared" si="19"/>
        <v>50578723600339.891</v>
      </c>
      <c r="R323" s="4">
        <f t="shared" si="19"/>
        <v>47939212744739.609</v>
      </c>
      <c r="S323" s="4">
        <f t="shared" si="19"/>
        <v>45438072989163.086</v>
      </c>
      <c r="T323" s="4">
        <f t="shared" si="19"/>
        <v>43068027015396.016</v>
      </c>
      <c r="U323" s="4">
        <f t="shared" si="19"/>
        <v>40822181118136.234</v>
      </c>
      <c r="V323" s="4">
        <f t="shared" si="19"/>
        <v>38694004950652.648</v>
      </c>
      <c r="W323" s="4">
        <f t="shared" si="19"/>
        <v>36677312341069.922</v>
      </c>
      <c r="X323" s="4">
        <f t="shared" si="19"/>
        <v>34766243122641.402</v>
      </c>
      <c r="Y323" s="4">
        <f t="shared" si="19"/>
        <v>32955245924370.617</v>
      </c>
      <c r="Z323" s="4">
        <f t="shared" si="19"/>
        <v>31239061871180.699</v>
      </c>
      <c r="AA323" s="4">
        <f t="shared" si="19"/>
        <v>29612709145520.188</v>
      </c>
      <c r="AB323" s="4">
        <f t="shared" si="19"/>
        <v>28071468364839.73</v>
      </c>
      <c r="AC323" s="4">
        <f t="shared" si="19"/>
        <v>26610868731786.152</v>
      </c>
      <c r="AD323" s="4">
        <f t="shared" si="19"/>
        <v>25226674916243.945</v>
      </c>
      <c r="AE323" s="4">
        <f t="shared" si="19"/>
        <v>23914874630517.504</v>
      </c>
      <c r="AF323" s="4">
        <f t="shared" si="19"/>
        <v>22671666860995.688</v>
      </c>
      <c r="AG323" s="4">
        <f t="shared" si="19"/>
        <v>21493450721580.395</v>
      </c>
      <c r="AH323" s="4">
        <f t="shared" si="19"/>
        <v>20376814895998.059</v>
      </c>
    </row>
    <row r="324" spans="2:34">
      <c r="B324" t="s">
        <v>7054</v>
      </c>
      <c r="C324" s="17" t="s">
        <v>7229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2:34">
      <c r="B325" t="s">
        <v>7055</v>
      </c>
      <c r="C325" t="s">
        <v>6979</v>
      </c>
      <c r="D325" s="4">
        <f>SUMIFS(D$215:D$232,$C$215:$C$232,$C325,$B$215:$B$232,$B325)+SUMIFS(D$256:D$273,$C$256:$C$273,$C325,$B$256:$B$273,$B325)</f>
        <v>102289100000000</v>
      </c>
      <c r="E325" s="4">
        <f>SUMIFS(E$215:E$232,$C$215:$C$232,$C325,$B$215:$B$232,$B325)+SUMIFS(E$256:E$273,$C$256:$C$273,$C325,$B$256:$B$273,$B325)</f>
        <v>99882700000000</v>
      </c>
      <c r="F325" s="4">
        <f t="shared" ref="F325:AH325" si="20">SUMIFS(F$215:F$232,$C$215:$C$232,$C325,$B$215:$B$232,$B325)+SUMIFS(F$256:F$273,$C$256:$C$273,$C325,$B$256:$B$273,$B325)</f>
        <v>96792900000000</v>
      </c>
      <c r="G325" s="4">
        <f t="shared" si="20"/>
        <v>92800500000000</v>
      </c>
      <c r="H325" s="4">
        <f t="shared" si="20"/>
        <v>88965400000000</v>
      </c>
      <c r="I325" s="4">
        <f t="shared" si="20"/>
        <v>85297700000000</v>
      </c>
      <c r="J325" s="4">
        <f t="shared" si="20"/>
        <v>81785200000000</v>
      </c>
      <c r="K325" s="4">
        <f t="shared" si="20"/>
        <v>78416900000000</v>
      </c>
      <c r="L325" s="4">
        <f t="shared" si="20"/>
        <v>75192900000000</v>
      </c>
      <c r="M325" s="4">
        <f t="shared" si="20"/>
        <v>72102800000000</v>
      </c>
      <c r="N325" s="4">
        <f t="shared" si="20"/>
        <v>69154900000000</v>
      </c>
      <c r="O325" s="4">
        <f t="shared" si="20"/>
        <v>66329800000000</v>
      </c>
      <c r="P325" s="4">
        <f t="shared" si="20"/>
        <v>63625300000000</v>
      </c>
      <c r="Q325" s="4">
        <f t="shared" si="20"/>
        <v>61021600000000</v>
      </c>
      <c r="R325" s="4">
        <f t="shared" si="20"/>
        <v>58527600000000</v>
      </c>
      <c r="S325" s="4">
        <f t="shared" si="20"/>
        <v>56148000000000</v>
      </c>
      <c r="T325" s="4">
        <f t="shared" si="20"/>
        <v>53859700000000</v>
      </c>
      <c r="U325" s="4">
        <f t="shared" si="20"/>
        <v>51675500000000</v>
      </c>
      <c r="V325" s="4">
        <f t="shared" si="20"/>
        <v>49579300000000</v>
      </c>
      <c r="W325" s="4">
        <f t="shared" si="20"/>
        <v>47569800000000</v>
      </c>
      <c r="X325" s="4">
        <f t="shared" si="20"/>
        <v>45643900000000</v>
      </c>
      <c r="Y325" s="4">
        <f t="shared" si="20"/>
        <v>43788500000000</v>
      </c>
      <c r="Z325" s="4">
        <f t="shared" si="20"/>
        <v>42025600000000</v>
      </c>
      <c r="AA325" s="4">
        <f t="shared" si="20"/>
        <v>40328800000000</v>
      </c>
      <c r="AB325" s="4">
        <f t="shared" si="20"/>
        <v>38706300000000</v>
      </c>
      <c r="AC325" s="4">
        <f t="shared" si="20"/>
        <v>37139700000000</v>
      </c>
      <c r="AD325" s="4">
        <f t="shared" si="20"/>
        <v>35643940000000</v>
      </c>
      <c r="AE325" s="4">
        <f t="shared" si="20"/>
        <v>34221210000000</v>
      </c>
      <c r="AF325" s="4">
        <f t="shared" si="20"/>
        <v>32847350000000</v>
      </c>
      <c r="AG325" s="4">
        <f t="shared" si="20"/>
        <v>31531350000000</v>
      </c>
      <c r="AH325" s="4">
        <f t="shared" si="20"/>
        <v>30261590000000</v>
      </c>
    </row>
    <row r="326" spans="2:34">
      <c r="B326" t="s">
        <v>7055</v>
      </c>
      <c r="C326" s="399" t="s">
        <v>6978</v>
      </c>
      <c r="D326" s="4">
        <f>SUMIFS(D$215:D$232,$C$215:$C$232,$C326,$B$215:$B$232,$B326)+SUMIFS(D$256:D$273,$C$256:$C$273,$C326,$B$256:$B$273,$B326)</f>
        <v>107503112156986.89</v>
      </c>
      <c r="E326" s="4">
        <f t="shared" ref="E326:AH326" si="21">SUMIFS(E$215:E$232,$C$215:$C$232,$C326,$B$215:$B$232,$B326)+SUMIFS(E$256:E$273,$C$256:$C$273,$C326,$B$256:$B$273,$B326)</f>
        <v>101063539814609.17</v>
      </c>
      <c r="F326" s="4">
        <f t="shared" si="21"/>
        <v>99846677527194.656</v>
      </c>
      <c r="G326" s="4">
        <f t="shared" si="21"/>
        <v>95727173980048.422</v>
      </c>
      <c r="H326" s="4">
        <f t="shared" si="21"/>
        <v>91782626417514.516</v>
      </c>
      <c r="I326" s="4">
        <f t="shared" si="21"/>
        <v>88005367147433.781</v>
      </c>
      <c r="J326" s="4">
        <f t="shared" si="21"/>
        <v>84388075481255.563</v>
      </c>
      <c r="K326" s="4">
        <f t="shared" si="21"/>
        <v>80923761540057.281</v>
      </c>
      <c r="L326" s="4">
        <f t="shared" si="21"/>
        <v>77605750837548.094</v>
      </c>
      <c r="M326" s="4">
        <f t="shared" si="21"/>
        <v>74427669601884.688</v>
      </c>
      <c r="N326" s="4">
        <f t="shared" si="21"/>
        <v>71383430800038.531</v>
      </c>
      <c r="O326" s="4">
        <f t="shared" si="21"/>
        <v>68467220830269.258</v>
      </c>
      <c r="P326" s="4">
        <f t="shared" si="21"/>
        <v>65673486849980.344</v>
      </c>
      <c r="Q326" s="4">
        <f t="shared" si="21"/>
        <v>62996924707869.266</v>
      </c>
      <c r="R326" s="4">
        <f t="shared" si="21"/>
        <v>60432467450835.375</v>
      </c>
      <c r="S326" s="4">
        <f t="shared" si="21"/>
        <v>57975274377582.406</v>
      </c>
      <c r="T326" s="4">
        <f t="shared" si="21"/>
        <v>55620720612251.109</v>
      </c>
      <c r="U326" s="4">
        <f t="shared" si="21"/>
        <v>53364387172745.195</v>
      </c>
      <c r="V326" s="4">
        <f t="shared" si="21"/>
        <v>51202051509674.188</v>
      </c>
      <c r="W326" s="4">
        <f t="shared" si="21"/>
        <v>49129678493033.82</v>
      </c>
      <c r="X326" s="4">
        <f t="shared" si="21"/>
        <v>47143411824880.609</v>
      </c>
      <c r="Y326" s="4">
        <f t="shared" si="21"/>
        <v>45239565857336.344</v>
      </c>
      <c r="Z326" s="4">
        <f t="shared" si="21"/>
        <v>43414617796282.484</v>
      </c>
      <c r="AA326" s="4">
        <f t="shared" si="21"/>
        <v>41665200272077.227</v>
      </c>
      <c r="AB326" s="4">
        <f t="shared" si="21"/>
        <v>39988094259551.938</v>
      </c>
      <c r="AC326" s="4">
        <f t="shared" si="21"/>
        <v>38380222330420.375</v>
      </c>
      <c r="AD326" s="4">
        <f t="shared" si="21"/>
        <v>36838642222067.672</v>
      </c>
      <c r="AE326" s="4">
        <f t="shared" si="21"/>
        <v>35360540707476.766</v>
      </c>
      <c r="AF326" s="4">
        <f t="shared" si="21"/>
        <v>33943227751801.563</v>
      </c>
      <c r="AG326" s="4">
        <f t="shared" si="21"/>
        <v>32584130941809.762</v>
      </c>
      <c r="AH326" s="4">
        <f t="shared" si="21"/>
        <v>31280790175095.941</v>
      </c>
    </row>
    <row r="327" spans="2:34">
      <c r="B327" t="s">
        <v>7055</v>
      </c>
      <c r="C327" s="17" t="s">
        <v>7229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L110"/>
  <sheetViews>
    <sheetView topLeftCell="A80" zoomScale="110" zoomScaleNormal="110" workbookViewId="0">
      <selection activeCell="F80" sqref="F80"/>
    </sheetView>
  </sheetViews>
  <sheetFormatPr defaultRowHeight="14.5"/>
  <cols>
    <col min="3" max="3" width="22.453125" customWidth="1"/>
    <col min="4" max="34" width="10.1796875" bestFit="1" customWidth="1"/>
    <col min="38" max="38" width="10.17968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29621.047619047575</v>
      </c>
      <c r="T8" s="17">
        <v>28910.761904761894</v>
      </c>
      <c r="U8" s="17">
        <v>28200.476190476213</v>
      </c>
      <c r="V8" s="17">
        <v>27490.190476190299</v>
      </c>
      <c r="W8" s="17">
        <v>26779.904761904618</v>
      </c>
      <c r="X8" s="17">
        <v>26069.619047618937</v>
      </c>
      <c r="Y8" s="17">
        <v>25359.333333333256</v>
      </c>
      <c r="Z8" s="17">
        <v>24649.047619047575</v>
      </c>
      <c r="AA8" s="17">
        <v>23938.761904761894</v>
      </c>
      <c r="AB8" s="17">
        <v>23228.476190476213</v>
      </c>
      <c r="AC8" s="17">
        <v>22518.190476190299</v>
      </c>
      <c r="AD8" s="17">
        <v>21807.904761904618</v>
      </c>
      <c r="AE8" s="17">
        <v>21097.619047618937</v>
      </c>
      <c r="AF8" s="17">
        <v>20387.333333333256</v>
      </c>
      <c r="AG8" s="17">
        <v>19677.047619047575</v>
      </c>
      <c r="AH8" s="17">
        <v>18966.761904761894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61573.523809524253</v>
      </c>
      <c r="T9" s="17">
        <v>62908.58095238125</v>
      </c>
      <c r="U9" s="17">
        <v>64243.638095238712</v>
      </c>
      <c r="V9" s="17">
        <v>65578.695238095708</v>
      </c>
      <c r="W9" s="17">
        <v>66913.752380952705</v>
      </c>
      <c r="X9" s="17">
        <v>68248.809523809701</v>
      </c>
      <c r="Y9" s="17">
        <v>69583.866666667163</v>
      </c>
      <c r="Z9" s="17">
        <v>70918.92380952416</v>
      </c>
      <c r="AA9" s="17">
        <v>72253.980952381156</v>
      </c>
      <c r="AB9" s="17">
        <v>73589.038095238619</v>
      </c>
      <c r="AC9" s="17">
        <v>74924.095238095615</v>
      </c>
      <c r="AD9" s="17">
        <v>76259.152380952612</v>
      </c>
      <c r="AE9" s="17">
        <v>77594.209523810074</v>
      </c>
      <c r="AF9" s="17">
        <v>78929.26666666707</v>
      </c>
      <c r="AG9" s="17">
        <v>80264.323809524067</v>
      </c>
      <c r="AH9" s="17">
        <v>81599.380952381529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18791.904761904851</v>
      </c>
      <c r="T10" s="17">
        <v>18294.226190476213</v>
      </c>
      <c r="U10" s="17">
        <v>17796.547619047691</v>
      </c>
      <c r="V10" s="17">
        <v>17298.869047619053</v>
      </c>
      <c r="W10" s="17">
        <v>16801.190476190532</v>
      </c>
      <c r="X10" s="17">
        <v>16303.511904761894</v>
      </c>
      <c r="Y10" s="17">
        <v>15805.833333333372</v>
      </c>
      <c r="Z10" s="17">
        <v>15308.154761904851</v>
      </c>
      <c r="AA10" s="17">
        <v>14810.476190476213</v>
      </c>
      <c r="AB10" s="17">
        <v>14312.797619047691</v>
      </c>
      <c r="AC10" s="17">
        <v>13815.119047619053</v>
      </c>
      <c r="AD10" s="17">
        <v>13317.440476190532</v>
      </c>
      <c r="AE10" s="17">
        <v>12819.761904761894</v>
      </c>
      <c r="AF10" s="17">
        <v>12322.083333333372</v>
      </c>
      <c r="AG10" s="17">
        <v>11824.404761904851</v>
      </c>
      <c r="AH10" s="17">
        <v>11326.726190476213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2081.0761904761894</v>
      </c>
      <c r="T11" s="17">
        <v>2099.8690476190459</v>
      </c>
      <c r="U11" s="17">
        <v>2118.6619047619024</v>
      </c>
      <c r="V11" s="17">
        <v>2137.4547619047589</v>
      </c>
      <c r="W11" s="17">
        <v>2156.2476190476154</v>
      </c>
      <c r="X11" s="17">
        <v>2175.040476190472</v>
      </c>
      <c r="Y11" s="17">
        <v>2193.8333333333285</v>
      </c>
      <c r="Z11" s="17">
        <v>2212.626190476185</v>
      </c>
      <c r="AA11" s="17">
        <v>2231.4190476190488</v>
      </c>
      <c r="AB11" s="17">
        <v>2250.2119047619053</v>
      </c>
      <c r="AC11" s="17">
        <v>2269.0047619047618</v>
      </c>
      <c r="AD11" s="17">
        <v>2287.7976190476184</v>
      </c>
      <c r="AE11" s="17">
        <v>2306.5904761904749</v>
      </c>
      <c r="AF11" s="17">
        <v>2325.3833333333314</v>
      </c>
      <c r="AG11" s="17">
        <v>2344.1761904761879</v>
      </c>
      <c r="AH11" s="17">
        <v>2362.9690476190444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1369.6190476190532</v>
      </c>
      <c r="T15" s="17">
        <v>1393.1547619047633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1060</v>
      </c>
      <c r="T17" s="17">
        <v>1060</v>
      </c>
      <c r="U17" s="17">
        <v>1060</v>
      </c>
      <c r="V17" s="17">
        <v>1060</v>
      </c>
      <c r="W17" s="17">
        <v>1060</v>
      </c>
      <c r="X17" s="17">
        <v>1060</v>
      </c>
      <c r="Y17" s="17">
        <v>1060</v>
      </c>
      <c r="Z17" s="17">
        <v>1060</v>
      </c>
      <c r="AA17" s="17">
        <v>1060</v>
      </c>
      <c r="AB17" s="17">
        <v>1060</v>
      </c>
      <c r="AC17" s="17">
        <v>1060</v>
      </c>
      <c r="AD17" s="17">
        <v>1060</v>
      </c>
      <c r="AE17" s="17">
        <v>1060</v>
      </c>
      <c r="AF17" s="17">
        <v>1060</v>
      </c>
      <c r="AG17" s="17">
        <v>1060</v>
      </c>
      <c r="AH17" s="17">
        <v>1060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5" spans="2:34" hidden="1"/>
    <row r="26" spans="2:34" hidden="1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 hidden="1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36992</v>
      </c>
      <c r="G27" s="21">
        <f>INDEX(NoSettings!$C$2:$AG$6843,MATCH($C27,NoSettings!$A$2:$A$6843,0),MATCH(G$26,NoSettings!$C$1:$AG$1,0))</f>
        <v>37250</v>
      </c>
      <c r="H27" s="21">
        <f>INDEX(NoSettings!$C$2:$AG$6843,MATCH($C27,NoSettings!$A$2:$A$6843,0),MATCH(H$26,NoSettings!$C$1:$AG$1,0))</f>
        <v>37508</v>
      </c>
      <c r="I27" s="21">
        <f>INDEX(NoSettings!$C$2:$AG$6843,MATCH($C27,NoSettings!$A$2:$A$6843,0),MATCH(I$26,NoSettings!$C$1:$AG$1,0))</f>
        <v>36218</v>
      </c>
      <c r="J27" s="21">
        <f>INDEX(NoSettings!$C$2:$AG$6843,MATCH($C27,NoSettings!$A$2:$A$6843,0),MATCH(J$26,NoSettings!$C$1:$AG$1,0))</f>
        <v>36218</v>
      </c>
      <c r="K27" s="21">
        <f>INDEX(NoSettings!$C$2:$AG$6843,MATCH($C27,NoSettings!$A$2:$A$6843,0),MATCH(K$26,NoSettings!$C$1:$AG$1,0))</f>
        <v>35702</v>
      </c>
      <c r="L27" s="21">
        <f>INDEX(NoSettings!$C$2:$AG$6843,MATCH($C27,NoSettings!$A$2:$A$6843,0),MATCH(L$26,NoSettings!$C$1:$AG$1,0))</f>
        <v>34412</v>
      </c>
      <c r="M27" s="21">
        <f>INDEX(NoSettings!$C$2:$AG$6843,MATCH($C27,NoSettings!$A$2:$A$6843,0),MATCH(M$26,NoSettings!$C$1:$AG$1,0))</f>
        <v>33380</v>
      </c>
      <c r="N27" s="21">
        <f>INDEX(NoSettings!$C$2:$AG$6843,MATCH($C27,NoSettings!$A$2:$A$6843,0),MATCH(N$26,NoSettings!$C$1:$AG$1,0))</f>
        <v>32864</v>
      </c>
      <c r="O27" s="21">
        <f>INDEX(NoSettings!$C$2:$AG$6843,MATCH($C27,NoSettings!$A$2:$A$6843,0),MATCH(O$26,NoSettings!$C$1:$AG$1,0))</f>
        <v>32348</v>
      </c>
      <c r="P27" s="21">
        <f>INDEX(NoSettings!$C$2:$AG$6843,MATCH($C27,NoSettings!$A$2:$A$6843,0),MATCH(P$26,NoSettings!$C$1:$AG$1,0))</f>
        <v>31832</v>
      </c>
      <c r="Q27" s="21">
        <f>INDEX(NoSettings!$C$2:$AG$6843,MATCH($C27,NoSettings!$A$2:$A$6843,0),MATCH(Q$26,NoSettings!$C$1:$AG$1,0))</f>
        <v>32348</v>
      </c>
      <c r="R27" s="21">
        <f>INDEX(NoSettings!$C$2:$AG$6843,MATCH($C27,NoSettings!$A$2:$A$6843,0),MATCH(R$26,NoSettings!$C$1:$AG$1,0))</f>
        <v>31574</v>
      </c>
      <c r="S27" s="21">
        <f>INDEX(NoSettings!$C$2:$AG$6843,MATCH($C27,NoSettings!$A$2:$A$6843,0),MATCH(S$26,NoSettings!$C$1:$AG$1,0))</f>
        <v>31574</v>
      </c>
      <c r="T27" s="21">
        <f>INDEX(NoSettings!$C$2:$AG$6843,MATCH($C27,NoSettings!$A$2:$A$6843,0),MATCH(T$26,NoSettings!$C$1:$AG$1,0))</f>
        <v>31574</v>
      </c>
      <c r="U27" s="21">
        <f>INDEX(NoSettings!$C$2:$AG$6843,MATCH($C27,NoSettings!$A$2:$A$6843,0),MATCH(U$26,NoSettings!$C$1:$AG$1,0))</f>
        <v>30284</v>
      </c>
      <c r="V27" s="21">
        <f>INDEX(NoSettings!$C$2:$AG$6843,MATCH($C27,NoSettings!$A$2:$A$6843,0),MATCH(V$26,NoSettings!$C$1:$AG$1,0))</f>
        <v>27962</v>
      </c>
      <c r="W27" s="21">
        <f>INDEX(NoSettings!$C$2:$AG$6843,MATCH($C27,NoSettings!$A$2:$A$6843,0),MATCH(W$26,NoSettings!$C$1:$AG$1,0))</f>
        <v>27704</v>
      </c>
      <c r="X27" s="21">
        <f>INDEX(NoSettings!$C$2:$AG$6843,MATCH($C27,NoSettings!$A$2:$A$6843,0),MATCH(X$26,NoSettings!$C$1:$AG$1,0))</f>
        <v>28220</v>
      </c>
      <c r="Y27" s="21">
        <f>INDEX(NoSettings!$C$2:$AG$6843,MATCH($C27,NoSettings!$A$2:$A$6843,0),MATCH(Y$26,NoSettings!$C$1:$AG$1,0))</f>
        <v>28736</v>
      </c>
      <c r="Z27" s="21">
        <f>INDEX(NoSettings!$C$2:$AG$6843,MATCH($C27,NoSettings!$A$2:$A$6843,0),MATCH(Z$26,NoSettings!$C$1:$AG$1,0))</f>
        <v>29252</v>
      </c>
      <c r="AA27" s="21">
        <f>INDEX(NoSettings!$C$2:$AG$6843,MATCH($C27,NoSettings!$A$2:$A$6843,0),MATCH(AA$26,NoSettings!$C$1:$AG$1,0))</f>
        <v>29768</v>
      </c>
      <c r="AB27" s="21">
        <f>INDEX(NoSettings!$C$2:$AG$6843,MATCH($C27,NoSettings!$A$2:$A$6843,0),MATCH(AB$26,NoSettings!$C$1:$AG$1,0))</f>
        <v>28736</v>
      </c>
      <c r="AC27" s="21">
        <f>INDEX(NoSettings!$C$2:$AG$6843,MATCH($C27,NoSettings!$A$2:$A$6843,0),MATCH(AC$26,NoSettings!$C$1:$AG$1,0))</f>
        <v>28994</v>
      </c>
      <c r="AD27" s="21">
        <f>INDEX(NoSettings!$C$2:$AG$6843,MATCH($C27,NoSettings!$A$2:$A$6843,0),MATCH(AD$26,NoSettings!$C$1:$AG$1,0))</f>
        <v>24866</v>
      </c>
      <c r="AE27" s="21">
        <f>INDEX(NoSettings!$C$2:$AG$6843,MATCH($C27,NoSettings!$A$2:$A$6843,0),MATCH(AE$26,NoSettings!$C$1:$AG$1,0))</f>
        <v>20480</v>
      </c>
      <c r="AF27" s="21">
        <f>INDEX(NoSettings!$C$2:$AG$6843,MATCH($C27,NoSettings!$A$2:$A$6843,0),MATCH(AF$26,NoSettings!$C$1:$AG$1,0))</f>
        <v>20738</v>
      </c>
      <c r="AG27" s="21">
        <f>INDEX(NoSettings!$C$2:$AG$6843,MATCH($C27,NoSettings!$A$2:$A$6843,0),MATCH(AG$26,NoSettings!$C$1:$AG$1,0))</f>
        <v>21254</v>
      </c>
      <c r="AH27" s="21">
        <f>INDEX(NoSettings!$C$2:$AG$6843,MATCH($C27,NoSettings!$A$2:$A$6843,0),MATCH(AH$26,NoSettings!$C$1:$AG$1,0))</f>
        <v>21512</v>
      </c>
    </row>
    <row r="28" spans="2:34" hidden="1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39655</v>
      </c>
      <c r="F28" s="21">
        <f>INDEX(NoSettings!$C$2:$AG$6843,MATCH($C28,NoSettings!$A$2:$A$6843,0),MATCH(F$26,NoSettings!$C$1:$AG$1,0))</f>
        <v>40117</v>
      </c>
      <c r="G28" s="21">
        <f>INDEX(NoSettings!$C$2:$AG$6843,MATCH($C28,NoSettings!$A$2:$A$6843,0),MATCH(G$26,NoSettings!$C$1:$AG$1,0))</f>
        <v>41195</v>
      </c>
      <c r="H28" s="21">
        <f>INDEX(NoSettings!$C$2:$AG$6843,MATCH($C28,NoSettings!$A$2:$A$6843,0),MATCH(H$26,NoSettings!$C$1:$AG$1,0))</f>
        <v>42427</v>
      </c>
      <c r="I28" s="21">
        <f>INDEX(NoSettings!$C$2:$AG$6843,MATCH($C28,NoSettings!$A$2:$A$6843,0),MATCH(I$26,NoSettings!$C$1:$AG$1,0))</f>
        <v>45661</v>
      </c>
      <c r="J28" s="21">
        <f>INDEX(NoSettings!$C$2:$AG$6843,MATCH($C28,NoSettings!$A$2:$A$6843,0),MATCH(J$26,NoSettings!$C$1:$AG$1,0))</f>
        <v>47817</v>
      </c>
      <c r="K28" s="21">
        <f>INDEX(NoSettings!$C$2:$AG$6843,MATCH($C28,NoSettings!$A$2:$A$6843,0),MATCH(K$26,NoSettings!$C$1:$AG$1,0))</f>
        <v>50127</v>
      </c>
      <c r="L28" s="21">
        <f>INDEX(NoSettings!$C$2:$AG$6843,MATCH($C28,NoSettings!$A$2:$A$6843,0),MATCH(L$26,NoSettings!$C$1:$AG$1,0))</f>
        <v>52745</v>
      </c>
      <c r="M28" s="21">
        <f>INDEX(NoSettings!$C$2:$AG$6843,MATCH($C28,NoSettings!$A$2:$A$6843,0),MATCH(M$26,NoSettings!$C$1:$AG$1,0))</f>
        <v>55209</v>
      </c>
      <c r="N28" s="21">
        <f>INDEX(NoSettings!$C$2:$AG$6843,MATCH($C28,NoSettings!$A$2:$A$6843,0),MATCH(N$26,NoSettings!$C$1:$AG$1,0))</f>
        <v>57057</v>
      </c>
      <c r="O28" s="21">
        <f>INDEX(NoSettings!$C$2:$AG$6843,MATCH($C28,NoSettings!$A$2:$A$6843,0),MATCH(O$26,NoSettings!$C$1:$AG$1,0))</f>
        <v>59213</v>
      </c>
      <c r="P28" s="21">
        <f>INDEX(NoSettings!$C$2:$AG$6843,MATCH($C28,NoSettings!$A$2:$A$6843,0),MATCH(P$26,NoSettings!$C$1:$AG$1,0))</f>
        <v>61369</v>
      </c>
      <c r="Q28" s="21">
        <f>INDEX(NoSettings!$C$2:$AG$6843,MATCH($C28,NoSettings!$A$2:$A$6843,0),MATCH(Q$26,NoSettings!$C$1:$AG$1,0))</f>
        <v>63371</v>
      </c>
      <c r="R28" s="21">
        <f>INDEX(NoSettings!$C$2:$AG$6843,MATCH($C28,NoSettings!$A$2:$A$6843,0),MATCH(R$26,NoSettings!$C$1:$AG$1,0))</f>
        <v>66605</v>
      </c>
      <c r="S28" s="21">
        <f>INDEX(NoSettings!$C$2:$AG$6843,MATCH($C28,NoSettings!$A$2:$A$6843,0),MATCH(S$26,NoSettings!$C$1:$AG$1,0))</f>
        <v>68915</v>
      </c>
      <c r="T28" s="21">
        <f>INDEX(NoSettings!$C$2:$AG$6843,MATCH($C28,NoSettings!$A$2:$A$6843,0),MATCH(T$26,NoSettings!$C$1:$AG$1,0))</f>
        <v>70609</v>
      </c>
      <c r="U28" s="21">
        <f>INDEX(NoSettings!$C$2:$AG$6843,MATCH($C28,NoSettings!$A$2:$A$6843,0),MATCH(U$26,NoSettings!$C$1:$AG$1,0))</f>
        <v>73535</v>
      </c>
      <c r="V28" s="21">
        <f>INDEX(NoSettings!$C$2:$AG$6843,MATCH($C28,NoSettings!$A$2:$A$6843,0),MATCH(V$26,NoSettings!$C$1:$AG$1,0))</f>
        <v>76615</v>
      </c>
      <c r="W28" s="21">
        <f>INDEX(NoSettings!$C$2:$AG$6843,MATCH($C28,NoSettings!$A$2:$A$6843,0),MATCH(W$26,NoSettings!$C$1:$AG$1,0))</f>
        <v>78617</v>
      </c>
      <c r="X28" s="21">
        <f>INDEX(NoSettings!$C$2:$AG$6843,MATCH($C28,NoSettings!$A$2:$A$6843,0),MATCH(X$26,NoSettings!$C$1:$AG$1,0))</f>
        <v>79387</v>
      </c>
      <c r="Y28" s="21">
        <f>INDEX(NoSettings!$C$2:$AG$6843,MATCH($C28,NoSettings!$A$2:$A$6843,0),MATCH(Y$26,NoSettings!$C$1:$AG$1,0))</f>
        <v>80619</v>
      </c>
      <c r="Z28" s="21">
        <f>INDEX(NoSettings!$C$2:$AG$6843,MATCH($C28,NoSettings!$A$2:$A$6843,0),MATCH(Z$26,NoSettings!$C$1:$AG$1,0))</f>
        <v>83237</v>
      </c>
      <c r="AA28" s="21">
        <f>INDEX(NoSettings!$C$2:$AG$6843,MATCH($C28,NoSettings!$A$2:$A$6843,0),MATCH(AA$26,NoSettings!$C$1:$AG$1,0))</f>
        <v>82621</v>
      </c>
      <c r="AB28" s="21">
        <f>INDEX(NoSettings!$C$2:$AG$6843,MATCH($C28,NoSettings!$A$2:$A$6843,0),MATCH(AB$26,NoSettings!$C$1:$AG$1,0))</f>
        <v>81235</v>
      </c>
      <c r="AC28" s="21">
        <f>INDEX(NoSettings!$C$2:$AG$6843,MATCH($C28,NoSettings!$A$2:$A$6843,0),MATCH(AC$26,NoSettings!$C$1:$AG$1,0))</f>
        <v>81697</v>
      </c>
      <c r="AD28" s="21">
        <f>INDEX(NoSettings!$C$2:$AG$6843,MATCH($C28,NoSettings!$A$2:$A$6843,0),MATCH(AD$26,NoSettings!$C$1:$AG$1,0))</f>
        <v>85085</v>
      </c>
      <c r="AE28" s="21">
        <f>INDEX(NoSettings!$C$2:$AG$6843,MATCH($C28,NoSettings!$A$2:$A$6843,0),MATCH(AE$26,NoSettings!$C$1:$AG$1,0))</f>
        <v>84469</v>
      </c>
      <c r="AF28" s="21">
        <f>INDEX(NoSettings!$C$2:$AG$6843,MATCH($C28,NoSettings!$A$2:$A$6843,0),MATCH(AF$26,NoSettings!$C$1:$AG$1,0))</f>
        <v>85547</v>
      </c>
      <c r="AG28" s="21">
        <f>INDEX(NoSettings!$C$2:$AG$6843,MATCH($C28,NoSettings!$A$2:$A$6843,0),MATCH(AG$26,NoSettings!$C$1:$AG$1,0))</f>
        <v>86163</v>
      </c>
      <c r="AH28" s="21">
        <f>INDEX(NoSettings!$C$2:$AG$6843,MATCH($C28,NoSettings!$A$2:$A$6843,0),MATCH(AH$26,NoSettings!$C$1:$AG$1,0))</f>
        <v>87395</v>
      </c>
    </row>
    <row r="29" spans="2:34" hidden="1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23250</v>
      </c>
      <c r="G29" s="21">
        <f>INDEX(NoSettings!$C$2:$AG$6843,MATCH($C29,NoSettings!$A$2:$A$6843,0),MATCH(G$26,NoSettings!$C$1:$AG$1,0))</f>
        <v>23250</v>
      </c>
      <c r="H29" s="21">
        <f>INDEX(NoSettings!$C$2:$AG$6843,MATCH($C29,NoSettings!$A$2:$A$6843,0),MATCH(H$26,NoSettings!$C$1:$AG$1,0))</f>
        <v>23250</v>
      </c>
      <c r="I29" s="21">
        <f>INDEX(NoSettings!$C$2:$AG$6843,MATCH($C29,NoSettings!$A$2:$A$6843,0),MATCH(I$26,NoSettings!$C$1:$AG$1,0))</f>
        <v>22750</v>
      </c>
      <c r="J29" s="21">
        <f>INDEX(NoSettings!$C$2:$AG$6843,MATCH($C29,NoSettings!$A$2:$A$6843,0),MATCH(J$26,NoSettings!$C$1:$AG$1,0))</f>
        <v>21250</v>
      </c>
      <c r="K29" s="21">
        <f>INDEX(NoSettings!$C$2:$AG$6843,MATCH($C29,NoSettings!$A$2:$A$6843,0),MATCH(K$26,NoSettings!$C$1:$AG$1,0))</f>
        <v>20250</v>
      </c>
      <c r="L29" s="21">
        <f>INDEX(NoSettings!$C$2:$AG$6843,MATCH($C29,NoSettings!$A$2:$A$6843,0),MATCH(L$26,NoSettings!$C$1:$AG$1,0))</f>
        <v>19750</v>
      </c>
      <c r="M29" s="21">
        <f>INDEX(NoSettings!$C$2:$AG$6843,MATCH($C29,NoSettings!$A$2:$A$6843,0),MATCH(M$26,NoSettings!$C$1:$AG$1,0))</f>
        <v>19750</v>
      </c>
      <c r="N29" s="21">
        <f>INDEX(NoSettings!$C$2:$AG$6843,MATCH($C29,NoSettings!$A$2:$A$6843,0),MATCH(N$26,NoSettings!$C$1:$AG$1,0))</f>
        <v>19750</v>
      </c>
      <c r="O29" s="21">
        <f>INDEX(NoSettings!$C$2:$AG$6843,MATCH($C29,NoSettings!$A$2:$A$6843,0),MATCH(O$26,NoSettings!$C$1:$AG$1,0))</f>
        <v>19750</v>
      </c>
      <c r="P29" s="21">
        <f>INDEX(NoSettings!$C$2:$AG$6843,MATCH($C29,NoSettings!$A$2:$A$6843,0),MATCH(P$26,NoSettings!$C$1:$AG$1,0))</f>
        <v>19750</v>
      </c>
      <c r="Q29" s="21">
        <f>INDEX(NoSettings!$C$2:$AG$6843,MATCH($C29,NoSettings!$A$2:$A$6843,0),MATCH(Q$26,NoSettings!$C$1:$AG$1,0))</f>
        <v>19750</v>
      </c>
      <c r="R29" s="21">
        <f>INDEX(NoSettings!$C$2:$AG$6843,MATCH($C29,NoSettings!$A$2:$A$6843,0),MATCH(R$26,NoSettings!$C$1:$AG$1,0))</f>
        <v>19250</v>
      </c>
      <c r="S29" s="21">
        <f>INDEX(NoSettings!$C$2:$AG$6843,MATCH($C29,NoSettings!$A$2:$A$6843,0),MATCH(S$26,NoSettings!$C$1:$AG$1,0))</f>
        <v>18750</v>
      </c>
      <c r="T29" s="21">
        <f>INDEX(NoSettings!$C$2:$AG$6843,MATCH($C29,NoSettings!$A$2:$A$6843,0),MATCH(T$26,NoSettings!$C$1:$AG$1,0))</f>
        <v>18750</v>
      </c>
      <c r="U29" s="21">
        <f>INDEX(NoSettings!$C$2:$AG$6843,MATCH($C29,NoSettings!$A$2:$A$6843,0),MATCH(U$26,NoSettings!$C$1:$AG$1,0))</f>
        <v>19250</v>
      </c>
      <c r="V29" s="21">
        <f>INDEX(NoSettings!$C$2:$AG$6843,MATCH($C29,NoSettings!$A$2:$A$6843,0),MATCH(V$26,NoSettings!$C$1:$AG$1,0))</f>
        <v>19750</v>
      </c>
      <c r="W29" s="21">
        <f>INDEX(NoSettings!$C$2:$AG$6843,MATCH($C29,NoSettings!$A$2:$A$6843,0),MATCH(W$26,NoSettings!$C$1:$AG$1,0))</f>
        <v>19750</v>
      </c>
      <c r="X29" s="21">
        <f>INDEX(NoSettings!$C$2:$AG$6843,MATCH($C29,NoSettings!$A$2:$A$6843,0),MATCH(X$26,NoSettings!$C$1:$AG$1,0))</f>
        <v>19750</v>
      </c>
      <c r="Y29" s="21">
        <f>INDEX(NoSettings!$C$2:$AG$6843,MATCH($C29,NoSettings!$A$2:$A$6843,0),MATCH(Y$26,NoSettings!$C$1:$AG$1,0))</f>
        <v>18750</v>
      </c>
      <c r="Z29" s="21">
        <f>INDEX(NoSettings!$C$2:$AG$6843,MATCH($C29,NoSettings!$A$2:$A$6843,0),MATCH(Z$26,NoSettings!$C$1:$AG$1,0))</f>
        <v>16750</v>
      </c>
      <c r="AA29" s="21">
        <f>INDEX(NoSettings!$C$2:$AG$6843,MATCH($C29,NoSettings!$A$2:$A$6843,0),MATCH(AA$26,NoSettings!$C$1:$AG$1,0))</f>
        <v>16750</v>
      </c>
      <c r="AB29" s="21">
        <f>INDEX(NoSettings!$C$2:$AG$6843,MATCH($C29,NoSettings!$A$2:$A$6843,0),MATCH(AB$26,NoSettings!$C$1:$AG$1,0))</f>
        <v>16750</v>
      </c>
      <c r="AC29" s="21">
        <f>INDEX(NoSettings!$C$2:$AG$6843,MATCH($C29,NoSettings!$A$2:$A$6843,0),MATCH(AC$26,NoSettings!$C$1:$AG$1,0))</f>
        <v>15750</v>
      </c>
      <c r="AD29" s="21">
        <f>INDEX(NoSettings!$C$2:$AG$6843,MATCH($C29,NoSettings!$A$2:$A$6843,0),MATCH(AD$26,NoSettings!$C$1:$AG$1,0))</f>
        <v>14250</v>
      </c>
      <c r="AE29" s="21">
        <f>INDEX(NoSettings!$C$2:$AG$6843,MATCH($C29,NoSettings!$A$2:$A$6843,0),MATCH(AE$26,NoSettings!$C$1:$AG$1,0))</f>
        <v>14250</v>
      </c>
      <c r="AF29" s="21">
        <f>INDEX(NoSettings!$C$2:$AG$6843,MATCH($C29,NoSettings!$A$2:$A$6843,0),MATCH(AF$26,NoSettings!$C$1:$AG$1,0))</f>
        <v>14250</v>
      </c>
      <c r="AG29" s="21">
        <f>INDEX(NoSettings!$C$2:$AG$6843,MATCH($C29,NoSettings!$A$2:$A$6843,0),MATCH(AG$26,NoSettings!$C$1:$AG$1,0))</f>
        <v>12750</v>
      </c>
      <c r="AH29" s="21">
        <f>INDEX(NoSettings!$C$2:$AG$6843,MATCH($C29,NoSettings!$A$2:$A$6843,0),MATCH(AH$26,NoSettings!$C$1:$AG$1,0))</f>
        <v>12750</v>
      </c>
    </row>
    <row r="30" spans="2:34" hidden="1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 hidden="1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4056.53</v>
      </c>
      <c r="E31" s="21">
        <f>INDEX(NoSettings!$C$2:$AG$6843,MATCH($C31,NoSettings!$A$2:$A$6843,0),MATCH(E$26,NoSettings!$C$1:$AG$1,0))</f>
        <v>6418.45</v>
      </c>
      <c r="F31" s="21">
        <f>INDEX(NoSettings!$C$2:$AG$6843,MATCH($C31,NoSettings!$A$2:$A$6843,0),MATCH(F$26,NoSettings!$C$1:$AG$1,0))</f>
        <v>8110.63</v>
      </c>
      <c r="G31" s="21">
        <f>INDEX(NoSettings!$C$2:$AG$6843,MATCH($C31,NoSettings!$A$2:$A$6843,0),MATCH(G$26,NoSettings!$C$1:$AG$1,0))</f>
        <v>8863.1200000000008</v>
      </c>
      <c r="H31" s="21">
        <f>INDEX(NoSettings!$C$2:$AG$6843,MATCH($C31,NoSettings!$A$2:$A$6843,0),MATCH(H$26,NoSettings!$C$1:$AG$1,0))</f>
        <v>9756.1299999999992</v>
      </c>
      <c r="I31" s="21">
        <f>INDEX(NoSettings!$C$2:$AG$6843,MATCH($C31,NoSettings!$A$2:$A$6843,0),MATCH(I$26,NoSettings!$C$1:$AG$1,0))</f>
        <v>12164.2</v>
      </c>
      <c r="J31" s="21">
        <f>INDEX(NoSettings!$C$2:$AG$6843,MATCH($C31,NoSettings!$A$2:$A$6843,0),MATCH(J$26,NoSettings!$C$1:$AG$1,0))</f>
        <v>13935.5</v>
      </c>
      <c r="K31" s="21">
        <f>INDEX(NoSettings!$C$2:$AG$6843,MATCH($C31,NoSettings!$A$2:$A$6843,0),MATCH(K$26,NoSettings!$C$1:$AG$1,0))</f>
        <v>16051.1</v>
      </c>
      <c r="L31" s="21">
        <f>INDEX(NoSettings!$C$2:$AG$6843,MATCH($C31,NoSettings!$A$2:$A$6843,0),MATCH(L$26,NoSettings!$C$1:$AG$1,0))</f>
        <v>18596.900000000001</v>
      </c>
      <c r="M31" s="21">
        <f>INDEX(NoSettings!$C$2:$AG$6843,MATCH($C31,NoSettings!$A$2:$A$6843,0),MATCH(M$26,NoSettings!$C$1:$AG$1,0))</f>
        <v>21178.1</v>
      </c>
      <c r="N31" s="21">
        <f>INDEX(NoSettings!$C$2:$AG$6843,MATCH($C31,NoSettings!$A$2:$A$6843,0),MATCH(N$26,NoSettings!$C$1:$AG$1,0))</f>
        <v>23364.6</v>
      </c>
      <c r="O31" s="21">
        <f>INDEX(NoSettings!$C$2:$AG$6843,MATCH($C31,NoSettings!$A$2:$A$6843,0),MATCH(O$26,NoSettings!$C$1:$AG$1,0))</f>
        <v>25908.2</v>
      </c>
      <c r="P31" s="21">
        <f>INDEX(NoSettings!$C$2:$AG$6843,MATCH($C31,NoSettings!$A$2:$A$6843,0),MATCH(P$26,NoSettings!$C$1:$AG$1,0))</f>
        <v>28613</v>
      </c>
      <c r="Q31" s="21">
        <f>INDEX(NoSettings!$C$2:$AG$6843,MATCH($C31,NoSettings!$A$2:$A$6843,0),MATCH(Q$26,NoSettings!$C$1:$AG$1,0))</f>
        <v>31100.1</v>
      </c>
      <c r="R31" s="21">
        <f>INDEX(NoSettings!$C$2:$AG$6843,MATCH($C31,NoSettings!$A$2:$A$6843,0),MATCH(R$26,NoSettings!$C$1:$AG$1,0))</f>
        <v>35164.9</v>
      </c>
      <c r="S31" s="21">
        <f>INDEX(NoSettings!$C$2:$AG$6843,MATCH($C31,NoSettings!$A$2:$A$6843,0),MATCH(S$26,NoSettings!$C$1:$AG$1,0))</f>
        <v>39020.1</v>
      </c>
      <c r="T31" s="21">
        <f>INDEX(NoSettings!$C$2:$AG$6843,MATCH($C31,NoSettings!$A$2:$A$6843,0),MATCH(T$26,NoSettings!$C$1:$AG$1,0))</f>
        <v>42510.7</v>
      </c>
      <c r="U31" s="21">
        <f>INDEX(NoSettings!$C$2:$AG$6843,MATCH($C31,NoSettings!$A$2:$A$6843,0),MATCH(U$26,NoSettings!$C$1:$AG$1,0))</f>
        <v>47296.9</v>
      </c>
      <c r="V31" s="21">
        <f>INDEX(NoSettings!$C$2:$AG$6843,MATCH($C31,NoSettings!$A$2:$A$6843,0),MATCH(V$26,NoSettings!$C$1:$AG$1,0))</f>
        <v>52373.7</v>
      </c>
      <c r="W31" s="21">
        <f>INDEX(NoSettings!$C$2:$AG$6843,MATCH($C31,NoSettings!$A$2:$A$6843,0),MATCH(W$26,NoSettings!$C$1:$AG$1,0))</f>
        <v>56211.199999999997</v>
      </c>
      <c r="X31" s="21">
        <f>INDEX(NoSettings!$C$2:$AG$6843,MATCH($C31,NoSettings!$A$2:$A$6843,0),MATCH(X$26,NoSettings!$C$1:$AG$1,0))</f>
        <v>60284.4</v>
      </c>
      <c r="Y31" s="21">
        <f>INDEX(NoSettings!$C$2:$AG$6843,MATCH($C31,NoSettings!$A$2:$A$6843,0),MATCH(Y$26,NoSettings!$C$1:$AG$1,0))</f>
        <v>64903.4</v>
      </c>
      <c r="Z31" s="21">
        <f>INDEX(NoSettings!$C$2:$AG$6843,MATCH($C31,NoSettings!$A$2:$A$6843,0),MATCH(Z$26,NoSettings!$C$1:$AG$1,0))</f>
        <v>69538.3</v>
      </c>
      <c r="AA31" s="21">
        <f>INDEX(NoSettings!$C$2:$AG$6843,MATCH($C31,NoSettings!$A$2:$A$6843,0),MATCH(AA$26,NoSettings!$C$1:$AG$1,0))</f>
        <v>74049.100000000006</v>
      </c>
      <c r="AB31" s="21">
        <f>INDEX(NoSettings!$C$2:$AG$6843,MATCH($C31,NoSettings!$A$2:$A$6843,0),MATCH(AB$26,NoSettings!$C$1:$AG$1,0))</f>
        <v>79956.2</v>
      </c>
      <c r="AC31" s="21">
        <f>INDEX(NoSettings!$C$2:$AG$6843,MATCH($C31,NoSettings!$A$2:$A$6843,0),MATCH(AC$26,NoSettings!$C$1:$AG$1,0))</f>
        <v>84594.2</v>
      </c>
      <c r="AD31" s="21">
        <f>INDEX(NoSettings!$C$2:$AG$6843,MATCH($C31,NoSettings!$A$2:$A$6843,0),MATCH(AD$26,NoSettings!$C$1:$AG$1,0))</f>
        <v>91648.4</v>
      </c>
      <c r="AE31" s="21">
        <f>INDEX(NoSettings!$C$2:$AG$6843,MATCH($C31,NoSettings!$A$2:$A$6843,0),MATCH(AE$26,NoSettings!$C$1:$AG$1,0))</f>
        <v>99799.1</v>
      </c>
      <c r="AF31" s="21">
        <f>INDEX(NoSettings!$C$2:$AG$6843,MATCH($C31,NoSettings!$A$2:$A$6843,0),MATCH(AF$26,NoSettings!$C$1:$AG$1,0))</f>
        <v>102576</v>
      </c>
      <c r="AG31" s="21">
        <f>INDEX(NoSettings!$C$2:$AG$6843,MATCH($C31,NoSettings!$A$2:$A$6843,0),MATCH(AG$26,NoSettings!$C$1:$AG$1,0))</f>
        <v>106720</v>
      </c>
      <c r="AH31" s="21">
        <f>INDEX(NoSettings!$C$2:$AG$6843,MATCH($C31,NoSettings!$A$2:$A$6843,0),MATCH(AH$26,NoSettings!$C$1:$AG$1,0))</f>
        <v>109047</v>
      </c>
    </row>
    <row r="32" spans="2:34" hidden="1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13557.4</v>
      </c>
      <c r="E32" s="21">
        <f>INDEX(NoSettings!$C$2:$AG$6843,MATCH($C32,NoSettings!$A$2:$A$6843,0),MATCH(E$26,NoSettings!$C$1:$AG$1,0))</f>
        <v>15611</v>
      </c>
      <c r="F32" s="21">
        <f>INDEX(NoSettings!$C$2:$AG$6843,MATCH($C32,NoSettings!$A$2:$A$6843,0),MATCH(F$26,NoSettings!$C$1:$AG$1,0))</f>
        <v>17260</v>
      </c>
      <c r="G32" s="21">
        <f>INDEX(NoSettings!$C$2:$AG$6843,MATCH($C32,NoSettings!$A$2:$A$6843,0),MATCH(G$26,NoSettings!$C$1:$AG$1,0))</f>
        <v>18143</v>
      </c>
      <c r="H32" s="21">
        <f>INDEX(NoSettings!$C$2:$AG$6843,MATCH($C32,NoSettings!$A$2:$A$6843,0),MATCH(H$26,NoSettings!$C$1:$AG$1,0))</f>
        <v>19226</v>
      </c>
      <c r="I32" s="21">
        <f>INDEX(NoSettings!$C$2:$AG$6843,MATCH($C32,NoSettings!$A$2:$A$6843,0),MATCH(I$26,NoSettings!$C$1:$AG$1,0))</f>
        <v>21810</v>
      </c>
      <c r="J32" s="21">
        <f>INDEX(NoSettings!$C$2:$AG$6843,MATCH($C32,NoSettings!$A$2:$A$6843,0),MATCH(J$26,NoSettings!$C$1:$AG$1,0))</f>
        <v>23664</v>
      </c>
      <c r="K32" s="21">
        <f>INDEX(NoSettings!$C$2:$AG$6843,MATCH($C32,NoSettings!$A$2:$A$6843,0),MATCH(K$26,NoSettings!$C$1:$AG$1,0))</f>
        <v>25892</v>
      </c>
      <c r="L32" s="21">
        <f>INDEX(NoSettings!$C$2:$AG$6843,MATCH($C32,NoSettings!$A$2:$A$6843,0),MATCH(L$26,NoSettings!$C$1:$AG$1,0))</f>
        <v>28639</v>
      </c>
      <c r="M32" s="21">
        <f>INDEX(NoSettings!$C$2:$AG$6843,MATCH($C32,NoSettings!$A$2:$A$6843,0),MATCH(M$26,NoSettings!$C$1:$AG$1,0))</f>
        <v>31483</v>
      </c>
      <c r="N32" s="21">
        <f>INDEX(NoSettings!$C$2:$AG$6843,MATCH($C32,NoSettings!$A$2:$A$6843,0),MATCH(N$26,NoSettings!$C$1:$AG$1,0))</f>
        <v>33950</v>
      </c>
      <c r="O32" s="21">
        <f>INDEX(NoSettings!$C$2:$AG$6843,MATCH($C32,NoSettings!$A$2:$A$6843,0),MATCH(O$26,NoSettings!$C$1:$AG$1,0))</f>
        <v>36999</v>
      </c>
      <c r="P32" s="21">
        <f>INDEX(NoSettings!$C$2:$AG$6843,MATCH($C32,NoSettings!$A$2:$A$6843,0),MATCH(P$26,NoSettings!$C$1:$AG$1,0))</f>
        <v>40473</v>
      </c>
      <c r="Q32" s="21">
        <f>INDEX(NoSettings!$C$2:$AG$6843,MATCH($C32,NoSettings!$A$2:$A$6843,0),MATCH(Q$26,NoSettings!$C$1:$AG$1,0))</f>
        <v>44012</v>
      </c>
      <c r="R32" s="21">
        <f>INDEX(NoSettings!$C$2:$AG$6843,MATCH($C32,NoSettings!$A$2:$A$6843,0),MATCH(R$26,NoSettings!$C$1:$AG$1,0))</f>
        <v>49327</v>
      </c>
      <c r="S32" s="21">
        <f>INDEX(NoSettings!$C$2:$AG$6843,MATCH($C32,NoSettings!$A$2:$A$6843,0),MATCH(S$26,NoSettings!$C$1:$AG$1,0))</f>
        <v>54506</v>
      </c>
      <c r="T32" s="21">
        <f>INDEX(NoSettings!$C$2:$AG$6843,MATCH($C32,NoSettings!$A$2:$A$6843,0),MATCH(T$26,NoSettings!$C$1:$AG$1,0))</f>
        <v>59344</v>
      </c>
      <c r="U32" s="21">
        <f>INDEX(NoSettings!$C$2:$AG$6843,MATCH($C32,NoSettings!$A$2:$A$6843,0),MATCH(U$26,NoSettings!$C$1:$AG$1,0))</f>
        <v>66090</v>
      </c>
      <c r="V32" s="21">
        <f>INDEX(NoSettings!$C$2:$AG$6843,MATCH($C32,NoSettings!$A$2:$A$6843,0),MATCH(V$26,NoSettings!$C$1:$AG$1,0))</f>
        <v>73326</v>
      </c>
      <c r="W32" s="21">
        <f>INDEX(NoSettings!$C$2:$AG$6843,MATCH($C32,NoSettings!$A$2:$A$6843,0),MATCH(W$26,NoSettings!$C$1:$AG$1,0))</f>
        <v>79170</v>
      </c>
      <c r="X32" s="21">
        <f>INDEX(NoSettings!$C$2:$AG$6843,MATCH($C32,NoSettings!$A$2:$A$6843,0),MATCH(X$26,NoSettings!$C$1:$AG$1,0))</f>
        <v>85339</v>
      </c>
      <c r="Y32" s="21">
        <f>INDEX(NoSettings!$C$2:$AG$6843,MATCH($C32,NoSettings!$A$2:$A$6843,0),MATCH(Y$26,NoSettings!$C$1:$AG$1,0))</f>
        <v>92545</v>
      </c>
      <c r="Z32" s="21">
        <f>INDEX(NoSettings!$C$2:$AG$6843,MATCH($C32,NoSettings!$A$2:$A$6843,0),MATCH(Z$26,NoSettings!$C$1:$AG$1,0))</f>
        <v>99889</v>
      </c>
      <c r="AA32" s="21">
        <f>INDEX(NoSettings!$C$2:$AG$6843,MATCH($C32,NoSettings!$A$2:$A$6843,0),MATCH(AA$26,NoSettings!$C$1:$AG$1,0))</f>
        <v>107354</v>
      </c>
      <c r="AB32" s="21">
        <f>INDEX(NoSettings!$C$2:$AG$6843,MATCH($C32,NoSettings!$A$2:$A$6843,0),MATCH(AB$26,NoSettings!$C$1:$AG$1,0))</f>
        <v>116869</v>
      </c>
      <c r="AC32" s="21">
        <f>INDEX(NoSettings!$C$2:$AG$6843,MATCH($C32,NoSettings!$A$2:$A$6843,0),MATCH(AC$26,NoSettings!$C$1:$AG$1,0))</f>
        <v>124843</v>
      </c>
      <c r="AD32" s="21">
        <f>INDEX(NoSettings!$C$2:$AG$6843,MATCH($C32,NoSettings!$A$2:$A$6843,0),MATCH(AD$26,NoSettings!$C$1:$AG$1,0))</f>
        <v>136597</v>
      </c>
      <c r="AE32" s="21">
        <f>INDEX(NoSettings!$C$2:$AG$6843,MATCH($C32,NoSettings!$A$2:$A$6843,0),MATCH(AE$26,NoSettings!$C$1:$AG$1,0))</f>
        <v>150481</v>
      </c>
      <c r="AF32" s="21">
        <f>INDEX(NoSettings!$C$2:$AG$6843,MATCH($C32,NoSettings!$A$2:$A$6843,0),MATCH(AF$26,NoSettings!$C$1:$AG$1,0))</f>
        <v>156195</v>
      </c>
      <c r="AG32" s="21">
        <f>INDEX(NoSettings!$C$2:$AG$6843,MATCH($C32,NoSettings!$A$2:$A$6843,0),MATCH(AG$26,NoSettings!$C$1:$AG$1,0))</f>
        <v>164261</v>
      </c>
      <c r="AH32" s="21">
        <f>INDEX(NoSettings!$C$2:$AG$6843,MATCH($C32,NoSettings!$A$2:$A$6843,0),MATCH(AH$26,NoSettings!$C$1:$AG$1,0))</f>
        <v>169733</v>
      </c>
    </row>
    <row r="33" spans="2:34" hidden="1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 hidden="1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 hidden="1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740</v>
      </c>
      <c r="E35" s="21">
        <f>INDEX(NoSettings!$C$2:$AG$6843,MATCH($C35,NoSettings!$A$2:$A$6843,0),MATCH(E$26,NoSettings!$C$1:$AG$1,0))</f>
        <v>1340</v>
      </c>
      <c r="F35" s="21">
        <f>INDEX(NoSettings!$C$2:$AG$6843,MATCH($C35,NoSettings!$A$2:$A$6843,0),MATCH(F$26,NoSettings!$C$1:$AG$1,0))</f>
        <v>1710</v>
      </c>
      <c r="G35" s="21">
        <f>INDEX(NoSettings!$C$2:$AG$6843,MATCH($C35,NoSettings!$A$2:$A$6843,0),MATCH(G$26,NoSettings!$C$1:$AG$1,0))</f>
        <v>1850</v>
      </c>
      <c r="H35" s="21">
        <f>INDEX(NoSettings!$C$2:$AG$6843,MATCH($C35,NoSettings!$A$2:$A$6843,0),MATCH(H$26,NoSettings!$C$1:$AG$1,0))</f>
        <v>2000</v>
      </c>
      <c r="I35" s="21">
        <f>INDEX(NoSettings!$C$2:$AG$6843,MATCH($C35,NoSettings!$A$2:$A$6843,0),MATCH(I$26,NoSettings!$C$1:$AG$1,0))</f>
        <v>2380</v>
      </c>
      <c r="J35" s="21">
        <f>INDEX(NoSettings!$C$2:$AG$6843,MATCH($C35,NoSettings!$A$2:$A$6843,0),MATCH(J$26,NoSettings!$C$1:$AG$1,0))</f>
        <v>2630</v>
      </c>
      <c r="K35" s="21">
        <f>INDEX(NoSettings!$C$2:$AG$6843,MATCH($C35,NoSettings!$A$2:$A$6843,0),MATCH(K$26,NoSettings!$C$1:$AG$1,0))</f>
        <v>2900</v>
      </c>
      <c r="L35" s="21">
        <f>INDEX(NoSettings!$C$2:$AG$6843,MATCH($C35,NoSettings!$A$2:$A$6843,0),MATCH(L$26,NoSettings!$C$1:$AG$1,0))</f>
        <v>3200</v>
      </c>
      <c r="M35" s="21">
        <f>INDEX(NoSettings!$C$2:$AG$6843,MATCH($C35,NoSettings!$A$2:$A$6843,0),MATCH(M$26,NoSettings!$C$1:$AG$1,0))</f>
        <v>3480</v>
      </c>
      <c r="N35" s="21">
        <f>INDEX(NoSettings!$C$2:$AG$6843,MATCH($C35,NoSettings!$A$2:$A$6843,0),MATCH(N$26,NoSettings!$C$1:$AG$1,0))</f>
        <v>3700</v>
      </c>
      <c r="O35" s="21">
        <f>INDEX(NoSettings!$C$2:$AG$6843,MATCH($C35,NoSettings!$A$2:$A$6843,0),MATCH(O$26,NoSettings!$C$1:$AG$1,0))</f>
        <v>3940</v>
      </c>
      <c r="P35" s="21">
        <f>INDEX(NoSettings!$C$2:$AG$6843,MATCH($C35,NoSettings!$A$2:$A$6843,0),MATCH(P$26,NoSettings!$C$1:$AG$1,0))</f>
        <v>4180</v>
      </c>
      <c r="Q35" s="21">
        <f>INDEX(NoSettings!$C$2:$AG$6843,MATCH($C35,NoSettings!$A$2:$A$6843,0),MATCH(Q$26,NoSettings!$C$1:$AG$1,0))</f>
        <v>4400</v>
      </c>
      <c r="R35" s="21">
        <f>INDEX(NoSettings!$C$2:$AG$6843,MATCH($C35,NoSettings!$A$2:$A$6843,0),MATCH(R$26,NoSettings!$C$1:$AG$1,0))</f>
        <v>4750</v>
      </c>
      <c r="S35" s="21">
        <f>INDEX(NoSettings!$C$2:$AG$6843,MATCH($C35,NoSettings!$A$2:$A$6843,0),MATCH(S$26,NoSettings!$C$1:$AG$1,0))</f>
        <v>5060</v>
      </c>
      <c r="T35" s="21">
        <f>INDEX(NoSettings!$C$2:$AG$6843,MATCH($C35,NoSettings!$A$2:$A$6843,0),MATCH(T$26,NoSettings!$C$1:$AG$1,0))</f>
        <v>5330</v>
      </c>
      <c r="U35" s="21">
        <f>INDEX(NoSettings!$C$2:$AG$6843,MATCH($C35,NoSettings!$A$2:$A$6843,0),MATCH(U$26,NoSettings!$C$1:$AG$1,0))</f>
        <v>5700</v>
      </c>
      <c r="V35" s="21">
        <f>INDEX(NoSettings!$C$2:$AG$6843,MATCH($C35,NoSettings!$A$2:$A$6843,0),MATCH(V$26,NoSettings!$C$1:$AG$1,0))</f>
        <v>6080</v>
      </c>
      <c r="W35" s="21">
        <f>INDEX(NoSettings!$C$2:$AG$6843,MATCH($C35,NoSettings!$A$2:$A$6843,0),MATCH(W$26,NoSettings!$C$1:$AG$1,0))</f>
        <v>6360</v>
      </c>
      <c r="X35" s="21">
        <f>INDEX(NoSettings!$C$2:$AG$6843,MATCH($C35,NoSettings!$A$2:$A$6843,0),MATCH(X$26,NoSettings!$C$1:$AG$1,0))</f>
        <v>6640</v>
      </c>
      <c r="Y35" s="21">
        <f>INDEX(NoSettings!$C$2:$AG$6843,MATCH($C35,NoSettings!$A$2:$A$6843,0),MATCH(Y$26,NoSettings!$C$1:$AG$1,0))</f>
        <v>6950</v>
      </c>
      <c r="Z35" s="21">
        <f>INDEX(NoSettings!$C$2:$AG$6843,MATCH($C35,NoSettings!$A$2:$A$6843,0),MATCH(Z$26,NoSettings!$C$1:$AG$1,0))</f>
        <v>7260</v>
      </c>
      <c r="AA35" s="21">
        <f>INDEX(NoSettings!$C$2:$AG$6843,MATCH($C35,NoSettings!$A$2:$A$6843,0),MATCH(AA$26,NoSettings!$C$1:$AG$1,0))</f>
        <v>7550</v>
      </c>
      <c r="AB35" s="21">
        <f>INDEX(NoSettings!$C$2:$AG$6843,MATCH($C35,NoSettings!$A$2:$A$6843,0),MATCH(AB$26,NoSettings!$C$1:$AG$1,0))</f>
        <v>7920</v>
      </c>
      <c r="AC35" s="21">
        <f>INDEX(NoSettings!$C$2:$AG$6843,MATCH($C35,NoSettings!$A$2:$A$6843,0),MATCH(AC$26,NoSettings!$C$1:$AG$1,0))</f>
        <v>8200</v>
      </c>
      <c r="AD35" s="21">
        <f>INDEX(NoSettings!$C$2:$AG$6843,MATCH($C35,NoSettings!$A$2:$A$6843,0),MATCH(AD$26,NoSettings!$C$1:$AG$1,0))</f>
        <v>8620</v>
      </c>
      <c r="AE35" s="21">
        <f>INDEX(NoSettings!$C$2:$AG$6843,MATCH($C35,NoSettings!$A$2:$A$6843,0),MATCH(AE$26,NoSettings!$C$1:$AG$1,0))</f>
        <v>9100</v>
      </c>
      <c r="AF35" s="21">
        <f>INDEX(NoSettings!$C$2:$AG$6843,MATCH($C35,NoSettings!$A$2:$A$6843,0),MATCH(AF$26,NoSettings!$C$1:$AG$1,0))</f>
        <v>9260</v>
      </c>
      <c r="AG35" s="21">
        <f>INDEX(NoSettings!$C$2:$AG$6843,MATCH($C35,NoSettings!$A$2:$A$6843,0),MATCH(AG$26,NoSettings!$C$1:$AG$1,0))</f>
        <v>9490</v>
      </c>
      <c r="AH35" s="21">
        <f>INDEX(NoSettings!$C$2:$AG$6843,MATCH($C35,NoSettings!$A$2:$A$6843,0),MATCH(AH$26,NoSettings!$C$1:$AG$1,0))</f>
        <v>9610</v>
      </c>
    </row>
    <row r="36" spans="2:34" hidden="1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1091</v>
      </c>
      <c r="G36" s="21">
        <f>INDEX(NoSettings!$C$2:$AG$6843,MATCH($C36,NoSettings!$A$2:$A$6843,0),MATCH(G$26,NoSettings!$C$1:$AG$1,0))</f>
        <v>1152</v>
      </c>
      <c r="H36" s="21">
        <f>INDEX(NoSettings!$C$2:$AG$6843,MATCH($C36,NoSettings!$A$2:$A$6843,0),MATCH(H$26,NoSettings!$C$1:$AG$1,0))</f>
        <v>1212</v>
      </c>
      <c r="I36" s="21">
        <f>INDEX(NoSettings!$C$2:$AG$6843,MATCH($C36,NoSettings!$A$2:$A$6843,0),MATCH(I$26,NoSettings!$C$1:$AG$1,0))</f>
        <v>1353</v>
      </c>
      <c r="J36" s="21">
        <f>INDEX(NoSettings!$C$2:$AG$6843,MATCH($C36,NoSettings!$A$2:$A$6843,0),MATCH(J$26,NoSettings!$C$1:$AG$1,0))</f>
        <v>1441</v>
      </c>
      <c r="K36" s="21">
        <f>INDEX(NoSettings!$C$2:$AG$6843,MATCH($C36,NoSettings!$A$2:$A$6843,0),MATCH(K$26,NoSettings!$C$1:$AG$1,0))</f>
        <v>1530</v>
      </c>
      <c r="L36" s="21">
        <f>INDEX(NoSettings!$C$2:$AG$6843,MATCH($C36,NoSettings!$A$2:$A$6843,0),MATCH(L$26,NoSettings!$C$1:$AG$1,0))</f>
        <v>1624</v>
      </c>
      <c r="M36" s="21">
        <f>INDEX(NoSettings!$C$2:$AG$6843,MATCH($C36,NoSettings!$A$2:$A$6843,0),MATCH(M$26,NoSettings!$C$1:$AG$1,0))</f>
        <v>1705</v>
      </c>
      <c r="N36" s="21">
        <f>INDEX(NoSettings!$C$2:$AG$6843,MATCH($C36,NoSettings!$A$2:$A$6843,0),MATCH(N$26,NoSettings!$C$1:$AG$1,0))</f>
        <v>1764</v>
      </c>
      <c r="O36" s="21">
        <f>INDEX(NoSettings!$C$2:$AG$6843,MATCH($C36,NoSettings!$A$2:$A$6843,0),MATCH(O$26,NoSettings!$C$1:$AG$1,0))</f>
        <v>1824</v>
      </c>
      <c r="P36" s="21">
        <f>INDEX(NoSettings!$C$2:$AG$6843,MATCH($C36,NoSettings!$A$2:$A$6843,0),MATCH(P$26,NoSettings!$C$1:$AG$1,0))</f>
        <v>1882</v>
      </c>
      <c r="Q36" s="21">
        <f>INDEX(NoSettings!$C$2:$AG$6843,MATCH($C36,NoSettings!$A$2:$A$6843,0),MATCH(Q$26,NoSettings!$C$1:$AG$1,0))</f>
        <v>1931</v>
      </c>
      <c r="R36" s="21">
        <f>INDEX(NoSettings!$C$2:$AG$6843,MATCH($C36,NoSettings!$A$2:$A$6843,0),MATCH(R$26,NoSettings!$C$1:$AG$1,0))</f>
        <v>2004</v>
      </c>
      <c r="S36" s="21">
        <f>INDEX(NoSettings!$C$2:$AG$6843,MATCH($C36,NoSettings!$A$2:$A$6843,0),MATCH(S$26,NoSettings!$C$1:$AG$1,0))</f>
        <v>2061</v>
      </c>
      <c r="T36" s="21">
        <f>INDEX(NoSettings!$C$2:$AG$6843,MATCH($C36,NoSettings!$A$2:$A$6843,0),MATCH(T$26,NoSettings!$C$1:$AG$1,0))</f>
        <v>2109</v>
      </c>
      <c r="U36" s="21">
        <f>INDEX(NoSettings!$C$2:$AG$6843,MATCH($C36,NoSettings!$A$2:$A$6843,0),MATCH(U$26,NoSettings!$C$1:$AG$1,0))</f>
        <v>2164</v>
      </c>
      <c r="V36" s="21">
        <f>INDEX(NoSettings!$C$2:$AG$6843,MATCH($C36,NoSettings!$A$2:$A$6843,0),MATCH(V$26,NoSettings!$C$1:$AG$1,0))</f>
        <v>2221</v>
      </c>
      <c r="W36" s="21">
        <f>INDEX(NoSettings!$C$2:$AG$6843,MATCH($C36,NoSettings!$A$2:$A$6843,0),MATCH(W$26,NoSettings!$C$1:$AG$1,0))</f>
        <v>2264</v>
      </c>
      <c r="X36" s="21">
        <f>INDEX(NoSettings!$C$2:$AG$6843,MATCH($C36,NoSettings!$A$2:$A$6843,0),MATCH(X$26,NoSettings!$C$1:$AG$1,0))</f>
        <v>2303</v>
      </c>
      <c r="Y36" s="21">
        <f>INDEX(NoSettings!$C$2:$AG$6843,MATCH($C36,NoSettings!$A$2:$A$6843,0),MATCH(Y$26,NoSettings!$C$1:$AG$1,0))</f>
        <v>2330</v>
      </c>
      <c r="Z36" s="21">
        <f>INDEX(NoSettings!$C$2:$AG$6843,MATCH($C36,NoSettings!$A$2:$A$6843,0),MATCH(Z$26,NoSettings!$C$1:$AG$1,0))</f>
        <v>2366</v>
      </c>
      <c r="AA36" s="21">
        <f>INDEX(NoSettings!$C$2:$AG$6843,MATCH($C36,NoSettings!$A$2:$A$6843,0),MATCH(AA$26,NoSettings!$C$1:$AG$1,0))</f>
        <v>2395</v>
      </c>
      <c r="AB36" s="21">
        <f>INDEX(NoSettings!$C$2:$AG$6843,MATCH($C36,NoSettings!$A$2:$A$6843,0),MATCH(AB$26,NoSettings!$C$1:$AG$1,0))</f>
        <v>2436</v>
      </c>
      <c r="AC36" s="21">
        <f>INDEX(NoSettings!$C$2:$AG$6843,MATCH($C36,NoSettings!$A$2:$A$6843,0),MATCH(AC$26,NoSettings!$C$1:$AG$1,0))</f>
        <v>2465</v>
      </c>
      <c r="AD36" s="21">
        <f>INDEX(NoSettings!$C$2:$AG$6843,MATCH($C36,NoSettings!$A$2:$A$6843,0),MATCH(AD$26,NoSettings!$C$1:$AG$1,0))</f>
        <v>2505</v>
      </c>
      <c r="AE36" s="21">
        <f>INDEX(NoSettings!$C$2:$AG$6843,MATCH($C36,NoSettings!$A$2:$A$6843,0),MATCH(AE$26,NoSettings!$C$1:$AG$1,0))</f>
        <v>2548</v>
      </c>
      <c r="AF36" s="21">
        <f>INDEX(NoSettings!$C$2:$AG$6843,MATCH($C36,NoSettings!$A$2:$A$6843,0),MATCH(AF$26,NoSettings!$C$1:$AG$1,0))</f>
        <v>2561</v>
      </c>
      <c r="AG36" s="21">
        <f>INDEX(NoSettings!$C$2:$AG$6843,MATCH($C36,NoSettings!$A$2:$A$6843,0),MATCH(AG$26,NoSettings!$C$1:$AG$1,0))</f>
        <v>2579</v>
      </c>
      <c r="AH36" s="21">
        <f>INDEX(NoSettings!$C$2:$AG$6843,MATCH($C36,NoSettings!$A$2:$A$6843,0),MATCH(AH$26,NoSettings!$C$1:$AG$1,0))</f>
        <v>2588</v>
      </c>
    </row>
    <row r="37" spans="2:34" hidden="1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0</v>
      </c>
      <c r="H37" s="21">
        <f>INDEX(NoSettings!$C$2:$AG$6843,MATCH($C37,NoSettings!$A$2:$A$6843,0),MATCH(H$26,NoSettings!$C$1:$AG$1,0))</f>
        <v>50</v>
      </c>
      <c r="I37" s="21">
        <f>INDEX(NoSettings!$C$2:$AG$6843,MATCH($C37,NoSettings!$A$2:$A$6843,0),MATCH(I$26,NoSettings!$C$1:$AG$1,0))</f>
        <v>150</v>
      </c>
      <c r="J37" s="21">
        <f>INDEX(NoSettings!$C$2:$AG$6843,MATCH($C37,NoSettings!$A$2:$A$6843,0),MATCH(J$26,NoSettings!$C$1:$AG$1,0))</f>
        <v>200</v>
      </c>
      <c r="K37" s="21">
        <f>INDEX(NoSettings!$C$2:$AG$6843,MATCH($C37,NoSettings!$A$2:$A$6843,0),MATCH(K$26,NoSettings!$C$1:$AG$1,0))</f>
        <v>250</v>
      </c>
      <c r="L37" s="21">
        <f>INDEX(NoSettings!$C$2:$AG$6843,MATCH($C37,NoSettings!$A$2:$A$6843,0),MATCH(L$26,NoSettings!$C$1:$AG$1,0))</f>
        <v>350</v>
      </c>
      <c r="M37" s="21">
        <f>INDEX(NoSettings!$C$2:$AG$6843,MATCH($C37,NoSettings!$A$2:$A$6843,0),MATCH(M$26,NoSettings!$C$1:$AG$1,0))</f>
        <v>450</v>
      </c>
      <c r="N37" s="21">
        <f>INDEX(NoSettings!$C$2:$AG$6843,MATCH($C37,NoSettings!$A$2:$A$6843,0),MATCH(N$26,NoSettings!$C$1:$AG$1,0))</f>
        <v>500</v>
      </c>
      <c r="O37" s="21">
        <f>INDEX(NoSettings!$C$2:$AG$6843,MATCH($C37,NoSettings!$A$2:$A$6843,0),MATCH(O$26,NoSettings!$C$1:$AG$1,0))</f>
        <v>550</v>
      </c>
      <c r="P37" s="21">
        <f>INDEX(NoSettings!$C$2:$AG$6843,MATCH($C37,NoSettings!$A$2:$A$6843,0),MATCH(P$26,NoSettings!$C$1:$AG$1,0))</f>
        <v>600</v>
      </c>
      <c r="Q37" s="21">
        <f>INDEX(NoSettings!$C$2:$AG$6843,MATCH($C37,NoSettings!$A$2:$A$6843,0),MATCH(Q$26,NoSettings!$C$1:$AG$1,0))</f>
        <v>650</v>
      </c>
      <c r="R37" s="21">
        <f>INDEX(NoSettings!$C$2:$AG$6843,MATCH($C37,NoSettings!$A$2:$A$6843,0),MATCH(R$26,NoSettings!$C$1:$AG$1,0))</f>
        <v>750</v>
      </c>
      <c r="S37" s="21">
        <f>INDEX(NoSettings!$C$2:$AG$6843,MATCH($C37,NoSettings!$A$2:$A$6843,0),MATCH(S$26,NoSettings!$C$1:$AG$1,0))</f>
        <v>850</v>
      </c>
      <c r="T37" s="21">
        <f>INDEX(NoSettings!$C$2:$AG$6843,MATCH($C37,NoSettings!$A$2:$A$6843,0),MATCH(T$26,NoSettings!$C$1:$AG$1,0))</f>
        <v>950</v>
      </c>
      <c r="U37" s="21">
        <f>INDEX(NoSettings!$C$2:$AG$6843,MATCH($C37,NoSettings!$A$2:$A$6843,0),MATCH(U$26,NoSettings!$C$1:$AG$1,0))</f>
        <v>1050</v>
      </c>
      <c r="V37" s="21">
        <f>INDEX(NoSettings!$C$2:$AG$6843,MATCH($C37,NoSettings!$A$2:$A$6843,0),MATCH(V$26,NoSettings!$C$1:$AG$1,0))</f>
        <v>1200</v>
      </c>
      <c r="W37" s="21">
        <f>INDEX(NoSettings!$C$2:$AG$6843,MATCH($C37,NoSettings!$A$2:$A$6843,0),MATCH(W$26,NoSettings!$C$1:$AG$1,0))</f>
        <v>1300</v>
      </c>
      <c r="X37" s="21">
        <f>INDEX(NoSettings!$C$2:$AG$6843,MATCH($C37,NoSettings!$A$2:$A$6843,0),MATCH(X$26,NoSettings!$C$1:$AG$1,0))</f>
        <v>1400</v>
      </c>
      <c r="Y37" s="21">
        <f>INDEX(NoSettings!$C$2:$AG$6843,MATCH($C37,NoSettings!$A$2:$A$6843,0),MATCH(Y$26,NoSettings!$C$1:$AG$1,0))</f>
        <v>1500</v>
      </c>
      <c r="Z37" s="21">
        <f>INDEX(NoSettings!$C$2:$AG$6843,MATCH($C37,NoSettings!$A$2:$A$6843,0),MATCH(Z$26,NoSettings!$C$1:$AG$1,0))</f>
        <v>1600</v>
      </c>
      <c r="AA37" s="21">
        <f>INDEX(NoSettings!$C$2:$AG$6843,MATCH($C37,NoSettings!$A$2:$A$6843,0),MATCH(AA$26,NoSettings!$C$1:$AG$1,0))</f>
        <v>1700</v>
      </c>
      <c r="AB37" s="21">
        <f>INDEX(NoSettings!$C$2:$AG$6843,MATCH($C37,NoSettings!$A$2:$A$6843,0),MATCH(AB$26,NoSettings!$C$1:$AG$1,0))</f>
        <v>1850</v>
      </c>
      <c r="AC37" s="21">
        <f>INDEX(NoSettings!$C$2:$AG$6843,MATCH($C37,NoSettings!$A$2:$A$6843,0),MATCH(AC$26,NoSettings!$C$1:$AG$1,0))</f>
        <v>1950</v>
      </c>
      <c r="AD37" s="21">
        <f>INDEX(NoSettings!$C$2:$AG$6843,MATCH($C37,NoSettings!$A$2:$A$6843,0),MATCH(AD$26,NoSettings!$C$1:$AG$1,0))</f>
        <v>2100</v>
      </c>
      <c r="AE37" s="21">
        <f>INDEX(NoSettings!$C$2:$AG$6843,MATCH($C37,NoSettings!$A$2:$A$6843,0),MATCH(AE$26,NoSettings!$C$1:$AG$1,0))</f>
        <v>2300</v>
      </c>
      <c r="AF37" s="21">
        <f>INDEX(NoSettings!$C$2:$AG$6843,MATCH($C37,NoSettings!$A$2:$A$6843,0),MATCH(AF$26,NoSettings!$C$1:$AG$1,0))</f>
        <v>2350</v>
      </c>
      <c r="AG37" s="21">
        <f>INDEX(NoSettings!$C$2:$AG$6843,MATCH($C37,NoSettings!$A$2:$A$6843,0),MATCH(AG$26,NoSettings!$C$1:$AG$1,0))</f>
        <v>2450</v>
      </c>
      <c r="AH37" s="21">
        <f>INDEX(NoSettings!$C$2:$AG$6843,MATCH($C37,NoSettings!$A$2:$A$6843,0),MATCH(AH$26,NoSettings!$C$1:$AG$1,0))</f>
        <v>2500</v>
      </c>
    </row>
    <row r="38" spans="2:34" hidden="1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0</v>
      </c>
      <c r="G38" s="21">
        <f>INDEX(NoSettings!$C$2:$AG$6843,MATCH($C38,NoSettings!$A$2:$A$6843,0),MATCH(G$26,NoSettings!$C$1:$AG$1,0))</f>
        <v>0</v>
      </c>
      <c r="H38" s="21">
        <f>INDEX(NoSettings!$C$2:$AG$6843,MATCH($C38,NoSettings!$A$2:$A$6843,0),MATCH(H$26,NoSettings!$C$1:$AG$1,0))</f>
        <v>0</v>
      </c>
      <c r="I38" s="21">
        <f>INDEX(NoSettings!$C$2:$AG$6843,MATCH($C38,NoSettings!$A$2:$A$6843,0),MATCH(I$26,NoSettings!$C$1:$AG$1,0))</f>
        <v>0</v>
      </c>
      <c r="J38" s="21">
        <f>INDEX(NoSettings!$C$2:$AG$6843,MATCH($C38,NoSettings!$A$2:$A$6843,0),MATCH(J$26,NoSettings!$C$1:$AG$1,0))</f>
        <v>0</v>
      </c>
      <c r="K38" s="21">
        <f>INDEX(NoSettings!$C$2:$AG$6843,MATCH($C38,NoSettings!$A$2:$A$6843,0),MATCH(K$26,NoSettings!$C$1:$AG$1,0))</f>
        <v>0</v>
      </c>
      <c r="L38" s="21">
        <f>INDEX(NoSettings!$C$2:$AG$6843,MATCH($C38,NoSettings!$A$2:$A$6843,0),MATCH(L$26,NoSettings!$C$1:$AG$1,0))</f>
        <v>0</v>
      </c>
      <c r="M38" s="21">
        <f>INDEX(NoSettings!$C$2:$AG$6843,MATCH($C38,NoSettings!$A$2:$A$6843,0),MATCH(M$26,NoSettings!$C$1:$AG$1,0))</f>
        <v>0</v>
      </c>
      <c r="N38" s="21">
        <f>INDEX(NoSettings!$C$2:$AG$6843,MATCH($C38,NoSettings!$A$2:$A$6843,0),MATCH(N$26,NoSettings!$C$1:$AG$1,0))</f>
        <v>0</v>
      </c>
      <c r="O38" s="21">
        <f>INDEX(NoSettings!$C$2:$AG$6843,MATCH($C38,NoSettings!$A$2:$A$6843,0),MATCH(O$26,NoSettings!$C$1:$AG$1,0))</f>
        <v>0</v>
      </c>
      <c r="P38" s="21">
        <f>INDEX(NoSettings!$C$2:$AG$6843,MATCH($C38,NoSettings!$A$2:$A$6843,0),MATCH(P$26,NoSettings!$C$1:$AG$1,0))</f>
        <v>0</v>
      </c>
      <c r="Q38" s="21">
        <f>INDEX(NoSettings!$C$2:$AG$6843,MATCH($C38,NoSettings!$A$2:$A$6843,0),MATCH(Q$26,NoSettings!$C$1:$AG$1,0))</f>
        <v>0</v>
      </c>
      <c r="R38" s="21">
        <f>INDEX(NoSettings!$C$2:$AG$6843,MATCH($C38,NoSettings!$A$2:$A$6843,0),MATCH(R$26,NoSettings!$C$1:$AG$1,0))</f>
        <v>0</v>
      </c>
      <c r="S38" s="21">
        <f>INDEX(NoSettings!$C$2:$AG$6843,MATCH($C38,NoSettings!$A$2:$A$6843,0),MATCH(S$26,NoSettings!$C$1:$AG$1,0))</f>
        <v>0</v>
      </c>
      <c r="T38" s="21">
        <f>INDEX(NoSettings!$C$2:$AG$6843,MATCH($C38,NoSettings!$A$2:$A$6843,0),MATCH(T$26,NoSettings!$C$1:$AG$1,0))</f>
        <v>0</v>
      </c>
      <c r="U38" s="21">
        <f>INDEX(NoSettings!$C$2:$AG$6843,MATCH($C38,NoSettings!$A$2:$A$6843,0),MATCH(U$26,NoSettings!$C$1:$AG$1,0))</f>
        <v>0</v>
      </c>
      <c r="V38" s="21">
        <f>INDEX(NoSettings!$C$2:$AG$6843,MATCH($C38,NoSettings!$A$2:$A$6843,0),MATCH(V$26,NoSettings!$C$1:$AG$1,0))</f>
        <v>0</v>
      </c>
      <c r="W38" s="21">
        <f>INDEX(NoSettings!$C$2:$AG$6843,MATCH($C38,NoSettings!$A$2:$A$6843,0),MATCH(W$26,NoSettings!$C$1:$AG$1,0))</f>
        <v>0</v>
      </c>
      <c r="X38" s="21">
        <f>INDEX(NoSettings!$C$2:$AG$6843,MATCH($C38,NoSettings!$A$2:$A$6843,0),MATCH(X$26,NoSettings!$C$1:$AG$1,0))</f>
        <v>0</v>
      </c>
      <c r="Y38" s="21">
        <f>INDEX(NoSettings!$C$2:$AG$6843,MATCH($C38,NoSettings!$A$2:$A$6843,0),MATCH(Y$26,NoSettings!$C$1:$AG$1,0))</f>
        <v>0</v>
      </c>
      <c r="Z38" s="21">
        <f>INDEX(NoSettings!$C$2:$AG$6843,MATCH($C38,NoSettings!$A$2:$A$6843,0),MATCH(Z$26,NoSettings!$C$1:$AG$1,0))</f>
        <v>0</v>
      </c>
      <c r="AA38" s="21">
        <f>INDEX(NoSettings!$C$2:$AG$6843,MATCH($C38,NoSettings!$A$2:$A$6843,0),MATCH(AA$26,NoSettings!$C$1:$AG$1,0))</f>
        <v>0</v>
      </c>
      <c r="AB38" s="21">
        <f>INDEX(NoSettings!$C$2:$AG$6843,MATCH($C38,NoSettings!$A$2:$A$6843,0),MATCH(AB$26,NoSettings!$C$1:$AG$1,0))</f>
        <v>0</v>
      </c>
      <c r="AC38" s="21">
        <f>INDEX(NoSettings!$C$2:$AG$6843,MATCH($C38,NoSettings!$A$2:$A$6843,0),MATCH(AC$26,NoSettings!$C$1:$AG$1,0))</f>
        <v>0</v>
      </c>
      <c r="AD38" s="21">
        <f>INDEX(NoSettings!$C$2:$AG$6843,MATCH($C38,NoSettings!$A$2:$A$6843,0),MATCH(AD$26,NoSettings!$C$1:$AG$1,0))</f>
        <v>0</v>
      </c>
      <c r="AE38" s="21">
        <f>INDEX(NoSettings!$C$2:$AG$6843,MATCH($C38,NoSettings!$A$2:$A$6843,0),MATCH(AE$26,NoSettings!$C$1:$AG$1,0))</f>
        <v>0</v>
      </c>
      <c r="AF38" s="21">
        <f>INDEX(NoSettings!$C$2:$AG$6843,MATCH($C38,NoSettings!$A$2:$A$6843,0),MATCH(AF$26,NoSettings!$C$1:$AG$1,0))</f>
        <v>0</v>
      </c>
      <c r="AG38" s="21">
        <f>INDEX(NoSettings!$C$2:$AG$6843,MATCH($C38,NoSettings!$A$2:$A$6843,0),MATCH(AG$26,NoSettings!$C$1:$AG$1,0))</f>
        <v>0</v>
      </c>
      <c r="AH38" s="21">
        <f>INDEX(NoSettings!$C$2:$AG$6843,MATCH($C38,NoSettings!$A$2:$A$6843,0),MATCH(AH$26,NoSettings!$C$1:$AG$1,0))</f>
        <v>0</v>
      </c>
    </row>
    <row r="39" spans="2:34" hidden="1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935</v>
      </c>
      <c r="E39" s="21">
        <f>INDEX(NoSettings!$C$2:$AG$6843,MATCH($C39,NoSettings!$A$2:$A$6843,0),MATCH(E$26,NoSettings!$C$1:$AG$1,0))</f>
        <v>1910</v>
      </c>
      <c r="F39" s="21">
        <f>INDEX(NoSettings!$C$2:$AG$6843,MATCH($C39,NoSettings!$A$2:$A$6843,0),MATCH(F$26,NoSettings!$C$1:$AG$1,0))</f>
        <v>2650</v>
      </c>
      <c r="G39" s="21">
        <f>INDEX(NoSettings!$C$2:$AG$6843,MATCH($C39,NoSettings!$A$2:$A$6843,0),MATCH(G$26,NoSettings!$C$1:$AG$1,0))</f>
        <v>2980</v>
      </c>
      <c r="H39" s="21">
        <f>INDEX(NoSettings!$C$2:$AG$6843,MATCH($C39,NoSettings!$A$2:$A$6843,0),MATCH(H$26,NoSettings!$C$1:$AG$1,0))</f>
        <v>3365</v>
      </c>
      <c r="I39" s="21">
        <f>INDEX(NoSettings!$C$2:$AG$6843,MATCH($C39,NoSettings!$A$2:$A$6843,0),MATCH(I$26,NoSettings!$C$1:$AG$1,0))</f>
        <v>4390</v>
      </c>
      <c r="J39" s="21">
        <f>INDEX(NoSettings!$C$2:$AG$6843,MATCH($C39,NoSettings!$A$2:$A$6843,0),MATCH(J$26,NoSettings!$C$1:$AG$1,0))</f>
        <v>5185</v>
      </c>
      <c r="K39" s="21">
        <f>INDEX(NoSettings!$C$2:$AG$6843,MATCH($C39,NoSettings!$A$2:$A$6843,0),MATCH(K$26,NoSettings!$C$1:$AG$1,0))</f>
        <v>6150</v>
      </c>
      <c r="L39" s="21">
        <f>INDEX(NoSettings!$C$2:$AG$6843,MATCH($C39,NoSettings!$A$2:$A$6843,0),MATCH(L$26,NoSettings!$C$1:$AG$1,0))</f>
        <v>7350</v>
      </c>
      <c r="M39" s="21">
        <f>INDEX(NoSettings!$C$2:$AG$6843,MATCH($C39,NoSettings!$A$2:$A$6843,0),MATCH(M$26,NoSettings!$C$1:$AG$1,0))</f>
        <v>8590</v>
      </c>
      <c r="N39" s="21">
        <f>INDEX(NoSettings!$C$2:$AG$6843,MATCH($C39,NoSettings!$A$2:$A$6843,0),MATCH(N$26,NoSettings!$C$1:$AG$1,0))</f>
        <v>9650</v>
      </c>
      <c r="O39" s="21">
        <f>INDEX(NoSettings!$C$2:$AG$6843,MATCH($C39,NoSettings!$A$2:$A$6843,0),MATCH(O$26,NoSettings!$C$1:$AG$1,0))</f>
        <v>10895</v>
      </c>
      <c r="P39" s="21">
        <f>INDEX(NoSettings!$C$2:$AG$6843,MATCH($C39,NoSettings!$A$2:$A$6843,0),MATCH(P$26,NoSettings!$C$1:$AG$1,0))</f>
        <v>12280</v>
      </c>
      <c r="Q39" s="21">
        <f>INDEX(NoSettings!$C$2:$AG$6843,MATCH($C39,NoSettings!$A$2:$A$6843,0),MATCH(Q$26,NoSettings!$C$1:$AG$1,0))</f>
        <v>13610</v>
      </c>
      <c r="R39" s="21">
        <f>INDEX(NoSettings!$C$2:$AG$6843,MATCH($C39,NoSettings!$A$2:$A$6843,0),MATCH(R$26,NoSettings!$C$1:$AG$1,0))</f>
        <v>15865</v>
      </c>
      <c r="S39" s="21">
        <f>INDEX(NoSettings!$C$2:$AG$6843,MATCH($C39,NoSettings!$A$2:$A$6843,0),MATCH(S$26,NoSettings!$C$1:$AG$1,0))</f>
        <v>18075</v>
      </c>
      <c r="T39" s="21">
        <f>INDEX(NoSettings!$C$2:$AG$6843,MATCH($C39,NoSettings!$A$2:$A$6843,0),MATCH(T$26,NoSettings!$C$1:$AG$1,0))</f>
        <v>20190</v>
      </c>
      <c r="U39" s="21">
        <f>INDEX(NoSettings!$C$2:$AG$6843,MATCH($C39,NoSettings!$A$2:$A$6843,0),MATCH(U$26,NoSettings!$C$1:$AG$1,0))</f>
        <v>23215</v>
      </c>
      <c r="V39" s="21">
        <f>INDEX(NoSettings!$C$2:$AG$6843,MATCH($C39,NoSettings!$A$2:$A$6843,0),MATCH(V$26,NoSettings!$C$1:$AG$1,0))</f>
        <v>26600</v>
      </c>
      <c r="W39" s="21">
        <f>INDEX(NoSettings!$C$2:$AG$6843,MATCH($C39,NoSettings!$A$2:$A$6843,0),MATCH(W$26,NoSettings!$C$1:$AG$1,0))</f>
        <v>29290</v>
      </c>
      <c r="X39" s="21">
        <f>INDEX(NoSettings!$C$2:$AG$6843,MATCH($C39,NoSettings!$A$2:$A$6843,0),MATCH(X$26,NoSettings!$C$1:$AG$1,0))</f>
        <v>32195</v>
      </c>
      <c r="Y39" s="21">
        <f>INDEX(NoSettings!$C$2:$AG$6843,MATCH($C39,NoSettings!$A$2:$A$6843,0),MATCH(Y$26,NoSettings!$C$1:$AG$1,0))</f>
        <v>35630</v>
      </c>
      <c r="Z39" s="21">
        <f>INDEX(NoSettings!$C$2:$AG$6843,MATCH($C39,NoSettings!$A$2:$A$6843,0),MATCH(Z$26,NoSettings!$C$1:$AG$1,0))</f>
        <v>39230</v>
      </c>
      <c r="AA39" s="21">
        <f>INDEX(NoSettings!$C$2:$AG$6843,MATCH($C39,NoSettings!$A$2:$A$6843,0),MATCH(AA$26,NoSettings!$C$1:$AG$1,0))</f>
        <v>42875</v>
      </c>
      <c r="AB39" s="21">
        <f>INDEX(NoSettings!$C$2:$AG$6843,MATCH($C39,NoSettings!$A$2:$A$6843,0),MATCH(AB$26,NoSettings!$C$1:$AG$1,0))</f>
        <v>47745</v>
      </c>
      <c r="AC39" s="21">
        <f>INDEX(NoSettings!$C$2:$AG$6843,MATCH($C39,NoSettings!$A$2:$A$6843,0),MATCH(AC$26,NoSettings!$C$1:$AG$1,0))</f>
        <v>51730</v>
      </c>
      <c r="AD39" s="21">
        <f>INDEX(NoSettings!$C$2:$AG$6843,MATCH($C39,NoSettings!$A$2:$A$6843,0),MATCH(AD$26,NoSettings!$C$1:$AG$1,0))</f>
        <v>58005</v>
      </c>
      <c r="AE39" s="21">
        <f>INDEX(NoSettings!$C$2:$AG$6843,MATCH($C39,NoSettings!$A$2:$A$6843,0),MATCH(AE$26,NoSettings!$C$1:$AG$1,0))</f>
        <v>65595</v>
      </c>
      <c r="AF39" s="21">
        <f>INDEX(NoSettings!$C$2:$AG$6843,MATCH($C39,NoSettings!$A$2:$A$6843,0),MATCH(AF$26,NoSettings!$C$1:$AG$1,0))</f>
        <v>68290</v>
      </c>
      <c r="AG39" s="21">
        <f>INDEX(NoSettings!$C$2:$AG$6843,MATCH($C39,NoSettings!$A$2:$A$6843,0),MATCH(AG$26,NoSettings!$C$1:$AG$1,0))</f>
        <v>72310</v>
      </c>
      <c r="AH39" s="21">
        <f>INDEX(NoSettings!$C$2:$AG$6843,MATCH($C39,NoSettings!$A$2:$A$6843,0),MATCH(AH$26,NoSettings!$C$1:$AG$1,0))</f>
        <v>74600</v>
      </c>
    </row>
    <row r="40" spans="2:34" hidden="1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 hidden="1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 hidden="1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0</v>
      </c>
      <c r="E42" s="21">
        <f>INDEX(NoSettings!$C$2:$AG$6843,MATCH($C42,NoSettings!$A$2:$A$6843,0),MATCH(E$26,NoSettings!$C$1:$AG$1,0))</f>
        <v>0</v>
      </c>
      <c r="F42" s="21">
        <f>INDEX(NoSettings!$C$2:$AG$6843,MATCH($C42,NoSettings!$A$2:$A$6843,0),MATCH(F$26,NoSettings!$C$1:$AG$1,0))</f>
        <v>350</v>
      </c>
      <c r="G42" s="21">
        <f>INDEX(NoSettings!$C$2:$AG$6843,MATCH($C42,NoSettings!$A$2:$A$6843,0),MATCH(G$26,NoSettings!$C$1:$AG$1,0))</f>
        <v>1064</v>
      </c>
      <c r="H42" s="21">
        <f>INDEX(NoSettings!$C$2:$AG$6843,MATCH($C42,NoSettings!$A$2:$A$6843,0),MATCH(H$26,NoSettings!$C$1:$AG$1,0))</f>
        <v>1820</v>
      </c>
      <c r="I42" s="21">
        <f>INDEX(NoSettings!$C$2:$AG$6843,MATCH($C42,NoSettings!$A$2:$A$6843,0),MATCH(I$26,NoSettings!$C$1:$AG$1,0))</f>
        <v>2604</v>
      </c>
      <c r="J42" s="21">
        <f>INDEX(NoSettings!$C$2:$AG$6843,MATCH($C42,NoSettings!$A$2:$A$6843,0),MATCH(J$26,NoSettings!$C$1:$AG$1,0))</f>
        <v>3094</v>
      </c>
      <c r="K42" s="21">
        <f>INDEX(NoSettings!$C$2:$AG$6843,MATCH($C42,NoSettings!$A$2:$A$6843,0),MATCH(K$26,NoSettings!$C$1:$AG$1,0))</f>
        <v>3416</v>
      </c>
      <c r="L42" s="21">
        <f>INDEX(NoSettings!$C$2:$AG$6843,MATCH($C42,NoSettings!$A$2:$A$6843,0),MATCH(L$26,NoSettings!$C$1:$AG$1,0))</f>
        <v>3626</v>
      </c>
      <c r="M42" s="21">
        <f>INDEX(NoSettings!$C$2:$AG$6843,MATCH($C42,NoSettings!$A$2:$A$6843,0),MATCH(M$26,NoSettings!$C$1:$AG$1,0))</f>
        <v>3752</v>
      </c>
      <c r="N42" s="21">
        <f>INDEX(NoSettings!$C$2:$AG$6843,MATCH($C42,NoSettings!$A$2:$A$6843,0),MATCH(N$26,NoSettings!$C$1:$AG$1,0))</f>
        <v>3836</v>
      </c>
      <c r="O42" s="21">
        <f>INDEX(NoSettings!$C$2:$AG$6843,MATCH($C42,NoSettings!$A$2:$A$6843,0),MATCH(O$26,NoSettings!$C$1:$AG$1,0))</f>
        <v>3892</v>
      </c>
      <c r="P42" s="21">
        <f>INDEX(NoSettings!$C$2:$AG$6843,MATCH($C42,NoSettings!$A$2:$A$6843,0),MATCH(P$26,NoSettings!$C$1:$AG$1,0))</f>
        <v>3920</v>
      </c>
      <c r="Q42" s="21">
        <f>INDEX(NoSettings!$C$2:$AG$6843,MATCH($C42,NoSettings!$A$2:$A$6843,0),MATCH(Q$26,NoSettings!$C$1:$AG$1,0))</f>
        <v>3934</v>
      </c>
      <c r="R42" s="21">
        <f>INDEX(NoSettings!$C$2:$AG$6843,MATCH($C42,NoSettings!$A$2:$A$6843,0),MATCH(R$26,NoSettings!$C$1:$AG$1,0))</f>
        <v>3948</v>
      </c>
      <c r="S42" s="21">
        <f>INDEX(NoSettings!$C$2:$AG$6843,MATCH($C42,NoSettings!$A$2:$A$6843,0),MATCH(S$26,NoSettings!$C$1:$AG$1,0))</f>
        <v>3962</v>
      </c>
      <c r="T42" s="21">
        <f>INDEX(NoSettings!$C$2:$AG$6843,MATCH($C42,NoSettings!$A$2:$A$6843,0),MATCH(T$26,NoSettings!$C$1:$AG$1,0))</f>
        <v>3962</v>
      </c>
      <c r="U42" s="21">
        <f>INDEX(NoSettings!$C$2:$AG$6843,MATCH($C42,NoSettings!$A$2:$A$6843,0),MATCH(U$26,NoSettings!$C$1:$AG$1,0))</f>
        <v>3962</v>
      </c>
      <c r="V42" s="21">
        <f>INDEX(NoSettings!$C$2:$AG$6843,MATCH($C42,NoSettings!$A$2:$A$6843,0),MATCH(V$26,NoSettings!$C$1:$AG$1,0))</f>
        <v>3962</v>
      </c>
      <c r="W42" s="21">
        <f>INDEX(NoSettings!$C$2:$AG$6843,MATCH($C42,NoSettings!$A$2:$A$6843,0),MATCH(W$26,NoSettings!$C$1:$AG$1,0))</f>
        <v>3962</v>
      </c>
      <c r="X42" s="21">
        <f>INDEX(NoSettings!$C$2:$AG$6843,MATCH($C42,NoSettings!$A$2:$A$6843,0),MATCH(X$26,NoSettings!$C$1:$AG$1,0))</f>
        <v>3962</v>
      </c>
      <c r="Y42" s="21">
        <f>INDEX(NoSettings!$C$2:$AG$6843,MATCH($C42,NoSettings!$A$2:$A$6843,0),MATCH(Y$26,NoSettings!$C$1:$AG$1,0))</f>
        <v>3962</v>
      </c>
      <c r="Z42" s="21">
        <f>INDEX(NoSettings!$C$2:$AG$6843,MATCH($C42,NoSettings!$A$2:$A$6843,0),MATCH(Z$26,NoSettings!$C$1:$AG$1,0))</f>
        <v>3962</v>
      </c>
      <c r="AA42" s="21">
        <f>INDEX(NoSettings!$C$2:$AG$6843,MATCH($C42,NoSettings!$A$2:$A$6843,0),MATCH(AA$26,NoSettings!$C$1:$AG$1,0))</f>
        <v>3962</v>
      </c>
      <c r="AB42" s="21">
        <f>INDEX(NoSettings!$C$2:$AG$6843,MATCH($C42,NoSettings!$A$2:$A$6843,0),MATCH(AB$26,NoSettings!$C$1:$AG$1,0))</f>
        <v>3962</v>
      </c>
      <c r="AC42" s="21">
        <f>INDEX(NoSettings!$C$2:$AG$6843,MATCH($C42,NoSettings!$A$2:$A$6843,0),MATCH(AC$26,NoSettings!$C$1:$AG$1,0))</f>
        <v>3962</v>
      </c>
      <c r="AD42" s="21">
        <f>INDEX(NoSettings!$C$2:$AG$6843,MATCH($C42,NoSettings!$A$2:$A$6843,0),MATCH(AD$26,NoSettings!$C$1:$AG$1,0))</f>
        <v>3962</v>
      </c>
      <c r="AE42" s="21">
        <f>INDEX(NoSettings!$C$2:$AG$6843,MATCH($C42,NoSettings!$A$2:$A$6843,0),MATCH(AE$26,NoSettings!$C$1:$AG$1,0))</f>
        <v>3962</v>
      </c>
      <c r="AF42" s="21">
        <f>INDEX(NoSettings!$C$2:$AG$6843,MATCH($C42,NoSettings!$A$2:$A$6843,0),MATCH(AF$26,NoSettings!$C$1:$AG$1,0))</f>
        <v>3962</v>
      </c>
      <c r="AG42" s="21">
        <f>INDEX(NoSettings!$C$2:$AG$6843,MATCH($C42,NoSettings!$A$2:$A$6843,0),MATCH(AG$26,NoSettings!$C$1:$AG$1,0))</f>
        <v>3962</v>
      </c>
      <c r="AH42" s="21">
        <f>INDEX(NoSettings!$C$2:$AG$6843,MATCH($C42,NoSettings!$A$2:$A$6843,0),MATCH(AH$26,NoSettings!$C$1:$AG$1,0))</f>
        <v>3962</v>
      </c>
    </row>
    <row r="43" spans="2:34" hidden="1"/>
    <row r="44" spans="2:34" hidden="1"/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36992</v>
      </c>
      <c r="E47" s="45">
        <f t="shared" ref="E47:AH47" si="0">SUMIFS(E$27:E$42,$B$27:$B$42,$C47)</f>
        <v>36992</v>
      </c>
      <c r="F47" s="45">
        <f t="shared" si="0"/>
        <v>36992</v>
      </c>
      <c r="G47" s="45">
        <f t="shared" si="0"/>
        <v>37250</v>
      </c>
      <c r="H47" s="45">
        <f t="shared" si="0"/>
        <v>37508</v>
      </c>
      <c r="I47" s="45">
        <f t="shared" si="0"/>
        <v>36218</v>
      </c>
      <c r="J47" s="45">
        <f t="shared" si="0"/>
        <v>36218</v>
      </c>
      <c r="K47" s="45">
        <f t="shared" si="0"/>
        <v>35702</v>
      </c>
      <c r="L47" s="45">
        <f t="shared" si="0"/>
        <v>34412</v>
      </c>
      <c r="M47" s="45">
        <f t="shared" si="0"/>
        <v>33380</v>
      </c>
      <c r="N47" s="45">
        <f t="shared" si="0"/>
        <v>32864</v>
      </c>
      <c r="O47" s="45">
        <f t="shared" si="0"/>
        <v>32348</v>
      </c>
      <c r="P47" s="45">
        <f t="shared" si="0"/>
        <v>31832</v>
      </c>
      <c r="Q47" s="45">
        <f t="shared" si="0"/>
        <v>32348</v>
      </c>
      <c r="R47" s="45">
        <f t="shared" si="0"/>
        <v>31574</v>
      </c>
      <c r="S47" s="45">
        <f t="shared" si="0"/>
        <v>31574</v>
      </c>
      <c r="T47" s="45">
        <f t="shared" si="0"/>
        <v>31574</v>
      </c>
      <c r="U47" s="45">
        <f t="shared" si="0"/>
        <v>30284</v>
      </c>
      <c r="V47" s="45">
        <f t="shared" si="0"/>
        <v>27962</v>
      </c>
      <c r="W47" s="45">
        <f t="shared" si="0"/>
        <v>27704</v>
      </c>
      <c r="X47" s="45">
        <f t="shared" si="0"/>
        <v>28220</v>
      </c>
      <c r="Y47" s="45">
        <f t="shared" si="0"/>
        <v>28736</v>
      </c>
      <c r="Z47" s="45">
        <f t="shared" si="0"/>
        <v>29252</v>
      </c>
      <c r="AA47" s="45">
        <f t="shared" si="0"/>
        <v>29768</v>
      </c>
      <c r="AB47" s="45">
        <f t="shared" si="0"/>
        <v>28736</v>
      </c>
      <c r="AC47" s="45">
        <f t="shared" si="0"/>
        <v>28994</v>
      </c>
      <c r="AD47" s="45">
        <f t="shared" si="0"/>
        <v>24866</v>
      </c>
      <c r="AE47" s="45">
        <f t="shared" si="0"/>
        <v>20480</v>
      </c>
      <c r="AF47" s="45">
        <f t="shared" si="0"/>
        <v>20738</v>
      </c>
      <c r="AG47" s="45">
        <f t="shared" si="0"/>
        <v>21254</v>
      </c>
      <c r="AH47" s="45">
        <f t="shared" si="0"/>
        <v>21512</v>
      </c>
    </row>
    <row r="48" spans="2:34">
      <c r="B48" t="s">
        <v>6978</v>
      </c>
      <c r="C48" s="47" t="s">
        <v>79</v>
      </c>
      <c r="D48" s="45">
        <f>SUMIFS(D$8:D$23,$C$8:$C$23,$C48)</f>
        <v>35842</v>
      </c>
      <c r="E48" s="45">
        <f t="shared" ref="E48:AH48" si="1">SUMIFS(E$8:E$23,$C$8:$C$23,$C48)</f>
        <v>37302</v>
      </c>
      <c r="F48" s="45">
        <f t="shared" si="1"/>
        <v>38342</v>
      </c>
      <c r="G48" s="45">
        <f t="shared" si="1"/>
        <v>40432</v>
      </c>
      <c r="H48" s="45">
        <f t="shared" si="1"/>
        <v>40612</v>
      </c>
      <c r="I48" s="45">
        <f t="shared" si="1"/>
        <v>38612</v>
      </c>
      <c r="J48" s="45">
        <f t="shared" si="1"/>
        <v>38112</v>
      </c>
      <c r="K48" s="45">
        <f t="shared" si="1"/>
        <v>37112</v>
      </c>
      <c r="L48" s="45">
        <f t="shared" si="1"/>
        <v>35112</v>
      </c>
      <c r="M48" s="45">
        <f t="shared" si="1"/>
        <v>33612</v>
      </c>
      <c r="N48" s="45">
        <f t="shared" si="1"/>
        <v>32612</v>
      </c>
      <c r="O48" s="45">
        <f t="shared" si="1"/>
        <v>31612</v>
      </c>
      <c r="P48" s="45">
        <f t="shared" si="1"/>
        <v>30612</v>
      </c>
      <c r="Q48" s="45">
        <f t="shared" si="1"/>
        <v>30612</v>
      </c>
      <c r="R48" s="45">
        <f t="shared" si="1"/>
        <v>29012</v>
      </c>
      <c r="S48" s="45">
        <f t="shared" si="1"/>
        <v>29621.047619047575</v>
      </c>
      <c r="T48" s="45">
        <f t="shared" si="1"/>
        <v>28910.761904761894</v>
      </c>
      <c r="U48" s="45">
        <f t="shared" si="1"/>
        <v>28200.476190476213</v>
      </c>
      <c r="V48" s="45">
        <f t="shared" si="1"/>
        <v>27490.190476190299</v>
      </c>
      <c r="W48" s="45">
        <f t="shared" si="1"/>
        <v>26779.904761904618</v>
      </c>
      <c r="X48" s="45">
        <f t="shared" si="1"/>
        <v>26069.619047618937</v>
      </c>
      <c r="Y48" s="45">
        <f t="shared" si="1"/>
        <v>25359.333333333256</v>
      </c>
      <c r="Z48" s="45">
        <f t="shared" si="1"/>
        <v>24649.047619047575</v>
      </c>
      <c r="AA48" s="45">
        <f t="shared" si="1"/>
        <v>23938.761904761894</v>
      </c>
      <c r="AB48" s="45">
        <f t="shared" si="1"/>
        <v>23228.476190476213</v>
      </c>
      <c r="AC48" s="45">
        <f t="shared" si="1"/>
        <v>22518.190476190299</v>
      </c>
      <c r="AD48" s="45">
        <f t="shared" si="1"/>
        <v>21807.904761904618</v>
      </c>
      <c r="AE48" s="45">
        <f t="shared" si="1"/>
        <v>21097.619047618937</v>
      </c>
      <c r="AF48" s="45">
        <f t="shared" si="1"/>
        <v>20387.333333333256</v>
      </c>
      <c r="AG48" s="45">
        <f t="shared" si="1"/>
        <v>19677.047619047575</v>
      </c>
      <c r="AH48" s="45">
        <f t="shared" si="1"/>
        <v>18966.761904761894</v>
      </c>
    </row>
    <row r="49" spans="2:34">
      <c r="B49" t="s">
        <v>6979</v>
      </c>
      <c r="C49" s="47" t="s">
        <v>80</v>
      </c>
      <c r="D49" s="45">
        <f t="shared" ref="D49:S49" si="2">SUMIFS(D$27:D$42,$B$27:$B$42,$C49)</f>
        <v>39655</v>
      </c>
      <c r="E49" s="45">
        <f t="shared" si="2"/>
        <v>39655</v>
      </c>
      <c r="F49" s="45">
        <f t="shared" si="2"/>
        <v>40117</v>
      </c>
      <c r="G49" s="45">
        <f t="shared" si="2"/>
        <v>41195</v>
      </c>
      <c r="H49" s="45">
        <f t="shared" si="2"/>
        <v>42427</v>
      </c>
      <c r="I49" s="45">
        <f t="shared" si="2"/>
        <v>45661</v>
      </c>
      <c r="J49" s="45">
        <f t="shared" si="2"/>
        <v>47817</v>
      </c>
      <c r="K49" s="45">
        <f t="shared" si="2"/>
        <v>50127</v>
      </c>
      <c r="L49" s="45">
        <f t="shared" si="2"/>
        <v>52745</v>
      </c>
      <c r="M49" s="45">
        <f t="shared" si="2"/>
        <v>55209</v>
      </c>
      <c r="N49" s="45">
        <f t="shared" si="2"/>
        <v>57057</v>
      </c>
      <c r="O49" s="45">
        <f t="shared" si="2"/>
        <v>59213</v>
      </c>
      <c r="P49" s="45">
        <f t="shared" si="2"/>
        <v>61369</v>
      </c>
      <c r="Q49" s="45">
        <f t="shared" si="2"/>
        <v>63371</v>
      </c>
      <c r="R49" s="45">
        <f t="shared" si="2"/>
        <v>66605</v>
      </c>
      <c r="S49" s="45">
        <f t="shared" si="2"/>
        <v>68915</v>
      </c>
      <c r="T49" s="45">
        <f t="shared" ref="T49:AH49" si="3">SUMIFS(T$27:T$42,$B$27:$B$42,$C49)</f>
        <v>70609</v>
      </c>
      <c r="U49" s="45">
        <f t="shared" si="3"/>
        <v>73535</v>
      </c>
      <c r="V49" s="45">
        <f t="shared" si="3"/>
        <v>76615</v>
      </c>
      <c r="W49" s="45">
        <f t="shared" si="3"/>
        <v>78617</v>
      </c>
      <c r="X49" s="45">
        <f t="shared" si="3"/>
        <v>79387</v>
      </c>
      <c r="Y49" s="45">
        <f t="shared" si="3"/>
        <v>80619</v>
      </c>
      <c r="Z49" s="45">
        <f t="shared" si="3"/>
        <v>83237</v>
      </c>
      <c r="AA49" s="45">
        <f t="shared" si="3"/>
        <v>82621</v>
      </c>
      <c r="AB49" s="45">
        <f t="shared" si="3"/>
        <v>81235</v>
      </c>
      <c r="AC49" s="45">
        <f t="shared" si="3"/>
        <v>81697</v>
      </c>
      <c r="AD49" s="45">
        <f t="shared" si="3"/>
        <v>85085</v>
      </c>
      <c r="AE49" s="45">
        <f t="shared" si="3"/>
        <v>84469</v>
      </c>
      <c r="AF49" s="45">
        <f t="shared" si="3"/>
        <v>85547</v>
      </c>
      <c r="AG49" s="45">
        <f t="shared" si="3"/>
        <v>86163</v>
      </c>
      <c r="AH49" s="45">
        <f t="shared" si="3"/>
        <v>87395</v>
      </c>
    </row>
    <row r="50" spans="2:34">
      <c r="B50" t="s">
        <v>6978</v>
      </c>
      <c r="C50" s="47" t="s">
        <v>80</v>
      </c>
      <c r="D50" s="45">
        <f t="shared" ref="D50:S50" si="4">SUMIFS(D$8:D$23,$C$8:$C$23,$C50)</f>
        <v>41316</v>
      </c>
      <c r="E50" s="45">
        <f t="shared" si="4"/>
        <v>41340</v>
      </c>
      <c r="F50" s="45">
        <f t="shared" si="4"/>
        <v>43330</v>
      </c>
      <c r="G50" s="45">
        <f t="shared" si="4"/>
        <v>44344</v>
      </c>
      <c r="H50" s="45">
        <f t="shared" si="4"/>
        <v>47750</v>
      </c>
      <c r="I50" s="45">
        <f t="shared" si="4"/>
        <v>50248</v>
      </c>
      <c r="J50" s="45">
        <f t="shared" si="4"/>
        <v>50748</v>
      </c>
      <c r="K50" s="45">
        <f t="shared" si="4"/>
        <v>51748</v>
      </c>
      <c r="L50" s="45">
        <f t="shared" si="4"/>
        <v>51996</v>
      </c>
      <c r="M50" s="45">
        <f t="shared" si="4"/>
        <v>54496</v>
      </c>
      <c r="N50" s="45">
        <f t="shared" si="4"/>
        <v>55496</v>
      </c>
      <c r="O50" s="45">
        <f t="shared" si="4"/>
        <v>56496</v>
      </c>
      <c r="P50" s="45">
        <f t="shared" si="4"/>
        <v>57496</v>
      </c>
      <c r="Q50" s="45">
        <f t="shared" si="4"/>
        <v>57496</v>
      </c>
      <c r="R50" s="45">
        <f t="shared" si="4"/>
        <v>59096</v>
      </c>
      <c r="S50" s="45">
        <f t="shared" si="4"/>
        <v>61573.523809524253</v>
      </c>
      <c r="T50" s="45">
        <f t="shared" ref="T50:AH50" si="5">SUMIFS(T$8:T$23,$C$8:$C$23,$C50)</f>
        <v>62908.58095238125</v>
      </c>
      <c r="U50" s="45">
        <f t="shared" si="5"/>
        <v>64243.638095238712</v>
      </c>
      <c r="V50" s="45">
        <f t="shared" si="5"/>
        <v>65578.695238095708</v>
      </c>
      <c r="W50" s="45">
        <f t="shared" si="5"/>
        <v>66913.752380952705</v>
      </c>
      <c r="X50" s="45">
        <f t="shared" si="5"/>
        <v>68248.809523809701</v>
      </c>
      <c r="Y50" s="45">
        <f t="shared" si="5"/>
        <v>69583.866666667163</v>
      </c>
      <c r="Z50" s="45">
        <f t="shared" si="5"/>
        <v>70918.92380952416</v>
      </c>
      <c r="AA50" s="45">
        <f t="shared" si="5"/>
        <v>72253.980952381156</v>
      </c>
      <c r="AB50" s="45">
        <f t="shared" si="5"/>
        <v>73589.038095238619</v>
      </c>
      <c r="AC50" s="45">
        <f t="shared" si="5"/>
        <v>74924.095238095615</v>
      </c>
      <c r="AD50" s="45">
        <f t="shared" si="5"/>
        <v>76259.152380952612</v>
      </c>
      <c r="AE50" s="45">
        <f t="shared" si="5"/>
        <v>77594.209523810074</v>
      </c>
      <c r="AF50" s="45">
        <f t="shared" si="5"/>
        <v>78929.26666666707</v>
      </c>
      <c r="AG50" s="45">
        <f t="shared" si="5"/>
        <v>80264.323809524067</v>
      </c>
      <c r="AH50" s="45">
        <f t="shared" si="5"/>
        <v>81599.380952381529</v>
      </c>
    </row>
    <row r="51" spans="2:34">
      <c r="B51" t="s">
        <v>6979</v>
      </c>
      <c r="C51" s="47" t="s">
        <v>81</v>
      </c>
      <c r="D51" s="45">
        <f t="shared" ref="D51:S51" si="6">SUMIFS(D$27:D$42,$B$27:$B$42,$C51)</f>
        <v>23250</v>
      </c>
      <c r="E51" s="45">
        <f t="shared" si="6"/>
        <v>23250</v>
      </c>
      <c r="F51" s="45">
        <f t="shared" si="6"/>
        <v>23250</v>
      </c>
      <c r="G51" s="45">
        <f t="shared" si="6"/>
        <v>23250</v>
      </c>
      <c r="H51" s="45">
        <f t="shared" si="6"/>
        <v>23250</v>
      </c>
      <c r="I51" s="45">
        <f t="shared" si="6"/>
        <v>22750</v>
      </c>
      <c r="J51" s="45">
        <f t="shared" si="6"/>
        <v>21250</v>
      </c>
      <c r="K51" s="45">
        <f t="shared" si="6"/>
        <v>20250</v>
      </c>
      <c r="L51" s="45">
        <f t="shared" si="6"/>
        <v>19750</v>
      </c>
      <c r="M51" s="45">
        <f t="shared" si="6"/>
        <v>19750</v>
      </c>
      <c r="N51" s="45">
        <f t="shared" si="6"/>
        <v>19750</v>
      </c>
      <c r="O51" s="45">
        <f t="shared" si="6"/>
        <v>19750</v>
      </c>
      <c r="P51" s="45">
        <f t="shared" si="6"/>
        <v>19750</v>
      </c>
      <c r="Q51" s="45">
        <f t="shared" si="6"/>
        <v>19750</v>
      </c>
      <c r="R51" s="45">
        <f t="shared" si="6"/>
        <v>19250</v>
      </c>
      <c r="S51" s="45">
        <f t="shared" si="6"/>
        <v>18750</v>
      </c>
      <c r="T51" s="45">
        <f t="shared" ref="T51:AH51" si="7">SUMIFS(T$27:T$42,$B$27:$B$42,$C51)</f>
        <v>18750</v>
      </c>
      <c r="U51" s="45">
        <f t="shared" si="7"/>
        <v>19250</v>
      </c>
      <c r="V51" s="45">
        <f t="shared" si="7"/>
        <v>19750</v>
      </c>
      <c r="W51" s="45">
        <f t="shared" si="7"/>
        <v>19750</v>
      </c>
      <c r="X51" s="45">
        <f t="shared" si="7"/>
        <v>19750</v>
      </c>
      <c r="Y51" s="45">
        <f t="shared" si="7"/>
        <v>18750</v>
      </c>
      <c r="Z51" s="45">
        <f t="shared" si="7"/>
        <v>16750</v>
      </c>
      <c r="AA51" s="45">
        <f t="shared" si="7"/>
        <v>16750</v>
      </c>
      <c r="AB51" s="45">
        <f t="shared" si="7"/>
        <v>16750</v>
      </c>
      <c r="AC51" s="45">
        <f t="shared" si="7"/>
        <v>15750</v>
      </c>
      <c r="AD51" s="45">
        <f t="shared" si="7"/>
        <v>14250</v>
      </c>
      <c r="AE51" s="45">
        <f t="shared" si="7"/>
        <v>14250</v>
      </c>
      <c r="AF51" s="45">
        <f t="shared" si="7"/>
        <v>14250</v>
      </c>
      <c r="AG51" s="45">
        <f t="shared" si="7"/>
        <v>12750</v>
      </c>
      <c r="AH51" s="45">
        <f t="shared" si="7"/>
        <v>12750</v>
      </c>
    </row>
    <row r="52" spans="2:34">
      <c r="B52" t="s">
        <v>6978</v>
      </c>
      <c r="C52" s="47" t="s">
        <v>81</v>
      </c>
      <c r="D52" s="45">
        <f t="shared" ref="D52:S52" si="8">SUMIFS(D$8:D$23,$C$8:$C$23,$C52)</f>
        <v>23250</v>
      </c>
      <c r="E52" s="45">
        <f t="shared" si="8"/>
        <v>24650</v>
      </c>
      <c r="F52" s="45">
        <f t="shared" si="8"/>
        <v>26050</v>
      </c>
      <c r="G52" s="45">
        <f t="shared" si="8"/>
        <v>26800</v>
      </c>
      <c r="H52" s="45">
        <f t="shared" si="8"/>
        <v>27250</v>
      </c>
      <c r="I52" s="45">
        <f t="shared" si="8"/>
        <v>25350</v>
      </c>
      <c r="J52" s="45">
        <f t="shared" si="8"/>
        <v>23700</v>
      </c>
      <c r="K52" s="45">
        <f t="shared" si="8"/>
        <v>22050</v>
      </c>
      <c r="L52" s="45">
        <f t="shared" si="8"/>
        <v>21100</v>
      </c>
      <c r="M52" s="45">
        <f t="shared" si="8"/>
        <v>20400</v>
      </c>
      <c r="N52" s="45">
        <f t="shared" si="8"/>
        <v>20400</v>
      </c>
      <c r="O52" s="45">
        <f t="shared" si="8"/>
        <v>20400</v>
      </c>
      <c r="P52" s="45">
        <f t="shared" si="8"/>
        <v>20400</v>
      </c>
      <c r="Q52" s="45">
        <f t="shared" si="8"/>
        <v>20400</v>
      </c>
      <c r="R52" s="45">
        <f t="shared" si="8"/>
        <v>19400</v>
      </c>
      <c r="S52" s="45">
        <f t="shared" si="8"/>
        <v>18791.904761904851</v>
      </c>
      <c r="T52" s="45">
        <f t="shared" ref="T52:AH52" si="9">SUMIFS(T$8:T$23,$C$8:$C$23,$C52)</f>
        <v>18294.226190476213</v>
      </c>
      <c r="U52" s="45">
        <f t="shared" si="9"/>
        <v>17796.547619047691</v>
      </c>
      <c r="V52" s="45">
        <f t="shared" si="9"/>
        <v>17298.869047619053</v>
      </c>
      <c r="W52" s="45">
        <f t="shared" si="9"/>
        <v>16801.190476190532</v>
      </c>
      <c r="X52" s="45">
        <f t="shared" si="9"/>
        <v>16303.511904761894</v>
      </c>
      <c r="Y52" s="45">
        <f t="shared" si="9"/>
        <v>15805.833333333372</v>
      </c>
      <c r="Z52" s="45">
        <f t="shared" si="9"/>
        <v>15308.154761904851</v>
      </c>
      <c r="AA52" s="45">
        <f t="shared" si="9"/>
        <v>14810.476190476213</v>
      </c>
      <c r="AB52" s="45">
        <f t="shared" si="9"/>
        <v>14312.797619047691</v>
      </c>
      <c r="AC52" s="45">
        <f t="shared" si="9"/>
        <v>13815.119047619053</v>
      </c>
      <c r="AD52" s="45">
        <f t="shared" si="9"/>
        <v>13317.440476190532</v>
      </c>
      <c r="AE52" s="45">
        <f t="shared" si="9"/>
        <v>12819.761904761894</v>
      </c>
      <c r="AF52" s="45">
        <f t="shared" si="9"/>
        <v>12322.083333333372</v>
      </c>
      <c r="AG52" s="45">
        <f t="shared" si="9"/>
        <v>11824.404761904851</v>
      </c>
      <c r="AH52" s="45">
        <f t="shared" si="9"/>
        <v>11326.726190476213</v>
      </c>
    </row>
    <row r="53" spans="2:34">
      <c r="B53" t="s">
        <v>6979</v>
      </c>
      <c r="C53" s="47" t="s">
        <v>82</v>
      </c>
      <c r="D53" s="45">
        <f t="shared" ref="D53:S53" si="10">SUMIFS(D$27:D$42,$B$27:$B$42,$C53)</f>
        <v>1807.44</v>
      </c>
      <c r="E53" s="45">
        <f t="shared" si="10"/>
        <v>1807.44</v>
      </c>
      <c r="F53" s="45">
        <f t="shared" si="10"/>
        <v>1807.44</v>
      </c>
      <c r="G53" s="45">
        <f t="shared" si="10"/>
        <v>1807.44</v>
      </c>
      <c r="H53" s="45">
        <f t="shared" si="10"/>
        <v>1807.44</v>
      </c>
      <c r="I53" s="45">
        <f t="shared" si="10"/>
        <v>1807.44</v>
      </c>
      <c r="J53" s="45">
        <f t="shared" si="10"/>
        <v>1807.44</v>
      </c>
      <c r="K53" s="45">
        <f t="shared" si="10"/>
        <v>1807.44</v>
      </c>
      <c r="L53" s="45">
        <f t="shared" si="10"/>
        <v>1807.44</v>
      </c>
      <c r="M53" s="45">
        <f t="shared" si="10"/>
        <v>1807.44</v>
      </c>
      <c r="N53" s="45">
        <f t="shared" si="10"/>
        <v>1807.44</v>
      </c>
      <c r="O53" s="45">
        <f t="shared" si="10"/>
        <v>1807.44</v>
      </c>
      <c r="P53" s="45">
        <f t="shared" si="10"/>
        <v>1807.44</v>
      </c>
      <c r="Q53" s="45">
        <f t="shared" si="10"/>
        <v>1807.44</v>
      </c>
      <c r="R53" s="45">
        <f t="shared" si="10"/>
        <v>1807.44</v>
      </c>
      <c r="S53" s="45">
        <f t="shared" si="10"/>
        <v>1807.44</v>
      </c>
      <c r="T53" s="45">
        <f t="shared" ref="T53:AH53" si="11">SUMIFS(T$27:T$42,$B$27:$B$42,$C53)</f>
        <v>1807.44</v>
      </c>
      <c r="U53" s="45">
        <f t="shared" si="11"/>
        <v>1807.44</v>
      </c>
      <c r="V53" s="45">
        <f t="shared" si="11"/>
        <v>1807.44</v>
      </c>
      <c r="W53" s="45">
        <f t="shared" si="11"/>
        <v>1807.44</v>
      </c>
      <c r="X53" s="45">
        <f t="shared" si="11"/>
        <v>1807.44</v>
      </c>
      <c r="Y53" s="45">
        <f t="shared" si="11"/>
        <v>1807.44</v>
      </c>
      <c r="Z53" s="45">
        <f t="shared" si="11"/>
        <v>1807.44</v>
      </c>
      <c r="AA53" s="45">
        <f t="shared" si="11"/>
        <v>1807.44</v>
      </c>
      <c r="AB53" s="45">
        <f t="shared" si="11"/>
        <v>1807.44</v>
      </c>
      <c r="AC53" s="45">
        <f t="shared" si="11"/>
        <v>1807.44</v>
      </c>
      <c r="AD53" s="45">
        <f t="shared" si="11"/>
        <v>1807.44</v>
      </c>
      <c r="AE53" s="45">
        <f t="shared" si="11"/>
        <v>1807.44</v>
      </c>
      <c r="AF53" s="45">
        <f t="shared" si="11"/>
        <v>1807.44</v>
      </c>
      <c r="AG53" s="45">
        <f t="shared" si="11"/>
        <v>1807.44</v>
      </c>
      <c r="AH53" s="45">
        <f t="shared" si="11"/>
        <v>1807.44</v>
      </c>
    </row>
    <row r="54" spans="2:34">
      <c r="B54" t="s">
        <v>6978</v>
      </c>
      <c r="C54" s="47" t="s">
        <v>82</v>
      </c>
      <c r="D54" s="45">
        <f t="shared" ref="D54:S54" si="12">SUMIFS(D$8:D$23,$C$8:$C$23,$C54)</f>
        <v>1817</v>
      </c>
      <c r="E54" s="45">
        <f t="shared" si="12"/>
        <v>1837</v>
      </c>
      <c r="F54" s="45">
        <f t="shared" si="12"/>
        <v>1847</v>
      </c>
      <c r="G54" s="45">
        <f t="shared" si="12"/>
        <v>1857</v>
      </c>
      <c r="H54" s="45">
        <f t="shared" si="12"/>
        <v>1867</v>
      </c>
      <c r="I54" s="45">
        <f t="shared" si="12"/>
        <v>1882</v>
      </c>
      <c r="J54" s="45">
        <f t="shared" si="12"/>
        <v>1897</v>
      </c>
      <c r="K54" s="45">
        <f t="shared" si="12"/>
        <v>1912</v>
      </c>
      <c r="L54" s="45">
        <f t="shared" si="12"/>
        <v>1932</v>
      </c>
      <c r="M54" s="45">
        <f t="shared" si="12"/>
        <v>1952</v>
      </c>
      <c r="N54" s="45">
        <f t="shared" si="12"/>
        <v>1972</v>
      </c>
      <c r="O54" s="45">
        <f t="shared" si="12"/>
        <v>2004</v>
      </c>
      <c r="P54" s="45">
        <f t="shared" si="12"/>
        <v>2035</v>
      </c>
      <c r="Q54" s="45">
        <f t="shared" si="12"/>
        <v>2065</v>
      </c>
      <c r="R54" s="45">
        <f t="shared" si="12"/>
        <v>2085</v>
      </c>
      <c r="S54" s="45">
        <f t="shared" si="12"/>
        <v>2081.0761904761894</v>
      </c>
      <c r="T54" s="45">
        <f t="shared" ref="T54:AH54" si="13">SUMIFS(T$8:T$23,$C$8:$C$23,$C54)</f>
        <v>2099.8690476190459</v>
      </c>
      <c r="U54" s="45">
        <f t="shared" si="13"/>
        <v>2118.6619047619024</v>
      </c>
      <c r="V54" s="45">
        <f t="shared" si="13"/>
        <v>2137.4547619047589</v>
      </c>
      <c r="W54" s="45">
        <f t="shared" si="13"/>
        <v>2156.2476190476154</v>
      </c>
      <c r="X54" s="45">
        <f t="shared" si="13"/>
        <v>2175.040476190472</v>
      </c>
      <c r="Y54" s="45">
        <f t="shared" si="13"/>
        <v>2193.8333333333285</v>
      </c>
      <c r="Z54" s="45">
        <f t="shared" si="13"/>
        <v>2212.626190476185</v>
      </c>
      <c r="AA54" s="45">
        <f t="shared" si="13"/>
        <v>2231.4190476190488</v>
      </c>
      <c r="AB54" s="45">
        <f t="shared" si="13"/>
        <v>2250.2119047619053</v>
      </c>
      <c r="AC54" s="45">
        <f t="shared" si="13"/>
        <v>2269.0047619047618</v>
      </c>
      <c r="AD54" s="45">
        <f t="shared" si="13"/>
        <v>2287.7976190476184</v>
      </c>
      <c r="AE54" s="45">
        <f t="shared" si="13"/>
        <v>2306.5904761904749</v>
      </c>
      <c r="AF54" s="45">
        <f t="shared" si="13"/>
        <v>2325.3833333333314</v>
      </c>
      <c r="AG54" s="45">
        <f t="shared" si="13"/>
        <v>2344.1761904761879</v>
      </c>
      <c r="AH54" s="45">
        <f t="shared" si="13"/>
        <v>2362.9690476190444</v>
      </c>
    </row>
    <row r="55" spans="2:34">
      <c r="B55" t="s">
        <v>6979</v>
      </c>
      <c r="C55" s="47" t="s">
        <v>83</v>
      </c>
      <c r="D55" s="45">
        <f t="shared" ref="D55:S55" si="14">SUMIFS(D$27:D$42,$B$27:$B$42,$C55)</f>
        <v>4056.53</v>
      </c>
      <c r="E55" s="45">
        <f t="shared" si="14"/>
        <v>6418.45</v>
      </c>
      <c r="F55" s="45">
        <f t="shared" si="14"/>
        <v>8110.63</v>
      </c>
      <c r="G55" s="45">
        <f t="shared" si="14"/>
        <v>8863.1200000000008</v>
      </c>
      <c r="H55" s="45">
        <f t="shared" si="14"/>
        <v>9756.1299999999992</v>
      </c>
      <c r="I55" s="45">
        <f t="shared" si="14"/>
        <v>12164.2</v>
      </c>
      <c r="J55" s="45">
        <f t="shared" si="14"/>
        <v>13935.5</v>
      </c>
      <c r="K55" s="45">
        <f t="shared" si="14"/>
        <v>16051.1</v>
      </c>
      <c r="L55" s="45">
        <f t="shared" si="14"/>
        <v>18596.900000000001</v>
      </c>
      <c r="M55" s="45">
        <f t="shared" si="14"/>
        <v>21178.1</v>
      </c>
      <c r="N55" s="45">
        <f t="shared" si="14"/>
        <v>23364.6</v>
      </c>
      <c r="O55" s="45">
        <f t="shared" si="14"/>
        <v>25908.2</v>
      </c>
      <c r="P55" s="45">
        <f t="shared" si="14"/>
        <v>28613</v>
      </c>
      <c r="Q55" s="45">
        <f t="shared" si="14"/>
        <v>31100.1</v>
      </c>
      <c r="R55" s="45">
        <f t="shared" si="14"/>
        <v>35164.9</v>
      </c>
      <c r="S55" s="45">
        <f t="shared" si="14"/>
        <v>39020.1</v>
      </c>
      <c r="T55" s="45">
        <f t="shared" ref="T55:AH55" si="15">SUMIFS(T$27:T$42,$B$27:$B$42,$C55)</f>
        <v>42510.7</v>
      </c>
      <c r="U55" s="45">
        <f t="shared" si="15"/>
        <v>47296.9</v>
      </c>
      <c r="V55" s="45">
        <f t="shared" si="15"/>
        <v>52373.7</v>
      </c>
      <c r="W55" s="45">
        <f t="shared" si="15"/>
        <v>56211.199999999997</v>
      </c>
      <c r="X55" s="45">
        <f t="shared" si="15"/>
        <v>60284.4</v>
      </c>
      <c r="Y55" s="45">
        <f t="shared" si="15"/>
        <v>64903.4</v>
      </c>
      <c r="Z55" s="45">
        <f t="shared" si="15"/>
        <v>69538.3</v>
      </c>
      <c r="AA55" s="45">
        <f t="shared" si="15"/>
        <v>74049.100000000006</v>
      </c>
      <c r="AB55" s="45">
        <f t="shared" si="15"/>
        <v>79956.2</v>
      </c>
      <c r="AC55" s="45">
        <f t="shared" si="15"/>
        <v>84594.2</v>
      </c>
      <c r="AD55" s="45">
        <f t="shared" si="15"/>
        <v>91648.4</v>
      </c>
      <c r="AE55" s="45">
        <f t="shared" si="15"/>
        <v>99799.1</v>
      </c>
      <c r="AF55" s="45">
        <f t="shared" si="15"/>
        <v>102576</v>
      </c>
      <c r="AG55" s="45">
        <f t="shared" si="15"/>
        <v>106720</v>
      </c>
      <c r="AH55" s="45">
        <f t="shared" si="15"/>
        <v>109047</v>
      </c>
    </row>
    <row r="56" spans="2:34">
      <c r="B56" t="s">
        <v>6978</v>
      </c>
      <c r="C56" s="47" t="s">
        <v>83</v>
      </c>
      <c r="D56" s="45">
        <f t="shared" ref="D56:S56" si="16">SUMIFS(D$8:D$23,$C$8:$C$23,$C56)</f>
        <v>1834</v>
      </c>
      <c r="E56" s="45">
        <f t="shared" si="16"/>
        <v>2584</v>
      </c>
      <c r="F56" s="45">
        <f t="shared" si="16"/>
        <v>3384</v>
      </c>
      <c r="G56" s="45">
        <f t="shared" si="16"/>
        <v>5084</v>
      </c>
      <c r="H56" s="45">
        <f t="shared" si="16"/>
        <v>7084</v>
      </c>
      <c r="I56" s="45">
        <f t="shared" si="16"/>
        <v>9184</v>
      </c>
      <c r="J56" s="45">
        <f t="shared" si="16"/>
        <v>11034</v>
      </c>
      <c r="K56" s="45">
        <f t="shared" si="16"/>
        <v>12784</v>
      </c>
      <c r="L56" s="45">
        <f t="shared" si="16"/>
        <v>14434</v>
      </c>
      <c r="M56" s="45">
        <f t="shared" si="16"/>
        <v>16074</v>
      </c>
      <c r="N56" s="45">
        <f t="shared" si="16"/>
        <v>17679</v>
      </c>
      <c r="O56" s="45">
        <f t="shared" si="16"/>
        <v>19229</v>
      </c>
      <c r="P56" s="45">
        <f t="shared" si="16"/>
        <v>20929</v>
      </c>
      <c r="Q56" s="45">
        <f t="shared" si="16"/>
        <v>22774</v>
      </c>
      <c r="R56" s="45">
        <f t="shared" si="16"/>
        <v>24874</v>
      </c>
      <c r="S56" s="45">
        <f t="shared" si="16"/>
        <v>26188.809523809236</v>
      </c>
      <c r="T56" s="45">
        <f t="shared" ref="T56:AH56" si="17">SUMIFS(T$8:T$23,$C$8:$C$23,$C56)</f>
        <v>27887.702380952425</v>
      </c>
      <c r="U56" s="45">
        <f t="shared" si="17"/>
        <v>29586.595238095149</v>
      </c>
      <c r="V56" s="45">
        <f t="shared" si="17"/>
        <v>31285.488095237873</v>
      </c>
      <c r="W56" s="45">
        <f t="shared" si="17"/>
        <v>32984.380952380598</v>
      </c>
      <c r="X56" s="45">
        <f t="shared" si="17"/>
        <v>34683.273809523787</v>
      </c>
      <c r="Y56" s="45">
        <f t="shared" si="17"/>
        <v>36382.166666666511</v>
      </c>
      <c r="Z56" s="45">
        <f t="shared" si="17"/>
        <v>38081.059523809236</v>
      </c>
      <c r="AA56" s="45">
        <f t="shared" si="17"/>
        <v>39779.952380952425</v>
      </c>
      <c r="AB56" s="45">
        <f t="shared" si="17"/>
        <v>41478.845238095149</v>
      </c>
      <c r="AC56" s="45">
        <f t="shared" si="17"/>
        <v>43177.738095237873</v>
      </c>
      <c r="AD56" s="45">
        <f t="shared" si="17"/>
        <v>44876.630952380598</v>
      </c>
      <c r="AE56" s="45">
        <f t="shared" si="17"/>
        <v>46575.523809523787</v>
      </c>
      <c r="AF56" s="45">
        <f t="shared" si="17"/>
        <v>48274.416666666511</v>
      </c>
      <c r="AG56" s="45">
        <f t="shared" si="17"/>
        <v>49973.309523809236</v>
      </c>
      <c r="AH56" s="45">
        <f t="shared" si="17"/>
        <v>51672.202380952425</v>
      </c>
    </row>
    <row r="57" spans="2:34">
      <c r="B57" t="s">
        <v>6979</v>
      </c>
      <c r="C57" s="47" t="s">
        <v>84</v>
      </c>
      <c r="D57" s="45">
        <f t="shared" ref="D57:S57" si="18">SUMIFS(D$27:D$42,$B$27:$B$42,$C57)</f>
        <v>13557.4</v>
      </c>
      <c r="E57" s="45">
        <f t="shared" si="18"/>
        <v>15611</v>
      </c>
      <c r="F57" s="45">
        <f t="shared" si="18"/>
        <v>17260</v>
      </c>
      <c r="G57" s="45">
        <f t="shared" si="18"/>
        <v>18143</v>
      </c>
      <c r="H57" s="45">
        <f t="shared" si="18"/>
        <v>19226</v>
      </c>
      <c r="I57" s="45">
        <f t="shared" si="18"/>
        <v>21810</v>
      </c>
      <c r="J57" s="45">
        <f t="shared" si="18"/>
        <v>23664</v>
      </c>
      <c r="K57" s="45">
        <f t="shared" si="18"/>
        <v>25892</v>
      </c>
      <c r="L57" s="45">
        <f t="shared" si="18"/>
        <v>28639</v>
      </c>
      <c r="M57" s="45">
        <f t="shared" si="18"/>
        <v>31483</v>
      </c>
      <c r="N57" s="45">
        <f t="shared" si="18"/>
        <v>33950</v>
      </c>
      <c r="O57" s="45">
        <f t="shared" si="18"/>
        <v>36999</v>
      </c>
      <c r="P57" s="45">
        <f t="shared" si="18"/>
        <v>40473</v>
      </c>
      <c r="Q57" s="45">
        <f t="shared" si="18"/>
        <v>44012</v>
      </c>
      <c r="R57" s="45">
        <f t="shared" si="18"/>
        <v>49327</v>
      </c>
      <c r="S57" s="45">
        <f t="shared" si="18"/>
        <v>54506</v>
      </c>
      <c r="T57" s="45">
        <f t="shared" ref="T57:AH57" si="19">SUMIFS(T$27:T$42,$B$27:$B$42,$C57)</f>
        <v>59344</v>
      </c>
      <c r="U57" s="45">
        <f t="shared" si="19"/>
        <v>66090</v>
      </c>
      <c r="V57" s="45">
        <f t="shared" si="19"/>
        <v>73326</v>
      </c>
      <c r="W57" s="45">
        <f t="shared" si="19"/>
        <v>79170</v>
      </c>
      <c r="X57" s="45">
        <f t="shared" si="19"/>
        <v>85339</v>
      </c>
      <c r="Y57" s="45">
        <f t="shared" si="19"/>
        <v>92545</v>
      </c>
      <c r="Z57" s="45">
        <f t="shared" si="19"/>
        <v>99889</v>
      </c>
      <c r="AA57" s="45">
        <f t="shared" si="19"/>
        <v>107354</v>
      </c>
      <c r="AB57" s="45">
        <f t="shared" si="19"/>
        <v>116869</v>
      </c>
      <c r="AC57" s="45">
        <f t="shared" si="19"/>
        <v>124843</v>
      </c>
      <c r="AD57" s="45">
        <f t="shared" si="19"/>
        <v>136597</v>
      </c>
      <c r="AE57" s="45">
        <f t="shared" si="19"/>
        <v>150481</v>
      </c>
      <c r="AF57" s="45">
        <f t="shared" si="19"/>
        <v>156195</v>
      </c>
      <c r="AG57" s="45">
        <f t="shared" si="19"/>
        <v>164261</v>
      </c>
      <c r="AH57" s="45">
        <f t="shared" si="19"/>
        <v>169733</v>
      </c>
    </row>
    <row r="58" spans="2:34">
      <c r="B58" t="s">
        <v>6978</v>
      </c>
      <c r="C58" s="47" t="s">
        <v>84</v>
      </c>
      <c r="D58" s="45">
        <f t="shared" ref="D58:S58" si="20">SUMIFS(D$8:D$23,$C$8:$C$23,$C58)</f>
        <v>14294</v>
      </c>
      <c r="E58" s="45">
        <f t="shared" si="20"/>
        <v>17894</v>
      </c>
      <c r="F58" s="45">
        <f t="shared" si="20"/>
        <v>21494</v>
      </c>
      <c r="G58" s="45">
        <f t="shared" si="20"/>
        <v>24794</v>
      </c>
      <c r="H58" s="45">
        <f t="shared" si="20"/>
        <v>28094</v>
      </c>
      <c r="I58" s="45">
        <f t="shared" si="20"/>
        <v>31394</v>
      </c>
      <c r="J58" s="45">
        <f t="shared" si="20"/>
        <v>32061</v>
      </c>
      <c r="K58" s="45">
        <f t="shared" si="20"/>
        <v>32541</v>
      </c>
      <c r="L58" s="45">
        <f t="shared" si="20"/>
        <v>33021</v>
      </c>
      <c r="M58" s="45">
        <f t="shared" si="20"/>
        <v>33501</v>
      </c>
      <c r="N58" s="45">
        <f t="shared" si="20"/>
        <v>33981</v>
      </c>
      <c r="O58" s="45">
        <f t="shared" si="20"/>
        <v>35681</v>
      </c>
      <c r="P58" s="45">
        <f t="shared" si="20"/>
        <v>38381</v>
      </c>
      <c r="Q58" s="45">
        <f t="shared" si="20"/>
        <v>41994</v>
      </c>
      <c r="R58" s="45">
        <f t="shared" si="20"/>
        <v>45594</v>
      </c>
      <c r="S58" s="45">
        <f t="shared" si="20"/>
        <v>45681.78095238097</v>
      </c>
      <c r="T58" s="45">
        <f t="shared" ref="T58:AH58" si="21">SUMIFS(T$8:T$23,$C$8:$C$23,$C58)</f>
        <v>47519.345238095149</v>
      </c>
      <c r="U58" s="45">
        <f t="shared" si="21"/>
        <v>49356.909523809329</v>
      </c>
      <c r="V58" s="45">
        <f t="shared" si="21"/>
        <v>51194.473809523974</v>
      </c>
      <c r="W58" s="45">
        <f t="shared" si="21"/>
        <v>53032.038095238153</v>
      </c>
      <c r="X58" s="45">
        <f t="shared" si="21"/>
        <v>54869.602380952332</v>
      </c>
      <c r="Y58" s="45">
        <f t="shared" si="21"/>
        <v>56707.166666666511</v>
      </c>
      <c r="Z58" s="45">
        <f t="shared" si="21"/>
        <v>58544.730952381156</v>
      </c>
      <c r="AA58" s="45">
        <f t="shared" si="21"/>
        <v>60382.295238095336</v>
      </c>
      <c r="AB58" s="45">
        <f t="shared" si="21"/>
        <v>62219.859523809515</v>
      </c>
      <c r="AC58" s="45">
        <f t="shared" si="21"/>
        <v>64057.423809523694</v>
      </c>
      <c r="AD58" s="45">
        <f t="shared" si="21"/>
        <v>65894.988095238339</v>
      </c>
      <c r="AE58" s="45">
        <f t="shared" si="21"/>
        <v>67732.552380952518</v>
      </c>
      <c r="AF58" s="45">
        <f t="shared" si="21"/>
        <v>69570.116666666698</v>
      </c>
      <c r="AG58" s="45">
        <f t="shared" si="21"/>
        <v>71407.680952380877</v>
      </c>
      <c r="AH58" s="45">
        <f t="shared" si="21"/>
        <v>73245.245238095056</v>
      </c>
    </row>
    <row r="59" spans="2:34">
      <c r="B59" t="s">
        <v>6979</v>
      </c>
      <c r="C59" s="47" t="s">
        <v>85</v>
      </c>
      <c r="D59" s="45">
        <f t="shared" ref="D59:S59" si="22">SUMIFS(D$27:D$42,$B$27:$B$42,$C59)</f>
        <v>0</v>
      </c>
      <c r="E59" s="45">
        <f t="shared" si="22"/>
        <v>0</v>
      </c>
      <c r="F59" s="45">
        <f t="shared" si="22"/>
        <v>0</v>
      </c>
      <c r="G59" s="45">
        <f t="shared" si="22"/>
        <v>0</v>
      </c>
      <c r="H59" s="45">
        <f t="shared" si="22"/>
        <v>0</v>
      </c>
      <c r="I59" s="45">
        <f t="shared" si="22"/>
        <v>0</v>
      </c>
      <c r="J59" s="45">
        <f t="shared" si="22"/>
        <v>0</v>
      </c>
      <c r="K59" s="45">
        <f t="shared" si="22"/>
        <v>0</v>
      </c>
      <c r="L59" s="45">
        <f t="shared" si="22"/>
        <v>0</v>
      </c>
      <c r="M59" s="45">
        <f t="shared" si="22"/>
        <v>0</v>
      </c>
      <c r="N59" s="45">
        <f t="shared" si="22"/>
        <v>0</v>
      </c>
      <c r="O59" s="45">
        <f t="shared" si="22"/>
        <v>0</v>
      </c>
      <c r="P59" s="45">
        <f t="shared" si="22"/>
        <v>0</v>
      </c>
      <c r="Q59" s="45">
        <f t="shared" si="22"/>
        <v>0</v>
      </c>
      <c r="R59" s="45">
        <f t="shared" si="22"/>
        <v>0</v>
      </c>
      <c r="S59" s="45">
        <f t="shared" si="22"/>
        <v>0</v>
      </c>
      <c r="T59" s="45">
        <f t="shared" ref="T59:AH59" si="23">SUMIFS(T$27:T$42,$B$27:$B$42,$C59)</f>
        <v>0</v>
      </c>
      <c r="U59" s="45">
        <f t="shared" si="23"/>
        <v>0</v>
      </c>
      <c r="V59" s="45">
        <f t="shared" si="23"/>
        <v>0</v>
      </c>
      <c r="W59" s="45">
        <f t="shared" si="23"/>
        <v>0</v>
      </c>
      <c r="X59" s="45">
        <f t="shared" si="23"/>
        <v>0</v>
      </c>
      <c r="Y59" s="45">
        <f t="shared" si="23"/>
        <v>0</v>
      </c>
      <c r="Z59" s="45">
        <f t="shared" si="23"/>
        <v>0</v>
      </c>
      <c r="AA59" s="45">
        <f t="shared" si="23"/>
        <v>0</v>
      </c>
      <c r="AB59" s="45">
        <f t="shared" si="23"/>
        <v>0</v>
      </c>
      <c r="AC59" s="45">
        <f t="shared" si="23"/>
        <v>0</v>
      </c>
      <c r="AD59" s="45">
        <f t="shared" si="23"/>
        <v>0</v>
      </c>
      <c r="AE59" s="45">
        <f t="shared" si="23"/>
        <v>0</v>
      </c>
      <c r="AF59" s="45">
        <f t="shared" si="23"/>
        <v>0</v>
      </c>
      <c r="AG59" s="45">
        <f t="shared" si="23"/>
        <v>0</v>
      </c>
      <c r="AH59" s="45">
        <f t="shared" si="23"/>
        <v>0</v>
      </c>
    </row>
    <row r="60" spans="2:34">
      <c r="B60" t="s">
        <v>6978</v>
      </c>
      <c r="C60" s="47" t="s">
        <v>85</v>
      </c>
      <c r="D60" s="45">
        <f t="shared" ref="D60:S60" si="24">SUMIFS(D$8:D$23,$C$8:$C$23,$C60)</f>
        <v>0</v>
      </c>
      <c r="E60" s="45">
        <f t="shared" si="24"/>
        <v>0</v>
      </c>
      <c r="F60" s="45">
        <f t="shared" si="24"/>
        <v>0</v>
      </c>
      <c r="G60" s="45">
        <f t="shared" si="24"/>
        <v>0</v>
      </c>
      <c r="H60" s="45">
        <f t="shared" si="24"/>
        <v>0</v>
      </c>
      <c r="I60" s="45">
        <f t="shared" si="24"/>
        <v>0</v>
      </c>
      <c r="J60" s="45">
        <f t="shared" si="24"/>
        <v>0</v>
      </c>
      <c r="K60" s="45">
        <f t="shared" si="24"/>
        <v>0</v>
      </c>
      <c r="L60" s="45">
        <f t="shared" si="24"/>
        <v>0</v>
      </c>
      <c r="M60" s="45">
        <f t="shared" si="24"/>
        <v>0</v>
      </c>
      <c r="N60" s="45">
        <f t="shared" si="24"/>
        <v>0</v>
      </c>
      <c r="O60" s="45">
        <f t="shared" si="24"/>
        <v>0</v>
      </c>
      <c r="P60" s="45">
        <f t="shared" si="24"/>
        <v>0</v>
      </c>
      <c r="Q60" s="45">
        <f t="shared" si="24"/>
        <v>0</v>
      </c>
      <c r="R60" s="45">
        <f t="shared" si="24"/>
        <v>0</v>
      </c>
      <c r="S60" s="45">
        <f t="shared" si="24"/>
        <v>0</v>
      </c>
      <c r="T60" s="45">
        <f t="shared" ref="T60:AH60" si="25">SUMIFS(T$8:T$23,$C$8:$C$23,$C60)</f>
        <v>0</v>
      </c>
      <c r="U60" s="45">
        <f t="shared" si="25"/>
        <v>0</v>
      </c>
      <c r="V60" s="45">
        <f t="shared" si="25"/>
        <v>0</v>
      </c>
      <c r="W60" s="45">
        <f t="shared" si="25"/>
        <v>0</v>
      </c>
      <c r="X60" s="45">
        <f t="shared" si="25"/>
        <v>0</v>
      </c>
      <c r="Y60" s="45">
        <f t="shared" si="25"/>
        <v>0</v>
      </c>
      <c r="Z60" s="45">
        <f t="shared" si="25"/>
        <v>0</v>
      </c>
      <c r="AA60" s="45">
        <f t="shared" si="25"/>
        <v>0</v>
      </c>
      <c r="AB60" s="45">
        <f t="shared" si="25"/>
        <v>0</v>
      </c>
      <c r="AC60" s="45">
        <f t="shared" si="25"/>
        <v>0</v>
      </c>
      <c r="AD60" s="45">
        <f t="shared" si="25"/>
        <v>0</v>
      </c>
      <c r="AE60" s="45">
        <f t="shared" si="25"/>
        <v>0</v>
      </c>
      <c r="AF60" s="45">
        <f t="shared" si="25"/>
        <v>0</v>
      </c>
      <c r="AG60" s="45">
        <f t="shared" si="25"/>
        <v>0</v>
      </c>
      <c r="AH60" s="45">
        <f t="shared" si="25"/>
        <v>0</v>
      </c>
    </row>
    <row r="61" spans="2:34">
      <c r="B61" t="s">
        <v>6979</v>
      </c>
      <c r="C61" s="47" t="s">
        <v>61</v>
      </c>
      <c r="D61" s="45">
        <f t="shared" ref="D61:S61" si="26">SUMIFS(D$27:D$42,$B$27:$B$42,$C61)</f>
        <v>900</v>
      </c>
      <c r="E61" s="45">
        <f t="shared" si="26"/>
        <v>900</v>
      </c>
      <c r="F61" s="45">
        <f t="shared" si="26"/>
        <v>900</v>
      </c>
      <c r="G61" s="45">
        <f t="shared" si="26"/>
        <v>900</v>
      </c>
      <c r="H61" s="45">
        <f t="shared" si="26"/>
        <v>900</v>
      </c>
      <c r="I61" s="45">
        <f t="shared" si="26"/>
        <v>900</v>
      </c>
      <c r="J61" s="45">
        <f t="shared" si="26"/>
        <v>900</v>
      </c>
      <c r="K61" s="45">
        <f t="shared" si="26"/>
        <v>900</v>
      </c>
      <c r="L61" s="45">
        <f t="shared" si="26"/>
        <v>900</v>
      </c>
      <c r="M61" s="45">
        <f t="shared" si="26"/>
        <v>900</v>
      </c>
      <c r="N61" s="45">
        <f t="shared" si="26"/>
        <v>900</v>
      </c>
      <c r="O61" s="45">
        <f t="shared" si="26"/>
        <v>900</v>
      </c>
      <c r="P61" s="45">
        <f t="shared" si="26"/>
        <v>900</v>
      </c>
      <c r="Q61" s="45">
        <f t="shared" si="26"/>
        <v>900</v>
      </c>
      <c r="R61" s="45">
        <f t="shared" si="26"/>
        <v>900</v>
      </c>
      <c r="S61" s="45">
        <f t="shared" si="26"/>
        <v>900</v>
      </c>
      <c r="T61" s="45">
        <f t="shared" ref="T61:AH61" si="27">SUMIFS(T$27:T$42,$B$27:$B$42,$C61)</f>
        <v>810</v>
      </c>
      <c r="U61" s="45">
        <f t="shared" si="27"/>
        <v>702</v>
      </c>
      <c r="V61" s="45">
        <f t="shared" si="27"/>
        <v>702</v>
      </c>
      <c r="W61" s="45">
        <f t="shared" si="27"/>
        <v>702</v>
      </c>
      <c r="X61" s="45">
        <f t="shared" si="27"/>
        <v>702</v>
      </c>
      <c r="Y61" s="45">
        <f t="shared" si="27"/>
        <v>702</v>
      </c>
      <c r="Z61" s="45">
        <f t="shared" si="27"/>
        <v>702</v>
      </c>
      <c r="AA61" s="45">
        <f t="shared" si="27"/>
        <v>702</v>
      </c>
      <c r="AB61" s="45">
        <f t="shared" si="27"/>
        <v>702</v>
      </c>
      <c r="AC61" s="45">
        <f t="shared" si="27"/>
        <v>702</v>
      </c>
      <c r="AD61" s="45">
        <f t="shared" si="27"/>
        <v>702</v>
      </c>
      <c r="AE61" s="45">
        <f t="shared" si="27"/>
        <v>702</v>
      </c>
      <c r="AF61" s="45">
        <f t="shared" si="27"/>
        <v>702</v>
      </c>
      <c r="AG61" s="45">
        <f t="shared" si="27"/>
        <v>702</v>
      </c>
      <c r="AH61" s="45">
        <f t="shared" si="27"/>
        <v>702</v>
      </c>
    </row>
    <row r="62" spans="2:34">
      <c r="B62" t="s">
        <v>6978</v>
      </c>
      <c r="C62" s="47" t="s">
        <v>61</v>
      </c>
      <c r="D62" s="45">
        <f t="shared" ref="D62:S62" si="28">SUMIFS(D$8:D$23,$C$8:$C$23,$C62)</f>
        <v>1000</v>
      </c>
      <c r="E62" s="45">
        <f t="shared" si="28"/>
        <v>1080</v>
      </c>
      <c r="F62" s="45">
        <f t="shared" si="28"/>
        <v>1100</v>
      </c>
      <c r="G62" s="45">
        <f t="shared" si="28"/>
        <v>1110</v>
      </c>
      <c r="H62" s="45">
        <f t="shared" si="28"/>
        <v>1120</v>
      </c>
      <c r="I62" s="45">
        <f t="shared" si="28"/>
        <v>1130</v>
      </c>
      <c r="J62" s="45">
        <f t="shared" si="28"/>
        <v>1140</v>
      </c>
      <c r="K62" s="45">
        <f t="shared" si="28"/>
        <v>1150</v>
      </c>
      <c r="L62" s="45">
        <f t="shared" si="28"/>
        <v>1160</v>
      </c>
      <c r="M62" s="45">
        <f t="shared" si="28"/>
        <v>1180</v>
      </c>
      <c r="N62" s="45">
        <f t="shared" si="28"/>
        <v>1210</v>
      </c>
      <c r="O62" s="45">
        <f t="shared" si="28"/>
        <v>1260</v>
      </c>
      <c r="P62" s="45">
        <f t="shared" si="28"/>
        <v>1310</v>
      </c>
      <c r="Q62" s="45">
        <f t="shared" si="28"/>
        <v>1360</v>
      </c>
      <c r="R62" s="45">
        <f t="shared" si="28"/>
        <v>1410</v>
      </c>
      <c r="S62" s="45">
        <f t="shared" si="28"/>
        <v>1369.6190476190532</v>
      </c>
      <c r="T62" s="45">
        <f t="shared" ref="T62:AH62" si="29">SUMIFS(T$8:T$23,$C$8:$C$23,$C62)</f>
        <v>1393.1547619047633</v>
      </c>
      <c r="U62" s="45">
        <f t="shared" si="29"/>
        <v>1416.6904761904807</v>
      </c>
      <c r="V62" s="45">
        <f t="shared" si="29"/>
        <v>1440.2261904761908</v>
      </c>
      <c r="W62" s="45">
        <f t="shared" si="29"/>
        <v>1463.7619047619082</v>
      </c>
      <c r="X62" s="45">
        <f t="shared" si="29"/>
        <v>1487.2976190476184</v>
      </c>
      <c r="Y62" s="45">
        <f t="shared" si="29"/>
        <v>1510.8333333333358</v>
      </c>
      <c r="Z62" s="45">
        <f t="shared" si="29"/>
        <v>1534.3690476190532</v>
      </c>
      <c r="AA62" s="45">
        <f t="shared" si="29"/>
        <v>1557.9047619047633</v>
      </c>
      <c r="AB62" s="45">
        <f t="shared" si="29"/>
        <v>1581.4404761904807</v>
      </c>
      <c r="AC62" s="45">
        <f t="shared" si="29"/>
        <v>1604.9761904761908</v>
      </c>
      <c r="AD62" s="45">
        <f t="shared" si="29"/>
        <v>1628.5119047619082</v>
      </c>
      <c r="AE62" s="45">
        <f t="shared" si="29"/>
        <v>1652.0476190476184</v>
      </c>
      <c r="AF62" s="45">
        <f t="shared" si="29"/>
        <v>1675.5833333333358</v>
      </c>
      <c r="AG62" s="45">
        <f t="shared" si="29"/>
        <v>1699.1190476190532</v>
      </c>
      <c r="AH62" s="45">
        <f t="shared" si="29"/>
        <v>1722.6547619047633</v>
      </c>
    </row>
    <row r="63" spans="2:34">
      <c r="B63" t="s">
        <v>6979</v>
      </c>
      <c r="C63" s="47" t="s">
        <v>86</v>
      </c>
      <c r="D63" s="45">
        <f t="shared" ref="D63:S63" si="30">SUMIFS(D$27:D$42,$B$27:$B$42,$C63)</f>
        <v>740</v>
      </c>
      <c r="E63" s="45">
        <f t="shared" si="30"/>
        <v>1340</v>
      </c>
      <c r="F63" s="45">
        <f t="shared" si="30"/>
        <v>1710</v>
      </c>
      <c r="G63" s="45">
        <f t="shared" si="30"/>
        <v>1850</v>
      </c>
      <c r="H63" s="45">
        <f t="shared" si="30"/>
        <v>2000</v>
      </c>
      <c r="I63" s="45">
        <f t="shared" si="30"/>
        <v>2380</v>
      </c>
      <c r="J63" s="45">
        <f t="shared" si="30"/>
        <v>2630</v>
      </c>
      <c r="K63" s="45">
        <f t="shared" si="30"/>
        <v>2900</v>
      </c>
      <c r="L63" s="45">
        <f t="shared" si="30"/>
        <v>3200</v>
      </c>
      <c r="M63" s="45">
        <f t="shared" si="30"/>
        <v>3480</v>
      </c>
      <c r="N63" s="45">
        <f t="shared" si="30"/>
        <v>3700</v>
      </c>
      <c r="O63" s="45">
        <f t="shared" si="30"/>
        <v>3940</v>
      </c>
      <c r="P63" s="45">
        <f t="shared" si="30"/>
        <v>4180</v>
      </c>
      <c r="Q63" s="45">
        <f t="shared" si="30"/>
        <v>4400</v>
      </c>
      <c r="R63" s="45">
        <f t="shared" si="30"/>
        <v>4750</v>
      </c>
      <c r="S63" s="45">
        <f t="shared" si="30"/>
        <v>5060</v>
      </c>
      <c r="T63" s="45">
        <f t="shared" ref="T63:AH63" si="31">SUMIFS(T$27:T$42,$B$27:$B$42,$C63)</f>
        <v>5330</v>
      </c>
      <c r="U63" s="45">
        <f t="shared" si="31"/>
        <v>5700</v>
      </c>
      <c r="V63" s="45">
        <f t="shared" si="31"/>
        <v>6080</v>
      </c>
      <c r="W63" s="45">
        <f t="shared" si="31"/>
        <v>6360</v>
      </c>
      <c r="X63" s="45">
        <f t="shared" si="31"/>
        <v>6640</v>
      </c>
      <c r="Y63" s="45">
        <f t="shared" si="31"/>
        <v>6950</v>
      </c>
      <c r="Z63" s="45">
        <f t="shared" si="31"/>
        <v>7260</v>
      </c>
      <c r="AA63" s="45">
        <f t="shared" si="31"/>
        <v>7550</v>
      </c>
      <c r="AB63" s="45">
        <f t="shared" si="31"/>
        <v>7920</v>
      </c>
      <c r="AC63" s="45">
        <f t="shared" si="31"/>
        <v>8200</v>
      </c>
      <c r="AD63" s="45">
        <f t="shared" si="31"/>
        <v>8620</v>
      </c>
      <c r="AE63" s="45">
        <f t="shared" si="31"/>
        <v>9100</v>
      </c>
      <c r="AF63" s="45">
        <f t="shared" si="31"/>
        <v>9260</v>
      </c>
      <c r="AG63" s="45">
        <f t="shared" si="31"/>
        <v>9490</v>
      </c>
      <c r="AH63" s="45">
        <f t="shared" si="31"/>
        <v>9610</v>
      </c>
    </row>
    <row r="64" spans="2:34">
      <c r="B64" t="s">
        <v>6978</v>
      </c>
      <c r="C64" s="47" t="s">
        <v>86</v>
      </c>
      <c r="D64" s="45">
        <f t="shared" ref="D64:S64" si="32">SUMIFS(D$8:D$23,$C$8:$C$23,$C64)</f>
        <v>0</v>
      </c>
      <c r="E64" s="45">
        <f t="shared" si="32"/>
        <v>0</v>
      </c>
      <c r="F64" s="45">
        <f t="shared" si="32"/>
        <v>0</v>
      </c>
      <c r="G64" s="45">
        <f t="shared" si="32"/>
        <v>0</v>
      </c>
      <c r="H64" s="45">
        <f t="shared" si="32"/>
        <v>0</v>
      </c>
      <c r="I64" s="45">
        <f t="shared" si="32"/>
        <v>0</v>
      </c>
      <c r="J64" s="45">
        <f t="shared" si="32"/>
        <v>0</v>
      </c>
      <c r="K64" s="45">
        <f t="shared" si="32"/>
        <v>0</v>
      </c>
      <c r="L64" s="45">
        <f t="shared" si="32"/>
        <v>0</v>
      </c>
      <c r="M64" s="45">
        <f t="shared" si="32"/>
        <v>0</v>
      </c>
      <c r="N64" s="45">
        <f t="shared" si="32"/>
        <v>0</v>
      </c>
      <c r="O64" s="45">
        <f t="shared" si="32"/>
        <v>0</v>
      </c>
      <c r="P64" s="45">
        <f t="shared" si="32"/>
        <v>0</v>
      </c>
      <c r="Q64" s="45">
        <f t="shared" si="32"/>
        <v>0</v>
      </c>
      <c r="R64" s="45">
        <f t="shared" si="32"/>
        <v>0</v>
      </c>
      <c r="S64" s="45">
        <f t="shared" si="32"/>
        <v>0</v>
      </c>
      <c r="T64" s="45">
        <f t="shared" ref="T64:AH64" si="33">SUMIFS(T$8:T$23,$C$8:$C$23,$C64)</f>
        <v>0</v>
      </c>
      <c r="U64" s="45">
        <f t="shared" si="33"/>
        <v>0</v>
      </c>
      <c r="V64" s="45">
        <f t="shared" si="33"/>
        <v>0</v>
      </c>
      <c r="W64" s="45">
        <f t="shared" si="33"/>
        <v>0</v>
      </c>
      <c r="X64" s="45">
        <f t="shared" si="33"/>
        <v>0</v>
      </c>
      <c r="Y64" s="45">
        <f t="shared" si="33"/>
        <v>0</v>
      </c>
      <c r="Z64" s="45">
        <f t="shared" si="33"/>
        <v>0</v>
      </c>
      <c r="AA64" s="45">
        <f t="shared" si="33"/>
        <v>0</v>
      </c>
      <c r="AB64" s="45">
        <f t="shared" si="33"/>
        <v>0</v>
      </c>
      <c r="AC64" s="45">
        <f t="shared" si="33"/>
        <v>0</v>
      </c>
      <c r="AD64" s="45">
        <f t="shared" si="33"/>
        <v>0</v>
      </c>
      <c r="AE64" s="45">
        <f t="shared" si="33"/>
        <v>0</v>
      </c>
      <c r="AF64" s="45">
        <f t="shared" si="33"/>
        <v>0</v>
      </c>
      <c r="AG64" s="45">
        <f t="shared" si="33"/>
        <v>0</v>
      </c>
      <c r="AH64" s="45">
        <f t="shared" si="33"/>
        <v>0</v>
      </c>
    </row>
    <row r="65" spans="2:38">
      <c r="B65" t="s">
        <v>6979</v>
      </c>
      <c r="C65" s="47" t="s">
        <v>87</v>
      </c>
      <c r="D65" s="45">
        <f t="shared" ref="D65:S65" si="34">SUMIFS(D$27:D$42,$B$27:$B$42,$C65)</f>
        <v>1059</v>
      </c>
      <c r="E65" s="45">
        <f t="shared" si="34"/>
        <v>1059</v>
      </c>
      <c r="F65" s="45">
        <f t="shared" si="34"/>
        <v>1091</v>
      </c>
      <c r="G65" s="45">
        <f t="shared" si="34"/>
        <v>1152</v>
      </c>
      <c r="H65" s="45">
        <f t="shared" si="34"/>
        <v>1212</v>
      </c>
      <c r="I65" s="45">
        <f t="shared" si="34"/>
        <v>1353</v>
      </c>
      <c r="J65" s="45">
        <f t="shared" si="34"/>
        <v>1441</v>
      </c>
      <c r="K65" s="45">
        <f t="shared" si="34"/>
        <v>1530</v>
      </c>
      <c r="L65" s="45">
        <f t="shared" si="34"/>
        <v>1624</v>
      </c>
      <c r="M65" s="45">
        <f t="shared" si="34"/>
        <v>1705</v>
      </c>
      <c r="N65" s="45">
        <f t="shared" si="34"/>
        <v>1764</v>
      </c>
      <c r="O65" s="45">
        <f t="shared" si="34"/>
        <v>1824</v>
      </c>
      <c r="P65" s="45">
        <f t="shared" si="34"/>
        <v>1882</v>
      </c>
      <c r="Q65" s="45">
        <f t="shared" si="34"/>
        <v>1931</v>
      </c>
      <c r="R65" s="45">
        <f t="shared" si="34"/>
        <v>2004</v>
      </c>
      <c r="S65" s="45">
        <f t="shared" si="34"/>
        <v>2061</v>
      </c>
      <c r="T65" s="45">
        <f t="shared" ref="T65:AH65" si="35">SUMIFS(T$27:T$42,$B$27:$B$42,$C65)</f>
        <v>2109</v>
      </c>
      <c r="U65" s="45">
        <f t="shared" si="35"/>
        <v>2164</v>
      </c>
      <c r="V65" s="45">
        <f t="shared" si="35"/>
        <v>2221</v>
      </c>
      <c r="W65" s="45">
        <f t="shared" si="35"/>
        <v>2264</v>
      </c>
      <c r="X65" s="45">
        <f t="shared" si="35"/>
        <v>2303</v>
      </c>
      <c r="Y65" s="45">
        <f t="shared" si="35"/>
        <v>2330</v>
      </c>
      <c r="Z65" s="45">
        <f t="shared" si="35"/>
        <v>2366</v>
      </c>
      <c r="AA65" s="45">
        <f t="shared" si="35"/>
        <v>2395</v>
      </c>
      <c r="AB65" s="45">
        <f t="shared" si="35"/>
        <v>2436</v>
      </c>
      <c r="AC65" s="45">
        <f t="shared" si="35"/>
        <v>2465</v>
      </c>
      <c r="AD65" s="45">
        <f t="shared" si="35"/>
        <v>2505</v>
      </c>
      <c r="AE65" s="45">
        <f t="shared" si="35"/>
        <v>2548</v>
      </c>
      <c r="AF65" s="45">
        <f t="shared" si="35"/>
        <v>2561</v>
      </c>
      <c r="AG65" s="45">
        <f t="shared" si="35"/>
        <v>2579</v>
      </c>
      <c r="AH65" s="45">
        <f t="shared" si="35"/>
        <v>2588</v>
      </c>
    </row>
    <row r="66" spans="2:38">
      <c r="B66" t="s">
        <v>6978</v>
      </c>
      <c r="C66" s="47" t="s">
        <v>87</v>
      </c>
      <c r="D66" s="45">
        <f t="shared" ref="D66:S66" si="36">SUMIFS(D$8:D$23,$C$8:$C$23,$C66)</f>
        <v>1060</v>
      </c>
      <c r="E66" s="45">
        <f t="shared" si="36"/>
        <v>1060</v>
      </c>
      <c r="F66" s="45">
        <f t="shared" si="36"/>
        <v>1060</v>
      </c>
      <c r="G66" s="45">
        <f t="shared" si="36"/>
        <v>1060</v>
      </c>
      <c r="H66" s="45">
        <f t="shared" si="36"/>
        <v>1060</v>
      </c>
      <c r="I66" s="45">
        <f t="shared" si="36"/>
        <v>1060</v>
      </c>
      <c r="J66" s="45">
        <f t="shared" si="36"/>
        <v>1060</v>
      </c>
      <c r="K66" s="45">
        <f t="shared" si="36"/>
        <v>1060</v>
      </c>
      <c r="L66" s="45">
        <f t="shared" si="36"/>
        <v>1060</v>
      </c>
      <c r="M66" s="45">
        <f t="shared" si="36"/>
        <v>1060</v>
      </c>
      <c r="N66" s="45">
        <f t="shared" si="36"/>
        <v>1060</v>
      </c>
      <c r="O66" s="45">
        <f t="shared" si="36"/>
        <v>1060</v>
      </c>
      <c r="P66" s="45">
        <f t="shared" si="36"/>
        <v>1060</v>
      </c>
      <c r="Q66" s="45">
        <f t="shared" si="36"/>
        <v>1060</v>
      </c>
      <c r="R66" s="45">
        <f t="shared" si="36"/>
        <v>1060</v>
      </c>
      <c r="S66" s="45">
        <f t="shared" si="36"/>
        <v>1060</v>
      </c>
      <c r="T66" s="45">
        <f t="shared" ref="T66:AH66" si="37">SUMIFS(T$8:T$23,$C$8:$C$23,$C66)</f>
        <v>1060</v>
      </c>
      <c r="U66" s="45">
        <f t="shared" si="37"/>
        <v>1060</v>
      </c>
      <c r="V66" s="45">
        <f t="shared" si="37"/>
        <v>1060</v>
      </c>
      <c r="W66" s="45">
        <f t="shared" si="37"/>
        <v>1060</v>
      </c>
      <c r="X66" s="45">
        <f t="shared" si="37"/>
        <v>1060</v>
      </c>
      <c r="Y66" s="45">
        <f t="shared" si="37"/>
        <v>1060</v>
      </c>
      <c r="Z66" s="45">
        <f t="shared" si="37"/>
        <v>1060</v>
      </c>
      <c r="AA66" s="45">
        <f t="shared" si="37"/>
        <v>1060</v>
      </c>
      <c r="AB66" s="45">
        <f t="shared" si="37"/>
        <v>1060</v>
      </c>
      <c r="AC66" s="45">
        <f t="shared" si="37"/>
        <v>1060</v>
      </c>
      <c r="AD66" s="45">
        <f t="shared" si="37"/>
        <v>1060</v>
      </c>
      <c r="AE66" s="45">
        <f t="shared" si="37"/>
        <v>1060</v>
      </c>
      <c r="AF66" s="45">
        <f t="shared" si="37"/>
        <v>1060</v>
      </c>
      <c r="AG66" s="45">
        <f t="shared" si="37"/>
        <v>1060</v>
      </c>
      <c r="AH66" s="45">
        <f t="shared" si="37"/>
        <v>1060</v>
      </c>
    </row>
    <row r="67" spans="2:38">
      <c r="B67" t="s">
        <v>6979</v>
      </c>
      <c r="C67" s="47" t="s">
        <v>88</v>
      </c>
      <c r="D67" s="45">
        <f t="shared" ref="D67:S67" si="38">SUMIFS(D$27:D$42,$B$27:$B$42,$C67)</f>
        <v>0</v>
      </c>
      <c r="E67" s="45">
        <f t="shared" si="38"/>
        <v>0</v>
      </c>
      <c r="F67" s="45">
        <f t="shared" si="38"/>
        <v>0</v>
      </c>
      <c r="G67" s="45">
        <f t="shared" si="38"/>
        <v>0</v>
      </c>
      <c r="H67" s="45">
        <f t="shared" si="38"/>
        <v>50</v>
      </c>
      <c r="I67" s="45">
        <f t="shared" si="38"/>
        <v>150</v>
      </c>
      <c r="J67" s="45">
        <f t="shared" si="38"/>
        <v>200</v>
      </c>
      <c r="K67" s="45">
        <f t="shared" si="38"/>
        <v>250</v>
      </c>
      <c r="L67" s="45">
        <f t="shared" si="38"/>
        <v>350</v>
      </c>
      <c r="M67" s="45">
        <f t="shared" si="38"/>
        <v>450</v>
      </c>
      <c r="N67" s="45">
        <f t="shared" si="38"/>
        <v>500</v>
      </c>
      <c r="O67" s="45">
        <f t="shared" si="38"/>
        <v>550</v>
      </c>
      <c r="P67" s="45">
        <f t="shared" si="38"/>
        <v>600</v>
      </c>
      <c r="Q67" s="45">
        <f t="shared" si="38"/>
        <v>650</v>
      </c>
      <c r="R67" s="45">
        <f t="shared" si="38"/>
        <v>750</v>
      </c>
      <c r="S67" s="45">
        <f t="shared" si="38"/>
        <v>850</v>
      </c>
      <c r="T67" s="45">
        <f t="shared" ref="T67:AH67" si="39">SUMIFS(T$27:T$42,$B$27:$B$42,$C67)</f>
        <v>950</v>
      </c>
      <c r="U67" s="45">
        <f t="shared" si="39"/>
        <v>1050</v>
      </c>
      <c r="V67" s="45">
        <f t="shared" si="39"/>
        <v>1200</v>
      </c>
      <c r="W67" s="45">
        <f t="shared" si="39"/>
        <v>1300</v>
      </c>
      <c r="X67" s="45">
        <f t="shared" si="39"/>
        <v>1400</v>
      </c>
      <c r="Y67" s="45">
        <f t="shared" si="39"/>
        <v>1500</v>
      </c>
      <c r="Z67" s="45">
        <f t="shared" si="39"/>
        <v>1600</v>
      </c>
      <c r="AA67" s="45">
        <f t="shared" si="39"/>
        <v>1700</v>
      </c>
      <c r="AB67" s="45">
        <f t="shared" si="39"/>
        <v>1850</v>
      </c>
      <c r="AC67" s="45">
        <f t="shared" si="39"/>
        <v>1950</v>
      </c>
      <c r="AD67" s="45">
        <f t="shared" si="39"/>
        <v>2100</v>
      </c>
      <c r="AE67" s="45">
        <f t="shared" si="39"/>
        <v>2300</v>
      </c>
      <c r="AF67" s="45">
        <f t="shared" si="39"/>
        <v>2350</v>
      </c>
      <c r="AG67" s="45">
        <f t="shared" si="39"/>
        <v>2450</v>
      </c>
      <c r="AH67" s="45">
        <f t="shared" si="39"/>
        <v>2500</v>
      </c>
    </row>
    <row r="68" spans="2:38">
      <c r="B68" t="s">
        <v>6978</v>
      </c>
      <c r="C68" s="47" t="s">
        <v>88</v>
      </c>
      <c r="D68" s="45">
        <f t="shared" ref="D68:S68" si="40">SUMIFS(D$8:D$23,$C$8:$C$23,$C68)</f>
        <v>0</v>
      </c>
      <c r="E68" s="45">
        <f t="shared" si="40"/>
        <v>0</v>
      </c>
      <c r="F68" s="45">
        <f t="shared" si="40"/>
        <v>0</v>
      </c>
      <c r="G68" s="45">
        <f t="shared" si="40"/>
        <v>0</v>
      </c>
      <c r="H68" s="45">
        <f t="shared" si="40"/>
        <v>0</v>
      </c>
      <c r="I68" s="45">
        <f t="shared" si="40"/>
        <v>0</v>
      </c>
      <c r="J68" s="45">
        <f t="shared" si="40"/>
        <v>0</v>
      </c>
      <c r="K68" s="45">
        <f t="shared" si="40"/>
        <v>0</v>
      </c>
      <c r="L68" s="45">
        <f t="shared" si="40"/>
        <v>0</v>
      </c>
      <c r="M68" s="45">
        <f t="shared" si="40"/>
        <v>0</v>
      </c>
      <c r="N68" s="45">
        <f t="shared" si="40"/>
        <v>0</v>
      </c>
      <c r="O68" s="45">
        <f t="shared" si="40"/>
        <v>0</v>
      </c>
      <c r="P68" s="45">
        <f t="shared" si="40"/>
        <v>0</v>
      </c>
      <c r="Q68" s="45">
        <f t="shared" si="40"/>
        <v>0</v>
      </c>
      <c r="R68" s="45">
        <f t="shared" si="40"/>
        <v>0</v>
      </c>
      <c r="S68" s="45">
        <f t="shared" si="40"/>
        <v>0</v>
      </c>
      <c r="T68" s="45">
        <f t="shared" ref="T68:AH68" si="41">SUMIFS(T$8:T$23,$C$8:$C$23,$C68)</f>
        <v>0</v>
      </c>
      <c r="U68" s="45">
        <f t="shared" si="41"/>
        <v>0</v>
      </c>
      <c r="V68" s="45">
        <f t="shared" si="41"/>
        <v>0</v>
      </c>
      <c r="W68" s="45">
        <f t="shared" si="41"/>
        <v>0</v>
      </c>
      <c r="X68" s="45">
        <f t="shared" si="41"/>
        <v>0</v>
      </c>
      <c r="Y68" s="45">
        <f t="shared" si="41"/>
        <v>0</v>
      </c>
      <c r="Z68" s="45">
        <f t="shared" si="41"/>
        <v>0</v>
      </c>
      <c r="AA68" s="45">
        <f t="shared" si="41"/>
        <v>0</v>
      </c>
      <c r="AB68" s="45">
        <f t="shared" si="41"/>
        <v>0</v>
      </c>
      <c r="AC68" s="45">
        <f t="shared" si="41"/>
        <v>0</v>
      </c>
      <c r="AD68" s="45">
        <f t="shared" si="41"/>
        <v>0</v>
      </c>
      <c r="AE68" s="45">
        <f t="shared" si="41"/>
        <v>0</v>
      </c>
      <c r="AF68" s="45">
        <f t="shared" si="41"/>
        <v>0</v>
      </c>
      <c r="AG68" s="45">
        <f t="shared" si="41"/>
        <v>0</v>
      </c>
      <c r="AH68" s="45">
        <f t="shared" si="41"/>
        <v>0</v>
      </c>
    </row>
    <row r="69" spans="2:38">
      <c r="B69" t="s">
        <v>6979</v>
      </c>
      <c r="C69" s="47" t="s">
        <v>89</v>
      </c>
      <c r="D69" s="45">
        <f t="shared" ref="D69:S69" si="42">SUMIFS(D$27:D$42,$B$27:$B$42,$C69)</f>
        <v>0</v>
      </c>
      <c r="E69" s="45">
        <f t="shared" si="42"/>
        <v>0</v>
      </c>
      <c r="F69" s="45">
        <f t="shared" si="42"/>
        <v>0</v>
      </c>
      <c r="G69" s="45">
        <f t="shared" si="42"/>
        <v>0</v>
      </c>
      <c r="H69" s="45">
        <f t="shared" si="42"/>
        <v>0</v>
      </c>
      <c r="I69" s="45">
        <f t="shared" si="42"/>
        <v>0</v>
      </c>
      <c r="J69" s="45">
        <f t="shared" si="42"/>
        <v>0</v>
      </c>
      <c r="K69" s="45">
        <f t="shared" si="42"/>
        <v>0</v>
      </c>
      <c r="L69" s="45">
        <f t="shared" si="42"/>
        <v>0</v>
      </c>
      <c r="M69" s="45">
        <f t="shared" si="42"/>
        <v>0</v>
      </c>
      <c r="N69" s="45">
        <f t="shared" si="42"/>
        <v>0</v>
      </c>
      <c r="O69" s="45">
        <f t="shared" si="42"/>
        <v>0</v>
      </c>
      <c r="P69" s="45">
        <f t="shared" si="42"/>
        <v>0</v>
      </c>
      <c r="Q69" s="45">
        <f t="shared" si="42"/>
        <v>0</v>
      </c>
      <c r="R69" s="45">
        <f t="shared" si="42"/>
        <v>0</v>
      </c>
      <c r="S69" s="45">
        <f t="shared" si="42"/>
        <v>0</v>
      </c>
      <c r="T69" s="45">
        <f t="shared" ref="T69:AH69" si="43">SUMIFS(T$27:T$42,$B$27:$B$42,$C69)</f>
        <v>0</v>
      </c>
      <c r="U69" s="45">
        <f t="shared" si="43"/>
        <v>0</v>
      </c>
      <c r="V69" s="45">
        <f t="shared" si="43"/>
        <v>0</v>
      </c>
      <c r="W69" s="45">
        <f t="shared" si="43"/>
        <v>0</v>
      </c>
      <c r="X69" s="45">
        <f t="shared" si="43"/>
        <v>0</v>
      </c>
      <c r="Y69" s="45">
        <f t="shared" si="43"/>
        <v>0</v>
      </c>
      <c r="Z69" s="45">
        <f t="shared" si="43"/>
        <v>0</v>
      </c>
      <c r="AA69" s="45">
        <f t="shared" si="43"/>
        <v>0</v>
      </c>
      <c r="AB69" s="45">
        <f t="shared" si="43"/>
        <v>0</v>
      </c>
      <c r="AC69" s="45">
        <f t="shared" si="43"/>
        <v>0</v>
      </c>
      <c r="AD69" s="45">
        <f t="shared" si="43"/>
        <v>0</v>
      </c>
      <c r="AE69" s="45">
        <f t="shared" si="43"/>
        <v>0</v>
      </c>
      <c r="AF69" s="45">
        <f t="shared" si="43"/>
        <v>0</v>
      </c>
      <c r="AG69" s="45">
        <f t="shared" si="43"/>
        <v>0</v>
      </c>
      <c r="AH69" s="45">
        <f t="shared" si="43"/>
        <v>0</v>
      </c>
    </row>
    <row r="70" spans="2:38">
      <c r="B70" t="s">
        <v>6978</v>
      </c>
      <c r="C70" s="47" t="s">
        <v>89</v>
      </c>
      <c r="D70" s="45">
        <f t="shared" ref="D70:S70" si="44">SUMIFS(D$8:D$23,$C$8:$C$23,$C70)</f>
        <v>0</v>
      </c>
      <c r="E70" s="45">
        <f t="shared" si="44"/>
        <v>0</v>
      </c>
      <c r="F70" s="45">
        <f t="shared" si="44"/>
        <v>0</v>
      </c>
      <c r="G70" s="45">
        <f t="shared" si="44"/>
        <v>0</v>
      </c>
      <c r="H70" s="45">
        <f t="shared" si="44"/>
        <v>0</v>
      </c>
      <c r="I70" s="45">
        <f t="shared" si="44"/>
        <v>0</v>
      </c>
      <c r="J70" s="45">
        <f t="shared" si="44"/>
        <v>0</v>
      </c>
      <c r="K70" s="45">
        <f t="shared" si="44"/>
        <v>0</v>
      </c>
      <c r="L70" s="45">
        <f t="shared" si="44"/>
        <v>0</v>
      </c>
      <c r="M70" s="45">
        <f t="shared" si="44"/>
        <v>0</v>
      </c>
      <c r="N70" s="45">
        <f t="shared" si="44"/>
        <v>0</v>
      </c>
      <c r="O70" s="45">
        <f t="shared" si="44"/>
        <v>0</v>
      </c>
      <c r="P70" s="45">
        <f t="shared" si="44"/>
        <v>0</v>
      </c>
      <c r="Q70" s="45">
        <f t="shared" si="44"/>
        <v>0</v>
      </c>
      <c r="R70" s="45">
        <f t="shared" si="44"/>
        <v>0</v>
      </c>
      <c r="S70" s="45">
        <f t="shared" si="44"/>
        <v>0</v>
      </c>
      <c r="T70" s="45">
        <f t="shared" ref="T70:AH70" si="45">SUMIFS(T$8:T$23,$C$8:$C$23,$C70)</f>
        <v>0</v>
      </c>
      <c r="U70" s="45">
        <f t="shared" si="45"/>
        <v>0</v>
      </c>
      <c r="V70" s="45">
        <f t="shared" si="45"/>
        <v>0</v>
      </c>
      <c r="W70" s="45">
        <f t="shared" si="45"/>
        <v>0</v>
      </c>
      <c r="X70" s="45">
        <f t="shared" si="45"/>
        <v>0</v>
      </c>
      <c r="Y70" s="45">
        <f t="shared" si="45"/>
        <v>0</v>
      </c>
      <c r="Z70" s="45">
        <f t="shared" si="45"/>
        <v>0</v>
      </c>
      <c r="AA70" s="45">
        <f t="shared" si="45"/>
        <v>0</v>
      </c>
      <c r="AB70" s="45">
        <f t="shared" si="45"/>
        <v>0</v>
      </c>
      <c r="AC70" s="45">
        <f t="shared" si="45"/>
        <v>0</v>
      </c>
      <c r="AD70" s="45">
        <f t="shared" si="45"/>
        <v>0</v>
      </c>
      <c r="AE70" s="45">
        <f t="shared" si="45"/>
        <v>0</v>
      </c>
      <c r="AF70" s="45">
        <f t="shared" si="45"/>
        <v>0</v>
      </c>
      <c r="AG70" s="45">
        <f t="shared" si="45"/>
        <v>0</v>
      </c>
      <c r="AH70" s="45">
        <f t="shared" si="45"/>
        <v>0</v>
      </c>
    </row>
    <row r="71" spans="2:38">
      <c r="B71" t="s">
        <v>6979</v>
      </c>
      <c r="C71" s="47" t="s">
        <v>90</v>
      </c>
      <c r="D71" s="45">
        <f t="shared" ref="D71:S71" si="46">SUMIFS(D$27:D$42,$B$27:$B$42,$C71)</f>
        <v>935</v>
      </c>
      <c r="E71" s="45">
        <f t="shared" si="46"/>
        <v>1910</v>
      </c>
      <c r="F71" s="45">
        <f t="shared" si="46"/>
        <v>2650</v>
      </c>
      <c r="G71" s="45">
        <f t="shared" si="46"/>
        <v>2980</v>
      </c>
      <c r="H71" s="45">
        <f t="shared" si="46"/>
        <v>3365</v>
      </c>
      <c r="I71" s="45">
        <f t="shared" si="46"/>
        <v>4390</v>
      </c>
      <c r="J71" s="45">
        <f t="shared" si="46"/>
        <v>5185</v>
      </c>
      <c r="K71" s="45">
        <f t="shared" si="46"/>
        <v>6150</v>
      </c>
      <c r="L71" s="45">
        <f t="shared" si="46"/>
        <v>7350</v>
      </c>
      <c r="M71" s="45">
        <f t="shared" si="46"/>
        <v>8590</v>
      </c>
      <c r="N71" s="45">
        <f t="shared" si="46"/>
        <v>9650</v>
      </c>
      <c r="O71" s="45">
        <f t="shared" si="46"/>
        <v>10895</v>
      </c>
      <c r="P71" s="45">
        <f t="shared" si="46"/>
        <v>12280</v>
      </c>
      <c r="Q71" s="45">
        <f t="shared" si="46"/>
        <v>13610</v>
      </c>
      <c r="R71" s="45">
        <f t="shared" si="46"/>
        <v>15865</v>
      </c>
      <c r="S71" s="45">
        <f t="shared" si="46"/>
        <v>18075</v>
      </c>
      <c r="T71" s="45">
        <f t="shared" ref="T71:AH71" si="47">SUMIFS(T$27:T$42,$B$27:$B$42,$C71)</f>
        <v>20190</v>
      </c>
      <c r="U71" s="45">
        <f t="shared" si="47"/>
        <v>23215</v>
      </c>
      <c r="V71" s="45">
        <f t="shared" si="47"/>
        <v>26600</v>
      </c>
      <c r="W71" s="45">
        <f t="shared" si="47"/>
        <v>29290</v>
      </c>
      <c r="X71" s="45">
        <f t="shared" si="47"/>
        <v>32195</v>
      </c>
      <c r="Y71" s="45">
        <f t="shared" si="47"/>
        <v>35630</v>
      </c>
      <c r="Z71" s="45">
        <f t="shared" si="47"/>
        <v>39230</v>
      </c>
      <c r="AA71" s="45">
        <f t="shared" si="47"/>
        <v>42875</v>
      </c>
      <c r="AB71" s="45">
        <f t="shared" si="47"/>
        <v>47745</v>
      </c>
      <c r="AC71" s="45">
        <f t="shared" si="47"/>
        <v>51730</v>
      </c>
      <c r="AD71" s="45">
        <f t="shared" si="47"/>
        <v>58005</v>
      </c>
      <c r="AE71" s="45">
        <f t="shared" si="47"/>
        <v>65595</v>
      </c>
      <c r="AF71" s="45">
        <f t="shared" si="47"/>
        <v>68290</v>
      </c>
      <c r="AG71" s="45">
        <f t="shared" si="47"/>
        <v>72310</v>
      </c>
      <c r="AH71" s="45">
        <f t="shared" si="47"/>
        <v>74600</v>
      </c>
    </row>
    <row r="72" spans="2:38">
      <c r="B72" t="s">
        <v>6978</v>
      </c>
      <c r="C72" s="47" t="s">
        <v>90</v>
      </c>
      <c r="D72" s="45">
        <f t="shared" ref="D72:S72" si="48">SUMIFS(D$8:D$23,$C$8:$C$23,$C72)</f>
        <v>0</v>
      </c>
      <c r="E72" s="45">
        <f t="shared" si="48"/>
        <v>0</v>
      </c>
      <c r="F72" s="45">
        <f t="shared" si="48"/>
        <v>0</v>
      </c>
      <c r="G72" s="45">
        <f t="shared" si="48"/>
        <v>0</v>
      </c>
      <c r="H72" s="45">
        <f t="shared" si="48"/>
        <v>0</v>
      </c>
      <c r="I72" s="45">
        <f t="shared" si="48"/>
        <v>0</v>
      </c>
      <c r="J72" s="45">
        <f t="shared" si="48"/>
        <v>0</v>
      </c>
      <c r="K72" s="45">
        <f t="shared" si="48"/>
        <v>0</v>
      </c>
      <c r="L72" s="45">
        <f t="shared" si="48"/>
        <v>0</v>
      </c>
      <c r="M72" s="45">
        <f t="shared" si="48"/>
        <v>0</v>
      </c>
      <c r="N72" s="45">
        <f t="shared" si="48"/>
        <v>0</v>
      </c>
      <c r="O72" s="45">
        <f t="shared" si="48"/>
        <v>0</v>
      </c>
      <c r="P72" s="45">
        <f t="shared" si="48"/>
        <v>0</v>
      </c>
      <c r="Q72" s="45">
        <f t="shared" si="48"/>
        <v>0</v>
      </c>
      <c r="R72" s="45">
        <f t="shared" si="48"/>
        <v>0</v>
      </c>
      <c r="S72" s="45">
        <f t="shared" si="48"/>
        <v>0</v>
      </c>
      <c r="T72" s="45">
        <f t="shared" ref="T72:AH72" si="49">SUMIFS(T$8:T$23,$C$8:$C$23,$C72)</f>
        <v>0</v>
      </c>
      <c r="U72" s="45">
        <f t="shared" si="49"/>
        <v>0</v>
      </c>
      <c r="V72" s="45">
        <f t="shared" si="49"/>
        <v>0</v>
      </c>
      <c r="W72" s="45">
        <f t="shared" si="49"/>
        <v>0</v>
      </c>
      <c r="X72" s="45">
        <f t="shared" si="49"/>
        <v>0</v>
      </c>
      <c r="Y72" s="45">
        <f t="shared" si="49"/>
        <v>0</v>
      </c>
      <c r="Z72" s="45">
        <f t="shared" si="49"/>
        <v>0</v>
      </c>
      <c r="AA72" s="45">
        <f t="shared" si="49"/>
        <v>0</v>
      </c>
      <c r="AB72" s="45">
        <f t="shared" si="49"/>
        <v>0</v>
      </c>
      <c r="AC72" s="45">
        <f t="shared" si="49"/>
        <v>0</v>
      </c>
      <c r="AD72" s="45">
        <f t="shared" si="49"/>
        <v>0</v>
      </c>
      <c r="AE72" s="45">
        <f t="shared" si="49"/>
        <v>0</v>
      </c>
      <c r="AF72" s="45">
        <f t="shared" si="49"/>
        <v>0</v>
      </c>
      <c r="AG72" s="45">
        <f t="shared" si="49"/>
        <v>0</v>
      </c>
      <c r="AH72" s="45">
        <f t="shared" si="49"/>
        <v>0</v>
      </c>
    </row>
    <row r="73" spans="2:38">
      <c r="B73" t="s">
        <v>6979</v>
      </c>
      <c r="C73" s="47" t="s">
        <v>63</v>
      </c>
      <c r="D73" s="45">
        <f t="shared" ref="D73:S73" si="50">SUMIFS(D$27:D$42,$B$27:$B$42,$C73)</f>
        <v>0</v>
      </c>
      <c r="E73" s="45">
        <f t="shared" si="50"/>
        <v>0</v>
      </c>
      <c r="F73" s="45">
        <f t="shared" si="50"/>
        <v>0</v>
      </c>
      <c r="G73" s="45">
        <f t="shared" si="50"/>
        <v>0</v>
      </c>
      <c r="H73" s="45">
        <f t="shared" si="50"/>
        <v>0</v>
      </c>
      <c r="I73" s="45">
        <f t="shared" si="50"/>
        <v>0</v>
      </c>
      <c r="J73" s="45">
        <f t="shared" si="50"/>
        <v>0</v>
      </c>
      <c r="K73" s="45">
        <f t="shared" si="50"/>
        <v>0</v>
      </c>
      <c r="L73" s="45">
        <f t="shared" si="50"/>
        <v>0</v>
      </c>
      <c r="M73" s="45">
        <f t="shared" si="50"/>
        <v>0</v>
      </c>
      <c r="N73" s="45">
        <f t="shared" si="50"/>
        <v>0</v>
      </c>
      <c r="O73" s="45">
        <f t="shared" si="50"/>
        <v>0</v>
      </c>
      <c r="P73" s="45">
        <f t="shared" si="50"/>
        <v>0</v>
      </c>
      <c r="Q73" s="45">
        <f t="shared" si="50"/>
        <v>0</v>
      </c>
      <c r="R73" s="45">
        <f t="shared" si="50"/>
        <v>0</v>
      </c>
      <c r="S73" s="45">
        <f t="shared" si="50"/>
        <v>0</v>
      </c>
      <c r="T73" s="45">
        <f t="shared" ref="T73:AH73" si="51">SUMIFS(T$27:T$42,$B$27:$B$42,$C73)</f>
        <v>0</v>
      </c>
      <c r="U73" s="45">
        <f t="shared" si="51"/>
        <v>0</v>
      </c>
      <c r="V73" s="45">
        <f t="shared" si="51"/>
        <v>0</v>
      </c>
      <c r="W73" s="45">
        <f t="shared" si="51"/>
        <v>0</v>
      </c>
      <c r="X73" s="45">
        <f t="shared" si="51"/>
        <v>0</v>
      </c>
      <c r="Y73" s="45">
        <f t="shared" si="51"/>
        <v>0</v>
      </c>
      <c r="Z73" s="45">
        <f t="shared" si="51"/>
        <v>0</v>
      </c>
      <c r="AA73" s="45">
        <f t="shared" si="51"/>
        <v>0</v>
      </c>
      <c r="AB73" s="45">
        <f t="shared" si="51"/>
        <v>0</v>
      </c>
      <c r="AC73" s="45">
        <f t="shared" si="51"/>
        <v>0</v>
      </c>
      <c r="AD73" s="45">
        <f t="shared" si="51"/>
        <v>0</v>
      </c>
      <c r="AE73" s="45">
        <f t="shared" si="51"/>
        <v>0</v>
      </c>
      <c r="AF73" s="45">
        <f t="shared" si="51"/>
        <v>0</v>
      </c>
      <c r="AG73" s="45">
        <f t="shared" si="51"/>
        <v>0</v>
      </c>
      <c r="AH73" s="45">
        <f t="shared" si="51"/>
        <v>0</v>
      </c>
    </row>
    <row r="74" spans="2:38">
      <c r="B74" t="s">
        <v>6978</v>
      </c>
      <c r="C74" s="47" t="s">
        <v>63</v>
      </c>
      <c r="D74" s="45">
        <f t="shared" ref="D74:S74" si="52">SUMIFS(D$8:D$23,$C$8:$C$23,$C74)</f>
        <v>0</v>
      </c>
      <c r="E74" s="45">
        <f t="shared" si="52"/>
        <v>0</v>
      </c>
      <c r="F74" s="45">
        <f t="shared" si="52"/>
        <v>0</v>
      </c>
      <c r="G74" s="45">
        <f t="shared" si="52"/>
        <v>0</v>
      </c>
      <c r="H74" s="45">
        <f t="shared" si="52"/>
        <v>0</v>
      </c>
      <c r="I74" s="45">
        <f t="shared" si="52"/>
        <v>0</v>
      </c>
      <c r="J74" s="45">
        <f t="shared" si="52"/>
        <v>0</v>
      </c>
      <c r="K74" s="45">
        <f t="shared" si="52"/>
        <v>0</v>
      </c>
      <c r="L74" s="45">
        <f t="shared" si="52"/>
        <v>0</v>
      </c>
      <c r="M74" s="45">
        <f t="shared" si="52"/>
        <v>0</v>
      </c>
      <c r="N74" s="45">
        <f t="shared" si="52"/>
        <v>0</v>
      </c>
      <c r="O74" s="45">
        <f t="shared" si="52"/>
        <v>0</v>
      </c>
      <c r="P74" s="45">
        <f t="shared" si="52"/>
        <v>0</v>
      </c>
      <c r="Q74" s="45">
        <f t="shared" si="52"/>
        <v>0</v>
      </c>
      <c r="R74" s="45">
        <f t="shared" si="52"/>
        <v>0</v>
      </c>
      <c r="S74" s="45">
        <f t="shared" si="52"/>
        <v>0</v>
      </c>
      <c r="T74" s="45">
        <f t="shared" ref="T74:AH74" si="53">SUMIFS(T$8:T$23,$C$8:$C$23,$C74)</f>
        <v>0</v>
      </c>
      <c r="U74" s="45">
        <f t="shared" si="53"/>
        <v>0</v>
      </c>
      <c r="V74" s="45">
        <f t="shared" si="53"/>
        <v>0</v>
      </c>
      <c r="W74" s="45">
        <f t="shared" si="53"/>
        <v>0</v>
      </c>
      <c r="X74" s="45">
        <f t="shared" si="53"/>
        <v>0</v>
      </c>
      <c r="Y74" s="45">
        <f t="shared" si="53"/>
        <v>0</v>
      </c>
      <c r="Z74" s="45">
        <f t="shared" si="53"/>
        <v>0</v>
      </c>
      <c r="AA74" s="45">
        <f t="shared" si="53"/>
        <v>0</v>
      </c>
      <c r="AB74" s="45">
        <f t="shared" si="53"/>
        <v>0</v>
      </c>
      <c r="AC74" s="45">
        <f t="shared" si="53"/>
        <v>0</v>
      </c>
      <c r="AD74" s="45">
        <f t="shared" si="53"/>
        <v>0</v>
      </c>
      <c r="AE74" s="45">
        <f t="shared" si="53"/>
        <v>0</v>
      </c>
      <c r="AF74" s="45">
        <f t="shared" si="53"/>
        <v>0</v>
      </c>
      <c r="AG74" s="45">
        <f t="shared" si="53"/>
        <v>0</v>
      </c>
      <c r="AH74" s="45">
        <f t="shared" si="53"/>
        <v>0</v>
      </c>
    </row>
    <row r="75" spans="2:38">
      <c r="B75" t="s">
        <v>6979</v>
      </c>
      <c r="C75" s="47" t="s">
        <v>91</v>
      </c>
      <c r="D75" s="45">
        <f t="shared" ref="D75:S75" si="54">SUMIFS(D$27:D$42,$B$27:$B$42,$C75)</f>
        <v>1200</v>
      </c>
      <c r="E75" s="45">
        <f t="shared" si="54"/>
        <v>1200</v>
      </c>
      <c r="F75" s="45">
        <f t="shared" si="54"/>
        <v>0</v>
      </c>
      <c r="G75" s="45">
        <f t="shared" si="54"/>
        <v>0</v>
      </c>
      <c r="H75" s="45">
        <f t="shared" si="54"/>
        <v>0</v>
      </c>
      <c r="I75" s="45">
        <f t="shared" si="54"/>
        <v>0</v>
      </c>
      <c r="J75" s="45">
        <f t="shared" si="54"/>
        <v>0</v>
      </c>
      <c r="K75" s="45">
        <f t="shared" si="54"/>
        <v>0</v>
      </c>
      <c r="L75" s="45">
        <f t="shared" si="54"/>
        <v>0</v>
      </c>
      <c r="M75" s="45">
        <f t="shared" si="54"/>
        <v>0</v>
      </c>
      <c r="N75" s="45">
        <f t="shared" si="54"/>
        <v>0</v>
      </c>
      <c r="O75" s="45">
        <f t="shared" si="54"/>
        <v>0</v>
      </c>
      <c r="P75" s="45">
        <f t="shared" si="54"/>
        <v>0</v>
      </c>
      <c r="Q75" s="45">
        <f t="shared" si="54"/>
        <v>0</v>
      </c>
      <c r="R75" s="45">
        <f t="shared" si="54"/>
        <v>0</v>
      </c>
      <c r="S75" s="45">
        <f t="shared" si="54"/>
        <v>0</v>
      </c>
      <c r="T75" s="45">
        <f t="shared" ref="T75:AH75" si="55">SUMIFS(T$27:T$42,$B$27:$B$42,$C75)</f>
        <v>0</v>
      </c>
      <c r="U75" s="45">
        <f t="shared" si="55"/>
        <v>0</v>
      </c>
      <c r="V75" s="45">
        <f t="shared" si="55"/>
        <v>0</v>
      </c>
      <c r="W75" s="45">
        <f t="shared" si="55"/>
        <v>0</v>
      </c>
      <c r="X75" s="45">
        <f t="shared" si="55"/>
        <v>0</v>
      </c>
      <c r="Y75" s="45">
        <f t="shared" si="55"/>
        <v>0</v>
      </c>
      <c r="Z75" s="45">
        <f t="shared" si="55"/>
        <v>0</v>
      </c>
      <c r="AA75" s="45">
        <f t="shared" si="55"/>
        <v>0</v>
      </c>
      <c r="AB75" s="45">
        <f t="shared" si="55"/>
        <v>0</v>
      </c>
      <c r="AC75" s="45">
        <f t="shared" si="55"/>
        <v>0</v>
      </c>
      <c r="AD75" s="45">
        <f t="shared" si="55"/>
        <v>0</v>
      </c>
      <c r="AE75" s="45">
        <f t="shared" si="55"/>
        <v>0</v>
      </c>
      <c r="AF75" s="45">
        <f t="shared" si="55"/>
        <v>0</v>
      </c>
      <c r="AG75" s="45">
        <f t="shared" si="55"/>
        <v>0</v>
      </c>
      <c r="AH75" s="45">
        <f t="shared" si="55"/>
        <v>0</v>
      </c>
    </row>
    <row r="76" spans="2:38">
      <c r="B76" t="s">
        <v>6978</v>
      </c>
      <c r="C76" s="47" t="s">
        <v>91</v>
      </c>
      <c r="D76" s="45">
        <f t="shared" ref="D76:S76" si="56">SUMIFS(D$8:D$23,$C$8:$C$23,$C76)</f>
        <v>1200</v>
      </c>
      <c r="E76" s="45">
        <f t="shared" si="56"/>
        <v>1200</v>
      </c>
      <c r="F76" s="45">
        <f t="shared" si="56"/>
        <v>0</v>
      </c>
      <c r="G76" s="45">
        <f t="shared" si="56"/>
        <v>0</v>
      </c>
      <c r="H76" s="45">
        <f t="shared" si="56"/>
        <v>0</v>
      </c>
      <c r="I76" s="45">
        <f t="shared" si="56"/>
        <v>0</v>
      </c>
      <c r="J76" s="45">
        <f t="shared" si="56"/>
        <v>0</v>
      </c>
      <c r="K76" s="45">
        <f t="shared" si="56"/>
        <v>0</v>
      </c>
      <c r="L76" s="45">
        <f t="shared" si="56"/>
        <v>0</v>
      </c>
      <c r="M76" s="45">
        <f t="shared" si="56"/>
        <v>0</v>
      </c>
      <c r="N76" s="45">
        <f t="shared" si="56"/>
        <v>0</v>
      </c>
      <c r="O76" s="45">
        <f t="shared" si="56"/>
        <v>0</v>
      </c>
      <c r="P76" s="45">
        <f t="shared" si="56"/>
        <v>0</v>
      </c>
      <c r="Q76" s="45">
        <f t="shared" si="56"/>
        <v>0</v>
      </c>
      <c r="R76" s="45">
        <f t="shared" si="56"/>
        <v>0</v>
      </c>
      <c r="S76" s="45">
        <f t="shared" si="56"/>
        <v>0</v>
      </c>
      <c r="T76" s="45">
        <f t="shared" ref="T76:AH76" si="57">SUMIFS(T$8:T$23,$C$8:$C$23,$C76)</f>
        <v>0</v>
      </c>
      <c r="U76" s="45">
        <f t="shared" si="57"/>
        <v>0</v>
      </c>
      <c r="V76" s="45">
        <f t="shared" si="57"/>
        <v>0</v>
      </c>
      <c r="W76" s="45">
        <f t="shared" si="57"/>
        <v>0</v>
      </c>
      <c r="X76" s="45">
        <f t="shared" si="57"/>
        <v>0</v>
      </c>
      <c r="Y76" s="45">
        <f t="shared" si="57"/>
        <v>0</v>
      </c>
      <c r="Z76" s="45">
        <f t="shared" si="57"/>
        <v>0</v>
      </c>
      <c r="AA76" s="45">
        <f t="shared" si="57"/>
        <v>0</v>
      </c>
      <c r="AB76" s="45">
        <f t="shared" si="57"/>
        <v>0</v>
      </c>
      <c r="AC76" s="45">
        <f t="shared" si="57"/>
        <v>0</v>
      </c>
      <c r="AD76" s="45">
        <f t="shared" si="57"/>
        <v>0</v>
      </c>
      <c r="AE76" s="45">
        <f t="shared" si="57"/>
        <v>0</v>
      </c>
      <c r="AF76" s="45">
        <f t="shared" si="57"/>
        <v>0</v>
      </c>
      <c r="AG76" s="45">
        <f t="shared" si="57"/>
        <v>0</v>
      </c>
      <c r="AH76" s="45">
        <f t="shared" si="57"/>
        <v>0</v>
      </c>
    </row>
    <row r="77" spans="2:38">
      <c r="B77" t="s">
        <v>6979</v>
      </c>
      <c r="C77" s="47" t="s">
        <v>92</v>
      </c>
      <c r="D77" s="45">
        <f t="shared" ref="D77:S77" si="58">SUMIFS(D$27:D$42,$B$27:$B$42,$C77)</f>
        <v>0</v>
      </c>
      <c r="E77" s="45">
        <f t="shared" si="58"/>
        <v>0</v>
      </c>
      <c r="F77" s="45">
        <f t="shared" si="58"/>
        <v>350</v>
      </c>
      <c r="G77" s="45">
        <f t="shared" si="58"/>
        <v>1064</v>
      </c>
      <c r="H77" s="45">
        <f t="shared" si="58"/>
        <v>1820</v>
      </c>
      <c r="I77" s="45">
        <f t="shared" si="58"/>
        <v>2604</v>
      </c>
      <c r="J77" s="45">
        <f t="shared" si="58"/>
        <v>3094</v>
      </c>
      <c r="K77" s="45">
        <f t="shared" si="58"/>
        <v>3416</v>
      </c>
      <c r="L77" s="45">
        <f t="shared" si="58"/>
        <v>3626</v>
      </c>
      <c r="M77" s="45">
        <f t="shared" si="58"/>
        <v>3752</v>
      </c>
      <c r="N77" s="45">
        <f t="shared" si="58"/>
        <v>3836</v>
      </c>
      <c r="O77" s="45">
        <f t="shared" si="58"/>
        <v>3892</v>
      </c>
      <c r="P77" s="45">
        <f t="shared" si="58"/>
        <v>3920</v>
      </c>
      <c r="Q77" s="45">
        <f t="shared" si="58"/>
        <v>3934</v>
      </c>
      <c r="R77" s="45">
        <f t="shared" si="58"/>
        <v>3948</v>
      </c>
      <c r="S77" s="45">
        <f t="shared" si="58"/>
        <v>3962</v>
      </c>
      <c r="T77" s="45">
        <f t="shared" ref="T77:AH77" si="59">SUMIFS(T$27:T$42,$B$27:$B$42,$C77)</f>
        <v>3962</v>
      </c>
      <c r="U77" s="45">
        <f t="shared" si="59"/>
        <v>3962</v>
      </c>
      <c r="V77" s="45">
        <f t="shared" si="59"/>
        <v>3962</v>
      </c>
      <c r="W77" s="45">
        <f t="shared" si="59"/>
        <v>3962</v>
      </c>
      <c r="X77" s="45">
        <f t="shared" si="59"/>
        <v>3962</v>
      </c>
      <c r="Y77" s="45">
        <f t="shared" si="59"/>
        <v>3962</v>
      </c>
      <c r="Z77" s="45">
        <f t="shared" si="59"/>
        <v>3962</v>
      </c>
      <c r="AA77" s="45">
        <f t="shared" si="59"/>
        <v>3962</v>
      </c>
      <c r="AB77" s="45">
        <f t="shared" si="59"/>
        <v>3962</v>
      </c>
      <c r="AC77" s="45">
        <f t="shared" si="59"/>
        <v>3962</v>
      </c>
      <c r="AD77" s="45">
        <f t="shared" si="59"/>
        <v>3962</v>
      </c>
      <c r="AE77" s="45">
        <f t="shared" si="59"/>
        <v>3962</v>
      </c>
      <c r="AF77" s="45">
        <f t="shared" si="59"/>
        <v>3962</v>
      </c>
      <c r="AG77" s="45">
        <f t="shared" si="59"/>
        <v>3962</v>
      </c>
      <c r="AH77" s="45">
        <f t="shared" si="59"/>
        <v>3962</v>
      </c>
    </row>
    <row r="78" spans="2:38">
      <c r="B78" t="s">
        <v>6978</v>
      </c>
      <c r="C78" s="47" t="s">
        <v>92</v>
      </c>
      <c r="D78" s="45">
        <f t="shared" ref="D78:AH78" si="60">SUMIFS(D$8:D$23,$C$8:$C$23,$C78)</f>
        <v>0</v>
      </c>
      <c r="E78" s="45">
        <f t="shared" si="60"/>
        <v>0</v>
      </c>
      <c r="F78" s="45">
        <f t="shared" si="60"/>
        <v>0</v>
      </c>
      <c r="G78" s="45">
        <f t="shared" si="60"/>
        <v>0</v>
      </c>
      <c r="H78" s="45">
        <f t="shared" si="60"/>
        <v>0</v>
      </c>
      <c r="I78" s="45">
        <f t="shared" si="60"/>
        <v>0</v>
      </c>
      <c r="J78" s="45">
        <f t="shared" si="60"/>
        <v>0</v>
      </c>
      <c r="K78" s="45">
        <f t="shared" si="60"/>
        <v>0</v>
      </c>
      <c r="L78" s="45">
        <f t="shared" si="60"/>
        <v>0</v>
      </c>
      <c r="M78" s="45">
        <f t="shared" si="60"/>
        <v>0</v>
      </c>
      <c r="N78" s="45">
        <f t="shared" si="60"/>
        <v>0</v>
      </c>
      <c r="O78" s="45">
        <f t="shared" si="60"/>
        <v>0</v>
      </c>
      <c r="P78" s="45">
        <f t="shared" si="60"/>
        <v>0</v>
      </c>
      <c r="Q78" s="45">
        <f t="shared" si="60"/>
        <v>0</v>
      </c>
      <c r="R78" s="45">
        <f t="shared" si="60"/>
        <v>0</v>
      </c>
      <c r="S78" s="45">
        <f t="shared" si="60"/>
        <v>0</v>
      </c>
      <c r="T78" s="45">
        <f t="shared" si="60"/>
        <v>0</v>
      </c>
      <c r="U78" s="45">
        <f t="shared" si="60"/>
        <v>0</v>
      </c>
      <c r="V78" s="45">
        <f t="shared" si="60"/>
        <v>0</v>
      </c>
      <c r="W78" s="45">
        <f t="shared" si="60"/>
        <v>0</v>
      </c>
      <c r="X78" s="45">
        <f t="shared" si="60"/>
        <v>0</v>
      </c>
      <c r="Y78" s="45">
        <f t="shared" si="60"/>
        <v>0</v>
      </c>
      <c r="Z78" s="45">
        <f t="shared" si="60"/>
        <v>0</v>
      </c>
      <c r="AA78" s="45">
        <f t="shared" si="60"/>
        <v>0</v>
      </c>
      <c r="AB78" s="45">
        <f t="shared" si="60"/>
        <v>0</v>
      </c>
      <c r="AC78" s="45">
        <f t="shared" si="60"/>
        <v>0</v>
      </c>
      <c r="AD78" s="45">
        <f t="shared" si="60"/>
        <v>0</v>
      </c>
      <c r="AE78" s="45">
        <f t="shared" si="60"/>
        <v>0</v>
      </c>
      <c r="AF78" s="45">
        <f t="shared" si="60"/>
        <v>0</v>
      </c>
      <c r="AG78" s="45">
        <f t="shared" si="60"/>
        <v>0</v>
      </c>
      <c r="AH78" s="45">
        <f t="shared" si="60"/>
        <v>0</v>
      </c>
    </row>
    <row r="79" spans="2:38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8" s="23" customFormat="1">
      <c r="D80" s="50" t="s">
        <v>7063</v>
      </c>
      <c r="E80" s="50" t="s">
        <v>7064</v>
      </c>
      <c r="F80" s="50" t="s">
        <v>7233</v>
      </c>
      <c r="G80" s="50"/>
      <c r="H80" s="50"/>
      <c r="I80" s="50"/>
      <c r="J80" s="50"/>
      <c r="K80" s="50"/>
      <c r="L80" s="50"/>
      <c r="O80" s="50" t="s">
        <v>7065</v>
      </c>
      <c r="P80" s="50" t="s">
        <v>7066</v>
      </c>
      <c r="Q80" s="50" t="s">
        <v>7236</v>
      </c>
      <c r="R80" s="50"/>
      <c r="S80" s="50"/>
      <c r="T80" s="50"/>
      <c r="U80" s="50"/>
      <c r="V80" s="50"/>
      <c r="W80" s="50"/>
      <c r="Y80" s="50" t="s">
        <v>7067</v>
      </c>
      <c r="Z80" s="50" t="s">
        <v>7068</v>
      </c>
      <c r="AA80" s="50" t="s">
        <v>7237</v>
      </c>
      <c r="AB80" s="50"/>
      <c r="AC80" s="50"/>
      <c r="AD80" s="50"/>
      <c r="AE80" s="50"/>
      <c r="AF80" s="50"/>
      <c r="AG80" s="50"/>
      <c r="AH80" s="50"/>
      <c r="AJ80" s="50" t="s">
        <v>7069</v>
      </c>
      <c r="AK80" s="50" t="s">
        <v>7070</v>
      </c>
      <c r="AL80" s="23" t="s">
        <v>7238</v>
      </c>
    </row>
    <row r="81" spans="3:38" s="23" customFormat="1">
      <c r="C81" s="21" t="s">
        <v>79</v>
      </c>
      <c r="D81" s="50">
        <f>D27</f>
        <v>36992</v>
      </c>
      <c r="E81" s="50">
        <f>D8</f>
        <v>35842</v>
      </c>
      <c r="F81" s="50">
        <f>ROK!I147*1000</f>
        <v>35804</v>
      </c>
      <c r="G81" s="50"/>
      <c r="H81" s="50"/>
      <c r="I81" s="50"/>
      <c r="J81" s="50"/>
      <c r="K81" s="50"/>
      <c r="L81" s="50"/>
      <c r="N81" s="21" t="s">
        <v>79</v>
      </c>
      <c r="O81" s="50">
        <f t="shared" ref="O81:O96" si="61">N27</f>
        <v>32864</v>
      </c>
      <c r="P81" s="50">
        <f t="shared" ref="P81:P96" si="62">N8</f>
        <v>32612</v>
      </c>
      <c r="Q81" s="50">
        <f>ROK!K147*1000</f>
        <v>38844</v>
      </c>
      <c r="R81" s="50"/>
      <c r="S81" s="50"/>
      <c r="T81" s="50"/>
      <c r="U81" s="50"/>
      <c r="V81" s="50"/>
      <c r="W81" s="50"/>
      <c r="X81" s="21" t="s">
        <v>79</v>
      </c>
      <c r="Y81" s="50">
        <f t="shared" ref="Y81:Y96" si="63">X27</f>
        <v>28220</v>
      </c>
      <c r="Z81" s="50">
        <f t="shared" ref="Z81:Z96" si="64">X8</f>
        <v>26069.619047618937</v>
      </c>
      <c r="AA81" s="50">
        <f>ROK!M147*1000</f>
        <v>38844</v>
      </c>
      <c r="AB81" s="50"/>
      <c r="AC81" s="50"/>
      <c r="AD81" s="50"/>
      <c r="AE81" s="50"/>
      <c r="AF81" s="50"/>
      <c r="AG81" s="50"/>
      <c r="AH81" s="50"/>
      <c r="AI81" s="21" t="s">
        <v>79</v>
      </c>
      <c r="AJ81" s="50">
        <f t="shared" ref="AJ81:AJ96" si="65">AH27</f>
        <v>21512</v>
      </c>
      <c r="AK81" s="50">
        <f t="shared" ref="AK81:AK96" si="66">AH8</f>
        <v>18966.761904761894</v>
      </c>
      <c r="AL81" s="50">
        <f>ROK!O147*1000</f>
        <v>38844</v>
      </c>
    </row>
    <row r="82" spans="3:38" s="23" customFormat="1">
      <c r="C82" s="21" t="s">
        <v>80</v>
      </c>
      <c r="D82" s="50">
        <f t="shared" ref="D82:D96" si="67">D28</f>
        <v>39655</v>
      </c>
      <c r="E82" s="50">
        <f t="shared" ref="E82:E96" si="68">D9</f>
        <v>41316</v>
      </c>
      <c r="F82" s="50">
        <f>ROK!I156*1000</f>
        <v>38927</v>
      </c>
      <c r="G82" s="50"/>
      <c r="H82" s="50"/>
      <c r="I82" s="50"/>
      <c r="J82" s="50"/>
      <c r="K82" s="50"/>
      <c r="L82" s="50"/>
      <c r="N82" s="21" t="s">
        <v>80</v>
      </c>
      <c r="O82" s="50">
        <f t="shared" si="61"/>
        <v>57057</v>
      </c>
      <c r="P82" s="50">
        <f t="shared" si="62"/>
        <v>55496</v>
      </c>
      <c r="Q82" s="50">
        <f>ROK!K156*1000</f>
        <v>48272</v>
      </c>
      <c r="R82" s="50"/>
      <c r="S82" s="50"/>
      <c r="T82" s="50"/>
      <c r="U82" s="50"/>
      <c r="V82" s="50"/>
      <c r="W82" s="50"/>
      <c r="X82" s="21" t="s">
        <v>80</v>
      </c>
      <c r="Y82" s="50">
        <f t="shared" si="63"/>
        <v>79387</v>
      </c>
      <c r="Z82" s="50">
        <f t="shared" si="64"/>
        <v>68248.809523809701</v>
      </c>
      <c r="AA82" s="50">
        <f>ROK!M156*1000</f>
        <v>49337</v>
      </c>
      <c r="AB82" s="50"/>
      <c r="AC82" s="50"/>
      <c r="AD82" s="50"/>
      <c r="AE82" s="50"/>
      <c r="AF82" s="50"/>
      <c r="AG82" s="50"/>
      <c r="AH82" s="50"/>
      <c r="AI82" s="21" t="s">
        <v>80</v>
      </c>
      <c r="AJ82" s="50">
        <f t="shared" si="65"/>
        <v>87395</v>
      </c>
      <c r="AK82" s="50">
        <f t="shared" si="66"/>
        <v>81599.380952381529</v>
      </c>
      <c r="AL82" s="23">
        <f>ROK!O156*1000</f>
        <v>50113</v>
      </c>
    </row>
    <row r="83" spans="3:38" s="23" customFormat="1">
      <c r="C83" s="21" t="s">
        <v>81</v>
      </c>
      <c r="D83" s="50">
        <f t="shared" si="67"/>
        <v>23250</v>
      </c>
      <c r="E83" s="50">
        <f t="shared" si="68"/>
        <v>23250</v>
      </c>
      <c r="F83" s="50">
        <f>ROK!I161*1000</f>
        <v>27450</v>
      </c>
      <c r="G83" s="50"/>
      <c r="H83" s="50"/>
      <c r="I83" s="50"/>
      <c r="J83" s="50"/>
      <c r="K83" s="50"/>
      <c r="L83" s="50"/>
      <c r="N83" s="21" t="s">
        <v>81</v>
      </c>
      <c r="O83" s="50">
        <f t="shared" si="61"/>
        <v>19750</v>
      </c>
      <c r="P83" s="50">
        <f t="shared" si="62"/>
        <v>20400</v>
      </c>
      <c r="Q83" s="50">
        <f>ROK!K161*1000</f>
        <v>21800</v>
      </c>
      <c r="R83" s="50"/>
      <c r="S83" s="50"/>
      <c r="T83" s="50"/>
      <c r="U83" s="50"/>
      <c r="V83" s="50"/>
      <c r="W83" s="50"/>
      <c r="X83" s="21" t="s">
        <v>81</v>
      </c>
      <c r="Y83" s="50">
        <f t="shared" si="63"/>
        <v>19750</v>
      </c>
      <c r="Z83" s="50">
        <f t="shared" si="64"/>
        <v>16303.511904761894</v>
      </c>
      <c r="AA83" s="50">
        <f>ROK!M161*1000</f>
        <v>17615</v>
      </c>
      <c r="AB83" s="50"/>
      <c r="AC83" s="50"/>
      <c r="AD83" s="50"/>
      <c r="AE83" s="50"/>
      <c r="AF83" s="50"/>
      <c r="AG83" s="50"/>
      <c r="AH83" s="50"/>
      <c r="AI83" s="21" t="s">
        <v>81</v>
      </c>
      <c r="AJ83" s="50">
        <f t="shared" si="65"/>
        <v>12750</v>
      </c>
      <c r="AK83" s="50">
        <f t="shared" si="66"/>
        <v>11326.726190476213</v>
      </c>
      <c r="AL83" s="23">
        <f>ROK!O161*1000</f>
        <v>13408</v>
      </c>
    </row>
    <row r="84" spans="3:38" s="23" customFormat="1">
      <c r="C84" s="21" t="s">
        <v>82</v>
      </c>
      <c r="D84" s="50">
        <f t="shared" si="67"/>
        <v>1807.44</v>
      </c>
      <c r="E84" s="50">
        <f t="shared" si="68"/>
        <v>1817</v>
      </c>
      <c r="F84" s="50">
        <f>ROK!I163*1000</f>
        <v>1820</v>
      </c>
      <c r="G84" s="50"/>
      <c r="H84" s="50"/>
      <c r="I84" s="50"/>
      <c r="J84" s="50"/>
      <c r="K84" s="50"/>
      <c r="L84" s="50"/>
      <c r="N84" s="21" t="s">
        <v>82</v>
      </c>
      <c r="O84" s="50">
        <f t="shared" si="61"/>
        <v>1807.44</v>
      </c>
      <c r="P84" s="50">
        <f t="shared" si="62"/>
        <v>1972</v>
      </c>
      <c r="Q84" s="50">
        <f>ROK!K163*1000</f>
        <v>1928</v>
      </c>
      <c r="R84" s="50"/>
      <c r="S84" s="50"/>
      <c r="T84" s="50"/>
      <c r="U84" s="50"/>
      <c r="V84" s="50"/>
      <c r="W84" s="50"/>
      <c r="X84" s="21" t="s">
        <v>82</v>
      </c>
      <c r="Y84" s="50">
        <f t="shared" si="63"/>
        <v>1807.44</v>
      </c>
      <c r="Z84" s="50">
        <f t="shared" si="64"/>
        <v>2175.040476190472</v>
      </c>
      <c r="AA84" s="50">
        <f>ROK!M163*1000</f>
        <v>1928</v>
      </c>
      <c r="AB84" s="50"/>
      <c r="AC84" s="50"/>
      <c r="AD84" s="50"/>
      <c r="AE84" s="50"/>
      <c r="AF84" s="50"/>
      <c r="AG84" s="50"/>
      <c r="AH84" s="50"/>
      <c r="AI84" s="21" t="s">
        <v>82</v>
      </c>
      <c r="AJ84" s="50">
        <f t="shared" si="65"/>
        <v>1807.44</v>
      </c>
      <c r="AK84" s="50">
        <f t="shared" si="66"/>
        <v>2362.9690476190444</v>
      </c>
      <c r="AL84" s="23">
        <f>ROK!O163*1000</f>
        <v>1928</v>
      </c>
    </row>
    <row r="85" spans="3:38" s="23" customFormat="1">
      <c r="C85" s="21" t="s">
        <v>83</v>
      </c>
      <c r="D85" s="50">
        <f t="shared" si="67"/>
        <v>4056.53</v>
      </c>
      <c r="E85" s="50">
        <f t="shared" si="68"/>
        <v>1834</v>
      </c>
      <c r="F85" s="50">
        <f>ROK!I164*1000</f>
        <v>1990</v>
      </c>
      <c r="G85" s="50"/>
      <c r="H85" s="50"/>
      <c r="I85" s="50"/>
      <c r="J85" s="50"/>
      <c r="K85" s="50"/>
      <c r="L85" s="50"/>
      <c r="N85" s="21" t="s">
        <v>83</v>
      </c>
      <c r="O85" s="50">
        <f t="shared" si="61"/>
        <v>23364.6</v>
      </c>
      <c r="P85" s="50">
        <f t="shared" si="62"/>
        <v>17679</v>
      </c>
      <c r="Q85" s="50">
        <f>ROK!K164*1000</f>
        <v>9470</v>
      </c>
      <c r="R85" s="50"/>
      <c r="S85" s="50"/>
      <c r="T85" s="50"/>
      <c r="U85" s="50"/>
      <c r="V85" s="50"/>
      <c r="W85" s="50"/>
      <c r="X85" s="21" t="s">
        <v>83</v>
      </c>
      <c r="Y85" s="50">
        <f t="shared" si="63"/>
        <v>60284.4</v>
      </c>
      <c r="Z85" s="50">
        <f t="shared" si="64"/>
        <v>34683.273809523787</v>
      </c>
      <c r="AA85" s="50">
        <f>ROK!M164*1000</f>
        <v>11770</v>
      </c>
      <c r="AB85" s="50"/>
      <c r="AC85" s="50"/>
      <c r="AD85" s="50"/>
      <c r="AE85" s="50"/>
      <c r="AF85" s="50"/>
      <c r="AG85" s="50"/>
      <c r="AH85" s="50"/>
      <c r="AI85" s="21" t="s">
        <v>83</v>
      </c>
      <c r="AJ85" s="50">
        <f t="shared" si="65"/>
        <v>109047</v>
      </c>
      <c r="AK85" s="50">
        <f t="shared" si="66"/>
        <v>51672.202380952425</v>
      </c>
      <c r="AL85" s="23">
        <f>ROK!O164*1000</f>
        <v>12625</v>
      </c>
    </row>
    <row r="86" spans="3:38" s="23" customFormat="1">
      <c r="C86" s="21" t="s">
        <v>84</v>
      </c>
      <c r="D86" s="50">
        <f t="shared" si="67"/>
        <v>13557.4</v>
      </c>
      <c r="E86" s="50">
        <f t="shared" si="68"/>
        <v>14294</v>
      </c>
      <c r="F86" s="50">
        <f>ROK!I165*1000</f>
        <v>7212</v>
      </c>
      <c r="G86" s="50"/>
      <c r="H86" s="50"/>
      <c r="I86" s="50"/>
      <c r="J86" s="50"/>
      <c r="K86" s="50"/>
      <c r="L86" s="50"/>
      <c r="N86" s="21" t="s">
        <v>84</v>
      </c>
      <c r="O86" s="50">
        <f t="shared" si="61"/>
        <v>33950</v>
      </c>
      <c r="P86" s="50">
        <f t="shared" si="62"/>
        <v>33981</v>
      </c>
      <c r="Q86" s="50">
        <f>ROK!K165*1000</f>
        <v>19312</v>
      </c>
      <c r="R86" s="50"/>
      <c r="S86" s="50"/>
      <c r="T86" s="50"/>
      <c r="U86" s="50"/>
      <c r="V86" s="50"/>
      <c r="W86" s="50"/>
      <c r="X86" s="21" t="s">
        <v>84</v>
      </c>
      <c r="Y86" s="50">
        <f t="shared" si="63"/>
        <v>85339</v>
      </c>
      <c r="Z86" s="50">
        <f t="shared" si="64"/>
        <v>54869.602380952332</v>
      </c>
      <c r="AA86" s="50">
        <f>ROK!M165*1000</f>
        <v>24675</v>
      </c>
      <c r="AB86" s="50"/>
      <c r="AC86" s="50"/>
      <c r="AD86" s="50"/>
      <c r="AE86" s="50"/>
      <c r="AF86" s="50"/>
      <c r="AG86" s="50"/>
      <c r="AH86" s="50"/>
      <c r="AI86" s="21" t="s">
        <v>84</v>
      </c>
      <c r="AJ86" s="50">
        <f t="shared" si="65"/>
        <v>169733</v>
      </c>
      <c r="AK86" s="50">
        <f t="shared" si="66"/>
        <v>73245.245238095056</v>
      </c>
      <c r="AL86" s="23">
        <f>ROK!O165*1000</f>
        <v>27612</v>
      </c>
    </row>
    <row r="87" spans="3:38" s="23" customFormat="1">
      <c r="C87" s="21" t="s">
        <v>85</v>
      </c>
      <c r="D87" s="50">
        <f t="shared" si="67"/>
        <v>0</v>
      </c>
      <c r="E87" s="50">
        <f t="shared" si="68"/>
        <v>0</v>
      </c>
      <c r="F87" s="50"/>
      <c r="G87" s="50"/>
      <c r="H87" s="50"/>
      <c r="I87" s="50"/>
      <c r="J87" s="50"/>
      <c r="K87" s="50"/>
      <c r="L87" s="50"/>
      <c r="N87" s="21" t="s">
        <v>85</v>
      </c>
      <c r="O87" s="50">
        <f t="shared" si="61"/>
        <v>0</v>
      </c>
      <c r="P87" s="50">
        <f t="shared" si="62"/>
        <v>0</v>
      </c>
      <c r="Q87" s="50"/>
      <c r="R87" s="50"/>
      <c r="S87" s="50"/>
      <c r="T87" s="50"/>
      <c r="U87" s="50"/>
      <c r="V87" s="50"/>
      <c r="W87" s="50"/>
      <c r="X87" s="21" t="s">
        <v>85</v>
      </c>
      <c r="Y87" s="50">
        <f t="shared" si="63"/>
        <v>0</v>
      </c>
      <c r="Z87" s="50">
        <f t="shared" si="64"/>
        <v>0</v>
      </c>
      <c r="AA87" s="50"/>
      <c r="AB87" s="50"/>
      <c r="AC87" s="50"/>
      <c r="AD87" s="50"/>
      <c r="AE87" s="50"/>
      <c r="AF87" s="50"/>
      <c r="AG87" s="50"/>
      <c r="AH87" s="50"/>
      <c r="AI87" s="21" t="s">
        <v>85</v>
      </c>
      <c r="AJ87" s="50">
        <f t="shared" si="65"/>
        <v>0</v>
      </c>
      <c r="AK87" s="50">
        <f t="shared" si="66"/>
        <v>0</v>
      </c>
    </row>
    <row r="88" spans="3:38" s="23" customFormat="1">
      <c r="C88" s="21" t="s">
        <v>61</v>
      </c>
      <c r="D88" s="50">
        <f t="shared" si="67"/>
        <v>900</v>
      </c>
      <c r="E88" s="50">
        <f t="shared" si="68"/>
        <v>1000</v>
      </c>
      <c r="F88" s="50">
        <f>ROK!I166*1000</f>
        <v>1345</v>
      </c>
      <c r="G88" s="50"/>
      <c r="H88" s="50"/>
      <c r="I88" s="50"/>
      <c r="J88" s="50"/>
      <c r="K88" s="50"/>
      <c r="L88" s="50"/>
      <c r="N88" s="21" t="s">
        <v>61</v>
      </c>
      <c r="O88" s="50">
        <f t="shared" si="61"/>
        <v>900</v>
      </c>
      <c r="P88" s="50">
        <f t="shared" si="62"/>
        <v>1210</v>
      </c>
      <c r="Q88" s="50">
        <f>ROK!K166*1000</f>
        <v>1685</v>
      </c>
      <c r="R88" s="50"/>
      <c r="S88" s="50"/>
      <c r="T88" s="50"/>
      <c r="U88" s="50"/>
      <c r="V88" s="50"/>
      <c r="W88" s="50"/>
      <c r="X88" s="21" t="s">
        <v>61</v>
      </c>
      <c r="Y88" s="50">
        <f t="shared" si="63"/>
        <v>702</v>
      </c>
      <c r="Z88" s="50">
        <f t="shared" si="64"/>
        <v>1487.2976190476184</v>
      </c>
      <c r="AA88" s="50">
        <f>ROK!M166*1000</f>
        <v>1860</v>
      </c>
      <c r="AB88" s="50"/>
      <c r="AC88" s="50"/>
      <c r="AD88" s="50"/>
      <c r="AE88" s="50"/>
      <c r="AF88" s="50"/>
      <c r="AG88" s="50"/>
      <c r="AH88" s="50"/>
      <c r="AI88" s="21" t="s">
        <v>61</v>
      </c>
      <c r="AJ88" s="50">
        <f t="shared" si="65"/>
        <v>702</v>
      </c>
      <c r="AK88" s="50">
        <f t="shared" si="66"/>
        <v>1722.6547619047633</v>
      </c>
      <c r="AL88" s="23">
        <f>ROK!O166*1000</f>
        <v>2047.0000000000002</v>
      </c>
    </row>
    <row r="89" spans="3:38" s="23" customFormat="1">
      <c r="C89" s="21" t="s">
        <v>86</v>
      </c>
      <c r="D89" s="50">
        <f t="shared" si="67"/>
        <v>740</v>
      </c>
      <c r="E89" s="50">
        <f t="shared" si="68"/>
        <v>0</v>
      </c>
      <c r="F89" s="50"/>
      <c r="G89" s="50"/>
      <c r="H89" s="50"/>
      <c r="I89" s="50"/>
      <c r="J89" s="50"/>
      <c r="K89" s="50"/>
      <c r="L89" s="50"/>
      <c r="N89" s="21" t="s">
        <v>86</v>
      </c>
      <c r="O89" s="50">
        <f t="shared" si="61"/>
        <v>3700</v>
      </c>
      <c r="P89" s="50">
        <f t="shared" si="62"/>
        <v>0</v>
      </c>
      <c r="Q89" s="50"/>
      <c r="R89" s="50"/>
      <c r="S89" s="50"/>
      <c r="T89" s="50"/>
      <c r="U89" s="50"/>
      <c r="V89" s="50"/>
      <c r="W89" s="50"/>
      <c r="X89" s="21" t="s">
        <v>86</v>
      </c>
      <c r="Y89" s="50">
        <f t="shared" si="63"/>
        <v>6640</v>
      </c>
      <c r="Z89" s="50">
        <f t="shared" si="64"/>
        <v>0</v>
      </c>
      <c r="AA89" s="50"/>
      <c r="AB89" s="50"/>
      <c r="AC89" s="50"/>
      <c r="AD89" s="50"/>
      <c r="AE89" s="50"/>
      <c r="AF89" s="50"/>
      <c r="AG89" s="50"/>
      <c r="AH89" s="50"/>
      <c r="AI89" s="21" t="s">
        <v>86</v>
      </c>
      <c r="AJ89" s="50">
        <f t="shared" si="65"/>
        <v>9610</v>
      </c>
      <c r="AK89" s="50">
        <f t="shared" si="66"/>
        <v>0</v>
      </c>
    </row>
    <row r="90" spans="3:38" s="23" customFormat="1">
      <c r="C90" s="21" t="s">
        <v>87</v>
      </c>
      <c r="D90" s="50">
        <f t="shared" si="67"/>
        <v>1059</v>
      </c>
      <c r="E90" s="50">
        <f t="shared" si="68"/>
        <v>1060</v>
      </c>
      <c r="F90" s="50"/>
      <c r="G90" s="50"/>
      <c r="H90" s="50"/>
      <c r="I90" s="50"/>
      <c r="J90" s="50"/>
      <c r="K90" s="50"/>
      <c r="L90" s="50"/>
      <c r="N90" s="21" t="s">
        <v>87</v>
      </c>
      <c r="O90" s="50">
        <f t="shared" si="61"/>
        <v>1764</v>
      </c>
      <c r="P90" s="50">
        <f t="shared" si="62"/>
        <v>1060</v>
      </c>
      <c r="Q90" s="50"/>
      <c r="R90" s="50"/>
      <c r="S90" s="50"/>
      <c r="T90" s="50"/>
      <c r="U90" s="50"/>
      <c r="V90" s="50"/>
      <c r="W90" s="50"/>
      <c r="X90" s="21" t="s">
        <v>87</v>
      </c>
      <c r="Y90" s="50">
        <f t="shared" si="63"/>
        <v>2303</v>
      </c>
      <c r="Z90" s="50">
        <f t="shared" si="64"/>
        <v>1060</v>
      </c>
      <c r="AA90" s="50"/>
      <c r="AB90" s="50"/>
      <c r="AC90" s="50"/>
      <c r="AD90" s="50"/>
      <c r="AE90" s="50"/>
      <c r="AF90" s="50"/>
      <c r="AG90" s="50"/>
      <c r="AH90" s="50"/>
      <c r="AI90" s="21" t="s">
        <v>87</v>
      </c>
      <c r="AJ90" s="50">
        <f t="shared" si="65"/>
        <v>2588</v>
      </c>
      <c r="AK90" s="50">
        <f t="shared" si="66"/>
        <v>1060</v>
      </c>
      <c r="AL90" s="23">
        <f>ROK!O153*1000</f>
        <v>190</v>
      </c>
    </row>
    <row r="91" spans="3:38" s="23" customFormat="1">
      <c r="C91" s="21" t="s">
        <v>88</v>
      </c>
      <c r="D91" s="50">
        <f t="shared" si="67"/>
        <v>0</v>
      </c>
      <c r="E91" s="50">
        <f t="shared" si="68"/>
        <v>0</v>
      </c>
      <c r="F91" s="50"/>
      <c r="G91" s="50"/>
      <c r="H91" s="50"/>
      <c r="I91" s="50"/>
      <c r="J91" s="50"/>
      <c r="K91" s="50"/>
      <c r="L91" s="50"/>
      <c r="N91" s="21" t="s">
        <v>88</v>
      </c>
      <c r="O91" s="50">
        <f t="shared" si="61"/>
        <v>500</v>
      </c>
      <c r="P91" s="50">
        <f t="shared" si="62"/>
        <v>0</v>
      </c>
      <c r="Q91" s="50"/>
      <c r="R91" s="50"/>
      <c r="S91" s="50"/>
      <c r="T91" s="50"/>
      <c r="U91" s="50"/>
      <c r="V91" s="50"/>
      <c r="W91" s="50"/>
      <c r="X91" s="21" t="s">
        <v>88</v>
      </c>
      <c r="Y91" s="50">
        <f t="shared" si="63"/>
        <v>1400</v>
      </c>
      <c r="Z91" s="50">
        <f t="shared" si="64"/>
        <v>0</v>
      </c>
      <c r="AA91" s="50"/>
      <c r="AB91" s="50"/>
      <c r="AC91" s="50"/>
      <c r="AD91" s="50"/>
      <c r="AE91" s="50"/>
      <c r="AF91" s="50"/>
      <c r="AG91" s="50"/>
      <c r="AH91" s="50"/>
      <c r="AI91" s="21" t="s">
        <v>88</v>
      </c>
      <c r="AJ91" s="50">
        <f t="shared" si="65"/>
        <v>2500</v>
      </c>
      <c r="AK91" s="50">
        <f t="shared" si="66"/>
        <v>0</v>
      </c>
    </row>
    <row r="92" spans="3:38" s="23" customFormat="1">
      <c r="C92" s="21" t="s">
        <v>89</v>
      </c>
      <c r="D92" s="50">
        <f t="shared" si="67"/>
        <v>0</v>
      </c>
      <c r="E92" s="50">
        <f t="shared" si="68"/>
        <v>0</v>
      </c>
      <c r="F92" s="50"/>
      <c r="G92" s="50"/>
      <c r="H92" s="50"/>
      <c r="I92" s="50"/>
      <c r="J92" s="50"/>
      <c r="K92" s="50"/>
      <c r="L92" s="50"/>
      <c r="N92" s="21" t="s">
        <v>89</v>
      </c>
      <c r="O92" s="50">
        <f t="shared" si="61"/>
        <v>0</v>
      </c>
      <c r="P92" s="50">
        <f t="shared" si="62"/>
        <v>0</v>
      </c>
      <c r="Q92" s="50"/>
      <c r="R92" s="50"/>
      <c r="S92" s="50"/>
      <c r="T92" s="50"/>
      <c r="U92" s="50"/>
      <c r="V92" s="50"/>
      <c r="W92" s="50"/>
      <c r="X92" s="21" t="s">
        <v>89</v>
      </c>
      <c r="Y92" s="50">
        <f t="shared" si="63"/>
        <v>0</v>
      </c>
      <c r="Z92" s="50">
        <f t="shared" si="64"/>
        <v>0</v>
      </c>
      <c r="AA92" s="50"/>
      <c r="AB92" s="50"/>
      <c r="AC92" s="50"/>
      <c r="AD92" s="50"/>
      <c r="AE92" s="50"/>
      <c r="AF92" s="50"/>
      <c r="AG92" s="50"/>
      <c r="AH92" s="50"/>
      <c r="AI92" s="21" t="s">
        <v>89</v>
      </c>
      <c r="AJ92" s="50">
        <f t="shared" si="65"/>
        <v>0</v>
      </c>
      <c r="AK92" s="50">
        <f t="shared" si="66"/>
        <v>0</v>
      </c>
    </row>
    <row r="93" spans="3:38" s="23" customFormat="1">
      <c r="C93" s="21" t="s">
        <v>90</v>
      </c>
      <c r="D93" s="50">
        <f t="shared" si="67"/>
        <v>935</v>
      </c>
      <c r="E93" s="50">
        <f t="shared" si="68"/>
        <v>0</v>
      </c>
      <c r="F93" s="50"/>
      <c r="G93" s="50"/>
      <c r="H93" s="50"/>
      <c r="I93" s="50"/>
      <c r="J93" s="50"/>
      <c r="K93" s="50"/>
      <c r="L93" s="50"/>
      <c r="N93" s="21" t="s">
        <v>90</v>
      </c>
      <c r="O93" s="50">
        <f t="shared" si="61"/>
        <v>9650</v>
      </c>
      <c r="P93" s="50">
        <f t="shared" si="62"/>
        <v>0</v>
      </c>
      <c r="Q93" s="50"/>
      <c r="R93" s="50"/>
      <c r="S93" s="50"/>
      <c r="T93" s="50"/>
      <c r="U93" s="50"/>
      <c r="V93" s="50"/>
      <c r="W93" s="50"/>
      <c r="X93" s="21" t="s">
        <v>90</v>
      </c>
      <c r="Y93" s="50">
        <f t="shared" si="63"/>
        <v>32195</v>
      </c>
      <c r="Z93" s="50">
        <f t="shared" si="64"/>
        <v>0</v>
      </c>
      <c r="AA93" s="50"/>
      <c r="AB93" s="50"/>
      <c r="AC93" s="50"/>
      <c r="AD93" s="50"/>
      <c r="AE93" s="50"/>
      <c r="AF93" s="50"/>
      <c r="AG93" s="50"/>
      <c r="AH93" s="50"/>
      <c r="AI93" s="21" t="s">
        <v>90</v>
      </c>
      <c r="AJ93" s="50">
        <f t="shared" si="65"/>
        <v>74600</v>
      </c>
      <c r="AK93" s="50">
        <f t="shared" si="66"/>
        <v>0</v>
      </c>
    </row>
    <row r="94" spans="3:38">
      <c r="C94" s="21" t="s">
        <v>63</v>
      </c>
      <c r="D94" s="50">
        <f t="shared" si="67"/>
        <v>0</v>
      </c>
      <c r="E94" s="50">
        <f t="shared" si="68"/>
        <v>0</v>
      </c>
      <c r="N94" s="21" t="s">
        <v>63</v>
      </c>
      <c r="O94" s="50">
        <f t="shared" si="61"/>
        <v>0</v>
      </c>
      <c r="P94" s="50">
        <f t="shared" si="62"/>
        <v>0</v>
      </c>
      <c r="X94" s="21" t="s">
        <v>63</v>
      </c>
      <c r="Y94" s="50">
        <f t="shared" si="63"/>
        <v>0</v>
      </c>
      <c r="Z94" s="50">
        <f t="shared" si="64"/>
        <v>0</v>
      </c>
      <c r="AA94" s="50"/>
      <c r="AI94" s="21" t="s">
        <v>63</v>
      </c>
      <c r="AJ94" s="50">
        <f t="shared" si="65"/>
        <v>0</v>
      </c>
      <c r="AK94" s="50">
        <f t="shared" si="66"/>
        <v>0</v>
      </c>
    </row>
    <row r="95" spans="3:38">
      <c r="C95" s="21" t="s">
        <v>91</v>
      </c>
      <c r="D95" s="50">
        <f t="shared" si="67"/>
        <v>1200</v>
      </c>
      <c r="E95" s="50">
        <f t="shared" si="68"/>
        <v>1200</v>
      </c>
      <c r="N95" s="21" t="s">
        <v>91</v>
      </c>
      <c r="O95" s="50">
        <f t="shared" si="61"/>
        <v>0</v>
      </c>
      <c r="P95" s="50">
        <f t="shared" si="62"/>
        <v>0</v>
      </c>
      <c r="X95" s="21" t="s">
        <v>91</v>
      </c>
      <c r="Y95" s="50">
        <f t="shared" si="63"/>
        <v>0</v>
      </c>
      <c r="Z95" s="50">
        <f t="shared" si="64"/>
        <v>0</v>
      </c>
      <c r="AA95" s="50"/>
      <c r="AI95" s="21" t="s">
        <v>91</v>
      </c>
      <c r="AJ95" s="50">
        <f t="shared" si="65"/>
        <v>0</v>
      </c>
      <c r="AK95" s="50">
        <f t="shared" si="66"/>
        <v>0</v>
      </c>
    </row>
    <row r="96" spans="3:38">
      <c r="C96" s="21" t="s">
        <v>92</v>
      </c>
      <c r="D96" s="50">
        <f t="shared" si="67"/>
        <v>0</v>
      </c>
      <c r="E96" s="50">
        <f t="shared" si="68"/>
        <v>0</v>
      </c>
      <c r="N96" s="21" t="s">
        <v>92</v>
      </c>
      <c r="O96" s="50">
        <f t="shared" si="61"/>
        <v>3836</v>
      </c>
      <c r="P96" s="50">
        <f t="shared" si="62"/>
        <v>0</v>
      </c>
      <c r="X96" s="21" t="s">
        <v>92</v>
      </c>
      <c r="Y96" s="50">
        <f t="shared" si="63"/>
        <v>3962</v>
      </c>
      <c r="Z96" s="50">
        <f t="shared" si="64"/>
        <v>0</v>
      </c>
      <c r="AA96" s="50"/>
      <c r="AI96" s="21" t="s">
        <v>92</v>
      </c>
      <c r="AJ96" s="50">
        <f t="shared" si="65"/>
        <v>3962</v>
      </c>
      <c r="AK96" s="50">
        <f t="shared" si="66"/>
        <v>0</v>
      </c>
    </row>
    <row r="97" spans="3:38" s="23" customFormat="1">
      <c r="C97" s="21" t="s">
        <v>7235</v>
      </c>
      <c r="F97" s="23">
        <f>SUM(ROK!I169:I170)*1000</f>
        <v>470</v>
      </c>
      <c r="N97" s="21" t="s">
        <v>7235</v>
      </c>
      <c r="Q97" s="23">
        <f>SUM(ROK!K169:K170)*1000</f>
        <v>470</v>
      </c>
      <c r="X97" s="21" t="s">
        <v>7235</v>
      </c>
      <c r="AA97" s="23">
        <f>SUM(ROK!M169:M170)</f>
        <v>0.47</v>
      </c>
      <c r="AI97" s="21" t="s">
        <v>7235</v>
      </c>
      <c r="AL97" s="23">
        <f>SUM(ROK!O170:O171)</f>
        <v>4.915</v>
      </c>
    </row>
    <row r="98" spans="3:38" s="23" customFormat="1"/>
    <row r="99" spans="3:38" s="23" customFormat="1"/>
    <row r="100" spans="3:38" s="23" customFormat="1"/>
    <row r="101" spans="3:38" s="23" customFormat="1"/>
    <row r="102" spans="3:38" s="23" customFormat="1"/>
    <row r="103" spans="3:38" s="23" customFormat="1"/>
    <row r="104" spans="3:38" s="23" customFormat="1"/>
    <row r="105" spans="3:38" s="23" customFormat="1"/>
    <row r="106" spans="3:38" s="23" customFormat="1"/>
    <row r="107" spans="3:38" s="23" customFormat="1"/>
    <row r="108" spans="3:38" s="23" customFormat="1"/>
    <row r="109" spans="3:38" s="23" customFormat="1"/>
    <row r="110" spans="3:38" s="23" customFormat="1"/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A1:AM124"/>
  <sheetViews>
    <sheetView topLeftCell="A126" workbookViewId="0">
      <selection activeCell="AW115" sqref="AW115"/>
    </sheetView>
  </sheetViews>
  <sheetFormatPr defaultRowHeight="14.5"/>
  <cols>
    <col min="2" max="2" width="10.54296875" customWidth="1"/>
    <col min="3" max="3" width="22.453125" customWidth="1"/>
    <col min="4" max="4" width="11.26953125" bestFit="1" customWidth="1"/>
    <col min="5" max="34" width="11.1796875" bestFit="1" customWidth="1"/>
    <col min="39" max="39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51" t="s">
        <v>110</v>
      </c>
    </row>
    <row r="4" spans="2:34">
      <c r="B4" s="17"/>
      <c r="C4" s="17" t="s">
        <v>116</v>
      </c>
      <c r="D4" s="28">
        <v>2020</v>
      </c>
      <c r="E4" s="28">
        <v>2021</v>
      </c>
      <c r="F4" s="28">
        <v>2022</v>
      </c>
      <c r="G4" s="28">
        <v>2023</v>
      </c>
      <c r="H4" s="28">
        <v>2024</v>
      </c>
      <c r="I4" s="28">
        <v>2025</v>
      </c>
      <c r="J4" s="28">
        <v>2026</v>
      </c>
      <c r="K4" s="28">
        <v>2027</v>
      </c>
      <c r="L4" s="28">
        <v>2028</v>
      </c>
      <c r="M4" s="28">
        <v>2029</v>
      </c>
      <c r="N4" s="28">
        <v>2030</v>
      </c>
      <c r="O4" s="28">
        <v>2031</v>
      </c>
      <c r="P4" s="28">
        <v>2032</v>
      </c>
      <c r="Q4" s="28">
        <v>2033</v>
      </c>
      <c r="R4" s="28">
        <v>2034</v>
      </c>
      <c r="S4" s="28">
        <v>2035</v>
      </c>
      <c r="T4" s="28">
        <v>2036</v>
      </c>
      <c r="U4" s="28">
        <v>2037</v>
      </c>
      <c r="V4" s="28">
        <v>2038</v>
      </c>
      <c r="W4" s="28">
        <v>2039</v>
      </c>
      <c r="X4" s="28">
        <v>2040</v>
      </c>
      <c r="Y4" s="28">
        <v>2041</v>
      </c>
      <c r="Z4" s="28">
        <v>2042</v>
      </c>
      <c r="AA4" s="28">
        <v>2043</v>
      </c>
      <c r="AB4" s="28">
        <v>2044</v>
      </c>
      <c r="AC4" s="28">
        <v>2045</v>
      </c>
      <c r="AD4" s="28">
        <v>2046</v>
      </c>
      <c r="AE4" s="28">
        <v>2047</v>
      </c>
      <c r="AF4" s="28">
        <v>2048</v>
      </c>
      <c r="AG4" s="28">
        <v>2049</v>
      </c>
      <c r="AH4" s="28">
        <v>2050</v>
      </c>
    </row>
    <row r="5" spans="2:34">
      <c r="B5" s="17"/>
      <c r="C5" s="17" t="s">
        <v>79</v>
      </c>
      <c r="D5" s="403">
        <v>198710</v>
      </c>
      <c r="E5" s="403">
        <v>229041.2688995788</v>
      </c>
      <c r="F5" s="403">
        <v>235427.06375389124</v>
      </c>
      <c r="G5" s="403">
        <v>248260.05533611524</v>
      </c>
      <c r="H5" s="403">
        <v>249365.2890609001</v>
      </c>
      <c r="I5" s="403">
        <v>237084.91434106851</v>
      </c>
      <c r="J5" s="403">
        <v>234014.8206611106</v>
      </c>
      <c r="K5" s="403">
        <v>227874.63330119482</v>
      </c>
      <c r="L5" s="403">
        <v>215594.25858136322</v>
      </c>
      <c r="M5" s="403">
        <v>206383.97754148956</v>
      </c>
      <c r="N5" s="403">
        <v>200243.79018157374</v>
      </c>
      <c r="O5" s="403">
        <v>194103.60282165796</v>
      </c>
      <c r="P5" s="403">
        <v>187963.41546174217</v>
      </c>
      <c r="Q5" s="403">
        <v>187963.41546174217</v>
      </c>
      <c r="R5" s="403">
        <v>178139.1156858769</v>
      </c>
      <c r="S5" s="403">
        <v>181878.78217793963</v>
      </c>
      <c r="T5" s="403">
        <v>177517.49481315393</v>
      </c>
      <c r="U5" s="403">
        <v>173156.20744836822</v>
      </c>
      <c r="V5" s="403">
        <v>168794.92008358112</v>
      </c>
      <c r="W5" s="403">
        <v>164433.63271879542</v>
      </c>
      <c r="X5" s="403">
        <v>160072.34535400971</v>
      </c>
      <c r="Y5" s="403">
        <v>155711.05798922401</v>
      </c>
      <c r="Z5" s="403">
        <v>151349.77062443833</v>
      </c>
      <c r="AA5" s="403">
        <v>146988.48325965262</v>
      </c>
      <c r="AB5" s="403">
        <v>142627.19589486692</v>
      </c>
      <c r="AC5" s="403">
        <v>138265.90853007982</v>
      </c>
      <c r="AD5" s="403">
        <v>133904.62116529411</v>
      </c>
      <c r="AE5" s="403">
        <v>129543.33380050841</v>
      </c>
      <c r="AF5" s="403">
        <v>125182.0464357227</v>
      </c>
      <c r="AG5" s="403">
        <v>120820.75907093701</v>
      </c>
      <c r="AH5" s="403">
        <v>116459.47170615131</v>
      </c>
    </row>
    <row r="6" spans="2:34">
      <c r="B6" s="17"/>
      <c r="C6" s="17" t="s">
        <v>80</v>
      </c>
      <c r="D6" s="403">
        <v>149391</v>
      </c>
      <c r="E6" s="403">
        <v>138789.99086908056</v>
      </c>
      <c r="F6" s="403">
        <v>145470.97978609728</v>
      </c>
      <c r="G6" s="403">
        <v>148875.26258099926</v>
      </c>
      <c r="H6" s="403">
        <v>160310.16119977256</v>
      </c>
      <c r="I6" s="403">
        <v>168696.64879510307</v>
      </c>
      <c r="J6" s="403">
        <v>170375.28922651432</v>
      </c>
      <c r="K6" s="403">
        <v>173732.57008933675</v>
      </c>
      <c r="L6" s="403">
        <v>174565.17574331674</v>
      </c>
      <c r="M6" s="403">
        <v>182958.3779003729</v>
      </c>
      <c r="N6" s="403">
        <v>186315.65876319533</v>
      </c>
      <c r="O6" s="403">
        <v>189672.93962601782</v>
      </c>
      <c r="P6" s="403">
        <v>193030.22048884028</v>
      </c>
      <c r="Q6" s="403">
        <v>193030.22048884028</v>
      </c>
      <c r="R6" s="403">
        <v>198401.86986935622</v>
      </c>
      <c r="S6" s="403">
        <v>206719.61314225901</v>
      </c>
      <c r="T6" s="403">
        <v>211201.7749387472</v>
      </c>
      <c r="U6" s="403">
        <v>215683.93673523699</v>
      </c>
      <c r="V6" s="403">
        <v>220166.09853172526</v>
      </c>
      <c r="W6" s="403">
        <v>224648.26032821345</v>
      </c>
      <c r="X6" s="403">
        <v>229130.4221247017</v>
      </c>
      <c r="Y6" s="403">
        <v>233612.58392119146</v>
      </c>
      <c r="Z6" s="403">
        <v>238094.7457176797</v>
      </c>
      <c r="AA6" s="403">
        <v>242576.90751416798</v>
      </c>
      <c r="AB6" s="403">
        <v>247059.06931065771</v>
      </c>
      <c r="AC6" s="403">
        <v>251541.23110714596</v>
      </c>
      <c r="AD6" s="403">
        <v>256023.39290363417</v>
      </c>
      <c r="AE6" s="403">
        <v>260505.55470012396</v>
      </c>
      <c r="AF6" s="403">
        <v>264987.71649661224</v>
      </c>
      <c r="AG6" s="403">
        <v>269469.8782931004</v>
      </c>
      <c r="AH6" s="403">
        <v>273952.04008959024</v>
      </c>
    </row>
    <row r="7" spans="2:34">
      <c r="B7" s="17"/>
      <c r="C7" s="17" t="s">
        <v>81</v>
      </c>
      <c r="D7" s="403">
        <v>160184</v>
      </c>
      <c r="E7" s="403">
        <v>155546.75984037938</v>
      </c>
      <c r="F7" s="403">
        <v>164381.05857370721</v>
      </c>
      <c r="G7" s="403">
        <v>169113.71860941857</v>
      </c>
      <c r="H7" s="403">
        <v>171953.31463084536</v>
      </c>
      <c r="I7" s="403">
        <v>159963.90920704333</v>
      </c>
      <c r="J7" s="403">
        <v>149552.05712847834</v>
      </c>
      <c r="K7" s="403">
        <v>139140.20504991341</v>
      </c>
      <c r="L7" s="403">
        <v>133145.50233801239</v>
      </c>
      <c r="M7" s="403">
        <v>128728.35297134846</v>
      </c>
      <c r="N7" s="403">
        <v>128728.35297134846</v>
      </c>
      <c r="O7" s="403">
        <v>128728.35297134846</v>
      </c>
      <c r="P7" s="403">
        <v>128728.35297134846</v>
      </c>
      <c r="Q7" s="403">
        <v>128728.35297134846</v>
      </c>
      <c r="R7" s="403">
        <v>122418.13959040001</v>
      </c>
      <c r="S7" s="403">
        <v>118580.92888208097</v>
      </c>
      <c r="T7" s="403">
        <v>115440.47090124065</v>
      </c>
      <c r="U7" s="403">
        <v>112300.01292040109</v>
      </c>
      <c r="V7" s="403">
        <v>109159.55493956078</v>
      </c>
      <c r="W7" s="403">
        <v>106019.0969587212</v>
      </c>
      <c r="X7" s="403">
        <v>102878.63897788091</v>
      </c>
      <c r="Y7" s="403">
        <v>99738.180997041345</v>
      </c>
      <c r="Z7" s="403">
        <v>96597.72301620178</v>
      </c>
      <c r="AA7" s="403">
        <v>93457.265035361488</v>
      </c>
      <c r="AB7" s="403">
        <v>90316.807054521923</v>
      </c>
      <c r="AC7" s="403">
        <v>87176.349073681602</v>
      </c>
      <c r="AD7" s="403">
        <v>84035.891092842037</v>
      </c>
      <c r="AE7" s="403">
        <v>80895.433112001745</v>
      </c>
      <c r="AF7" s="403">
        <v>77754.97513116218</v>
      </c>
      <c r="AG7" s="403">
        <v>74614.517150322601</v>
      </c>
      <c r="AH7" s="403">
        <v>71474.059169482309</v>
      </c>
    </row>
    <row r="8" spans="2:34">
      <c r="B8" s="17"/>
      <c r="C8" s="17" t="s">
        <v>82</v>
      </c>
      <c r="D8" s="403">
        <v>3877</v>
      </c>
      <c r="E8" s="403">
        <v>3521</v>
      </c>
      <c r="F8" s="403">
        <v>3550</v>
      </c>
      <c r="G8" s="403">
        <v>3569</v>
      </c>
      <c r="H8" s="403">
        <v>3588</v>
      </c>
      <c r="I8" s="403">
        <v>3612</v>
      </c>
      <c r="J8" s="403">
        <v>3641</v>
      </c>
      <c r="K8" s="403">
        <v>3670</v>
      </c>
      <c r="L8" s="403">
        <v>3704</v>
      </c>
      <c r="M8" s="403">
        <v>3742</v>
      </c>
      <c r="N8" s="403">
        <v>3781</v>
      </c>
      <c r="O8" s="403">
        <v>3831</v>
      </c>
      <c r="P8" s="403">
        <v>3892</v>
      </c>
      <c r="Q8" s="403">
        <v>3950</v>
      </c>
      <c r="R8" s="403">
        <v>3999</v>
      </c>
      <c r="S8" s="404">
        <v>3930.9809523809527</v>
      </c>
      <c r="T8" s="404">
        <v>3956.2952380952338</v>
      </c>
      <c r="U8" s="404">
        <v>3981.6095238095222</v>
      </c>
      <c r="V8" s="404">
        <v>4006.9238095238106</v>
      </c>
      <c r="W8" s="404">
        <v>4032.2380952380918</v>
      </c>
      <c r="X8" s="404">
        <v>4057.5523809523802</v>
      </c>
      <c r="Y8" s="404">
        <v>4082.8666666666686</v>
      </c>
      <c r="Z8" s="404">
        <v>4108.1809523809497</v>
      </c>
      <c r="AA8" s="404">
        <v>4133.4952380952382</v>
      </c>
      <c r="AB8" s="404">
        <v>4158.8095238095193</v>
      </c>
      <c r="AC8" s="404">
        <v>4184.1238095238077</v>
      </c>
      <c r="AD8" s="404">
        <v>4209.4380952380961</v>
      </c>
      <c r="AE8" s="404">
        <v>4234.7523809523773</v>
      </c>
      <c r="AF8" s="404">
        <v>4260.0666666666657</v>
      </c>
      <c r="AG8" s="404">
        <v>4285.3809523809541</v>
      </c>
      <c r="AH8" s="404">
        <v>4310.6952380952353</v>
      </c>
    </row>
    <row r="9" spans="2:34">
      <c r="B9" s="17"/>
      <c r="C9" s="17" t="s">
        <v>83</v>
      </c>
      <c r="D9" s="403">
        <v>3139</v>
      </c>
      <c r="E9" s="403">
        <v>4333</v>
      </c>
      <c r="F9" s="403">
        <v>6061</v>
      </c>
      <c r="G9" s="403">
        <v>9038</v>
      </c>
      <c r="H9" s="403">
        <v>13591</v>
      </c>
      <c r="I9" s="403">
        <v>18670</v>
      </c>
      <c r="J9" s="403">
        <v>23552</v>
      </c>
      <c r="K9" s="403">
        <v>27974</v>
      </c>
      <c r="L9" s="403">
        <v>32134</v>
      </c>
      <c r="M9" s="403">
        <v>36148</v>
      </c>
      <c r="N9" s="403">
        <v>40116</v>
      </c>
      <c r="O9" s="403">
        <v>44003</v>
      </c>
      <c r="P9" s="403">
        <v>48042</v>
      </c>
      <c r="Q9" s="403">
        <v>52500</v>
      </c>
      <c r="R9" s="403">
        <v>57483</v>
      </c>
      <c r="S9" s="404">
        <v>60422.399999999441</v>
      </c>
      <c r="T9" s="404">
        <v>64501.999999999069</v>
      </c>
      <c r="U9" s="404">
        <v>68581.599999999627</v>
      </c>
      <c r="V9" s="404">
        <v>72661.199999999255</v>
      </c>
      <c r="W9" s="404">
        <v>76740.799999998882</v>
      </c>
      <c r="X9" s="404">
        <v>80820.399999999441</v>
      </c>
      <c r="Y9" s="404">
        <v>84899.999999999069</v>
      </c>
      <c r="Z9" s="404">
        <v>88979.599999999627</v>
      </c>
      <c r="AA9" s="404">
        <v>93059.199999999255</v>
      </c>
      <c r="AB9" s="404">
        <v>97138.799999998882</v>
      </c>
      <c r="AC9" s="404">
        <v>101218.39999999944</v>
      </c>
      <c r="AD9" s="404">
        <v>105297.99999999907</v>
      </c>
      <c r="AE9" s="404">
        <v>109377.59999999963</v>
      </c>
      <c r="AF9" s="404">
        <v>113457.19999999925</v>
      </c>
      <c r="AG9" s="404">
        <v>117536.79999999888</v>
      </c>
      <c r="AH9" s="404">
        <v>121616.39999999944</v>
      </c>
    </row>
    <row r="10" spans="2:34">
      <c r="B10" s="17"/>
      <c r="C10" s="17" t="s">
        <v>84</v>
      </c>
      <c r="D10" s="403">
        <v>16611</v>
      </c>
      <c r="E10" s="403">
        <v>21711</v>
      </c>
      <c r="F10" s="403">
        <v>26568</v>
      </c>
      <c r="G10" s="403">
        <v>31222</v>
      </c>
      <c r="H10" s="403">
        <v>35674</v>
      </c>
      <c r="I10" s="403">
        <v>40126</v>
      </c>
      <c r="J10" s="403">
        <v>42802</v>
      </c>
      <c r="K10" s="403">
        <v>43575</v>
      </c>
      <c r="L10" s="403">
        <v>44223</v>
      </c>
      <c r="M10" s="403">
        <v>44870</v>
      </c>
      <c r="N10" s="403">
        <v>45518</v>
      </c>
      <c r="O10" s="403">
        <v>46988</v>
      </c>
      <c r="P10" s="403">
        <v>49956</v>
      </c>
      <c r="Q10" s="403">
        <v>54214</v>
      </c>
      <c r="R10" s="403">
        <v>59080</v>
      </c>
      <c r="S10" s="404">
        <v>60573.371428571641</v>
      </c>
      <c r="T10" s="404">
        <v>63118.892857143655</v>
      </c>
      <c r="U10" s="404">
        <v>65664.414285714738</v>
      </c>
      <c r="V10" s="404">
        <v>68209.935714285821</v>
      </c>
      <c r="W10" s="404">
        <v>70755.457142857835</v>
      </c>
      <c r="X10" s="404">
        <v>73300.978571428917</v>
      </c>
      <c r="Y10" s="404">
        <v>75846.5</v>
      </c>
      <c r="Z10" s="404">
        <v>78392.021428572014</v>
      </c>
      <c r="AA10" s="404">
        <v>80937.542857143097</v>
      </c>
      <c r="AB10" s="404">
        <v>83483.064285715111</v>
      </c>
      <c r="AC10" s="404">
        <v>86028.585714286193</v>
      </c>
      <c r="AD10" s="404">
        <v>88574.107142857276</v>
      </c>
      <c r="AE10" s="404">
        <v>91119.62857142929</v>
      </c>
      <c r="AF10" s="404">
        <v>93665.150000000373</v>
      </c>
      <c r="AG10" s="404">
        <v>96210.671428571455</v>
      </c>
      <c r="AH10" s="404">
        <v>98756.192857143469</v>
      </c>
    </row>
    <row r="11" spans="2:34">
      <c r="B11" s="17"/>
      <c r="C11" s="17" t="s">
        <v>85</v>
      </c>
      <c r="D11" s="403">
        <v>0</v>
      </c>
      <c r="E11" s="403"/>
      <c r="F11" s="403"/>
      <c r="G11" s="403"/>
      <c r="H11" s="403"/>
      <c r="I11" s="403"/>
      <c r="J11" s="403"/>
      <c r="K11" s="403"/>
      <c r="L11" s="403"/>
      <c r="M11" s="403"/>
      <c r="N11" s="403"/>
      <c r="O11" s="403"/>
      <c r="P11" s="403"/>
      <c r="Q11" s="403"/>
      <c r="R11" s="403"/>
      <c r="S11" s="403"/>
      <c r="T11" s="403"/>
      <c r="U11" s="403"/>
      <c r="V11" s="403"/>
      <c r="W11" s="403"/>
      <c r="X11" s="403"/>
      <c r="Y11" s="403"/>
      <c r="Z11" s="403"/>
      <c r="AA11" s="403"/>
      <c r="AB11" s="403"/>
      <c r="AC11" s="403"/>
      <c r="AD11" s="403"/>
      <c r="AE11" s="403"/>
      <c r="AF11" s="403"/>
      <c r="AG11" s="403"/>
      <c r="AH11" s="403"/>
    </row>
    <row r="12" spans="2:34">
      <c r="B12" s="17"/>
      <c r="C12" s="17" t="s">
        <v>61</v>
      </c>
      <c r="D12" s="403">
        <v>14265</v>
      </c>
      <c r="E12" s="403">
        <v>12552</v>
      </c>
      <c r="F12" s="403">
        <v>12806</v>
      </c>
      <c r="G12" s="403">
        <v>12882</v>
      </c>
      <c r="H12" s="403">
        <v>12933</v>
      </c>
      <c r="I12" s="403">
        <v>12984</v>
      </c>
      <c r="J12" s="403">
        <v>13035</v>
      </c>
      <c r="K12" s="403">
        <v>13085</v>
      </c>
      <c r="L12" s="403">
        <v>13136</v>
      </c>
      <c r="M12" s="403">
        <v>13212</v>
      </c>
      <c r="N12" s="403">
        <v>13339</v>
      </c>
      <c r="O12" s="403">
        <v>13543</v>
      </c>
      <c r="P12" s="403">
        <v>13797</v>
      </c>
      <c r="Q12" s="403">
        <v>14051</v>
      </c>
      <c r="R12" s="403">
        <v>14305</v>
      </c>
      <c r="S12" s="404">
        <v>13861.133333333346</v>
      </c>
      <c r="T12" s="404">
        <v>13927.733333333323</v>
      </c>
      <c r="U12" s="404">
        <v>13994.333333333328</v>
      </c>
      <c r="V12" s="404">
        <v>14060.933333333334</v>
      </c>
      <c r="W12" s="404">
        <v>14127.53333333334</v>
      </c>
      <c r="X12" s="404">
        <v>14194.133333333346</v>
      </c>
      <c r="Y12" s="404">
        <v>14260.733333333323</v>
      </c>
      <c r="Z12" s="404">
        <v>14327.333333333328</v>
      </c>
      <c r="AA12" s="404">
        <v>14393.933333333334</v>
      </c>
      <c r="AB12" s="404">
        <v>14460.53333333334</v>
      </c>
      <c r="AC12" s="404">
        <v>14527.133333333346</v>
      </c>
      <c r="AD12" s="404">
        <v>14593.733333333323</v>
      </c>
      <c r="AE12" s="404">
        <v>14660.333333333328</v>
      </c>
      <c r="AF12" s="404">
        <v>14726.933333333334</v>
      </c>
      <c r="AG12" s="404">
        <v>14793.53333333334</v>
      </c>
      <c r="AH12" s="404">
        <v>14860.133333333346</v>
      </c>
    </row>
    <row r="13" spans="2:34">
      <c r="B13" s="17"/>
      <c r="C13" s="17" t="s">
        <v>86</v>
      </c>
      <c r="D13" s="403">
        <v>0</v>
      </c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03"/>
      <c r="S13" s="403"/>
      <c r="T13" s="403"/>
      <c r="U13" s="403"/>
      <c r="V13" s="403"/>
      <c r="W13" s="403"/>
      <c r="X13" s="403"/>
      <c r="Y13" s="403"/>
      <c r="Z13" s="403"/>
      <c r="AA13" s="403"/>
      <c r="AB13" s="403"/>
      <c r="AC13" s="403"/>
      <c r="AD13" s="403"/>
      <c r="AE13" s="403"/>
      <c r="AF13" s="403"/>
      <c r="AG13" s="403"/>
      <c r="AH13" s="403"/>
    </row>
    <row r="14" spans="2:34">
      <c r="B14" s="17"/>
      <c r="C14" s="17" t="s">
        <v>87</v>
      </c>
      <c r="D14" s="403">
        <v>1057.6548672566371</v>
      </c>
      <c r="E14" s="403">
        <v>1753</v>
      </c>
      <c r="F14" s="403">
        <v>1502</v>
      </c>
      <c r="G14" s="403">
        <v>1251</v>
      </c>
      <c r="H14" s="403">
        <v>1000</v>
      </c>
      <c r="I14" s="403">
        <v>1000</v>
      </c>
      <c r="J14" s="403">
        <v>1000</v>
      </c>
      <c r="K14" s="403">
        <v>1000</v>
      </c>
      <c r="L14" s="403">
        <v>1000</v>
      </c>
      <c r="M14" s="403">
        <v>1000</v>
      </c>
      <c r="N14" s="403">
        <v>1000</v>
      </c>
      <c r="O14" s="403">
        <v>1000</v>
      </c>
      <c r="P14" s="403">
        <v>1000</v>
      </c>
      <c r="Q14" s="403">
        <v>1000</v>
      </c>
      <c r="R14" s="403">
        <v>1000</v>
      </c>
      <c r="S14" s="403">
        <v>1000</v>
      </c>
      <c r="T14" s="403">
        <v>1000</v>
      </c>
      <c r="U14" s="403">
        <v>1000</v>
      </c>
      <c r="V14" s="403">
        <v>1000</v>
      </c>
      <c r="W14" s="403">
        <v>1000</v>
      </c>
      <c r="X14" s="403">
        <v>1000</v>
      </c>
      <c r="Y14" s="403">
        <v>1000</v>
      </c>
      <c r="Z14" s="403">
        <v>1000</v>
      </c>
      <c r="AA14" s="403">
        <v>1000</v>
      </c>
      <c r="AB14" s="403">
        <v>1000</v>
      </c>
      <c r="AC14" s="403">
        <v>1000</v>
      </c>
      <c r="AD14" s="403">
        <v>1000</v>
      </c>
      <c r="AE14" s="403">
        <v>1000</v>
      </c>
      <c r="AF14" s="403">
        <v>1000</v>
      </c>
      <c r="AG14" s="403">
        <v>1000</v>
      </c>
      <c r="AH14" s="403">
        <v>1000</v>
      </c>
    </row>
    <row r="15" spans="2:34">
      <c r="B15" s="17"/>
      <c r="C15" s="17" t="s">
        <v>88</v>
      </c>
      <c r="D15">
        <v>0</v>
      </c>
      <c r="E15" s="403"/>
    </row>
    <row r="16" spans="2:34">
      <c r="B16" s="17"/>
      <c r="C16" s="17" t="s">
        <v>89</v>
      </c>
      <c r="D16">
        <v>0</v>
      </c>
      <c r="E16" s="403"/>
    </row>
    <row r="17" spans="1:34">
      <c r="B17" s="17"/>
      <c r="C17" s="17" t="s">
        <v>90</v>
      </c>
      <c r="D17">
        <v>0</v>
      </c>
      <c r="E17" s="403"/>
    </row>
    <row r="18" spans="1:34">
      <c r="B18" s="17"/>
      <c r="C18" s="17" t="s">
        <v>63</v>
      </c>
      <c r="D18">
        <v>0</v>
      </c>
    </row>
    <row r="19" spans="1:34">
      <c r="B19" s="17"/>
      <c r="C19" s="17" t="s">
        <v>91</v>
      </c>
      <c r="D19">
        <v>1197.3451327433629</v>
      </c>
      <c r="E19" s="403">
        <v>1197.3451327433629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B20" s="17"/>
      <c r="C20" s="17" t="s">
        <v>92</v>
      </c>
      <c r="D20">
        <v>0</v>
      </c>
      <c r="E20" s="403"/>
    </row>
    <row r="22" spans="1:34" hidden="1">
      <c r="B22" t="s">
        <v>7239</v>
      </c>
    </row>
    <row r="23" spans="1:34" hidden="1">
      <c r="A23" s="405" t="s">
        <v>79</v>
      </c>
      <c r="B23" s="406">
        <v>0.70093463012737334</v>
      </c>
    </row>
    <row r="24" spans="1:34" hidden="1">
      <c r="A24" s="406" t="s">
        <v>80</v>
      </c>
      <c r="B24" s="406">
        <v>0.38325124004822625</v>
      </c>
    </row>
    <row r="25" spans="1:34" hidden="1">
      <c r="A25" s="406" t="s">
        <v>81</v>
      </c>
      <c r="B25" s="406">
        <v>0.72034399325895593</v>
      </c>
    </row>
    <row r="26" spans="1:34" hidden="1">
      <c r="A26" s="406" t="s">
        <v>82</v>
      </c>
      <c r="B26" s="406">
        <v>0.15532142169478805</v>
      </c>
    </row>
    <row r="27" spans="1:34" hidden="1">
      <c r="A27" s="406" t="s">
        <v>83</v>
      </c>
      <c r="B27" s="406">
        <v>0.20473695564047556</v>
      </c>
    </row>
    <row r="28" spans="1:34" hidden="1">
      <c r="A28" s="406" t="s">
        <v>84</v>
      </c>
      <c r="B28" s="406">
        <v>0.126070325834685</v>
      </c>
    </row>
    <row r="29" spans="1:34" hidden="1">
      <c r="A29" s="406" t="s">
        <v>85</v>
      </c>
      <c r="B29" s="406">
        <v>0.21199999999999999</v>
      </c>
    </row>
    <row r="30" spans="1:34" hidden="1">
      <c r="A30" s="406" t="s">
        <v>61</v>
      </c>
      <c r="B30" s="406">
        <v>0.3785132556965623</v>
      </c>
    </row>
    <row r="31" spans="1:34" hidden="1">
      <c r="A31" s="406" t="s">
        <v>86</v>
      </c>
      <c r="B31" s="406">
        <v>0.69599999999999995</v>
      </c>
    </row>
    <row r="32" spans="1:34" hidden="1">
      <c r="A32" s="406" t="s">
        <v>87</v>
      </c>
      <c r="B32" s="406">
        <v>0.31269498271833324</v>
      </c>
    </row>
    <row r="33" spans="1:34" hidden="1">
      <c r="A33" s="406" t="s">
        <v>88</v>
      </c>
      <c r="B33" s="406">
        <v>0.13566666666666669</v>
      </c>
    </row>
    <row r="34" spans="1:34" hidden="1">
      <c r="A34" s="406" t="s">
        <v>89</v>
      </c>
      <c r="B34" s="406">
        <v>0.37626438079231661</v>
      </c>
    </row>
    <row r="35" spans="1:34" hidden="1">
      <c r="A35" s="406" t="s">
        <v>90</v>
      </c>
      <c r="B35" s="406">
        <v>0.48769523684708904</v>
      </c>
    </row>
    <row r="36" spans="1:34" hidden="1">
      <c r="A36" s="406" t="s">
        <v>63</v>
      </c>
      <c r="B36" s="406">
        <v>0.31269498271833324</v>
      </c>
    </row>
    <row r="37" spans="1:34" hidden="1">
      <c r="A37" s="406" t="s">
        <v>91</v>
      </c>
      <c r="B37" s="406">
        <v>8.0895570425008764E-2</v>
      </c>
    </row>
    <row r="38" spans="1:34" hidden="1">
      <c r="A38" s="406" t="s">
        <v>92</v>
      </c>
      <c r="B38" s="406">
        <v>0.67400000000000004</v>
      </c>
    </row>
    <row r="39" spans="1:34" hidden="1"/>
    <row r="40" spans="1:34"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>
      <c r="B41" s="21" t="s">
        <v>79</v>
      </c>
      <c r="C41" s="21" t="s">
        <v>5867</v>
      </c>
      <c r="D41" s="22">
        <f>INDEX(NoSettings!$C$2:$AG$6843,MATCH($C41,NoSettings!$A$2:$A$6843,0),MATCH(D$40,NoSettings!$C$1:$AG$1,0))/10^3</f>
        <v>198808</v>
      </c>
      <c r="E41" s="22">
        <f>INDEX(NoSettings!$C$2:$AG$6843,MATCH($C41,NoSettings!$A$2:$A$6843,0),MATCH(E$40,NoSettings!$C$1:$AG$1,0))/10^3</f>
        <v>213542</v>
      </c>
      <c r="F41" s="22">
        <f>INDEX(NoSettings!$C$2:$AG$6843,MATCH($C41,NoSettings!$A$2:$A$6843,0),MATCH(F$40,NoSettings!$C$1:$AG$1,0))/10^3</f>
        <v>215473</v>
      </c>
      <c r="G41" s="22">
        <f>INDEX(NoSettings!$C$2:$AG$6843,MATCH($C41,NoSettings!$A$2:$A$6843,0),MATCH(G$40,NoSettings!$C$1:$AG$1,0))/10^3</f>
        <v>217389</v>
      </c>
      <c r="H41" s="22">
        <f>INDEX(NoSettings!$C$2:$AG$6843,MATCH($C41,NoSettings!$A$2:$A$6843,0),MATCH(H$40,NoSettings!$C$1:$AG$1,0))/10^3</f>
        <v>218538</v>
      </c>
      <c r="I41" s="22">
        <f>INDEX(NoSettings!$C$2:$AG$6843,MATCH($C41,NoSettings!$A$2:$A$6843,0),MATCH(I$40,NoSettings!$C$1:$AG$1,0))/10^3</f>
        <v>208873</v>
      </c>
      <c r="J41" s="22">
        <f>INDEX(NoSettings!$C$2:$AG$6843,MATCH($C41,NoSettings!$A$2:$A$6843,0),MATCH(J$40,NoSettings!$C$1:$AG$1,0))/10^3</f>
        <v>208455</v>
      </c>
      <c r="K41" s="22">
        <f>INDEX(NoSettings!$C$2:$AG$6843,MATCH($C41,NoSettings!$A$2:$A$6843,0),MATCH(K$40,NoSettings!$C$1:$AG$1,0))/10^3</f>
        <v>205083</v>
      </c>
      <c r="L41" s="22">
        <f>INDEX(NoSettings!$C$2:$AG$6843,MATCH($C41,NoSettings!$A$2:$A$6843,0),MATCH(L$40,NoSettings!$C$1:$AG$1,0))/10^3</f>
        <v>197232</v>
      </c>
      <c r="M41" s="22">
        <f>INDEX(NoSettings!$C$2:$AG$6843,MATCH($C41,NoSettings!$A$2:$A$6843,0),MATCH(M$40,NoSettings!$C$1:$AG$1,0))/10^3</f>
        <v>189915</v>
      </c>
      <c r="N41" s="22">
        <f>INDEX(NoSettings!$C$2:$AG$6843,MATCH($C41,NoSettings!$A$2:$A$6843,0),MATCH(N$40,NoSettings!$C$1:$AG$1,0))/10^3</f>
        <v>186888</v>
      </c>
      <c r="O41" s="22">
        <f>INDEX(NoSettings!$C$2:$AG$6843,MATCH($C41,NoSettings!$A$2:$A$6843,0),MATCH(O$40,NoSettings!$C$1:$AG$1,0))/10^3</f>
        <v>183186</v>
      </c>
      <c r="P41" s="22">
        <f>INDEX(NoSettings!$C$2:$AG$6843,MATCH($C41,NoSettings!$A$2:$A$6843,0),MATCH(P$40,NoSettings!$C$1:$AG$1,0))/10^3</f>
        <v>179780</v>
      </c>
      <c r="Q41" s="22">
        <f>INDEX(NoSettings!$C$2:$AG$6843,MATCH($C41,NoSettings!$A$2:$A$6843,0),MATCH(Q$40,NoSettings!$C$1:$AG$1,0))/10^3</f>
        <v>181791</v>
      </c>
      <c r="R41" s="22">
        <f>INDEX(NoSettings!$C$2:$AG$6843,MATCH($C41,NoSettings!$A$2:$A$6843,0),MATCH(R$40,NoSettings!$C$1:$AG$1,0))/10^3</f>
        <v>175759</v>
      </c>
      <c r="S41" s="22">
        <f>INDEX(NoSettings!$C$2:$AG$6843,MATCH($C41,NoSettings!$A$2:$A$6843,0),MATCH(S$40,NoSettings!$C$1:$AG$1,0))/10^3</f>
        <v>175242</v>
      </c>
      <c r="T41" s="22">
        <f>INDEX(NoSettings!$C$2:$AG$6843,MATCH($C41,NoSettings!$A$2:$A$6843,0),MATCH(T$40,NoSettings!$C$1:$AG$1,0))/10^3</f>
        <v>175765</v>
      </c>
      <c r="U41" s="22">
        <f>INDEX(NoSettings!$C$2:$AG$6843,MATCH($C41,NoSettings!$A$2:$A$6843,0),MATCH(U$40,NoSettings!$C$1:$AG$1,0))/10^3</f>
        <v>166042</v>
      </c>
      <c r="V41" s="22">
        <f>INDEX(NoSettings!$C$2:$AG$6843,MATCH($C41,NoSettings!$A$2:$A$6843,0),MATCH(V$40,NoSettings!$C$1:$AG$1,0))/10^3</f>
        <v>151562</v>
      </c>
      <c r="W41" s="22">
        <f>INDEX(NoSettings!$C$2:$AG$6843,MATCH($C41,NoSettings!$A$2:$A$6843,0),MATCH(W$40,NoSettings!$C$1:$AG$1,0))/10^3</f>
        <v>150021</v>
      </c>
      <c r="X41" s="22">
        <f>INDEX(NoSettings!$C$2:$AG$6843,MATCH($C41,NoSettings!$A$2:$A$6843,0),MATCH(X$40,NoSettings!$C$1:$AG$1,0))/10^3</f>
        <v>152604</v>
      </c>
      <c r="Y41" s="22">
        <f>INDEX(NoSettings!$C$2:$AG$6843,MATCH($C41,NoSettings!$A$2:$A$6843,0),MATCH(Y$40,NoSettings!$C$1:$AG$1,0))/10^3</f>
        <v>155531</v>
      </c>
      <c r="Z41" s="22">
        <f>INDEX(NoSettings!$C$2:$AG$6843,MATCH($C41,NoSettings!$A$2:$A$6843,0),MATCH(Z$40,NoSettings!$C$1:$AG$1,0))/10^3</f>
        <v>157957</v>
      </c>
      <c r="AA41" s="22">
        <f>INDEX(NoSettings!$C$2:$AG$6843,MATCH($C41,NoSettings!$A$2:$A$6843,0),MATCH(AA$40,NoSettings!$C$1:$AG$1,0))/10^3</f>
        <v>160574</v>
      </c>
      <c r="AB41" s="22">
        <f>INDEX(NoSettings!$C$2:$AG$6843,MATCH($C41,NoSettings!$A$2:$A$6843,0),MATCH(AB$40,NoSettings!$C$1:$AG$1,0))/10^3</f>
        <v>158498</v>
      </c>
      <c r="AC41" s="22">
        <f>INDEX(NoSettings!$C$2:$AG$6843,MATCH($C41,NoSettings!$A$2:$A$6843,0),MATCH(AC$40,NoSettings!$C$1:$AG$1,0))/10^3</f>
        <v>162933</v>
      </c>
      <c r="AD41" s="22">
        <f>INDEX(NoSettings!$C$2:$AG$6843,MATCH($C41,NoSettings!$A$2:$A$6843,0),MATCH(AD$40,NoSettings!$C$1:$AG$1,0))/10^3</f>
        <v>143545</v>
      </c>
      <c r="AE41" s="22">
        <f>INDEX(NoSettings!$C$2:$AG$6843,MATCH($C41,NoSettings!$A$2:$A$6843,0),MATCH(AE$40,NoSettings!$C$1:$AG$1,0))/10^3</f>
        <v>124194</v>
      </c>
      <c r="AF41" s="22">
        <f>INDEX(NoSettings!$C$2:$AG$6843,MATCH($C41,NoSettings!$A$2:$A$6843,0),MATCH(AF$40,NoSettings!$C$1:$AG$1,0))/10^3</f>
        <v>126455</v>
      </c>
      <c r="AG41" s="22">
        <f>INDEX(NoSettings!$C$2:$AG$6843,MATCH($C41,NoSettings!$A$2:$A$6843,0),MATCH(AG$40,NoSettings!$C$1:$AG$1,0))/10^3</f>
        <v>131338</v>
      </c>
      <c r="AH41" s="22">
        <f>INDEX(NoSettings!$C$2:$AG$6843,MATCH($C41,NoSettings!$A$2:$A$6843,0),MATCH(AH$40,NoSettings!$C$1:$AG$1,0))/10^3</f>
        <v>133135</v>
      </c>
    </row>
    <row r="42" spans="1:34">
      <c r="B42" s="21" t="s">
        <v>80</v>
      </c>
      <c r="C42" s="21" t="s">
        <v>5866</v>
      </c>
      <c r="D42" s="22">
        <f>INDEX(NoSettings!$C$2:$AG$6843,MATCH($C42,NoSettings!$A$2:$A$6843,0),MATCH(D$40,NoSettings!$C$1:$AG$1,0))/10^3</f>
        <v>154017</v>
      </c>
      <c r="E42" s="22">
        <f>INDEX(NoSettings!$C$2:$AG$6843,MATCH($C42,NoSettings!$A$2:$A$6843,0),MATCH(E$40,NoSettings!$C$1:$AG$1,0))/10^3</f>
        <v>146415</v>
      </c>
      <c r="F42" s="22">
        <f>INDEX(NoSettings!$C$2:$AG$6843,MATCH($C42,NoSettings!$A$2:$A$6843,0),MATCH(F$40,NoSettings!$C$1:$AG$1,0))/10^3</f>
        <v>149449</v>
      </c>
      <c r="G42" s="22">
        <f>INDEX(NoSettings!$C$2:$AG$6843,MATCH($C42,NoSettings!$A$2:$A$6843,0),MATCH(G$40,NoSettings!$C$1:$AG$1,0))/10^3</f>
        <v>153685</v>
      </c>
      <c r="H42" s="22">
        <f>INDEX(NoSettings!$C$2:$AG$6843,MATCH($C42,NoSettings!$A$2:$A$6843,0),MATCH(H$40,NoSettings!$C$1:$AG$1,0))/10^3</f>
        <v>158044</v>
      </c>
      <c r="I42" s="22">
        <f>INDEX(NoSettings!$C$2:$AG$6843,MATCH($C42,NoSettings!$A$2:$A$6843,0),MATCH(I$40,NoSettings!$C$1:$AG$1,0))/10^3</f>
        <v>168450</v>
      </c>
      <c r="J42" s="22">
        <f>INDEX(NoSettings!$C$2:$AG$6843,MATCH($C42,NoSettings!$A$2:$A$6843,0),MATCH(J$40,NoSettings!$C$1:$AG$1,0))/10^3</f>
        <v>176221</v>
      </c>
      <c r="K42" s="22">
        <f>INDEX(NoSettings!$C$2:$AG$6843,MATCH($C42,NoSettings!$A$2:$A$6843,0),MATCH(K$40,NoSettings!$C$1:$AG$1,0))/10^3</f>
        <v>184603</v>
      </c>
      <c r="L42" s="22">
        <f>INDEX(NoSettings!$C$2:$AG$6843,MATCH($C42,NoSettings!$A$2:$A$6843,0),MATCH(L$40,NoSettings!$C$1:$AG$1,0))/10^3</f>
        <v>194144</v>
      </c>
      <c r="M42" s="22">
        <f>INDEX(NoSettings!$C$2:$AG$6843,MATCH($C42,NoSettings!$A$2:$A$6843,0),MATCH(M$40,NoSettings!$C$1:$AG$1,0))/10^3</f>
        <v>202200</v>
      </c>
      <c r="N42" s="22">
        <f>INDEX(NoSettings!$C$2:$AG$6843,MATCH($C42,NoSettings!$A$2:$A$6843,0),MATCH(N$40,NoSettings!$C$1:$AG$1,0))/10^3</f>
        <v>209510</v>
      </c>
      <c r="O42" s="22">
        <f>INDEX(NoSettings!$C$2:$AG$6843,MATCH($C42,NoSettings!$A$2:$A$6843,0),MATCH(O$40,NoSettings!$C$1:$AG$1,0))/10^3</f>
        <v>217173</v>
      </c>
      <c r="P42" s="22">
        <f>INDEX(NoSettings!$C$2:$AG$6843,MATCH($C42,NoSettings!$A$2:$A$6843,0),MATCH(P$40,NoSettings!$C$1:$AG$1,0))/10^3</f>
        <v>225422</v>
      </c>
      <c r="Q42" s="22">
        <f>INDEX(NoSettings!$C$2:$AG$6843,MATCH($C42,NoSettings!$A$2:$A$6843,0),MATCH(Q$40,NoSettings!$C$1:$AG$1,0))/10^3</f>
        <v>232149</v>
      </c>
      <c r="R42" s="22">
        <f>INDEX(NoSettings!$C$2:$AG$6843,MATCH($C42,NoSettings!$A$2:$A$6843,0),MATCH(R$40,NoSettings!$C$1:$AG$1,0))/10^3</f>
        <v>242988</v>
      </c>
      <c r="S42" s="22">
        <f>INDEX(NoSettings!$C$2:$AG$6843,MATCH($C42,NoSettings!$A$2:$A$6843,0),MATCH(S$40,NoSettings!$C$1:$AG$1,0))/10^3</f>
        <v>251228</v>
      </c>
      <c r="T42" s="22">
        <f>INDEX(NoSettings!$C$2:$AG$6843,MATCH($C42,NoSettings!$A$2:$A$6843,0),MATCH(T$40,NoSettings!$C$1:$AG$1,0))/10^3</f>
        <v>259022</v>
      </c>
      <c r="U42" s="22">
        <f>INDEX(NoSettings!$C$2:$AG$6843,MATCH($C42,NoSettings!$A$2:$A$6843,0),MATCH(U$40,NoSettings!$C$1:$AG$1,0))/10^3</f>
        <v>267622</v>
      </c>
      <c r="V42" s="22">
        <f>INDEX(NoSettings!$C$2:$AG$6843,MATCH($C42,NoSettings!$A$2:$A$6843,0),MATCH(V$40,NoSettings!$C$1:$AG$1,0))/10^3</f>
        <v>279119</v>
      </c>
      <c r="W42" s="22">
        <f>INDEX(NoSettings!$C$2:$AG$6843,MATCH($C42,NoSettings!$A$2:$A$6843,0),MATCH(W$40,NoSettings!$C$1:$AG$1,0))/10^3</f>
        <v>287410</v>
      </c>
      <c r="X42" s="22">
        <f>INDEX(NoSettings!$C$2:$AG$6843,MATCH($C42,NoSettings!$A$2:$A$6843,0),MATCH(X$40,NoSettings!$C$1:$AG$1,0))/10^3</f>
        <v>290353</v>
      </c>
      <c r="Y42" s="22">
        <f>INDEX(NoSettings!$C$2:$AG$6843,MATCH($C42,NoSettings!$A$2:$A$6843,0),MATCH(Y$40,NoSettings!$C$1:$AG$1,0))/10^3</f>
        <v>295337</v>
      </c>
      <c r="Z42" s="22">
        <f>INDEX(NoSettings!$C$2:$AG$6843,MATCH($C42,NoSettings!$A$2:$A$6843,0),MATCH(Z$40,NoSettings!$C$1:$AG$1,0))/10^3</f>
        <v>305011</v>
      </c>
      <c r="AA42" s="22">
        <f>INDEX(NoSettings!$C$2:$AG$6843,MATCH($C42,NoSettings!$A$2:$A$6843,0),MATCH(AA$40,NoSettings!$C$1:$AG$1,0))/10^3</f>
        <v>302442</v>
      </c>
      <c r="AB42" s="22">
        <f>INDEX(NoSettings!$C$2:$AG$6843,MATCH($C42,NoSettings!$A$2:$A$6843,0),MATCH(AB$40,NoSettings!$C$1:$AG$1,0))/10^3</f>
        <v>293679</v>
      </c>
      <c r="AC42" s="22">
        <f>INDEX(NoSettings!$C$2:$AG$6843,MATCH($C42,NoSettings!$A$2:$A$6843,0),MATCH(AC$40,NoSettings!$C$1:$AG$1,0))/10^3</f>
        <v>291561</v>
      </c>
      <c r="AD42" s="22">
        <f>INDEX(NoSettings!$C$2:$AG$6843,MATCH($C42,NoSettings!$A$2:$A$6843,0),MATCH(AD$40,NoSettings!$C$1:$AG$1,0))/10^3</f>
        <v>299331</v>
      </c>
      <c r="AE42" s="22">
        <f>INDEX(NoSettings!$C$2:$AG$6843,MATCH($C42,NoSettings!$A$2:$A$6843,0),MATCH(AE$40,NoSettings!$C$1:$AG$1,0))/10^3</f>
        <v>288067</v>
      </c>
      <c r="AF42" s="22">
        <f>INDEX(NoSettings!$C$2:$AG$6843,MATCH($C42,NoSettings!$A$2:$A$6843,0),MATCH(AF$40,NoSettings!$C$1:$AG$1,0))/10^3</f>
        <v>290384</v>
      </c>
      <c r="AG42" s="22">
        <f>INDEX(NoSettings!$C$2:$AG$6843,MATCH($C42,NoSettings!$A$2:$A$6843,0),MATCH(AG$40,NoSettings!$C$1:$AG$1,0))/10^3</f>
        <v>288288</v>
      </c>
      <c r="AH42" s="22">
        <f>INDEX(NoSettings!$C$2:$AG$6843,MATCH($C42,NoSettings!$A$2:$A$6843,0),MATCH(AH$40,NoSettings!$C$1:$AG$1,0))/10^3</f>
        <v>292569</v>
      </c>
    </row>
    <row r="43" spans="1:34">
      <c r="B43" s="21" t="s">
        <v>81</v>
      </c>
      <c r="C43" s="21" t="s">
        <v>5865</v>
      </c>
      <c r="D43" s="22">
        <f>INDEX(NoSettings!$C$2:$AG$6843,MATCH($C43,NoSettings!$A$2:$A$6843,0),MATCH(D$40,NoSettings!$C$1:$AG$1,0))/10^3</f>
        <v>146642</v>
      </c>
      <c r="E43" s="22">
        <f>INDEX(NoSettings!$C$2:$AG$6843,MATCH($C43,NoSettings!$A$2:$A$6843,0),MATCH(E$40,NoSettings!$C$1:$AG$1,0))/10^3</f>
        <v>146642</v>
      </c>
      <c r="F43" s="22">
        <f>INDEX(NoSettings!$C$2:$AG$6843,MATCH($C43,NoSettings!$A$2:$A$6843,0),MATCH(F$40,NoSettings!$C$1:$AG$1,0))/10^3</f>
        <v>146642</v>
      </c>
      <c r="G43" s="22">
        <f>INDEX(NoSettings!$C$2:$AG$6843,MATCH($C43,NoSettings!$A$2:$A$6843,0),MATCH(G$40,NoSettings!$C$1:$AG$1,0))/10^3</f>
        <v>146642</v>
      </c>
      <c r="H43" s="22">
        <f>INDEX(NoSettings!$C$2:$AG$6843,MATCH($C43,NoSettings!$A$2:$A$6843,0),MATCH(H$40,NoSettings!$C$1:$AG$1,0))/10^3</f>
        <v>146642</v>
      </c>
      <c r="I43" s="22">
        <f>INDEX(NoSettings!$C$2:$AG$6843,MATCH($C43,NoSettings!$A$2:$A$6843,0),MATCH(I$40,NoSettings!$C$1:$AG$1,0))/10^3</f>
        <v>143489</v>
      </c>
      <c r="J43" s="22">
        <f>INDEX(NoSettings!$C$2:$AG$6843,MATCH($C43,NoSettings!$A$2:$A$6843,0),MATCH(J$40,NoSettings!$C$1:$AG$1,0))/10^3</f>
        <v>134028</v>
      </c>
      <c r="K43" s="22">
        <f>INDEX(NoSettings!$C$2:$AG$6843,MATCH($C43,NoSettings!$A$2:$A$6843,0),MATCH(K$40,NoSettings!$C$1:$AG$1,0))/10^3</f>
        <v>127721</v>
      </c>
      <c r="L43" s="22">
        <f>INDEX(NoSettings!$C$2:$AG$6843,MATCH($C43,NoSettings!$A$2:$A$6843,0),MATCH(L$40,NoSettings!$C$1:$AG$1,0))/10^3</f>
        <v>124567</v>
      </c>
      <c r="M43" s="22">
        <f>INDEX(NoSettings!$C$2:$AG$6843,MATCH($C43,NoSettings!$A$2:$A$6843,0),MATCH(M$40,NoSettings!$C$1:$AG$1,0))/10^3</f>
        <v>124567</v>
      </c>
      <c r="N43" s="22">
        <f>INDEX(NoSettings!$C$2:$AG$6843,MATCH($C43,NoSettings!$A$2:$A$6843,0),MATCH(N$40,NoSettings!$C$1:$AG$1,0))/10^3</f>
        <v>124567</v>
      </c>
      <c r="O43" s="22">
        <f>INDEX(NoSettings!$C$2:$AG$6843,MATCH($C43,NoSettings!$A$2:$A$6843,0),MATCH(O$40,NoSettings!$C$1:$AG$1,0))/10^3</f>
        <v>124567</v>
      </c>
      <c r="P43" s="22">
        <f>INDEX(NoSettings!$C$2:$AG$6843,MATCH($C43,NoSettings!$A$2:$A$6843,0),MATCH(P$40,NoSettings!$C$1:$AG$1,0))/10^3</f>
        <v>124567</v>
      </c>
      <c r="Q43" s="22">
        <f>INDEX(NoSettings!$C$2:$AG$6843,MATCH($C43,NoSettings!$A$2:$A$6843,0),MATCH(Q$40,NoSettings!$C$1:$AG$1,0))/10^3</f>
        <v>124567</v>
      </c>
      <c r="R43" s="22">
        <f>INDEX(NoSettings!$C$2:$AG$6843,MATCH($C43,NoSettings!$A$2:$A$6843,0),MATCH(R$40,NoSettings!$C$1:$AG$1,0))/10^3</f>
        <v>121414</v>
      </c>
      <c r="S43" s="22">
        <f>INDEX(NoSettings!$C$2:$AG$6843,MATCH($C43,NoSettings!$A$2:$A$6843,0),MATCH(S$40,NoSettings!$C$1:$AG$1,0))/10^3</f>
        <v>118260</v>
      </c>
      <c r="T43" s="22">
        <f>INDEX(NoSettings!$C$2:$AG$6843,MATCH($C43,NoSettings!$A$2:$A$6843,0),MATCH(T$40,NoSettings!$C$1:$AG$1,0))/10^3</f>
        <v>118260</v>
      </c>
      <c r="U43" s="22">
        <f>INDEX(NoSettings!$C$2:$AG$6843,MATCH($C43,NoSettings!$A$2:$A$6843,0),MATCH(U$40,NoSettings!$C$1:$AG$1,0))/10^3</f>
        <v>121414</v>
      </c>
      <c r="V43" s="22">
        <f>INDEX(NoSettings!$C$2:$AG$6843,MATCH($C43,NoSettings!$A$2:$A$6843,0),MATCH(V$40,NoSettings!$C$1:$AG$1,0))/10^3</f>
        <v>124567</v>
      </c>
      <c r="W43" s="22">
        <f>INDEX(NoSettings!$C$2:$AG$6843,MATCH($C43,NoSettings!$A$2:$A$6843,0),MATCH(W$40,NoSettings!$C$1:$AG$1,0))/10^3</f>
        <v>124567</v>
      </c>
      <c r="X43" s="22">
        <f>INDEX(NoSettings!$C$2:$AG$6843,MATCH($C43,NoSettings!$A$2:$A$6843,0),MATCH(X$40,NoSettings!$C$1:$AG$1,0))/10^3</f>
        <v>124567</v>
      </c>
      <c r="Y43" s="22">
        <f>INDEX(NoSettings!$C$2:$AG$6843,MATCH($C43,NoSettings!$A$2:$A$6843,0),MATCH(Y$40,NoSettings!$C$1:$AG$1,0))/10^3</f>
        <v>118260</v>
      </c>
      <c r="Z43" s="22">
        <f>INDEX(NoSettings!$C$2:$AG$6843,MATCH($C43,NoSettings!$A$2:$A$6843,0),MATCH(Z$40,NoSettings!$C$1:$AG$1,0))/10^3</f>
        <v>105646</v>
      </c>
      <c r="AA43" s="22">
        <f>INDEX(NoSettings!$C$2:$AG$6843,MATCH($C43,NoSettings!$A$2:$A$6843,0),MATCH(AA$40,NoSettings!$C$1:$AG$1,0))/10^3</f>
        <v>105646</v>
      </c>
      <c r="AB43" s="22">
        <f>INDEX(NoSettings!$C$2:$AG$6843,MATCH($C43,NoSettings!$A$2:$A$6843,0),MATCH(AB$40,NoSettings!$C$1:$AG$1,0))/10^3</f>
        <v>105646</v>
      </c>
      <c r="AC43" s="22">
        <f>INDEX(NoSettings!$C$2:$AG$6843,MATCH($C43,NoSettings!$A$2:$A$6843,0),MATCH(AC$40,NoSettings!$C$1:$AG$1,0))/10^3</f>
        <v>99338.4</v>
      </c>
      <c r="AD43" s="22">
        <f>INDEX(NoSettings!$C$2:$AG$6843,MATCH($C43,NoSettings!$A$2:$A$6843,0),MATCH(AD$40,NoSettings!$C$1:$AG$1,0))/10^3</f>
        <v>89877.6</v>
      </c>
      <c r="AE43" s="22">
        <f>INDEX(NoSettings!$C$2:$AG$6843,MATCH($C43,NoSettings!$A$2:$A$6843,0),MATCH(AE$40,NoSettings!$C$1:$AG$1,0))/10^3</f>
        <v>89877.6</v>
      </c>
      <c r="AF43" s="22">
        <f>INDEX(NoSettings!$C$2:$AG$6843,MATCH($C43,NoSettings!$A$2:$A$6843,0),MATCH(AF$40,NoSettings!$C$1:$AG$1,0))/10^3</f>
        <v>89877.6</v>
      </c>
      <c r="AG43" s="22">
        <f>INDEX(NoSettings!$C$2:$AG$6843,MATCH($C43,NoSettings!$A$2:$A$6843,0),MATCH(AG$40,NoSettings!$C$1:$AG$1,0))/10^3</f>
        <v>80416.800000000003</v>
      </c>
      <c r="AH43" s="22">
        <f>INDEX(NoSettings!$C$2:$AG$6843,MATCH($C43,NoSettings!$A$2:$A$6843,0),MATCH(AH$40,NoSettings!$C$1:$AG$1,0))/10^3</f>
        <v>80416.800000000003</v>
      </c>
    </row>
    <row r="44" spans="1:34">
      <c r="B44" s="21" t="s">
        <v>82</v>
      </c>
      <c r="C44" s="21" t="s">
        <v>5864</v>
      </c>
      <c r="D44" s="22">
        <f>INDEX(NoSettings!$C$2:$AG$6843,MATCH($C44,NoSettings!$A$2:$A$6843,0),MATCH(D$40,NoSettings!$C$1:$AG$1,0))/10^3</f>
        <v>2454.41</v>
      </c>
      <c r="E44" s="22">
        <f>INDEX(NoSettings!$C$2:$AG$6843,MATCH($C44,NoSettings!$A$2:$A$6843,0),MATCH(E$40,NoSettings!$C$1:$AG$1,0))/10^3</f>
        <v>2454.41</v>
      </c>
      <c r="F44" s="22">
        <f>INDEX(NoSettings!$C$2:$AG$6843,MATCH($C44,NoSettings!$A$2:$A$6843,0),MATCH(F$40,NoSettings!$C$1:$AG$1,0))/10^3</f>
        <v>2454.41</v>
      </c>
      <c r="G44" s="22">
        <f>INDEX(NoSettings!$C$2:$AG$6843,MATCH($C44,NoSettings!$A$2:$A$6843,0),MATCH(G$40,NoSettings!$C$1:$AG$1,0))/10^3</f>
        <v>2454.41</v>
      </c>
      <c r="H44" s="22">
        <f>INDEX(NoSettings!$C$2:$AG$6843,MATCH($C44,NoSettings!$A$2:$A$6843,0),MATCH(H$40,NoSettings!$C$1:$AG$1,0))/10^3</f>
        <v>2454.41</v>
      </c>
      <c r="I44" s="22">
        <f>INDEX(NoSettings!$C$2:$AG$6843,MATCH($C44,NoSettings!$A$2:$A$6843,0),MATCH(I$40,NoSettings!$C$1:$AG$1,0))/10^3</f>
        <v>2454.41</v>
      </c>
      <c r="J44" s="22">
        <f>INDEX(NoSettings!$C$2:$AG$6843,MATCH($C44,NoSettings!$A$2:$A$6843,0),MATCH(J$40,NoSettings!$C$1:$AG$1,0))/10^3</f>
        <v>2454.41</v>
      </c>
      <c r="K44" s="22">
        <f>INDEX(NoSettings!$C$2:$AG$6843,MATCH($C44,NoSettings!$A$2:$A$6843,0),MATCH(K$40,NoSettings!$C$1:$AG$1,0))/10^3</f>
        <v>2454.41</v>
      </c>
      <c r="L44" s="22">
        <f>INDEX(NoSettings!$C$2:$AG$6843,MATCH($C44,NoSettings!$A$2:$A$6843,0),MATCH(L$40,NoSettings!$C$1:$AG$1,0))/10^3</f>
        <v>2454.41</v>
      </c>
      <c r="M44" s="22">
        <f>INDEX(NoSettings!$C$2:$AG$6843,MATCH($C44,NoSettings!$A$2:$A$6843,0),MATCH(M$40,NoSettings!$C$1:$AG$1,0))/10^3</f>
        <v>2454.41</v>
      </c>
      <c r="N44" s="22">
        <f>INDEX(NoSettings!$C$2:$AG$6843,MATCH($C44,NoSettings!$A$2:$A$6843,0),MATCH(N$40,NoSettings!$C$1:$AG$1,0))/10^3</f>
        <v>2454.41</v>
      </c>
      <c r="O44" s="22">
        <f>INDEX(NoSettings!$C$2:$AG$6843,MATCH($C44,NoSettings!$A$2:$A$6843,0),MATCH(O$40,NoSettings!$C$1:$AG$1,0))/10^3</f>
        <v>2454.41</v>
      </c>
      <c r="P44" s="22">
        <f>INDEX(NoSettings!$C$2:$AG$6843,MATCH($C44,NoSettings!$A$2:$A$6843,0),MATCH(P$40,NoSettings!$C$1:$AG$1,0))/10^3</f>
        <v>2454.41</v>
      </c>
      <c r="Q44" s="22">
        <f>INDEX(NoSettings!$C$2:$AG$6843,MATCH($C44,NoSettings!$A$2:$A$6843,0),MATCH(Q$40,NoSettings!$C$1:$AG$1,0))/10^3</f>
        <v>2454.41</v>
      </c>
      <c r="R44" s="22">
        <f>INDEX(NoSettings!$C$2:$AG$6843,MATCH($C44,NoSettings!$A$2:$A$6843,0),MATCH(R$40,NoSettings!$C$1:$AG$1,0))/10^3</f>
        <v>2454.41</v>
      </c>
      <c r="S44" s="22">
        <f>INDEX(NoSettings!$C$2:$AG$6843,MATCH($C44,NoSettings!$A$2:$A$6843,0),MATCH(S$40,NoSettings!$C$1:$AG$1,0))/10^3</f>
        <v>2454.41</v>
      </c>
      <c r="T44" s="22">
        <f>INDEX(NoSettings!$C$2:$AG$6843,MATCH($C44,NoSettings!$A$2:$A$6843,0),MATCH(T$40,NoSettings!$C$1:$AG$1,0))/10^3</f>
        <v>2454.41</v>
      </c>
      <c r="U44" s="22">
        <f>INDEX(NoSettings!$C$2:$AG$6843,MATCH($C44,NoSettings!$A$2:$A$6843,0),MATCH(U$40,NoSettings!$C$1:$AG$1,0))/10^3</f>
        <v>2454.41</v>
      </c>
      <c r="V44" s="22">
        <f>INDEX(NoSettings!$C$2:$AG$6843,MATCH($C44,NoSettings!$A$2:$A$6843,0),MATCH(V$40,NoSettings!$C$1:$AG$1,0))/10^3</f>
        <v>2454.41</v>
      </c>
      <c r="W44" s="22">
        <f>INDEX(NoSettings!$C$2:$AG$6843,MATCH($C44,NoSettings!$A$2:$A$6843,0),MATCH(W$40,NoSettings!$C$1:$AG$1,0))/10^3</f>
        <v>2454.41</v>
      </c>
      <c r="X44" s="22">
        <f>INDEX(NoSettings!$C$2:$AG$6843,MATCH($C44,NoSettings!$A$2:$A$6843,0),MATCH(X$40,NoSettings!$C$1:$AG$1,0))/10^3</f>
        <v>2454.41</v>
      </c>
      <c r="Y44" s="22">
        <f>INDEX(NoSettings!$C$2:$AG$6843,MATCH($C44,NoSettings!$A$2:$A$6843,0),MATCH(Y$40,NoSettings!$C$1:$AG$1,0))/10^3</f>
        <v>2454.41</v>
      </c>
      <c r="Z44" s="22">
        <f>INDEX(NoSettings!$C$2:$AG$6843,MATCH($C44,NoSettings!$A$2:$A$6843,0),MATCH(Z$40,NoSettings!$C$1:$AG$1,0))/10^3</f>
        <v>2454.41</v>
      </c>
      <c r="AA44" s="22">
        <f>INDEX(NoSettings!$C$2:$AG$6843,MATCH($C44,NoSettings!$A$2:$A$6843,0),MATCH(AA$40,NoSettings!$C$1:$AG$1,0))/10^3</f>
        <v>2454.41</v>
      </c>
      <c r="AB44" s="22">
        <f>INDEX(NoSettings!$C$2:$AG$6843,MATCH($C44,NoSettings!$A$2:$A$6843,0),MATCH(AB$40,NoSettings!$C$1:$AG$1,0))/10^3</f>
        <v>2454.41</v>
      </c>
      <c r="AC44" s="22">
        <f>INDEX(NoSettings!$C$2:$AG$6843,MATCH($C44,NoSettings!$A$2:$A$6843,0),MATCH(AC$40,NoSettings!$C$1:$AG$1,0))/10^3</f>
        <v>2454.41</v>
      </c>
      <c r="AD44" s="22">
        <f>INDEX(NoSettings!$C$2:$AG$6843,MATCH($C44,NoSettings!$A$2:$A$6843,0),MATCH(AD$40,NoSettings!$C$1:$AG$1,0))/10^3</f>
        <v>2454.41</v>
      </c>
      <c r="AE44" s="22">
        <f>INDEX(NoSettings!$C$2:$AG$6843,MATCH($C44,NoSettings!$A$2:$A$6843,0),MATCH(AE$40,NoSettings!$C$1:$AG$1,0))/10^3</f>
        <v>2454.41</v>
      </c>
      <c r="AF44" s="22">
        <f>INDEX(NoSettings!$C$2:$AG$6843,MATCH($C44,NoSettings!$A$2:$A$6843,0),MATCH(AF$40,NoSettings!$C$1:$AG$1,0))/10^3</f>
        <v>2454.41</v>
      </c>
      <c r="AG44" s="22">
        <f>INDEX(NoSettings!$C$2:$AG$6843,MATCH($C44,NoSettings!$A$2:$A$6843,0),MATCH(AG$40,NoSettings!$C$1:$AG$1,0))/10^3</f>
        <v>2454.41</v>
      </c>
      <c r="AH44" s="22">
        <f>INDEX(NoSettings!$C$2:$AG$6843,MATCH($C44,NoSettings!$A$2:$A$6843,0),MATCH(AH$40,NoSettings!$C$1:$AG$1,0))/10^3</f>
        <v>2454.41</v>
      </c>
    </row>
    <row r="45" spans="1:34">
      <c r="B45" s="21" t="s">
        <v>83</v>
      </c>
      <c r="C45" s="21" t="s">
        <v>5863</v>
      </c>
      <c r="D45" s="22">
        <f>INDEX(NoSettings!$C$2:$AG$6843,MATCH($C45,NoSettings!$A$2:$A$6843,0),MATCH(D$40,NoSettings!$C$1:$AG$1,0))/10^3</f>
        <v>7293.52</v>
      </c>
      <c r="E45" s="22">
        <f>INDEX(NoSettings!$C$2:$AG$6843,MATCH($C45,NoSettings!$A$2:$A$6843,0),MATCH(E$40,NoSettings!$C$1:$AG$1,0))/10^3</f>
        <v>11579.1</v>
      </c>
      <c r="F45" s="22">
        <f>INDEX(NoSettings!$C$2:$AG$6843,MATCH($C45,NoSettings!$A$2:$A$6843,0),MATCH(F$40,NoSettings!$C$1:$AG$1,0))/10^3</f>
        <v>14749.6</v>
      </c>
      <c r="G45" s="22">
        <f>INDEX(NoSettings!$C$2:$AG$6843,MATCH($C45,NoSettings!$A$2:$A$6843,0),MATCH(G$40,NoSettings!$C$1:$AG$1,0))/10^3</f>
        <v>16250.4</v>
      </c>
      <c r="H45" s="22">
        <f>INDEX(NoSettings!$C$2:$AG$6843,MATCH($C45,NoSettings!$A$2:$A$6843,0),MATCH(H$40,NoSettings!$C$1:$AG$1,0))/10^3</f>
        <v>18038</v>
      </c>
      <c r="I45" s="22">
        <f>INDEX(NoSettings!$C$2:$AG$6843,MATCH($C45,NoSettings!$A$2:$A$6843,0),MATCH(I$40,NoSettings!$C$1:$AG$1,0))/10^3</f>
        <v>22604.400000000001</v>
      </c>
      <c r="J45" s="22">
        <f>INDEX(NoSettings!$C$2:$AG$6843,MATCH($C45,NoSettings!$A$2:$A$6843,0),MATCH(J$40,NoSettings!$C$1:$AG$1,0))/10^3</f>
        <v>26129.200000000001</v>
      </c>
      <c r="K45" s="22">
        <f>INDEX(NoSettings!$C$2:$AG$6843,MATCH($C45,NoSettings!$A$2:$A$6843,0),MATCH(K$40,NoSettings!$C$1:$AG$1,0))/10^3</f>
        <v>30369.200000000001</v>
      </c>
      <c r="L45" s="22">
        <f>INDEX(NoSettings!$C$2:$AG$6843,MATCH($C45,NoSettings!$A$2:$A$6843,0),MATCH(L$40,NoSettings!$C$1:$AG$1,0))/10^3</f>
        <v>35358.199999999997</v>
      </c>
      <c r="M45" s="22">
        <f>INDEX(NoSettings!$C$2:$AG$6843,MATCH($C45,NoSettings!$A$2:$A$6843,0),MATCH(M$40,NoSettings!$C$1:$AG$1,0))/10^3</f>
        <v>40631.599999999999</v>
      </c>
      <c r="N45" s="22">
        <f>INDEX(NoSettings!$C$2:$AG$6843,MATCH($C45,NoSettings!$A$2:$A$6843,0),MATCH(N$40,NoSettings!$C$1:$AG$1,0))/10^3</f>
        <v>45228.1</v>
      </c>
      <c r="O45" s="22">
        <f>INDEX(NoSettings!$C$2:$AG$6843,MATCH($C45,NoSettings!$A$2:$A$6843,0),MATCH(O$40,NoSettings!$C$1:$AG$1,0))/10^3</f>
        <v>50600.1</v>
      </c>
      <c r="P45" s="22">
        <f>INDEX(NoSettings!$C$2:$AG$6843,MATCH($C45,NoSettings!$A$2:$A$6843,0),MATCH(P$40,NoSettings!$C$1:$AG$1,0))/10^3</f>
        <v>55907.6</v>
      </c>
      <c r="Q45" s="22">
        <f>INDEX(NoSettings!$C$2:$AG$6843,MATCH($C45,NoSettings!$A$2:$A$6843,0),MATCH(Q$40,NoSettings!$C$1:$AG$1,0))/10^3</f>
        <v>60787</v>
      </c>
      <c r="R45" s="22">
        <f>INDEX(NoSettings!$C$2:$AG$6843,MATCH($C45,NoSettings!$A$2:$A$6843,0),MATCH(R$40,NoSettings!$C$1:$AG$1,0))/10^3</f>
        <v>68766.7</v>
      </c>
      <c r="S45" s="22">
        <f>INDEX(NoSettings!$C$2:$AG$6843,MATCH($C45,NoSettings!$A$2:$A$6843,0),MATCH(S$40,NoSettings!$C$1:$AG$1,0))/10^3</f>
        <v>76663.7</v>
      </c>
      <c r="T45" s="22">
        <f>INDEX(NoSettings!$C$2:$AG$6843,MATCH($C45,NoSettings!$A$2:$A$6843,0),MATCH(T$40,NoSettings!$C$1:$AG$1,0))/10^3</f>
        <v>83548.399999999994</v>
      </c>
      <c r="U45" s="22">
        <f>INDEX(NoSettings!$C$2:$AG$6843,MATCH($C45,NoSettings!$A$2:$A$6843,0),MATCH(U$40,NoSettings!$C$1:$AG$1,0))/10^3</f>
        <v>92987.199999999997</v>
      </c>
      <c r="V45" s="22">
        <f>INDEX(NoSettings!$C$2:$AG$6843,MATCH($C45,NoSettings!$A$2:$A$6843,0),MATCH(V$40,NoSettings!$C$1:$AG$1,0))/10^3</f>
        <v>103000</v>
      </c>
      <c r="W45" s="22">
        <f>INDEX(NoSettings!$C$2:$AG$6843,MATCH($C45,NoSettings!$A$2:$A$6843,0),MATCH(W$40,NoSettings!$C$1:$AG$1,0))/10^3</f>
        <v>110566</v>
      </c>
      <c r="X45" s="22">
        <f>INDEX(NoSettings!$C$2:$AG$6843,MATCH($C45,NoSettings!$A$2:$A$6843,0),MATCH(X$40,NoSettings!$C$1:$AG$1,0))/10^3</f>
        <v>119104</v>
      </c>
      <c r="Y45" s="22">
        <f>INDEX(NoSettings!$C$2:$AG$6843,MATCH($C45,NoSettings!$A$2:$A$6843,0),MATCH(Y$40,NoSettings!$C$1:$AG$1,0))/10^3</f>
        <v>128237</v>
      </c>
      <c r="Z45" s="22">
        <f>INDEX(NoSettings!$C$2:$AG$6843,MATCH($C45,NoSettings!$A$2:$A$6843,0),MATCH(Z$40,NoSettings!$C$1:$AG$1,0))/10^3</f>
        <v>137398</v>
      </c>
      <c r="AA45" s="22">
        <f>INDEX(NoSettings!$C$2:$AG$6843,MATCH($C45,NoSettings!$A$2:$A$6843,0),MATCH(AA$40,NoSettings!$C$1:$AG$1,0))/10^3</f>
        <v>146319</v>
      </c>
      <c r="AB45" s="22">
        <f>INDEX(NoSettings!$C$2:$AG$6843,MATCH($C45,NoSettings!$A$2:$A$6843,0),MATCH(AB$40,NoSettings!$C$1:$AG$1,0))/10^3</f>
        <v>158674</v>
      </c>
      <c r="AC45" s="22">
        <f>INDEX(NoSettings!$C$2:$AG$6843,MATCH($C45,NoSettings!$A$2:$A$6843,0),MATCH(AC$40,NoSettings!$C$1:$AG$1,0))/10^3</f>
        <v>167853</v>
      </c>
      <c r="AD45" s="22">
        <f>INDEX(NoSettings!$C$2:$AG$6843,MATCH($C45,NoSettings!$A$2:$A$6843,0),MATCH(AD$40,NoSettings!$C$1:$AG$1,0))/10^3</f>
        <v>181851</v>
      </c>
      <c r="AE45" s="22">
        <f>INDEX(NoSettings!$C$2:$AG$6843,MATCH($C45,NoSettings!$A$2:$A$6843,0),MATCH(AE$40,NoSettings!$C$1:$AG$1,0))/10^3</f>
        <v>198021</v>
      </c>
      <c r="AF45" s="22">
        <f>INDEX(NoSettings!$C$2:$AG$6843,MATCH($C45,NoSettings!$A$2:$A$6843,0),MATCH(AF$40,NoSettings!$C$1:$AG$1,0))/10^3</f>
        <v>203481</v>
      </c>
      <c r="AG45" s="22">
        <f>INDEX(NoSettings!$C$2:$AG$6843,MATCH($C45,NoSettings!$A$2:$A$6843,0),MATCH(AG$40,NoSettings!$C$1:$AG$1,0))/10^3</f>
        <v>212639</v>
      </c>
      <c r="AH45" s="22">
        <f>INDEX(NoSettings!$C$2:$AG$6843,MATCH($C45,NoSettings!$A$2:$A$6843,0),MATCH(AH$40,NoSettings!$C$1:$AG$1,0))/10^3</f>
        <v>217277</v>
      </c>
    </row>
    <row r="46" spans="1:34">
      <c r="B46" s="21" t="s">
        <v>84</v>
      </c>
      <c r="C46" s="21" t="s">
        <v>5862</v>
      </c>
      <c r="D46" s="22">
        <f>INDEX(NoSettings!$C$2:$AG$6843,MATCH($C46,NoSettings!$A$2:$A$6843,0),MATCH(D$40,NoSettings!$C$1:$AG$1,0))/10^3</f>
        <v>15418.4</v>
      </c>
      <c r="E46" s="22">
        <f>INDEX(NoSettings!$C$2:$AG$6843,MATCH($C46,NoSettings!$A$2:$A$6843,0),MATCH(E$40,NoSettings!$C$1:$AG$1,0))/10^3</f>
        <v>17777.5</v>
      </c>
      <c r="F46" s="22">
        <f>INDEX(NoSettings!$C$2:$AG$6843,MATCH($C46,NoSettings!$A$2:$A$6843,0),MATCH(F$40,NoSettings!$C$1:$AG$1,0))/10^3</f>
        <v>19779.5</v>
      </c>
      <c r="G46" s="22">
        <f>INDEX(NoSettings!$C$2:$AG$6843,MATCH($C46,NoSettings!$A$2:$A$6843,0),MATCH(G$40,NoSettings!$C$1:$AG$1,0))/10^3</f>
        <v>20892.599999999999</v>
      </c>
      <c r="H46" s="22">
        <f>INDEX(NoSettings!$C$2:$AG$6843,MATCH($C46,NoSettings!$A$2:$A$6843,0),MATCH(H$40,NoSettings!$C$1:$AG$1,0))/10^3</f>
        <v>22221.8</v>
      </c>
      <c r="I46" s="22">
        <f>INDEX(NoSettings!$C$2:$AG$6843,MATCH($C46,NoSettings!$A$2:$A$6843,0),MATCH(I$40,NoSettings!$C$1:$AG$1,0))/10^3</f>
        <v>25332.9</v>
      </c>
      <c r="J46" s="22">
        <f>INDEX(NoSettings!$C$2:$AG$6843,MATCH($C46,NoSettings!$A$2:$A$6843,0),MATCH(J$40,NoSettings!$C$1:$AG$1,0))/10^3</f>
        <v>27698.9</v>
      </c>
      <c r="K46" s="22">
        <f>INDEX(NoSettings!$C$2:$AG$6843,MATCH($C46,NoSettings!$A$2:$A$6843,0),MATCH(K$40,NoSettings!$C$1:$AG$1,0))/10^3</f>
        <v>30588.1</v>
      </c>
      <c r="L46" s="22">
        <f>INDEX(NoSettings!$C$2:$AG$6843,MATCH($C46,NoSettings!$A$2:$A$6843,0),MATCH(L$40,NoSettings!$C$1:$AG$1,0))/10^3</f>
        <v>33996</v>
      </c>
      <c r="M46" s="22">
        <f>INDEX(NoSettings!$C$2:$AG$6843,MATCH($C46,NoSettings!$A$2:$A$6843,0),MATCH(M$40,NoSettings!$C$1:$AG$1,0))/10^3</f>
        <v>37548.800000000003</v>
      </c>
      <c r="N46" s="22">
        <f>INDEX(NoSettings!$C$2:$AG$6843,MATCH($C46,NoSettings!$A$2:$A$6843,0),MATCH(N$40,NoSettings!$C$1:$AG$1,0))/10^3</f>
        <v>40699.5</v>
      </c>
      <c r="O46" s="22">
        <f>INDEX(NoSettings!$C$2:$AG$6843,MATCH($C46,NoSettings!$A$2:$A$6843,0),MATCH(O$40,NoSettings!$C$1:$AG$1,0))/10^3</f>
        <v>44529.2</v>
      </c>
      <c r="P46" s="22">
        <f>INDEX(NoSettings!$C$2:$AG$6843,MATCH($C46,NoSettings!$A$2:$A$6843,0),MATCH(P$40,NoSettings!$C$1:$AG$1,0))/10^3</f>
        <v>48977.8</v>
      </c>
      <c r="Q46" s="22">
        <f>INDEX(NoSettings!$C$2:$AG$6843,MATCH($C46,NoSettings!$A$2:$A$6843,0),MATCH(Q$40,NoSettings!$C$1:$AG$1,0))/10^3</f>
        <v>53526</v>
      </c>
      <c r="R46" s="22">
        <f>INDEX(NoSettings!$C$2:$AG$6843,MATCH($C46,NoSettings!$A$2:$A$6843,0),MATCH(R$40,NoSettings!$C$1:$AG$1,0))/10^3</f>
        <v>60251.1</v>
      </c>
      <c r="S46" s="22">
        <f>INDEX(NoSettings!$C$2:$AG$6843,MATCH($C46,NoSettings!$A$2:$A$6843,0),MATCH(S$40,NoSettings!$C$1:$AG$1,0))/10^3</f>
        <v>67186.100000000006</v>
      </c>
      <c r="T46" s="22">
        <f>INDEX(NoSettings!$C$2:$AG$6843,MATCH($C46,NoSettings!$A$2:$A$6843,0),MATCH(T$40,NoSettings!$C$1:$AG$1,0))/10^3</f>
        <v>73413.600000000006</v>
      </c>
      <c r="U46" s="22">
        <f>INDEX(NoSettings!$C$2:$AG$6843,MATCH($C46,NoSettings!$A$2:$A$6843,0),MATCH(U$40,NoSettings!$C$1:$AG$1,0))/10^3</f>
        <v>82477.2</v>
      </c>
      <c r="V46" s="22">
        <f>INDEX(NoSettings!$C$2:$AG$6843,MATCH($C46,NoSettings!$A$2:$A$6843,0),MATCH(V$40,NoSettings!$C$1:$AG$1,0))/10^3</f>
        <v>91828.3</v>
      </c>
      <c r="W46" s="22">
        <f>INDEX(NoSettings!$C$2:$AG$6843,MATCH($C46,NoSettings!$A$2:$A$6843,0),MATCH(W$40,NoSettings!$C$1:$AG$1,0))/10^3</f>
        <v>100014</v>
      </c>
      <c r="X46" s="22">
        <f>INDEX(NoSettings!$C$2:$AG$6843,MATCH($C46,NoSettings!$A$2:$A$6843,0),MATCH(X$40,NoSettings!$C$1:$AG$1,0))/10^3</f>
        <v>108177</v>
      </c>
      <c r="Y46" s="22">
        <f>INDEX(NoSettings!$C$2:$AG$6843,MATCH($C46,NoSettings!$A$2:$A$6843,0),MATCH(Y$40,NoSettings!$C$1:$AG$1,0))/10^3</f>
        <v>118349</v>
      </c>
      <c r="Z46" s="22">
        <f>INDEX(NoSettings!$C$2:$AG$6843,MATCH($C46,NoSettings!$A$2:$A$6843,0),MATCH(Z$40,NoSettings!$C$1:$AG$1,0))/10^3</f>
        <v>128165</v>
      </c>
      <c r="AA46" s="22">
        <f>INDEX(NoSettings!$C$2:$AG$6843,MATCH($C46,NoSettings!$A$2:$A$6843,0),MATCH(AA$40,NoSettings!$C$1:$AG$1,0))/10^3</f>
        <v>138990</v>
      </c>
      <c r="AB46" s="22">
        <f>INDEX(NoSettings!$C$2:$AG$6843,MATCH($C46,NoSettings!$A$2:$A$6843,0),MATCH(AB$40,NoSettings!$C$1:$AG$1,0))/10^3</f>
        <v>151787</v>
      </c>
      <c r="AC46" s="22">
        <f>INDEX(NoSettings!$C$2:$AG$6843,MATCH($C46,NoSettings!$A$2:$A$6843,0),MATCH(AC$40,NoSettings!$C$1:$AG$1,0))/10^3</f>
        <v>163582</v>
      </c>
      <c r="AD46" s="22">
        <f>INDEX(NoSettings!$C$2:$AG$6843,MATCH($C46,NoSettings!$A$2:$A$6843,0),MATCH(AD$40,NoSettings!$C$1:$AG$1,0))/10^3</f>
        <v>179547</v>
      </c>
      <c r="AE46" s="22">
        <f>INDEX(NoSettings!$C$2:$AG$6843,MATCH($C46,NoSettings!$A$2:$A$6843,0),MATCH(AE$40,NoSettings!$C$1:$AG$1,0))/10^3</f>
        <v>199438</v>
      </c>
      <c r="AF46" s="22">
        <f>INDEX(NoSettings!$C$2:$AG$6843,MATCH($C46,NoSettings!$A$2:$A$6843,0),MATCH(AF$40,NoSettings!$C$1:$AG$1,0))/10^3</f>
        <v>207970</v>
      </c>
      <c r="AG46" s="22">
        <f>INDEX(NoSettings!$C$2:$AG$6843,MATCH($C46,NoSettings!$A$2:$A$6843,0),MATCH(AG$40,NoSettings!$C$1:$AG$1,0))/10^3</f>
        <v>220969</v>
      </c>
      <c r="AH46" s="22">
        <f>INDEX(NoSettings!$C$2:$AG$6843,MATCH($C46,NoSettings!$A$2:$A$6843,0),MATCH(AH$40,NoSettings!$C$1:$AG$1,0))/10^3</f>
        <v>230775</v>
      </c>
    </row>
    <row r="47" spans="1:34">
      <c r="B47" s="21" t="s">
        <v>85</v>
      </c>
      <c r="C47" s="21" t="s">
        <v>5861</v>
      </c>
      <c r="D47" s="22">
        <f>INDEX(NoSettings!$C$2:$AG$6843,MATCH($C47,NoSettings!$A$2:$A$6843,0),MATCH(D$40,NoSettings!$C$1:$AG$1,0))/10^3</f>
        <v>0</v>
      </c>
      <c r="E47" s="22">
        <f>INDEX(NoSettings!$C$2:$AG$6843,MATCH($C47,NoSettings!$A$2:$A$6843,0),MATCH(E$40,NoSettings!$C$1:$AG$1,0))/10^3</f>
        <v>0</v>
      </c>
      <c r="F47" s="22">
        <f>INDEX(NoSettings!$C$2:$AG$6843,MATCH($C47,NoSettings!$A$2:$A$6843,0),MATCH(F$40,NoSettings!$C$1:$AG$1,0))/10^3</f>
        <v>0</v>
      </c>
      <c r="G47" s="22">
        <f>INDEX(NoSettings!$C$2:$AG$6843,MATCH($C47,NoSettings!$A$2:$A$6843,0),MATCH(G$40,NoSettings!$C$1:$AG$1,0))/10^3</f>
        <v>0</v>
      </c>
      <c r="H47" s="22">
        <f>INDEX(NoSettings!$C$2:$AG$6843,MATCH($C47,NoSettings!$A$2:$A$6843,0),MATCH(H$40,NoSettings!$C$1:$AG$1,0))/10^3</f>
        <v>0</v>
      </c>
      <c r="I47" s="22">
        <f>INDEX(NoSettings!$C$2:$AG$6843,MATCH($C47,NoSettings!$A$2:$A$6843,0),MATCH(I$40,NoSettings!$C$1:$AG$1,0))/10^3</f>
        <v>0</v>
      </c>
      <c r="J47" s="22">
        <f>INDEX(NoSettings!$C$2:$AG$6843,MATCH($C47,NoSettings!$A$2:$A$6843,0),MATCH(J$40,NoSettings!$C$1:$AG$1,0))/10^3</f>
        <v>0</v>
      </c>
      <c r="K47" s="22">
        <f>INDEX(NoSettings!$C$2:$AG$6843,MATCH($C47,NoSettings!$A$2:$A$6843,0),MATCH(K$40,NoSettings!$C$1:$AG$1,0))/10^3</f>
        <v>0</v>
      </c>
      <c r="L47" s="22">
        <f>INDEX(NoSettings!$C$2:$AG$6843,MATCH($C47,NoSettings!$A$2:$A$6843,0),MATCH(L$40,NoSettings!$C$1:$AG$1,0))/10^3</f>
        <v>0</v>
      </c>
      <c r="M47" s="22">
        <f>INDEX(NoSettings!$C$2:$AG$6843,MATCH($C47,NoSettings!$A$2:$A$6843,0),MATCH(M$40,NoSettings!$C$1:$AG$1,0))/10^3</f>
        <v>0</v>
      </c>
      <c r="N47" s="22">
        <f>INDEX(NoSettings!$C$2:$AG$6843,MATCH($C47,NoSettings!$A$2:$A$6843,0),MATCH(N$40,NoSettings!$C$1:$AG$1,0))/10^3</f>
        <v>0</v>
      </c>
      <c r="O47" s="22">
        <f>INDEX(NoSettings!$C$2:$AG$6843,MATCH($C47,NoSettings!$A$2:$A$6843,0),MATCH(O$40,NoSettings!$C$1:$AG$1,0))/10^3</f>
        <v>0</v>
      </c>
      <c r="P47" s="22">
        <f>INDEX(NoSettings!$C$2:$AG$6843,MATCH($C47,NoSettings!$A$2:$A$6843,0),MATCH(P$40,NoSettings!$C$1:$AG$1,0))/10^3</f>
        <v>0</v>
      </c>
      <c r="Q47" s="22">
        <f>INDEX(NoSettings!$C$2:$AG$6843,MATCH($C47,NoSettings!$A$2:$A$6843,0),MATCH(Q$40,NoSettings!$C$1:$AG$1,0))/10^3</f>
        <v>0</v>
      </c>
      <c r="R47" s="22">
        <f>INDEX(NoSettings!$C$2:$AG$6843,MATCH($C47,NoSettings!$A$2:$A$6843,0),MATCH(R$40,NoSettings!$C$1:$AG$1,0))/10^3</f>
        <v>0</v>
      </c>
      <c r="S47" s="22">
        <f>INDEX(NoSettings!$C$2:$AG$6843,MATCH($C47,NoSettings!$A$2:$A$6843,0),MATCH(S$40,NoSettings!$C$1:$AG$1,0))/10^3</f>
        <v>0</v>
      </c>
      <c r="T47" s="22">
        <f>INDEX(NoSettings!$C$2:$AG$6843,MATCH($C47,NoSettings!$A$2:$A$6843,0),MATCH(T$40,NoSettings!$C$1:$AG$1,0))/10^3</f>
        <v>0</v>
      </c>
      <c r="U47" s="22">
        <f>INDEX(NoSettings!$C$2:$AG$6843,MATCH($C47,NoSettings!$A$2:$A$6843,0),MATCH(U$40,NoSettings!$C$1:$AG$1,0))/10^3</f>
        <v>0</v>
      </c>
      <c r="V47" s="22">
        <f>INDEX(NoSettings!$C$2:$AG$6843,MATCH($C47,NoSettings!$A$2:$A$6843,0),MATCH(V$40,NoSettings!$C$1:$AG$1,0))/10^3</f>
        <v>0</v>
      </c>
      <c r="W47" s="22">
        <f>INDEX(NoSettings!$C$2:$AG$6843,MATCH($C47,NoSettings!$A$2:$A$6843,0),MATCH(W$40,NoSettings!$C$1:$AG$1,0))/10^3</f>
        <v>0</v>
      </c>
      <c r="X47" s="22">
        <f>INDEX(NoSettings!$C$2:$AG$6843,MATCH($C47,NoSettings!$A$2:$A$6843,0),MATCH(X$40,NoSettings!$C$1:$AG$1,0))/10^3</f>
        <v>0</v>
      </c>
      <c r="Y47" s="22">
        <f>INDEX(NoSettings!$C$2:$AG$6843,MATCH($C47,NoSettings!$A$2:$A$6843,0),MATCH(Y$40,NoSettings!$C$1:$AG$1,0))/10^3</f>
        <v>0</v>
      </c>
      <c r="Z47" s="22">
        <f>INDEX(NoSettings!$C$2:$AG$6843,MATCH($C47,NoSettings!$A$2:$A$6843,0),MATCH(Z$40,NoSettings!$C$1:$AG$1,0))/10^3</f>
        <v>0</v>
      </c>
      <c r="AA47" s="22">
        <f>INDEX(NoSettings!$C$2:$AG$6843,MATCH($C47,NoSettings!$A$2:$A$6843,0),MATCH(AA$40,NoSettings!$C$1:$AG$1,0))/10^3</f>
        <v>0</v>
      </c>
      <c r="AB47" s="22">
        <f>INDEX(NoSettings!$C$2:$AG$6843,MATCH($C47,NoSettings!$A$2:$A$6843,0),MATCH(AB$40,NoSettings!$C$1:$AG$1,0))/10^3</f>
        <v>0</v>
      </c>
      <c r="AC47" s="22">
        <f>INDEX(NoSettings!$C$2:$AG$6843,MATCH($C47,NoSettings!$A$2:$A$6843,0),MATCH(AC$40,NoSettings!$C$1:$AG$1,0))/10^3</f>
        <v>0</v>
      </c>
      <c r="AD47" s="22">
        <f>INDEX(NoSettings!$C$2:$AG$6843,MATCH($C47,NoSettings!$A$2:$A$6843,0),MATCH(AD$40,NoSettings!$C$1:$AG$1,0))/10^3</f>
        <v>0</v>
      </c>
      <c r="AE47" s="22">
        <f>INDEX(NoSettings!$C$2:$AG$6843,MATCH($C47,NoSettings!$A$2:$A$6843,0),MATCH(AE$40,NoSettings!$C$1:$AG$1,0))/10^3</f>
        <v>0</v>
      </c>
      <c r="AF47" s="22">
        <f>INDEX(NoSettings!$C$2:$AG$6843,MATCH($C47,NoSettings!$A$2:$A$6843,0),MATCH(AF$40,NoSettings!$C$1:$AG$1,0))/10^3</f>
        <v>0</v>
      </c>
      <c r="AG47" s="22">
        <f>INDEX(NoSettings!$C$2:$AG$6843,MATCH($C47,NoSettings!$A$2:$A$6843,0),MATCH(AG$40,NoSettings!$C$1:$AG$1,0))/10^3</f>
        <v>0</v>
      </c>
      <c r="AH47" s="22">
        <f>INDEX(NoSettings!$C$2:$AG$6843,MATCH($C47,NoSettings!$A$2:$A$6843,0),MATCH(AH$40,NoSettings!$C$1:$AG$1,0))/10^3</f>
        <v>0</v>
      </c>
    </row>
    <row r="48" spans="1:34">
      <c r="B48" s="21" t="s">
        <v>61</v>
      </c>
      <c r="C48" s="21" t="s">
        <v>5860</v>
      </c>
      <c r="D48" s="22">
        <f>INDEX(NoSettings!$C$2:$AG$6843,MATCH($C48,NoSettings!$A$2:$A$6843,0),MATCH(D$40,NoSettings!$C$1:$AG$1,0))/10^3</f>
        <v>7489.8</v>
      </c>
      <c r="E48" s="22">
        <f>INDEX(NoSettings!$C$2:$AG$6843,MATCH($C48,NoSettings!$A$2:$A$6843,0),MATCH(E$40,NoSettings!$C$1:$AG$1,0))/10^3</f>
        <v>7489.8</v>
      </c>
      <c r="F48" s="22">
        <f>INDEX(NoSettings!$C$2:$AG$6843,MATCH($C48,NoSettings!$A$2:$A$6843,0),MATCH(F$40,NoSettings!$C$1:$AG$1,0))/10^3</f>
        <v>7489.8</v>
      </c>
      <c r="G48" s="22">
        <f>INDEX(NoSettings!$C$2:$AG$6843,MATCH($C48,NoSettings!$A$2:$A$6843,0),MATCH(G$40,NoSettings!$C$1:$AG$1,0))/10^3</f>
        <v>7489.8</v>
      </c>
      <c r="H48" s="22">
        <f>INDEX(NoSettings!$C$2:$AG$6843,MATCH($C48,NoSettings!$A$2:$A$6843,0),MATCH(H$40,NoSettings!$C$1:$AG$1,0))/10^3</f>
        <v>7489.8</v>
      </c>
      <c r="I48" s="22">
        <f>INDEX(NoSettings!$C$2:$AG$6843,MATCH($C48,NoSettings!$A$2:$A$6843,0),MATCH(I$40,NoSettings!$C$1:$AG$1,0))/10^3</f>
        <v>7489.8</v>
      </c>
      <c r="J48" s="22">
        <f>INDEX(NoSettings!$C$2:$AG$6843,MATCH($C48,NoSettings!$A$2:$A$6843,0),MATCH(J$40,NoSettings!$C$1:$AG$1,0))/10^3</f>
        <v>7489.8</v>
      </c>
      <c r="K48" s="22">
        <f>INDEX(NoSettings!$C$2:$AG$6843,MATCH($C48,NoSettings!$A$2:$A$6843,0),MATCH(K$40,NoSettings!$C$1:$AG$1,0))/10^3</f>
        <v>7489.8</v>
      </c>
      <c r="L48" s="22">
        <f>INDEX(NoSettings!$C$2:$AG$6843,MATCH($C48,NoSettings!$A$2:$A$6843,0),MATCH(L$40,NoSettings!$C$1:$AG$1,0))/10^3</f>
        <v>7489.8</v>
      </c>
      <c r="M48" s="22">
        <f>INDEX(NoSettings!$C$2:$AG$6843,MATCH($C48,NoSettings!$A$2:$A$6843,0),MATCH(M$40,NoSettings!$C$1:$AG$1,0))/10^3</f>
        <v>7489.8</v>
      </c>
      <c r="N48" s="22">
        <f>INDEX(NoSettings!$C$2:$AG$6843,MATCH($C48,NoSettings!$A$2:$A$6843,0),MATCH(N$40,NoSettings!$C$1:$AG$1,0))/10^3</f>
        <v>7489.8</v>
      </c>
      <c r="O48" s="22">
        <f>INDEX(NoSettings!$C$2:$AG$6843,MATCH($C48,NoSettings!$A$2:$A$6843,0),MATCH(O$40,NoSettings!$C$1:$AG$1,0))/10^3</f>
        <v>7489.8</v>
      </c>
      <c r="P48" s="22">
        <f>INDEX(NoSettings!$C$2:$AG$6843,MATCH($C48,NoSettings!$A$2:$A$6843,0),MATCH(P$40,NoSettings!$C$1:$AG$1,0))/10^3</f>
        <v>7489.8</v>
      </c>
      <c r="Q48" s="22">
        <f>INDEX(NoSettings!$C$2:$AG$6843,MATCH($C48,NoSettings!$A$2:$A$6843,0),MATCH(Q$40,NoSettings!$C$1:$AG$1,0))/10^3</f>
        <v>7489.8</v>
      </c>
      <c r="R48" s="22">
        <f>INDEX(NoSettings!$C$2:$AG$6843,MATCH($C48,NoSettings!$A$2:$A$6843,0),MATCH(R$40,NoSettings!$C$1:$AG$1,0))/10^3</f>
        <v>7489.8</v>
      </c>
      <c r="S48" s="22">
        <f>INDEX(NoSettings!$C$2:$AG$6843,MATCH($C48,NoSettings!$A$2:$A$6843,0),MATCH(S$40,NoSettings!$C$1:$AG$1,0))/10^3</f>
        <v>7489.8</v>
      </c>
      <c r="T48" s="22">
        <f>INDEX(NoSettings!$C$2:$AG$6843,MATCH($C48,NoSettings!$A$2:$A$6843,0),MATCH(T$40,NoSettings!$C$1:$AG$1,0))/10^3</f>
        <v>6740.82</v>
      </c>
      <c r="U48" s="22">
        <f>INDEX(NoSettings!$C$2:$AG$6843,MATCH($C48,NoSettings!$A$2:$A$6843,0),MATCH(U$40,NoSettings!$C$1:$AG$1,0))/10^3</f>
        <v>5842.04</v>
      </c>
      <c r="V48" s="22">
        <f>INDEX(NoSettings!$C$2:$AG$6843,MATCH($C48,NoSettings!$A$2:$A$6843,0),MATCH(V$40,NoSettings!$C$1:$AG$1,0))/10^3</f>
        <v>5842.04</v>
      </c>
      <c r="W48" s="22">
        <f>INDEX(NoSettings!$C$2:$AG$6843,MATCH($C48,NoSettings!$A$2:$A$6843,0),MATCH(W$40,NoSettings!$C$1:$AG$1,0))/10^3</f>
        <v>5842.04</v>
      </c>
      <c r="X48" s="22">
        <f>INDEX(NoSettings!$C$2:$AG$6843,MATCH($C48,NoSettings!$A$2:$A$6843,0),MATCH(X$40,NoSettings!$C$1:$AG$1,0))/10^3</f>
        <v>5842.04</v>
      </c>
      <c r="Y48" s="22">
        <f>INDEX(NoSettings!$C$2:$AG$6843,MATCH($C48,NoSettings!$A$2:$A$6843,0),MATCH(Y$40,NoSettings!$C$1:$AG$1,0))/10^3</f>
        <v>5842.04</v>
      </c>
      <c r="Z48" s="22">
        <f>INDEX(NoSettings!$C$2:$AG$6843,MATCH($C48,NoSettings!$A$2:$A$6843,0),MATCH(Z$40,NoSettings!$C$1:$AG$1,0))/10^3</f>
        <v>5842.04</v>
      </c>
      <c r="AA48" s="22">
        <f>INDEX(NoSettings!$C$2:$AG$6843,MATCH($C48,NoSettings!$A$2:$A$6843,0),MATCH(AA$40,NoSettings!$C$1:$AG$1,0))/10^3</f>
        <v>5842.04</v>
      </c>
      <c r="AB48" s="22">
        <f>INDEX(NoSettings!$C$2:$AG$6843,MATCH($C48,NoSettings!$A$2:$A$6843,0),MATCH(AB$40,NoSettings!$C$1:$AG$1,0))/10^3</f>
        <v>5842.04</v>
      </c>
      <c r="AC48" s="22">
        <f>INDEX(NoSettings!$C$2:$AG$6843,MATCH($C48,NoSettings!$A$2:$A$6843,0),MATCH(AC$40,NoSettings!$C$1:$AG$1,0))/10^3</f>
        <v>5842.04</v>
      </c>
      <c r="AD48" s="22">
        <f>INDEX(NoSettings!$C$2:$AG$6843,MATCH($C48,NoSettings!$A$2:$A$6843,0),MATCH(AD$40,NoSettings!$C$1:$AG$1,0))/10^3</f>
        <v>5842.04</v>
      </c>
      <c r="AE48" s="22">
        <f>INDEX(NoSettings!$C$2:$AG$6843,MATCH($C48,NoSettings!$A$2:$A$6843,0),MATCH(AE$40,NoSettings!$C$1:$AG$1,0))/10^3</f>
        <v>5842.04</v>
      </c>
      <c r="AF48" s="22">
        <f>INDEX(NoSettings!$C$2:$AG$6843,MATCH($C48,NoSettings!$A$2:$A$6843,0),MATCH(AF$40,NoSettings!$C$1:$AG$1,0))/10^3</f>
        <v>5842.04</v>
      </c>
      <c r="AG48" s="22">
        <f>INDEX(NoSettings!$C$2:$AG$6843,MATCH($C48,NoSettings!$A$2:$A$6843,0),MATCH(AG$40,NoSettings!$C$1:$AG$1,0))/10^3</f>
        <v>5842.04</v>
      </c>
      <c r="AH48" s="22">
        <f>INDEX(NoSettings!$C$2:$AG$6843,MATCH($C48,NoSettings!$A$2:$A$6843,0),MATCH(AH$40,NoSettings!$C$1:$AG$1,0))/10^3</f>
        <v>5842.04</v>
      </c>
    </row>
    <row r="49" spans="2:34">
      <c r="B49" s="21" t="s">
        <v>86</v>
      </c>
      <c r="C49" s="21" t="s">
        <v>5859</v>
      </c>
      <c r="D49" s="22">
        <f>INDEX(NoSettings!$C$2:$AG$6843,MATCH($C49,NoSettings!$A$2:$A$6843,0),MATCH(D$40,NoSettings!$C$1:$AG$1,0))/10^3</f>
        <v>4511.75</v>
      </c>
      <c r="E49" s="22">
        <f>INDEX(NoSettings!$C$2:$AG$6843,MATCH($C49,NoSettings!$A$2:$A$6843,0),MATCH(E$40,NoSettings!$C$1:$AG$1,0))/10^3</f>
        <v>8169.93</v>
      </c>
      <c r="F49" s="22">
        <f>INDEX(NoSettings!$C$2:$AG$6843,MATCH($C49,NoSettings!$A$2:$A$6843,0),MATCH(F$40,NoSettings!$C$1:$AG$1,0))/10^3</f>
        <v>10425.799999999999</v>
      </c>
      <c r="G49" s="22">
        <f>INDEX(NoSettings!$C$2:$AG$6843,MATCH($C49,NoSettings!$A$2:$A$6843,0),MATCH(G$40,NoSettings!$C$1:$AG$1,0))/10^3</f>
        <v>11279.4</v>
      </c>
      <c r="H49" s="22">
        <f>INDEX(NoSettings!$C$2:$AG$6843,MATCH($C49,NoSettings!$A$2:$A$6843,0),MATCH(H$40,NoSettings!$C$1:$AG$1,0))/10^3</f>
        <v>12193.9</v>
      </c>
      <c r="I49" s="22">
        <f>INDEX(NoSettings!$C$2:$AG$6843,MATCH($C49,NoSettings!$A$2:$A$6843,0),MATCH(I$40,NoSettings!$C$1:$AG$1,0))/10^3</f>
        <v>14510.8</v>
      </c>
      <c r="J49" s="22">
        <f>INDEX(NoSettings!$C$2:$AG$6843,MATCH($C49,NoSettings!$A$2:$A$6843,0),MATCH(J$40,NoSettings!$C$1:$AG$1,0))/10^3</f>
        <v>16035</v>
      </c>
      <c r="K49" s="22">
        <f>INDEX(NoSettings!$C$2:$AG$6843,MATCH($C49,NoSettings!$A$2:$A$6843,0),MATCH(K$40,NoSettings!$C$1:$AG$1,0))/10^3</f>
        <v>17681.2</v>
      </c>
      <c r="L49" s="22">
        <f>INDEX(NoSettings!$C$2:$AG$6843,MATCH($C49,NoSettings!$A$2:$A$6843,0),MATCH(L$40,NoSettings!$C$1:$AG$1,0))/10^3</f>
        <v>19510.3</v>
      </c>
      <c r="M49" s="22">
        <f>INDEX(NoSettings!$C$2:$AG$6843,MATCH($C49,NoSettings!$A$2:$A$6843,0),MATCH(M$40,NoSettings!$C$1:$AG$1,0))/10^3</f>
        <v>21217.4</v>
      </c>
      <c r="N49" s="22">
        <f>INDEX(NoSettings!$C$2:$AG$6843,MATCH($C49,NoSettings!$A$2:$A$6843,0),MATCH(N$40,NoSettings!$C$1:$AG$1,0))/10^3</f>
        <v>22558.799999999999</v>
      </c>
      <c r="O49" s="22">
        <f>INDEX(NoSettings!$C$2:$AG$6843,MATCH($C49,NoSettings!$A$2:$A$6843,0),MATCH(O$40,NoSettings!$C$1:$AG$1,0))/10^3</f>
        <v>24022</v>
      </c>
      <c r="P49" s="22">
        <f>INDEX(NoSettings!$C$2:$AG$6843,MATCH($C49,NoSettings!$A$2:$A$6843,0),MATCH(P$40,NoSettings!$C$1:$AG$1,0))/10^3</f>
        <v>25485.3</v>
      </c>
      <c r="Q49" s="22">
        <f>INDEX(NoSettings!$C$2:$AG$6843,MATCH($C49,NoSettings!$A$2:$A$6843,0),MATCH(Q$40,NoSettings!$C$1:$AG$1,0))/10^3</f>
        <v>26826.6</v>
      </c>
      <c r="R49" s="22">
        <f>INDEX(NoSettings!$C$2:$AG$6843,MATCH($C49,NoSettings!$A$2:$A$6843,0),MATCH(R$40,NoSettings!$C$1:$AG$1,0))/10^3</f>
        <v>28960.6</v>
      </c>
      <c r="S49" s="22">
        <f>INDEX(NoSettings!$C$2:$AG$6843,MATCH($C49,NoSettings!$A$2:$A$6843,0),MATCH(S$40,NoSettings!$C$1:$AG$1,0))/10^3</f>
        <v>30850.6</v>
      </c>
      <c r="T49" s="22">
        <f>INDEX(NoSettings!$C$2:$AG$6843,MATCH($C49,NoSettings!$A$2:$A$6843,0),MATCH(T$40,NoSettings!$C$1:$AG$1,0))/10^3</f>
        <v>32496.799999999999</v>
      </c>
      <c r="U49" s="22">
        <f>INDEX(NoSettings!$C$2:$AG$6843,MATCH($C49,NoSettings!$A$2:$A$6843,0),MATCH(U$40,NoSettings!$C$1:$AG$1,0))/10^3</f>
        <v>34752.699999999997</v>
      </c>
      <c r="V49" s="22">
        <f>INDEX(NoSettings!$C$2:$AG$6843,MATCH($C49,NoSettings!$A$2:$A$6843,0),MATCH(V$40,NoSettings!$C$1:$AG$1,0))/10^3</f>
        <v>37069.5</v>
      </c>
      <c r="W49" s="22">
        <f>INDEX(NoSettings!$C$2:$AG$6843,MATCH($C49,NoSettings!$A$2:$A$6843,0),MATCH(W$40,NoSettings!$C$1:$AG$1,0))/10^3</f>
        <v>38776.699999999997</v>
      </c>
      <c r="X49" s="22">
        <f>INDEX(NoSettings!$C$2:$AG$6843,MATCH($C49,NoSettings!$A$2:$A$6843,0),MATCH(X$40,NoSettings!$C$1:$AG$1,0))/10^3</f>
        <v>40483.800000000003</v>
      </c>
      <c r="Y49" s="22">
        <f>INDEX(NoSettings!$C$2:$AG$6843,MATCH($C49,NoSettings!$A$2:$A$6843,0),MATCH(Y$40,NoSettings!$C$1:$AG$1,0))/10^3</f>
        <v>42373.9</v>
      </c>
      <c r="Z49" s="22">
        <f>INDEX(NoSettings!$C$2:$AG$6843,MATCH($C49,NoSettings!$A$2:$A$6843,0),MATCH(Z$40,NoSettings!$C$1:$AG$1,0))/10^3</f>
        <v>44263.9</v>
      </c>
      <c r="AA49" s="22">
        <f>INDEX(NoSettings!$C$2:$AG$6843,MATCH($C49,NoSettings!$A$2:$A$6843,0),MATCH(AA$40,NoSettings!$C$1:$AG$1,0))/10^3</f>
        <v>46032</v>
      </c>
      <c r="AB49" s="22">
        <f>INDEX(NoSettings!$C$2:$AG$6843,MATCH($C49,NoSettings!$A$2:$A$6843,0),MATCH(AB$40,NoSettings!$C$1:$AG$1,0))/10^3</f>
        <v>48287.9</v>
      </c>
      <c r="AC49" s="22">
        <f>INDEX(NoSettings!$C$2:$AG$6843,MATCH($C49,NoSettings!$A$2:$A$6843,0),MATCH(AC$40,NoSettings!$C$1:$AG$1,0))/10^3</f>
        <v>49995.1</v>
      </c>
      <c r="AD49" s="22">
        <f>INDEX(NoSettings!$C$2:$AG$6843,MATCH($C49,NoSettings!$A$2:$A$6843,0),MATCH(AD$40,NoSettings!$C$1:$AG$1,0))/10^3</f>
        <v>52555.8</v>
      </c>
      <c r="AE49" s="22">
        <f>INDEX(NoSettings!$C$2:$AG$6843,MATCH($C49,NoSettings!$A$2:$A$6843,0),MATCH(AE$40,NoSettings!$C$1:$AG$1,0))/10^3</f>
        <v>55482.3</v>
      </c>
      <c r="AF49" s="22">
        <f>INDEX(NoSettings!$C$2:$AG$6843,MATCH($C49,NoSettings!$A$2:$A$6843,0),MATCH(AF$40,NoSettings!$C$1:$AG$1,0))/10^3</f>
        <v>56457.8</v>
      </c>
      <c r="AG49" s="22">
        <f>INDEX(NoSettings!$C$2:$AG$6843,MATCH($C49,NoSettings!$A$2:$A$6843,0),MATCH(AG$40,NoSettings!$C$1:$AG$1,0))/10^3</f>
        <v>57860.2</v>
      </c>
      <c r="AH49" s="22">
        <f>INDEX(NoSettings!$C$2:$AG$6843,MATCH($C49,NoSettings!$A$2:$A$6843,0),MATCH(AH$40,NoSettings!$C$1:$AG$1,0))/10^3</f>
        <v>58591.8</v>
      </c>
    </row>
    <row r="50" spans="2:34">
      <c r="B50" s="21" t="s">
        <v>87</v>
      </c>
      <c r="C50" s="21" t="s">
        <v>5858</v>
      </c>
      <c r="D50" s="22">
        <f>INDEX(NoSettings!$C$2:$AG$6843,MATCH($C50,NoSettings!$A$2:$A$6843,0),MATCH(D$40,NoSettings!$C$1:$AG$1,0))/10^3</f>
        <v>2903.65</v>
      </c>
      <c r="E50" s="22">
        <f>INDEX(NoSettings!$C$2:$AG$6843,MATCH($C50,NoSettings!$A$2:$A$6843,0),MATCH(E$40,NoSettings!$C$1:$AG$1,0))/10^3</f>
        <v>2903.65</v>
      </c>
      <c r="F50" s="22">
        <f>INDEX(NoSettings!$C$2:$AG$6843,MATCH($C50,NoSettings!$A$2:$A$6843,0),MATCH(F$40,NoSettings!$C$1:$AG$1,0))/10^3</f>
        <v>2991.39</v>
      </c>
      <c r="G50" s="22">
        <f>INDEX(NoSettings!$C$2:$AG$6843,MATCH($C50,NoSettings!$A$2:$A$6843,0),MATCH(G$40,NoSettings!$C$1:$AG$1,0))/10^3</f>
        <v>3158.65</v>
      </c>
      <c r="H50" s="22">
        <f>INDEX(NoSettings!$C$2:$AG$6843,MATCH($C50,NoSettings!$A$2:$A$6843,0),MATCH(H$40,NoSettings!$C$1:$AG$1,0))/10^3</f>
        <v>3323.16</v>
      </c>
      <c r="I50" s="22">
        <f>INDEX(NoSettings!$C$2:$AG$6843,MATCH($C50,NoSettings!$A$2:$A$6843,0),MATCH(I$40,NoSettings!$C$1:$AG$1,0))/10^3</f>
        <v>3709.76</v>
      </c>
      <c r="J50" s="22">
        <f>INDEX(NoSettings!$C$2:$AG$6843,MATCH($C50,NoSettings!$A$2:$A$6843,0),MATCH(J$40,NoSettings!$C$1:$AG$1,0))/10^3</f>
        <v>3951.05</v>
      </c>
      <c r="K50" s="22">
        <f>INDEX(NoSettings!$C$2:$AG$6843,MATCH($C50,NoSettings!$A$2:$A$6843,0),MATCH(K$40,NoSettings!$C$1:$AG$1,0))/10^3</f>
        <v>4195.08</v>
      </c>
      <c r="L50" s="22">
        <f>INDEX(NoSettings!$C$2:$AG$6843,MATCH($C50,NoSettings!$A$2:$A$6843,0),MATCH(L$40,NoSettings!$C$1:$AG$1,0))/10^3</f>
        <v>4452.8100000000004</v>
      </c>
      <c r="M50" s="22">
        <f>INDEX(NoSettings!$C$2:$AG$6843,MATCH($C50,NoSettings!$A$2:$A$6843,0),MATCH(M$40,NoSettings!$C$1:$AG$1,0))/10^3</f>
        <v>4674.91</v>
      </c>
      <c r="N50" s="22">
        <f>INDEX(NoSettings!$C$2:$AG$6843,MATCH($C50,NoSettings!$A$2:$A$6843,0),MATCH(N$40,NoSettings!$C$1:$AG$1,0))/10^3</f>
        <v>4836.68</v>
      </c>
      <c r="O50" s="22">
        <f>INDEX(NoSettings!$C$2:$AG$6843,MATCH($C50,NoSettings!$A$2:$A$6843,0),MATCH(O$40,NoSettings!$C$1:$AG$1,0))/10^3</f>
        <v>5001.1899999999996</v>
      </c>
      <c r="P50" s="22">
        <f>INDEX(NoSettings!$C$2:$AG$6843,MATCH($C50,NoSettings!$A$2:$A$6843,0),MATCH(P$40,NoSettings!$C$1:$AG$1,0))/10^3</f>
        <v>5160.22</v>
      </c>
      <c r="Q50" s="22">
        <f>INDEX(NoSettings!$C$2:$AG$6843,MATCH($C50,NoSettings!$A$2:$A$6843,0),MATCH(Q$40,NoSettings!$C$1:$AG$1,0))/10^3</f>
        <v>5294.57</v>
      </c>
      <c r="R50" s="22">
        <f>INDEX(NoSettings!$C$2:$AG$6843,MATCH($C50,NoSettings!$A$2:$A$6843,0),MATCH(R$40,NoSettings!$C$1:$AG$1,0))/10^3</f>
        <v>5494.73</v>
      </c>
      <c r="S50" s="22">
        <f>INDEX(NoSettings!$C$2:$AG$6843,MATCH($C50,NoSettings!$A$2:$A$6843,0),MATCH(S$40,NoSettings!$C$1:$AG$1,0))/10^3</f>
        <v>5651.01</v>
      </c>
      <c r="T50" s="22">
        <f>INDEX(NoSettings!$C$2:$AG$6843,MATCH($C50,NoSettings!$A$2:$A$6843,0),MATCH(T$40,NoSettings!$C$1:$AG$1,0))/10^3</f>
        <v>5782.62</v>
      </c>
      <c r="U50" s="22">
        <f>INDEX(NoSettings!$C$2:$AG$6843,MATCH($C50,NoSettings!$A$2:$A$6843,0),MATCH(U$40,NoSettings!$C$1:$AG$1,0))/10^3</f>
        <v>5933.43</v>
      </c>
      <c r="V50" s="22">
        <f>INDEX(NoSettings!$C$2:$AG$6843,MATCH($C50,NoSettings!$A$2:$A$6843,0),MATCH(V$40,NoSettings!$C$1:$AG$1,0))/10^3</f>
        <v>6089.72</v>
      </c>
      <c r="W50" s="22">
        <f>INDEX(NoSettings!$C$2:$AG$6843,MATCH($C50,NoSettings!$A$2:$A$6843,0),MATCH(W$40,NoSettings!$C$1:$AG$1,0))/10^3</f>
        <v>6207.62</v>
      </c>
      <c r="X50" s="22">
        <f>INDEX(NoSettings!$C$2:$AG$6843,MATCH($C50,NoSettings!$A$2:$A$6843,0),MATCH(X$40,NoSettings!$C$1:$AG$1,0))/10^3</f>
        <v>6314.55</v>
      </c>
      <c r="Y50" s="22">
        <f>INDEX(NoSettings!$C$2:$AG$6843,MATCH($C50,NoSettings!$A$2:$A$6843,0),MATCH(Y$40,NoSettings!$C$1:$AG$1,0))/10^3</f>
        <v>6388.58</v>
      </c>
      <c r="Z50" s="22">
        <f>INDEX(NoSettings!$C$2:$AG$6843,MATCH($C50,NoSettings!$A$2:$A$6843,0),MATCH(Z$40,NoSettings!$C$1:$AG$1,0))/10^3</f>
        <v>6487.29</v>
      </c>
      <c r="AA50" s="22">
        <f>INDEX(NoSettings!$C$2:$AG$6843,MATCH($C50,NoSettings!$A$2:$A$6843,0),MATCH(AA$40,NoSettings!$C$1:$AG$1,0))/10^3</f>
        <v>6566.8</v>
      </c>
      <c r="AB50" s="22">
        <f>INDEX(NoSettings!$C$2:$AG$6843,MATCH($C50,NoSettings!$A$2:$A$6843,0),MATCH(AB$40,NoSettings!$C$1:$AG$1,0))/10^3</f>
        <v>6679.22</v>
      </c>
      <c r="AC50" s="22">
        <f>INDEX(NoSettings!$C$2:$AG$6843,MATCH($C50,NoSettings!$A$2:$A$6843,0),MATCH(AC$40,NoSettings!$C$1:$AG$1,0))/10^3</f>
        <v>6758.73</v>
      </c>
      <c r="AD50" s="22">
        <f>INDEX(NoSettings!$C$2:$AG$6843,MATCH($C50,NoSettings!$A$2:$A$6843,0),MATCH(AD$40,NoSettings!$C$1:$AG$1,0))/10^3</f>
        <v>6868.41</v>
      </c>
      <c r="AE50" s="22">
        <f>INDEX(NoSettings!$C$2:$AG$6843,MATCH($C50,NoSettings!$A$2:$A$6843,0),MATCH(AE$40,NoSettings!$C$1:$AG$1,0))/10^3</f>
        <v>6986.31</v>
      </c>
      <c r="AF50" s="22">
        <f>INDEX(NoSettings!$C$2:$AG$6843,MATCH($C50,NoSettings!$A$2:$A$6843,0),MATCH(AF$40,NoSettings!$C$1:$AG$1,0))/10^3</f>
        <v>7021.95</v>
      </c>
      <c r="AG50" s="22">
        <f>INDEX(NoSettings!$C$2:$AG$6843,MATCH($C50,NoSettings!$A$2:$A$6843,0),MATCH(AG$40,NoSettings!$C$1:$AG$1,0))/10^3</f>
        <v>7071.31</v>
      </c>
      <c r="AH50" s="22">
        <f>INDEX(NoSettings!$C$2:$AG$6843,MATCH($C50,NoSettings!$A$2:$A$6843,0),MATCH(AH$40,NoSettings!$C$1:$AG$1,0))/10^3</f>
        <v>7095.99</v>
      </c>
    </row>
    <row r="51" spans="2:34">
      <c r="B51" s="21" t="s">
        <v>88</v>
      </c>
      <c r="C51" s="21" t="s">
        <v>5857</v>
      </c>
      <c r="D51" s="22">
        <f>INDEX(NoSettings!$C$2:$AG$6843,MATCH($C51,NoSettings!$A$2:$A$6843,0),MATCH(D$40,NoSettings!$C$1:$AG$1,0))/10^3</f>
        <v>0</v>
      </c>
      <c r="E51" s="22">
        <f>INDEX(NoSettings!$C$2:$AG$6843,MATCH($C51,NoSettings!$A$2:$A$6843,0),MATCH(E$40,NoSettings!$C$1:$AG$1,0))/10^3</f>
        <v>0</v>
      </c>
      <c r="F51" s="22">
        <f>INDEX(NoSettings!$C$2:$AG$6843,MATCH($C51,NoSettings!$A$2:$A$6843,0),MATCH(F$40,NoSettings!$C$1:$AG$1,0))/10^3</f>
        <v>0</v>
      </c>
      <c r="G51" s="22">
        <f>INDEX(NoSettings!$C$2:$AG$6843,MATCH($C51,NoSettings!$A$2:$A$6843,0),MATCH(G$40,NoSettings!$C$1:$AG$1,0))/10^3</f>
        <v>0</v>
      </c>
      <c r="H51" s="22">
        <f>INDEX(NoSettings!$C$2:$AG$6843,MATCH($C51,NoSettings!$A$2:$A$6843,0),MATCH(H$40,NoSettings!$C$1:$AG$1,0))/10^3</f>
        <v>59.567999999999998</v>
      </c>
      <c r="I51" s="22">
        <f>INDEX(NoSettings!$C$2:$AG$6843,MATCH($C51,NoSettings!$A$2:$A$6843,0),MATCH(I$40,NoSettings!$C$1:$AG$1,0))/10^3</f>
        <v>178.70400000000001</v>
      </c>
      <c r="J51" s="22">
        <f>INDEX(NoSettings!$C$2:$AG$6843,MATCH($C51,NoSettings!$A$2:$A$6843,0),MATCH(J$40,NoSettings!$C$1:$AG$1,0))/10^3</f>
        <v>238.27199999999999</v>
      </c>
      <c r="K51" s="22">
        <f>INDEX(NoSettings!$C$2:$AG$6843,MATCH($C51,NoSettings!$A$2:$A$6843,0),MATCH(K$40,NoSettings!$C$1:$AG$1,0))/10^3</f>
        <v>297.83999999999997</v>
      </c>
      <c r="L51" s="22">
        <f>INDEX(NoSettings!$C$2:$AG$6843,MATCH($C51,NoSettings!$A$2:$A$6843,0),MATCH(L$40,NoSettings!$C$1:$AG$1,0))/10^3</f>
        <v>416.976</v>
      </c>
      <c r="M51" s="22">
        <f>INDEX(NoSettings!$C$2:$AG$6843,MATCH($C51,NoSettings!$A$2:$A$6843,0),MATCH(M$40,NoSettings!$C$1:$AG$1,0))/10^3</f>
        <v>536.11199999999997</v>
      </c>
      <c r="N51" s="22">
        <f>INDEX(NoSettings!$C$2:$AG$6843,MATCH($C51,NoSettings!$A$2:$A$6843,0),MATCH(N$40,NoSettings!$C$1:$AG$1,0))/10^3</f>
        <v>595.67999999999995</v>
      </c>
      <c r="O51" s="22">
        <f>INDEX(NoSettings!$C$2:$AG$6843,MATCH($C51,NoSettings!$A$2:$A$6843,0),MATCH(O$40,NoSettings!$C$1:$AG$1,0))/10^3</f>
        <v>655.24800000000005</v>
      </c>
      <c r="P51" s="22">
        <f>INDEX(NoSettings!$C$2:$AG$6843,MATCH($C51,NoSettings!$A$2:$A$6843,0),MATCH(P$40,NoSettings!$C$1:$AG$1,0))/10^3</f>
        <v>714.81600000000003</v>
      </c>
      <c r="Q51" s="22">
        <f>INDEX(NoSettings!$C$2:$AG$6843,MATCH($C51,NoSettings!$A$2:$A$6843,0),MATCH(Q$40,NoSettings!$C$1:$AG$1,0))/10^3</f>
        <v>774.38400000000001</v>
      </c>
      <c r="R51" s="22">
        <f>INDEX(NoSettings!$C$2:$AG$6843,MATCH($C51,NoSettings!$A$2:$A$6843,0),MATCH(R$40,NoSettings!$C$1:$AG$1,0))/10^3</f>
        <v>893.52</v>
      </c>
      <c r="S51" s="22">
        <f>INDEX(NoSettings!$C$2:$AG$6843,MATCH($C51,NoSettings!$A$2:$A$6843,0),MATCH(S$40,NoSettings!$C$1:$AG$1,0))/10^3</f>
        <v>1012.66</v>
      </c>
      <c r="T51" s="22">
        <f>INDEX(NoSettings!$C$2:$AG$6843,MATCH($C51,NoSettings!$A$2:$A$6843,0),MATCH(T$40,NoSettings!$C$1:$AG$1,0))/10^3</f>
        <v>1131.79</v>
      </c>
      <c r="U51" s="22">
        <f>INDEX(NoSettings!$C$2:$AG$6843,MATCH($C51,NoSettings!$A$2:$A$6843,0),MATCH(U$40,NoSettings!$C$1:$AG$1,0))/10^3</f>
        <v>1250.93</v>
      </c>
      <c r="V51" s="22">
        <f>INDEX(NoSettings!$C$2:$AG$6843,MATCH($C51,NoSettings!$A$2:$A$6843,0),MATCH(V$40,NoSettings!$C$1:$AG$1,0))/10^3</f>
        <v>1429.63</v>
      </c>
      <c r="W51" s="22">
        <f>INDEX(NoSettings!$C$2:$AG$6843,MATCH($C51,NoSettings!$A$2:$A$6843,0),MATCH(W$40,NoSettings!$C$1:$AG$1,0))/10^3</f>
        <v>1548.77</v>
      </c>
      <c r="X51" s="22">
        <f>INDEX(NoSettings!$C$2:$AG$6843,MATCH($C51,NoSettings!$A$2:$A$6843,0),MATCH(X$40,NoSettings!$C$1:$AG$1,0))/10^3</f>
        <v>1667.9</v>
      </c>
      <c r="Y51" s="22">
        <f>INDEX(NoSettings!$C$2:$AG$6843,MATCH($C51,NoSettings!$A$2:$A$6843,0),MATCH(Y$40,NoSettings!$C$1:$AG$1,0))/10^3</f>
        <v>1787.04</v>
      </c>
      <c r="Z51" s="22">
        <f>INDEX(NoSettings!$C$2:$AG$6843,MATCH($C51,NoSettings!$A$2:$A$6843,0),MATCH(Z$40,NoSettings!$C$1:$AG$1,0))/10^3</f>
        <v>1906.18</v>
      </c>
      <c r="AA51" s="22">
        <f>INDEX(NoSettings!$C$2:$AG$6843,MATCH($C51,NoSettings!$A$2:$A$6843,0),MATCH(AA$40,NoSettings!$C$1:$AG$1,0))/10^3</f>
        <v>2025.31</v>
      </c>
      <c r="AB51" s="22">
        <f>INDEX(NoSettings!$C$2:$AG$6843,MATCH($C51,NoSettings!$A$2:$A$6843,0),MATCH(AB$40,NoSettings!$C$1:$AG$1,0))/10^3</f>
        <v>2204.02</v>
      </c>
      <c r="AC51" s="22">
        <f>INDEX(NoSettings!$C$2:$AG$6843,MATCH($C51,NoSettings!$A$2:$A$6843,0),MATCH(AC$40,NoSettings!$C$1:$AG$1,0))/10^3</f>
        <v>2323.15</v>
      </c>
      <c r="AD51" s="22">
        <f>INDEX(NoSettings!$C$2:$AG$6843,MATCH($C51,NoSettings!$A$2:$A$6843,0),MATCH(AD$40,NoSettings!$C$1:$AG$1,0))/10^3</f>
        <v>2501.86</v>
      </c>
      <c r="AE51" s="22">
        <f>INDEX(NoSettings!$C$2:$AG$6843,MATCH($C51,NoSettings!$A$2:$A$6843,0),MATCH(AE$40,NoSettings!$C$1:$AG$1,0))/10^3</f>
        <v>2740.13</v>
      </c>
      <c r="AF51" s="22">
        <f>INDEX(NoSettings!$C$2:$AG$6843,MATCH($C51,NoSettings!$A$2:$A$6843,0),MATCH(AF$40,NoSettings!$C$1:$AG$1,0))/10^3</f>
        <v>2799.7</v>
      </c>
      <c r="AG51" s="22">
        <f>INDEX(NoSettings!$C$2:$AG$6843,MATCH($C51,NoSettings!$A$2:$A$6843,0),MATCH(AG$40,NoSettings!$C$1:$AG$1,0))/10^3</f>
        <v>2918.83</v>
      </c>
      <c r="AH51" s="22">
        <f>INDEX(NoSettings!$C$2:$AG$6843,MATCH($C51,NoSettings!$A$2:$A$6843,0),MATCH(AH$40,NoSettings!$C$1:$AG$1,0))/10^3</f>
        <v>2978.4</v>
      </c>
    </row>
    <row r="52" spans="2:34">
      <c r="B52" s="21" t="s">
        <v>89</v>
      </c>
      <c r="C52" s="21" t="s">
        <v>5856</v>
      </c>
      <c r="D52" s="22">
        <f>INDEX(NoSettings!$C$2:$AG$6843,MATCH($C52,NoSettings!$A$2:$A$6843,0),MATCH(D$40,NoSettings!$C$1:$AG$1,0))/10^3</f>
        <v>0</v>
      </c>
      <c r="E52" s="22">
        <f>INDEX(NoSettings!$C$2:$AG$6843,MATCH($C52,NoSettings!$A$2:$A$6843,0),MATCH(E$40,NoSettings!$C$1:$AG$1,0))/10^3</f>
        <v>0</v>
      </c>
      <c r="F52" s="22">
        <f>INDEX(NoSettings!$C$2:$AG$6843,MATCH($C52,NoSettings!$A$2:$A$6843,0),MATCH(F$40,NoSettings!$C$1:$AG$1,0))/10^3</f>
        <v>0</v>
      </c>
      <c r="G52" s="22">
        <f>INDEX(NoSettings!$C$2:$AG$6843,MATCH($C52,NoSettings!$A$2:$A$6843,0),MATCH(G$40,NoSettings!$C$1:$AG$1,0))/10^3</f>
        <v>0</v>
      </c>
      <c r="H52" s="22">
        <f>INDEX(NoSettings!$C$2:$AG$6843,MATCH($C52,NoSettings!$A$2:$A$6843,0),MATCH(H$40,NoSettings!$C$1:$AG$1,0))/10^3</f>
        <v>0</v>
      </c>
      <c r="I52" s="22">
        <f>INDEX(NoSettings!$C$2:$AG$6843,MATCH($C52,NoSettings!$A$2:$A$6843,0),MATCH(I$40,NoSettings!$C$1:$AG$1,0))/10^3</f>
        <v>0</v>
      </c>
      <c r="J52" s="22">
        <f>INDEX(NoSettings!$C$2:$AG$6843,MATCH($C52,NoSettings!$A$2:$A$6843,0),MATCH(J$40,NoSettings!$C$1:$AG$1,0))/10^3</f>
        <v>0</v>
      </c>
      <c r="K52" s="22">
        <f>INDEX(NoSettings!$C$2:$AG$6843,MATCH($C52,NoSettings!$A$2:$A$6843,0),MATCH(K$40,NoSettings!$C$1:$AG$1,0))/10^3</f>
        <v>0</v>
      </c>
      <c r="L52" s="22">
        <f>INDEX(NoSettings!$C$2:$AG$6843,MATCH($C52,NoSettings!$A$2:$A$6843,0),MATCH(L$40,NoSettings!$C$1:$AG$1,0))/10^3</f>
        <v>0</v>
      </c>
      <c r="M52" s="22">
        <f>INDEX(NoSettings!$C$2:$AG$6843,MATCH($C52,NoSettings!$A$2:$A$6843,0),MATCH(M$40,NoSettings!$C$1:$AG$1,0))/10^3</f>
        <v>0</v>
      </c>
      <c r="N52" s="22">
        <f>INDEX(NoSettings!$C$2:$AG$6843,MATCH($C52,NoSettings!$A$2:$A$6843,0),MATCH(N$40,NoSettings!$C$1:$AG$1,0))/10^3</f>
        <v>0</v>
      </c>
      <c r="O52" s="22">
        <f>INDEX(NoSettings!$C$2:$AG$6843,MATCH($C52,NoSettings!$A$2:$A$6843,0),MATCH(O$40,NoSettings!$C$1:$AG$1,0))/10^3</f>
        <v>0</v>
      </c>
      <c r="P52" s="22">
        <f>INDEX(NoSettings!$C$2:$AG$6843,MATCH($C52,NoSettings!$A$2:$A$6843,0),MATCH(P$40,NoSettings!$C$1:$AG$1,0))/10^3</f>
        <v>0</v>
      </c>
      <c r="Q52" s="22">
        <f>INDEX(NoSettings!$C$2:$AG$6843,MATCH($C52,NoSettings!$A$2:$A$6843,0),MATCH(Q$40,NoSettings!$C$1:$AG$1,0))/10^3</f>
        <v>0</v>
      </c>
      <c r="R52" s="22">
        <f>INDEX(NoSettings!$C$2:$AG$6843,MATCH($C52,NoSettings!$A$2:$A$6843,0),MATCH(R$40,NoSettings!$C$1:$AG$1,0))/10^3</f>
        <v>0</v>
      </c>
      <c r="S52" s="22">
        <f>INDEX(NoSettings!$C$2:$AG$6843,MATCH($C52,NoSettings!$A$2:$A$6843,0),MATCH(S$40,NoSettings!$C$1:$AG$1,0))/10^3</f>
        <v>0</v>
      </c>
      <c r="T52" s="22">
        <f>INDEX(NoSettings!$C$2:$AG$6843,MATCH($C52,NoSettings!$A$2:$A$6843,0),MATCH(T$40,NoSettings!$C$1:$AG$1,0))/10^3</f>
        <v>0</v>
      </c>
      <c r="U52" s="22">
        <f>INDEX(NoSettings!$C$2:$AG$6843,MATCH($C52,NoSettings!$A$2:$A$6843,0),MATCH(U$40,NoSettings!$C$1:$AG$1,0))/10^3</f>
        <v>0</v>
      </c>
      <c r="V52" s="22">
        <f>INDEX(NoSettings!$C$2:$AG$6843,MATCH($C52,NoSettings!$A$2:$A$6843,0),MATCH(V$40,NoSettings!$C$1:$AG$1,0))/10^3</f>
        <v>0</v>
      </c>
      <c r="W52" s="22">
        <f>INDEX(NoSettings!$C$2:$AG$6843,MATCH($C52,NoSettings!$A$2:$A$6843,0),MATCH(W$40,NoSettings!$C$1:$AG$1,0))/10^3</f>
        <v>0</v>
      </c>
      <c r="X52" s="22">
        <f>INDEX(NoSettings!$C$2:$AG$6843,MATCH($C52,NoSettings!$A$2:$A$6843,0),MATCH(X$40,NoSettings!$C$1:$AG$1,0))/10^3</f>
        <v>0</v>
      </c>
      <c r="Y52" s="22">
        <f>INDEX(NoSettings!$C$2:$AG$6843,MATCH($C52,NoSettings!$A$2:$A$6843,0),MATCH(Y$40,NoSettings!$C$1:$AG$1,0))/10^3</f>
        <v>0</v>
      </c>
      <c r="Z52" s="22">
        <f>INDEX(NoSettings!$C$2:$AG$6843,MATCH($C52,NoSettings!$A$2:$A$6843,0),MATCH(Z$40,NoSettings!$C$1:$AG$1,0))/10^3</f>
        <v>0</v>
      </c>
      <c r="AA52" s="22">
        <f>INDEX(NoSettings!$C$2:$AG$6843,MATCH($C52,NoSettings!$A$2:$A$6843,0),MATCH(AA$40,NoSettings!$C$1:$AG$1,0))/10^3</f>
        <v>0</v>
      </c>
      <c r="AB52" s="22">
        <f>INDEX(NoSettings!$C$2:$AG$6843,MATCH($C52,NoSettings!$A$2:$A$6843,0),MATCH(AB$40,NoSettings!$C$1:$AG$1,0))/10^3</f>
        <v>0</v>
      </c>
      <c r="AC52" s="22">
        <f>INDEX(NoSettings!$C$2:$AG$6843,MATCH($C52,NoSettings!$A$2:$A$6843,0),MATCH(AC$40,NoSettings!$C$1:$AG$1,0))/10^3</f>
        <v>0</v>
      </c>
      <c r="AD52" s="22">
        <f>INDEX(NoSettings!$C$2:$AG$6843,MATCH($C52,NoSettings!$A$2:$A$6843,0),MATCH(AD$40,NoSettings!$C$1:$AG$1,0))/10^3</f>
        <v>0</v>
      </c>
      <c r="AE52" s="22">
        <f>INDEX(NoSettings!$C$2:$AG$6843,MATCH($C52,NoSettings!$A$2:$A$6843,0),MATCH(AE$40,NoSettings!$C$1:$AG$1,0))/10^3</f>
        <v>0</v>
      </c>
      <c r="AF52" s="22">
        <f>INDEX(NoSettings!$C$2:$AG$6843,MATCH($C52,NoSettings!$A$2:$A$6843,0),MATCH(AF$40,NoSettings!$C$1:$AG$1,0))/10^3</f>
        <v>0</v>
      </c>
      <c r="AG52" s="22">
        <f>INDEX(NoSettings!$C$2:$AG$6843,MATCH($C52,NoSettings!$A$2:$A$6843,0),MATCH(AG$40,NoSettings!$C$1:$AG$1,0))/10^3</f>
        <v>0</v>
      </c>
      <c r="AH52" s="22">
        <f>INDEX(NoSettings!$C$2:$AG$6843,MATCH($C52,NoSettings!$A$2:$A$6843,0),MATCH(AH$40,NoSettings!$C$1:$AG$1,0))/10^3</f>
        <v>0</v>
      </c>
    </row>
    <row r="53" spans="2:34">
      <c r="B53" s="21" t="s">
        <v>90</v>
      </c>
      <c r="C53" s="21" t="s">
        <v>5855</v>
      </c>
      <c r="D53" s="22">
        <f>INDEX(NoSettings!$C$2:$AG$6843,MATCH($C53,NoSettings!$A$2:$A$6843,0),MATCH(D$40,NoSettings!$C$1:$AG$1,0))/10^3</f>
        <v>2457.1799999999998</v>
      </c>
      <c r="E53" s="22">
        <f>INDEX(NoSettings!$C$2:$AG$6843,MATCH($C53,NoSettings!$A$2:$A$6843,0),MATCH(E$40,NoSettings!$C$1:$AG$1,0))/10^3</f>
        <v>5019.4799999999996</v>
      </c>
      <c r="F53" s="22">
        <f>INDEX(NoSettings!$C$2:$AG$6843,MATCH($C53,NoSettings!$A$2:$A$6843,0),MATCH(F$40,NoSettings!$C$1:$AG$1,0))/10^3</f>
        <v>6964.2</v>
      </c>
      <c r="G53" s="22">
        <f>INDEX(NoSettings!$C$2:$AG$6843,MATCH($C53,NoSettings!$A$2:$A$6843,0),MATCH(G$40,NoSettings!$C$1:$AG$1,0))/10^3</f>
        <v>7831.44</v>
      </c>
      <c r="H53" s="22">
        <f>INDEX(NoSettings!$C$2:$AG$6843,MATCH($C53,NoSettings!$A$2:$A$6843,0),MATCH(H$40,NoSettings!$C$1:$AG$1,0))/10^3</f>
        <v>8843.2199999999993</v>
      </c>
      <c r="I53" s="22">
        <f>INDEX(NoSettings!$C$2:$AG$6843,MATCH($C53,NoSettings!$A$2:$A$6843,0),MATCH(I$40,NoSettings!$C$1:$AG$1,0))/10^3</f>
        <v>11536.9</v>
      </c>
      <c r="J53" s="22">
        <f>INDEX(NoSettings!$C$2:$AG$6843,MATCH($C53,NoSettings!$A$2:$A$6843,0),MATCH(J$40,NoSettings!$C$1:$AG$1,0))/10^3</f>
        <v>13626.2</v>
      </c>
      <c r="K53" s="22">
        <f>INDEX(NoSettings!$C$2:$AG$6843,MATCH($C53,NoSettings!$A$2:$A$6843,0),MATCH(K$40,NoSettings!$C$1:$AG$1,0))/10^3</f>
        <v>16162.2</v>
      </c>
      <c r="L53" s="22">
        <f>INDEX(NoSettings!$C$2:$AG$6843,MATCH($C53,NoSettings!$A$2:$A$6843,0),MATCH(L$40,NoSettings!$C$1:$AG$1,0))/10^3</f>
        <v>19315.8</v>
      </c>
      <c r="M53" s="22">
        <f>INDEX(NoSettings!$C$2:$AG$6843,MATCH($C53,NoSettings!$A$2:$A$6843,0),MATCH(M$40,NoSettings!$C$1:$AG$1,0))/10^3</f>
        <v>22574.5</v>
      </c>
      <c r="N53" s="22">
        <f>INDEX(NoSettings!$C$2:$AG$6843,MATCH($C53,NoSettings!$A$2:$A$6843,0),MATCH(N$40,NoSettings!$C$1:$AG$1,0))/10^3</f>
        <v>25360.2</v>
      </c>
      <c r="O53" s="22">
        <f>INDEX(NoSettings!$C$2:$AG$6843,MATCH($C53,NoSettings!$A$2:$A$6843,0),MATCH(O$40,NoSettings!$C$1:$AG$1,0))/10^3</f>
        <v>28632.1</v>
      </c>
      <c r="P53" s="22">
        <f>INDEX(NoSettings!$C$2:$AG$6843,MATCH($C53,NoSettings!$A$2:$A$6843,0),MATCH(P$40,NoSettings!$C$1:$AG$1,0))/10^3</f>
        <v>32271.8</v>
      </c>
      <c r="Q53" s="22">
        <f>INDEX(NoSettings!$C$2:$AG$6843,MATCH($C53,NoSettings!$A$2:$A$6843,0),MATCH(Q$40,NoSettings!$C$1:$AG$1,0))/10^3</f>
        <v>35767.1</v>
      </c>
      <c r="R53" s="22">
        <f>INDEX(NoSettings!$C$2:$AG$6843,MATCH($C53,NoSettings!$A$2:$A$6843,0),MATCH(R$40,NoSettings!$C$1:$AG$1,0))/10^3</f>
        <v>41693.199999999997</v>
      </c>
      <c r="S53" s="22">
        <f>INDEX(NoSettings!$C$2:$AG$6843,MATCH($C53,NoSettings!$A$2:$A$6843,0),MATCH(S$40,NoSettings!$C$1:$AG$1,0))/10^3</f>
        <v>47501.1</v>
      </c>
      <c r="T53" s="22">
        <f>INDEX(NoSettings!$C$2:$AG$6843,MATCH($C53,NoSettings!$A$2:$A$6843,0),MATCH(T$40,NoSettings!$C$1:$AG$1,0))/10^3</f>
        <v>53059.3</v>
      </c>
      <c r="U53" s="22">
        <f>INDEX(NoSettings!$C$2:$AG$6843,MATCH($C53,NoSettings!$A$2:$A$6843,0),MATCH(U$40,NoSettings!$C$1:$AG$1,0))/10^3</f>
        <v>61009</v>
      </c>
      <c r="V53" s="22">
        <f>INDEX(NoSettings!$C$2:$AG$6843,MATCH($C53,NoSettings!$A$2:$A$6843,0),MATCH(V$40,NoSettings!$C$1:$AG$1,0))/10^3</f>
        <v>69904.800000000003</v>
      </c>
      <c r="W53" s="22">
        <f>INDEX(NoSettings!$C$2:$AG$6843,MATCH($C53,NoSettings!$A$2:$A$6843,0),MATCH(W$40,NoSettings!$C$1:$AG$1,0))/10^3</f>
        <v>76974.100000000006</v>
      </c>
      <c r="X53" s="22">
        <f>INDEX(NoSettings!$C$2:$AG$6843,MATCH($C53,NoSettings!$A$2:$A$6843,0),MATCH(X$40,NoSettings!$C$1:$AG$1,0))/10^3</f>
        <v>84608.5</v>
      </c>
      <c r="Y53" s="22">
        <f>INDEX(NoSettings!$C$2:$AG$6843,MATCH($C53,NoSettings!$A$2:$A$6843,0),MATCH(Y$40,NoSettings!$C$1:$AG$1,0))/10^3</f>
        <v>93635.6</v>
      </c>
      <c r="Z53" s="22">
        <f>INDEX(NoSettings!$C$2:$AG$6843,MATCH($C53,NoSettings!$A$2:$A$6843,0),MATCH(Z$40,NoSettings!$C$1:$AG$1,0))/10^3</f>
        <v>103096</v>
      </c>
      <c r="AA53" s="22">
        <f>INDEX(NoSettings!$C$2:$AG$6843,MATCH($C53,NoSettings!$A$2:$A$6843,0),MATCH(AA$40,NoSettings!$C$1:$AG$1,0))/10^3</f>
        <v>112676</v>
      </c>
      <c r="AB53" s="22">
        <f>INDEX(NoSettings!$C$2:$AG$6843,MATCH($C53,NoSettings!$A$2:$A$6843,0),MATCH(AB$40,NoSettings!$C$1:$AG$1,0))/10^3</f>
        <v>125474</v>
      </c>
      <c r="AC53" s="22">
        <f>INDEX(NoSettings!$C$2:$AG$6843,MATCH($C53,NoSettings!$A$2:$A$6843,0),MATCH(AC$40,NoSettings!$C$1:$AG$1,0))/10^3</f>
        <v>135946</v>
      </c>
      <c r="AD53" s="22">
        <f>INDEX(NoSettings!$C$2:$AG$6843,MATCH($C53,NoSettings!$A$2:$A$6843,0),MATCH(AD$40,NoSettings!$C$1:$AG$1,0))/10^3</f>
        <v>152437</v>
      </c>
      <c r="AE53" s="22">
        <f>INDEX(NoSettings!$C$2:$AG$6843,MATCH($C53,NoSettings!$A$2:$A$6843,0),MATCH(AE$40,NoSettings!$C$1:$AG$1,0))/10^3</f>
        <v>172384</v>
      </c>
      <c r="AF53" s="22">
        <f>INDEX(NoSettings!$C$2:$AG$6843,MATCH($C53,NoSettings!$A$2:$A$6843,0),MATCH(AF$40,NoSettings!$C$1:$AG$1,0))/10^3</f>
        <v>179421</v>
      </c>
      <c r="AG53" s="22">
        <f>INDEX(NoSettings!$C$2:$AG$6843,MATCH($C53,NoSettings!$A$2:$A$6843,0),MATCH(AG$40,NoSettings!$C$1:$AG$1,0))/10^3</f>
        <v>189968</v>
      </c>
      <c r="AH53" s="22">
        <f>INDEX(NoSettings!$C$2:$AG$6843,MATCH($C53,NoSettings!$A$2:$A$6843,0),MATCH(AH$40,NoSettings!$C$1:$AG$1,0))/10^3</f>
        <v>195954</v>
      </c>
    </row>
    <row r="54" spans="2:34">
      <c r="B54" s="21" t="s">
        <v>63</v>
      </c>
      <c r="C54" s="21" t="s">
        <v>5854</v>
      </c>
      <c r="D54" s="22">
        <f>INDEX(NoSettings!$C$2:$AG$6843,MATCH($C54,NoSettings!$A$2:$A$6843,0),MATCH(D$40,NoSettings!$C$1:$AG$1,0))/10^3</f>
        <v>0</v>
      </c>
      <c r="E54" s="22">
        <f>INDEX(NoSettings!$C$2:$AG$6843,MATCH($C54,NoSettings!$A$2:$A$6843,0),MATCH(E$40,NoSettings!$C$1:$AG$1,0))/10^3</f>
        <v>0</v>
      </c>
      <c r="F54" s="22">
        <f>INDEX(NoSettings!$C$2:$AG$6843,MATCH($C54,NoSettings!$A$2:$A$6843,0),MATCH(F$40,NoSettings!$C$1:$AG$1,0))/10^3</f>
        <v>0</v>
      </c>
      <c r="G54" s="22">
        <f>INDEX(NoSettings!$C$2:$AG$6843,MATCH($C54,NoSettings!$A$2:$A$6843,0),MATCH(G$40,NoSettings!$C$1:$AG$1,0))/10^3</f>
        <v>0</v>
      </c>
      <c r="H54" s="22">
        <f>INDEX(NoSettings!$C$2:$AG$6843,MATCH($C54,NoSettings!$A$2:$A$6843,0),MATCH(H$40,NoSettings!$C$1:$AG$1,0))/10^3</f>
        <v>0</v>
      </c>
      <c r="I54" s="22">
        <f>INDEX(NoSettings!$C$2:$AG$6843,MATCH($C54,NoSettings!$A$2:$A$6843,0),MATCH(I$40,NoSettings!$C$1:$AG$1,0))/10^3</f>
        <v>0</v>
      </c>
      <c r="J54" s="22">
        <f>INDEX(NoSettings!$C$2:$AG$6843,MATCH($C54,NoSettings!$A$2:$A$6843,0),MATCH(J$40,NoSettings!$C$1:$AG$1,0))/10^3</f>
        <v>0</v>
      </c>
      <c r="K54" s="22">
        <f>INDEX(NoSettings!$C$2:$AG$6843,MATCH($C54,NoSettings!$A$2:$A$6843,0),MATCH(K$40,NoSettings!$C$1:$AG$1,0))/10^3</f>
        <v>0</v>
      </c>
      <c r="L54" s="22">
        <f>INDEX(NoSettings!$C$2:$AG$6843,MATCH($C54,NoSettings!$A$2:$A$6843,0),MATCH(L$40,NoSettings!$C$1:$AG$1,0))/10^3</f>
        <v>0</v>
      </c>
      <c r="M54" s="22">
        <f>INDEX(NoSettings!$C$2:$AG$6843,MATCH($C54,NoSettings!$A$2:$A$6843,0),MATCH(M$40,NoSettings!$C$1:$AG$1,0))/10^3</f>
        <v>0</v>
      </c>
      <c r="N54" s="22">
        <f>INDEX(NoSettings!$C$2:$AG$6843,MATCH($C54,NoSettings!$A$2:$A$6843,0),MATCH(N$40,NoSettings!$C$1:$AG$1,0))/10^3</f>
        <v>0</v>
      </c>
      <c r="O54" s="22">
        <f>INDEX(NoSettings!$C$2:$AG$6843,MATCH($C54,NoSettings!$A$2:$A$6843,0),MATCH(O$40,NoSettings!$C$1:$AG$1,0))/10^3</f>
        <v>0</v>
      </c>
      <c r="P54" s="22">
        <f>INDEX(NoSettings!$C$2:$AG$6843,MATCH($C54,NoSettings!$A$2:$A$6843,0),MATCH(P$40,NoSettings!$C$1:$AG$1,0))/10^3</f>
        <v>0</v>
      </c>
      <c r="Q54" s="22">
        <f>INDEX(NoSettings!$C$2:$AG$6843,MATCH($C54,NoSettings!$A$2:$A$6843,0),MATCH(Q$40,NoSettings!$C$1:$AG$1,0))/10^3</f>
        <v>0</v>
      </c>
      <c r="R54" s="22">
        <f>INDEX(NoSettings!$C$2:$AG$6843,MATCH($C54,NoSettings!$A$2:$A$6843,0),MATCH(R$40,NoSettings!$C$1:$AG$1,0))/10^3</f>
        <v>0</v>
      </c>
      <c r="S54" s="22">
        <f>INDEX(NoSettings!$C$2:$AG$6843,MATCH($C54,NoSettings!$A$2:$A$6843,0),MATCH(S$40,NoSettings!$C$1:$AG$1,0))/10^3</f>
        <v>0</v>
      </c>
      <c r="T54" s="22">
        <f>INDEX(NoSettings!$C$2:$AG$6843,MATCH($C54,NoSettings!$A$2:$A$6843,0),MATCH(T$40,NoSettings!$C$1:$AG$1,0))/10^3</f>
        <v>0</v>
      </c>
      <c r="U54" s="22">
        <f>INDEX(NoSettings!$C$2:$AG$6843,MATCH($C54,NoSettings!$A$2:$A$6843,0),MATCH(U$40,NoSettings!$C$1:$AG$1,0))/10^3</f>
        <v>0</v>
      </c>
      <c r="V54" s="22">
        <f>INDEX(NoSettings!$C$2:$AG$6843,MATCH($C54,NoSettings!$A$2:$A$6843,0),MATCH(V$40,NoSettings!$C$1:$AG$1,0))/10^3</f>
        <v>0</v>
      </c>
      <c r="W54" s="22">
        <f>INDEX(NoSettings!$C$2:$AG$6843,MATCH($C54,NoSettings!$A$2:$A$6843,0),MATCH(W$40,NoSettings!$C$1:$AG$1,0))/10^3</f>
        <v>0</v>
      </c>
      <c r="X54" s="22">
        <f>INDEX(NoSettings!$C$2:$AG$6843,MATCH($C54,NoSettings!$A$2:$A$6843,0),MATCH(X$40,NoSettings!$C$1:$AG$1,0))/10^3</f>
        <v>0</v>
      </c>
      <c r="Y54" s="22">
        <f>INDEX(NoSettings!$C$2:$AG$6843,MATCH($C54,NoSettings!$A$2:$A$6843,0),MATCH(Y$40,NoSettings!$C$1:$AG$1,0))/10^3</f>
        <v>0</v>
      </c>
      <c r="Z54" s="22">
        <f>INDEX(NoSettings!$C$2:$AG$6843,MATCH($C54,NoSettings!$A$2:$A$6843,0),MATCH(Z$40,NoSettings!$C$1:$AG$1,0))/10^3</f>
        <v>0</v>
      </c>
      <c r="AA54" s="22">
        <f>INDEX(NoSettings!$C$2:$AG$6843,MATCH($C54,NoSettings!$A$2:$A$6843,0),MATCH(AA$40,NoSettings!$C$1:$AG$1,0))/10^3</f>
        <v>0</v>
      </c>
      <c r="AB54" s="22">
        <f>INDEX(NoSettings!$C$2:$AG$6843,MATCH($C54,NoSettings!$A$2:$A$6843,0),MATCH(AB$40,NoSettings!$C$1:$AG$1,0))/10^3</f>
        <v>0</v>
      </c>
      <c r="AC54" s="22">
        <f>INDEX(NoSettings!$C$2:$AG$6843,MATCH($C54,NoSettings!$A$2:$A$6843,0),MATCH(AC$40,NoSettings!$C$1:$AG$1,0))/10^3</f>
        <v>0</v>
      </c>
      <c r="AD54" s="22">
        <f>INDEX(NoSettings!$C$2:$AG$6843,MATCH($C54,NoSettings!$A$2:$A$6843,0),MATCH(AD$40,NoSettings!$C$1:$AG$1,0))/10^3</f>
        <v>0</v>
      </c>
      <c r="AE54" s="22">
        <f>INDEX(NoSettings!$C$2:$AG$6843,MATCH($C54,NoSettings!$A$2:$A$6843,0),MATCH(AE$40,NoSettings!$C$1:$AG$1,0))/10^3</f>
        <v>0</v>
      </c>
      <c r="AF54" s="22">
        <f>INDEX(NoSettings!$C$2:$AG$6843,MATCH($C54,NoSettings!$A$2:$A$6843,0),MATCH(AF$40,NoSettings!$C$1:$AG$1,0))/10^3</f>
        <v>0</v>
      </c>
      <c r="AG54" s="22">
        <f>INDEX(NoSettings!$C$2:$AG$6843,MATCH($C54,NoSettings!$A$2:$A$6843,0),MATCH(AG$40,NoSettings!$C$1:$AG$1,0))/10^3</f>
        <v>0</v>
      </c>
      <c r="AH54" s="22">
        <f>INDEX(NoSettings!$C$2:$AG$6843,MATCH($C54,NoSettings!$A$2:$A$6843,0),MATCH(AH$40,NoSettings!$C$1:$AG$1,0))/10^3</f>
        <v>0</v>
      </c>
    </row>
    <row r="55" spans="2:34">
      <c r="B55" s="21" t="s">
        <v>91</v>
      </c>
      <c r="C55" s="21" t="s">
        <v>5853</v>
      </c>
      <c r="D55" s="22">
        <f>INDEX(NoSettings!$C$2:$AG$6843,MATCH($C55,NoSettings!$A$2:$A$6843,0),MATCH(D$40,NoSettings!$C$1:$AG$1,0))/10^3</f>
        <v>851.47199999999998</v>
      </c>
      <c r="E55" s="22">
        <f>INDEX(NoSettings!$C$2:$AG$6843,MATCH($C55,NoSettings!$A$2:$A$6843,0),MATCH(E$40,NoSettings!$C$1:$AG$1,0))/10^3</f>
        <v>851.47199999999998</v>
      </c>
      <c r="F55" s="22">
        <f>INDEX(NoSettings!$C$2:$AG$6843,MATCH($C55,NoSettings!$A$2:$A$6843,0),MATCH(F$40,NoSettings!$C$1:$AG$1,0))/10^3</f>
        <v>0</v>
      </c>
      <c r="G55" s="22">
        <f>INDEX(NoSettings!$C$2:$AG$6843,MATCH($C55,NoSettings!$A$2:$A$6843,0),MATCH(G$40,NoSettings!$C$1:$AG$1,0))/10^3</f>
        <v>0</v>
      </c>
      <c r="H55" s="22">
        <f>INDEX(NoSettings!$C$2:$AG$6843,MATCH($C55,NoSettings!$A$2:$A$6843,0),MATCH(H$40,NoSettings!$C$1:$AG$1,0))/10^3</f>
        <v>0</v>
      </c>
      <c r="I55" s="22">
        <f>INDEX(NoSettings!$C$2:$AG$6843,MATCH($C55,NoSettings!$A$2:$A$6843,0),MATCH(I$40,NoSettings!$C$1:$AG$1,0))/10^3</f>
        <v>0</v>
      </c>
      <c r="J55" s="22">
        <f>INDEX(NoSettings!$C$2:$AG$6843,MATCH($C55,NoSettings!$A$2:$A$6843,0),MATCH(J$40,NoSettings!$C$1:$AG$1,0))/10^3</f>
        <v>0</v>
      </c>
      <c r="K55" s="22">
        <f>INDEX(NoSettings!$C$2:$AG$6843,MATCH($C55,NoSettings!$A$2:$A$6843,0),MATCH(K$40,NoSettings!$C$1:$AG$1,0))/10^3</f>
        <v>0</v>
      </c>
      <c r="L55" s="22">
        <f>INDEX(NoSettings!$C$2:$AG$6843,MATCH($C55,NoSettings!$A$2:$A$6843,0),MATCH(L$40,NoSettings!$C$1:$AG$1,0))/10^3</f>
        <v>0</v>
      </c>
      <c r="M55" s="22">
        <f>INDEX(NoSettings!$C$2:$AG$6843,MATCH($C55,NoSettings!$A$2:$A$6843,0),MATCH(M$40,NoSettings!$C$1:$AG$1,0))/10^3</f>
        <v>0</v>
      </c>
      <c r="N55" s="22">
        <f>INDEX(NoSettings!$C$2:$AG$6843,MATCH($C55,NoSettings!$A$2:$A$6843,0),MATCH(N$40,NoSettings!$C$1:$AG$1,0))/10^3</f>
        <v>0</v>
      </c>
      <c r="O55" s="22">
        <f>INDEX(NoSettings!$C$2:$AG$6843,MATCH($C55,NoSettings!$A$2:$A$6843,0),MATCH(O$40,NoSettings!$C$1:$AG$1,0))/10^3</f>
        <v>0</v>
      </c>
      <c r="P55" s="22">
        <f>INDEX(NoSettings!$C$2:$AG$6843,MATCH($C55,NoSettings!$A$2:$A$6843,0),MATCH(P$40,NoSettings!$C$1:$AG$1,0))/10^3</f>
        <v>0</v>
      </c>
      <c r="Q55" s="22">
        <f>INDEX(NoSettings!$C$2:$AG$6843,MATCH($C55,NoSettings!$A$2:$A$6843,0),MATCH(Q$40,NoSettings!$C$1:$AG$1,0))/10^3</f>
        <v>0</v>
      </c>
      <c r="R55" s="22">
        <f>INDEX(NoSettings!$C$2:$AG$6843,MATCH($C55,NoSettings!$A$2:$A$6843,0),MATCH(R$40,NoSettings!$C$1:$AG$1,0))/10^3</f>
        <v>0</v>
      </c>
      <c r="S55" s="22">
        <f>INDEX(NoSettings!$C$2:$AG$6843,MATCH($C55,NoSettings!$A$2:$A$6843,0),MATCH(S$40,NoSettings!$C$1:$AG$1,0))/10^3</f>
        <v>0</v>
      </c>
      <c r="T55" s="22">
        <f>INDEX(NoSettings!$C$2:$AG$6843,MATCH($C55,NoSettings!$A$2:$A$6843,0),MATCH(T$40,NoSettings!$C$1:$AG$1,0))/10^3</f>
        <v>0</v>
      </c>
      <c r="U55" s="22">
        <f>INDEX(NoSettings!$C$2:$AG$6843,MATCH($C55,NoSettings!$A$2:$A$6843,0),MATCH(U$40,NoSettings!$C$1:$AG$1,0))/10^3</f>
        <v>0</v>
      </c>
      <c r="V55" s="22">
        <f>INDEX(NoSettings!$C$2:$AG$6843,MATCH($C55,NoSettings!$A$2:$A$6843,0),MATCH(V$40,NoSettings!$C$1:$AG$1,0))/10^3</f>
        <v>0</v>
      </c>
      <c r="W55" s="22">
        <f>INDEX(NoSettings!$C$2:$AG$6843,MATCH($C55,NoSettings!$A$2:$A$6843,0),MATCH(W$40,NoSettings!$C$1:$AG$1,0))/10^3</f>
        <v>0</v>
      </c>
      <c r="X55" s="22">
        <f>INDEX(NoSettings!$C$2:$AG$6843,MATCH($C55,NoSettings!$A$2:$A$6843,0),MATCH(X$40,NoSettings!$C$1:$AG$1,0))/10^3</f>
        <v>0</v>
      </c>
      <c r="Y55" s="22">
        <f>INDEX(NoSettings!$C$2:$AG$6843,MATCH($C55,NoSettings!$A$2:$A$6843,0),MATCH(Y$40,NoSettings!$C$1:$AG$1,0))/10^3</f>
        <v>0</v>
      </c>
      <c r="Z55" s="22">
        <f>INDEX(NoSettings!$C$2:$AG$6843,MATCH($C55,NoSettings!$A$2:$A$6843,0),MATCH(Z$40,NoSettings!$C$1:$AG$1,0))/10^3</f>
        <v>0</v>
      </c>
      <c r="AA55" s="22">
        <f>INDEX(NoSettings!$C$2:$AG$6843,MATCH($C55,NoSettings!$A$2:$A$6843,0),MATCH(AA$40,NoSettings!$C$1:$AG$1,0))/10^3</f>
        <v>0</v>
      </c>
      <c r="AB55" s="22">
        <f>INDEX(NoSettings!$C$2:$AG$6843,MATCH($C55,NoSettings!$A$2:$A$6843,0),MATCH(AB$40,NoSettings!$C$1:$AG$1,0))/10^3</f>
        <v>0</v>
      </c>
      <c r="AC55" s="22">
        <f>INDEX(NoSettings!$C$2:$AG$6843,MATCH($C55,NoSettings!$A$2:$A$6843,0),MATCH(AC$40,NoSettings!$C$1:$AG$1,0))/10^3</f>
        <v>0</v>
      </c>
      <c r="AD55" s="22">
        <f>INDEX(NoSettings!$C$2:$AG$6843,MATCH($C55,NoSettings!$A$2:$A$6843,0),MATCH(AD$40,NoSettings!$C$1:$AG$1,0))/10^3</f>
        <v>0</v>
      </c>
      <c r="AE55" s="22">
        <f>INDEX(NoSettings!$C$2:$AG$6843,MATCH($C55,NoSettings!$A$2:$A$6843,0),MATCH(AE$40,NoSettings!$C$1:$AG$1,0))/10^3</f>
        <v>0</v>
      </c>
      <c r="AF55" s="22">
        <f>INDEX(NoSettings!$C$2:$AG$6843,MATCH($C55,NoSettings!$A$2:$A$6843,0),MATCH(AF$40,NoSettings!$C$1:$AG$1,0))/10^3</f>
        <v>0</v>
      </c>
      <c r="AG55" s="22">
        <f>INDEX(NoSettings!$C$2:$AG$6843,MATCH($C55,NoSettings!$A$2:$A$6843,0),MATCH(AG$40,NoSettings!$C$1:$AG$1,0))/10^3</f>
        <v>0</v>
      </c>
      <c r="AH55" s="22">
        <f>INDEX(NoSettings!$C$2:$AG$6843,MATCH($C55,NoSettings!$A$2:$A$6843,0),MATCH(AH$40,NoSettings!$C$1:$AG$1,0))/10^3</f>
        <v>0</v>
      </c>
    </row>
    <row r="56" spans="2:34">
      <c r="B56" s="21" t="s">
        <v>92</v>
      </c>
      <c r="C56" s="21" t="s">
        <v>5852</v>
      </c>
      <c r="D56" s="22">
        <f>INDEX(NoSettings!$C$2:$AG$6843,MATCH($C56,NoSettings!$A$2:$A$6843,0),MATCH(D$40,NoSettings!$C$1:$AG$1,0))/10^3</f>
        <v>0</v>
      </c>
      <c r="E56" s="22">
        <f>INDEX(NoSettings!$C$2:$AG$6843,MATCH($C56,NoSettings!$A$2:$A$6843,0),MATCH(E$40,NoSettings!$C$1:$AG$1,0))/10^3</f>
        <v>0</v>
      </c>
      <c r="F56" s="22">
        <f>INDEX(NoSettings!$C$2:$AG$6843,MATCH($C56,NoSettings!$A$2:$A$6843,0),MATCH(F$40,NoSettings!$C$1:$AG$1,0))/10^3</f>
        <v>2912.7</v>
      </c>
      <c r="G56" s="22">
        <f>INDEX(NoSettings!$C$2:$AG$6843,MATCH($C56,NoSettings!$A$2:$A$6843,0),MATCH(G$40,NoSettings!$C$1:$AG$1,0))/10^3</f>
        <v>8854.61</v>
      </c>
      <c r="H56" s="22">
        <f>INDEX(NoSettings!$C$2:$AG$6843,MATCH($C56,NoSettings!$A$2:$A$6843,0),MATCH(H$40,NoSettings!$C$1:$AG$1,0))/10^3</f>
        <v>15146</v>
      </c>
      <c r="I56" s="22">
        <f>INDEX(NoSettings!$C$2:$AG$6843,MATCH($C56,NoSettings!$A$2:$A$6843,0),MATCH(I$40,NoSettings!$C$1:$AG$1,0))/10^3</f>
        <v>21670.5</v>
      </c>
      <c r="J56" s="22">
        <f>INDEX(NoSettings!$C$2:$AG$6843,MATCH($C56,NoSettings!$A$2:$A$6843,0),MATCH(J$40,NoSettings!$C$1:$AG$1,0))/10^3</f>
        <v>25748.3</v>
      </c>
      <c r="K56" s="22">
        <f>INDEX(NoSettings!$C$2:$AG$6843,MATCH($C56,NoSettings!$A$2:$A$6843,0),MATCH(K$40,NoSettings!$C$1:$AG$1,0))/10^3</f>
        <v>28428</v>
      </c>
      <c r="L56" s="22">
        <f>INDEX(NoSettings!$C$2:$AG$6843,MATCH($C56,NoSettings!$A$2:$A$6843,0),MATCH(L$40,NoSettings!$C$1:$AG$1,0))/10^3</f>
        <v>30175.599999999999</v>
      </c>
      <c r="M56" s="22">
        <f>INDEX(NoSettings!$C$2:$AG$6843,MATCH($C56,NoSettings!$A$2:$A$6843,0),MATCH(M$40,NoSettings!$C$1:$AG$1,0))/10^3</f>
        <v>31224.1</v>
      </c>
      <c r="N56" s="22">
        <f>INDEX(NoSettings!$C$2:$AG$6843,MATCH($C56,NoSettings!$A$2:$A$6843,0),MATCH(N$40,NoSettings!$C$1:$AG$1,0))/10^3</f>
        <v>31923.200000000001</v>
      </c>
      <c r="O56" s="22">
        <f>INDEX(NoSettings!$C$2:$AG$6843,MATCH($C56,NoSettings!$A$2:$A$6843,0),MATCH(O$40,NoSettings!$C$1:$AG$1,0))/10^3</f>
        <v>32389.200000000001</v>
      </c>
      <c r="P56" s="22">
        <f>INDEX(NoSettings!$C$2:$AG$6843,MATCH($C56,NoSettings!$A$2:$A$6843,0),MATCH(P$40,NoSettings!$C$1:$AG$1,0))/10^3</f>
        <v>32622.2</v>
      </c>
      <c r="Q56" s="22">
        <f>INDEX(NoSettings!$C$2:$AG$6843,MATCH($C56,NoSettings!$A$2:$A$6843,0),MATCH(Q$40,NoSettings!$C$1:$AG$1,0))/10^3</f>
        <v>32738.7</v>
      </c>
      <c r="R56" s="22">
        <f>INDEX(NoSettings!$C$2:$AG$6843,MATCH($C56,NoSettings!$A$2:$A$6843,0),MATCH(R$40,NoSettings!$C$1:$AG$1,0))/10^3</f>
        <v>32855.300000000003</v>
      </c>
      <c r="S56" s="22">
        <f>INDEX(NoSettings!$C$2:$AG$6843,MATCH($C56,NoSettings!$A$2:$A$6843,0),MATCH(S$40,NoSettings!$C$1:$AG$1,0))/10^3</f>
        <v>32971.800000000003</v>
      </c>
      <c r="T56" s="22">
        <f>INDEX(NoSettings!$C$2:$AG$6843,MATCH($C56,NoSettings!$A$2:$A$6843,0),MATCH(T$40,NoSettings!$C$1:$AG$1,0))/10^3</f>
        <v>32971.800000000003</v>
      </c>
      <c r="U56" s="22">
        <f>INDEX(NoSettings!$C$2:$AG$6843,MATCH($C56,NoSettings!$A$2:$A$6843,0),MATCH(U$40,NoSettings!$C$1:$AG$1,0))/10^3</f>
        <v>32971.800000000003</v>
      </c>
      <c r="V56" s="22">
        <f>INDEX(NoSettings!$C$2:$AG$6843,MATCH($C56,NoSettings!$A$2:$A$6843,0),MATCH(V$40,NoSettings!$C$1:$AG$1,0))/10^3</f>
        <v>32971.800000000003</v>
      </c>
      <c r="W56" s="22">
        <f>INDEX(NoSettings!$C$2:$AG$6843,MATCH($C56,NoSettings!$A$2:$A$6843,0),MATCH(W$40,NoSettings!$C$1:$AG$1,0))/10^3</f>
        <v>32971.800000000003</v>
      </c>
      <c r="X56" s="22">
        <f>INDEX(NoSettings!$C$2:$AG$6843,MATCH($C56,NoSettings!$A$2:$A$6843,0),MATCH(X$40,NoSettings!$C$1:$AG$1,0))/10^3</f>
        <v>32971.800000000003</v>
      </c>
      <c r="Y56" s="22">
        <f>INDEX(NoSettings!$C$2:$AG$6843,MATCH($C56,NoSettings!$A$2:$A$6843,0),MATCH(Y$40,NoSettings!$C$1:$AG$1,0))/10^3</f>
        <v>32971.800000000003</v>
      </c>
      <c r="Z56" s="22">
        <f>INDEX(NoSettings!$C$2:$AG$6843,MATCH($C56,NoSettings!$A$2:$A$6843,0),MATCH(Z$40,NoSettings!$C$1:$AG$1,0))/10^3</f>
        <v>32971.800000000003</v>
      </c>
      <c r="AA56" s="22">
        <f>INDEX(NoSettings!$C$2:$AG$6843,MATCH($C56,NoSettings!$A$2:$A$6843,0),MATCH(AA$40,NoSettings!$C$1:$AG$1,0))/10^3</f>
        <v>32971.800000000003</v>
      </c>
      <c r="AB56" s="22">
        <f>INDEX(NoSettings!$C$2:$AG$6843,MATCH($C56,NoSettings!$A$2:$A$6843,0),MATCH(AB$40,NoSettings!$C$1:$AG$1,0))/10^3</f>
        <v>32971.800000000003</v>
      </c>
      <c r="AC56" s="22">
        <f>INDEX(NoSettings!$C$2:$AG$6843,MATCH($C56,NoSettings!$A$2:$A$6843,0),MATCH(AC$40,NoSettings!$C$1:$AG$1,0))/10^3</f>
        <v>32971.800000000003</v>
      </c>
      <c r="AD56" s="22">
        <f>INDEX(NoSettings!$C$2:$AG$6843,MATCH($C56,NoSettings!$A$2:$A$6843,0),MATCH(AD$40,NoSettings!$C$1:$AG$1,0))/10^3</f>
        <v>32971.800000000003</v>
      </c>
      <c r="AE56" s="22">
        <f>INDEX(NoSettings!$C$2:$AG$6843,MATCH($C56,NoSettings!$A$2:$A$6843,0),MATCH(AE$40,NoSettings!$C$1:$AG$1,0))/10^3</f>
        <v>32971.800000000003</v>
      </c>
      <c r="AF56" s="22">
        <f>INDEX(NoSettings!$C$2:$AG$6843,MATCH($C56,NoSettings!$A$2:$A$6843,0),MATCH(AF$40,NoSettings!$C$1:$AG$1,0))/10^3</f>
        <v>32971.800000000003</v>
      </c>
      <c r="AG56" s="22">
        <f>INDEX(NoSettings!$C$2:$AG$6843,MATCH($C56,NoSettings!$A$2:$A$6843,0),MATCH(AG$40,NoSettings!$C$1:$AG$1,0))/10^3</f>
        <v>32971.800000000003</v>
      </c>
      <c r="AH56" s="22">
        <f>INDEX(NoSettings!$C$2:$AG$6843,MATCH($C56,NoSettings!$A$2:$A$6843,0),MATCH(AH$40,NoSettings!$C$1:$AG$1,0))/10^3</f>
        <v>32971.800000000003</v>
      </c>
    </row>
    <row r="59" spans="2:34">
      <c r="C59" s="33" t="s">
        <v>7056</v>
      </c>
    </row>
    <row r="60" spans="2:34">
      <c r="D60">
        <v>2020</v>
      </c>
      <c r="E60">
        <v>2021</v>
      </c>
      <c r="F60">
        <v>2022</v>
      </c>
      <c r="G60">
        <v>2023</v>
      </c>
      <c r="H60">
        <v>2024</v>
      </c>
      <c r="I60">
        <v>2025</v>
      </c>
      <c r="J60">
        <v>2026</v>
      </c>
      <c r="K60">
        <v>2027</v>
      </c>
      <c r="L60">
        <v>2028</v>
      </c>
      <c r="M60">
        <v>2029</v>
      </c>
      <c r="N60">
        <v>2030</v>
      </c>
      <c r="O60">
        <v>2031</v>
      </c>
      <c r="P60">
        <v>2032</v>
      </c>
      <c r="Q60">
        <v>2033</v>
      </c>
      <c r="R60">
        <v>2034</v>
      </c>
      <c r="S60">
        <v>2035</v>
      </c>
      <c r="T60">
        <v>2036</v>
      </c>
      <c r="U60">
        <v>2037</v>
      </c>
      <c r="V60">
        <v>2038</v>
      </c>
      <c r="W60">
        <v>2039</v>
      </c>
      <c r="X60">
        <v>2040</v>
      </c>
      <c r="Y60">
        <v>2041</v>
      </c>
      <c r="Z60">
        <v>2042</v>
      </c>
      <c r="AA60">
        <v>2043</v>
      </c>
      <c r="AB60">
        <v>2044</v>
      </c>
      <c r="AC60">
        <v>2045</v>
      </c>
      <c r="AD60">
        <v>2046</v>
      </c>
      <c r="AE60">
        <v>2047</v>
      </c>
      <c r="AF60">
        <v>2048</v>
      </c>
      <c r="AG60">
        <v>2049</v>
      </c>
      <c r="AH60">
        <v>2050</v>
      </c>
    </row>
    <row r="61" spans="2:34">
      <c r="B61" t="s">
        <v>6979</v>
      </c>
      <c r="C61" s="47" t="s">
        <v>79</v>
      </c>
      <c r="D61" s="45">
        <f>SUMIFS(D$41:D$56,$B$41:$B$56,$C61)</f>
        <v>198808</v>
      </c>
      <c r="E61" s="45">
        <f t="shared" ref="E61:AH61" si="0">SUMIFS(E$41:E$56,$B$41:$B$56,$C61)</f>
        <v>213542</v>
      </c>
      <c r="F61" s="45">
        <f t="shared" si="0"/>
        <v>215473</v>
      </c>
      <c r="G61" s="45">
        <f t="shared" si="0"/>
        <v>217389</v>
      </c>
      <c r="H61" s="45">
        <f t="shared" si="0"/>
        <v>218538</v>
      </c>
      <c r="I61" s="45">
        <f t="shared" si="0"/>
        <v>208873</v>
      </c>
      <c r="J61" s="45">
        <f t="shared" si="0"/>
        <v>208455</v>
      </c>
      <c r="K61" s="45">
        <f t="shared" si="0"/>
        <v>205083</v>
      </c>
      <c r="L61" s="45">
        <f t="shared" si="0"/>
        <v>197232</v>
      </c>
      <c r="M61" s="45">
        <f t="shared" si="0"/>
        <v>189915</v>
      </c>
      <c r="N61" s="45">
        <f t="shared" si="0"/>
        <v>186888</v>
      </c>
      <c r="O61" s="45">
        <f t="shared" si="0"/>
        <v>183186</v>
      </c>
      <c r="P61" s="45">
        <f t="shared" si="0"/>
        <v>179780</v>
      </c>
      <c r="Q61" s="45">
        <f t="shared" si="0"/>
        <v>181791</v>
      </c>
      <c r="R61" s="45">
        <f t="shared" si="0"/>
        <v>175759</v>
      </c>
      <c r="S61" s="45">
        <f t="shared" si="0"/>
        <v>175242</v>
      </c>
      <c r="T61" s="45">
        <f t="shared" si="0"/>
        <v>175765</v>
      </c>
      <c r="U61" s="45">
        <f t="shared" si="0"/>
        <v>166042</v>
      </c>
      <c r="V61" s="45">
        <f t="shared" si="0"/>
        <v>151562</v>
      </c>
      <c r="W61" s="45">
        <f t="shared" si="0"/>
        <v>150021</v>
      </c>
      <c r="X61" s="45">
        <f t="shared" si="0"/>
        <v>152604</v>
      </c>
      <c r="Y61" s="45">
        <f t="shared" si="0"/>
        <v>155531</v>
      </c>
      <c r="Z61" s="45">
        <f t="shared" si="0"/>
        <v>157957</v>
      </c>
      <c r="AA61" s="45">
        <f t="shared" si="0"/>
        <v>160574</v>
      </c>
      <c r="AB61" s="45">
        <f t="shared" si="0"/>
        <v>158498</v>
      </c>
      <c r="AC61" s="45">
        <f t="shared" si="0"/>
        <v>162933</v>
      </c>
      <c r="AD61" s="45">
        <f t="shared" si="0"/>
        <v>143545</v>
      </c>
      <c r="AE61" s="45">
        <f t="shared" si="0"/>
        <v>124194</v>
      </c>
      <c r="AF61" s="45">
        <f t="shared" si="0"/>
        <v>126455</v>
      </c>
      <c r="AG61" s="45">
        <f t="shared" si="0"/>
        <v>131338</v>
      </c>
      <c r="AH61" s="45">
        <f t="shared" si="0"/>
        <v>133135</v>
      </c>
    </row>
    <row r="62" spans="2:34">
      <c r="B62" t="s">
        <v>6978</v>
      </c>
      <c r="C62" s="47" t="s">
        <v>79</v>
      </c>
      <c r="D62" s="45">
        <f>SUMIFS(D$5:D$20,$C$5:$C$20,$C62)</f>
        <v>198710</v>
      </c>
      <c r="E62" s="45">
        <f t="shared" ref="E62:AH62" si="1">SUMIFS(E$5:E$20,$C$5:$C$20,$C62)</f>
        <v>229041.2688995788</v>
      </c>
      <c r="F62" s="45">
        <f t="shared" si="1"/>
        <v>235427.06375389124</v>
      </c>
      <c r="G62" s="45">
        <f t="shared" si="1"/>
        <v>248260.05533611524</v>
      </c>
      <c r="H62" s="45">
        <f t="shared" si="1"/>
        <v>249365.2890609001</v>
      </c>
      <c r="I62" s="45">
        <f t="shared" si="1"/>
        <v>237084.91434106851</v>
      </c>
      <c r="J62" s="45">
        <f t="shared" si="1"/>
        <v>234014.8206611106</v>
      </c>
      <c r="K62" s="45">
        <f t="shared" si="1"/>
        <v>227874.63330119482</v>
      </c>
      <c r="L62" s="45">
        <f t="shared" si="1"/>
        <v>215594.25858136322</v>
      </c>
      <c r="M62" s="45">
        <f t="shared" si="1"/>
        <v>206383.97754148956</v>
      </c>
      <c r="N62" s="45">
        <f t="shared" si="1"/>
        <v>200243.79018157374</v>
      </c>
      <c r="O62" s="45">
        <f t="shared" si="1"/>
        <v>194103.60282165796</v>
      </c>
      <c r="P62" s="45">
        <f t="shared" si="1"/>
        <v>187963.41546174217</v>
      </c>
      <c r="Q62" s="45">
        <f t="shared" si="1"/>
        <v>187963.41546174217</v>
      </c>
      <c r="R62" s="45">
        <f t="shared" si="1"/>
        <v>178139.1156858769</v>
      </c>
      <c r="S62" s="45">
        <f t="shared" si="1"/>
        <v>181878.78217793963</v>
      </c>
      <c r="T62" s="45">
        <f t="shared" si="1"/>
        <v>177517.49481315393</v>
      </c>
      <c r="U62" s="45">
        <f t="shared" si="1"/>
        <v>173156.20744836822</v>
      </c>
      <c r="V62" s="45">
        <f t="shared" si="1"/>
        <v>168794.92008358112</v>
      </c>
      <c r="W62" s="45">
        <f t="shared" si="1"/>
        <v>164433.63271879542</v>
      </c>
      <c r="X62" s="45">
        <f t="shared" si="1"/>
        <v>160072.34535400971</v>
      </c>
      <c r="Y62" s="45">
        <f t="shared" si="1"/>
        <v>155711.05798922401</v>
      </c>
      <c r="Z62" s="45">
        <f t="shared" si="1"/>
        <v>151349.77062443833</v>
      </c>
      <c r="AA62" s="45">
        <f t="shared" si="1"/>
        <v>146988.48325965262</v>
      </c>
      <c r="AB62" s="45">
        <f t="shared" si="1"/>
        <v>142627.19589486692</v>
      </c>
      <c r="AC62" s="45">
        <f t="shared" si="1"/>
        <v>138265.90853007982</v>
      </c>
      <c r="AD62" s="45">
        <f t="shared" si="1"/>
        <v>133904.62116529411</v>
      </c>
      <c r="AE62" s="45">
        <f t="shared" si="1"/>
        <v>129543.33380050841</v>
      </c>
      <c r="AF62" s="45">
        <f t="shared" si="1"/>
        <v>125182.0464357227</v>
      </c>
      <c r="AG62" s="45">
        <f t="shared" si="1"/>
        <v>120820.75907093701</v>
      </c>
      <c r="AH62" s="45">
        <f t="shared" si="1"/>
        <v>116459.47170615131</v>
      </c>
    </row>
    <row r="63" spans="2:34">
      <c r="B63" t="s">
        <v>6979</v>
      </c>
      <c r="C63" s="47" t="s">
        <v>80</v>
      </c>
      <c r="D63" s="45">
        <f t="shared" ref="D63:AH63" si="2">SUMIFS(D$41:D$56,$B$41:$B$56,$C63)</f>
        <v>154017</v>
      </c>
      <c r="E63" s="45">
        <f t="shared" si="2"/>
        <v>146415</v>
      </c>
      <c r="F63" s="45">
        <f t="shared" si="2"/>
        <v>149449</v>
      </c>
      <c r="G63" s="45">
        <f t="shared" si="2"/>
        <v>153685</v>
      </c>
      <c r="H63" s="45">
        <f t="shared" si="2"/>
        <v>158044</v>
      </c>
      <c r="I63" s="45">
        <f t="shared" si="2"/>
        <v>168450</v>
      </c>
      <c r="J63" s="45">
        <f t="shared" si="2"/>
        <v>176221</v>
      </c>
      <c r="K63" s="45">
        <f t="shared" si="2"/>
        <v>184603</v>
      </c>
      <c r="L63" s="45">
        <f t="shared" si="2"/>
        <v>194144</v>
      </c>
      <c r="M63" s="45">
        <f t="shared" si="2"/>
        <v>202200</v>
      </c>
      <c r="N63" s="45">
        <f t="shared" si="2"/>
        <v>209510</v>
      </c>
      <c r="O63" s="45">
        <f t="shared" si="2"/>
        <v>217173</v>
      </c>
      <c r="P63" s="45">
        <f t="shared" si="2"/>
        <v>225422</v>
      </c>
      <c r="Q63" s="45">
        <f t="shared" si="2"/>
        <v>232149</v>
      </c>
      <c r="R63" s="45">
        <f t="shared" si="2"/>
        <v>242988</v>
      </c>
      <c r="S63" s="45">
        <f t="shared" si="2"/>
        <v>251228</v>
      </c>
      <c r="T63" s="45">
        <f t="shared" si="2"/>
        <v>259022</v>
      </c>
      <c r="U63" s="45">
        <f t="shared" si="2"/>
        <v>267622</v>
      </c>
      <c r="V63" s="45">
        <f t="shared" si="2"/>
        <v>279119</v>
      </c>
      <c r="W63" s="45">
        <f t="shared" si="2"/>
        <v>287410</v>
      </c>
      <c r="X63" s="45">
        <f t="shared" si="2"/>
        <v>290353</v>
      </c>
      <c r="Y63" s="45">
        <f t="shared" si="2"/>
        <v>295337</v>
      </c>
      <c r="Z63" s="45">
        <f t="shared" si="2"/>
        <v>305011</v>
      </c>
      <c r="AA63" s="45">
        <f t="shared" si="2"/>
        <v>302442</v>
      </c>
      <c r="AB63" s="45">
        <f t="shared" si="2"/>
        <v>293679</v>
      </c>
      <c r="AC63" s="45">
        <f t="shared" si="2"/>
        <v>291561</v>
      </c>
      <c r="AD63" s="45">
        <f t="shared" si="2"/>
        <v>299331</v>
      </c>
      <c r="AE63" s="45">
        <f t="shared" si="2"/>
        <v>288067</v>
      </c>
      <c r="AF63" s="45">
        <f t="shared" si="2"/>
        <v>290384</v>
      </c>
      <c r="AG63" s="45">
        <f t="shared" si="2"/>
        <v>288288</v>
      </c>
      <c r="AH63" s="45">
        <f t="shared" si="2"/>
        <v>292569</v>
      </c>
    </row>
    <row r="64" spans="2:34">
      <c r="B64" t="s">
        <v>6978</v>
      </c>
      <c r="C64" s="47" t="s">
        <v>80</v>
      </c>
      <c r="D64" s="45">
        <f t="shared" ref="D64:AH64" si="3">SUMIFS(D$5:D$20,$C$5:$C$20,$C64)</f>
        <v>149391</v>
      </c>
      <c r="E64" s="45">
        <f t="shared" si="3"/>
        <v>138789.99086908056</v>
      </c>
      <c r="F64" s="45">
        <f t="shared" si="3"/>
        <v>145470.97978609728</v>
      </c>
      <c r="G64" s="45">
        <f t="shared" si="3"/>
        <v>148875.26258099926</v>
      </c>
      <c r="H64" s="45">
        <f t="shared" si="3"/>
        <v>160310.16119977256</v>
      </c>
      <c r="I64" s="45">
        <f t="shared" si="3"/>
        <v>168696.64879510307</v>
      </c>
      <c r="J64" s="45">
        <f t="shared" si="3"/>
        <v>170375.28922651432</v>
      </c>
      <c r="K64" s="45">
        <f t="shared" si="3"/>
        <v>173732.57008933675</v>
      </c>
      <c r="L64" s="45">
        <f t="shared" si="3"/>
        <v>174565.17574331674</v>
      </c>
      <c r="M64" s="45">
        <f t="shared" si="3"/>
        <v>182958.3779003729</v>
      </c>
      <c r="N64" s="45">
        <f t="shared" si="3"/>
        <v>186315.65876319533</v>
      </c>
      <c r="O64" s="45">
        <f t="shared" si="3"/>
        <v>189672.93962601782</v>
      </c>
      <c r="P64" s="45">
        <f t="shared" si="3"/>
        <v>193030.22048884028</v>
      </c>
      <c r="Q64" s="45">
        <f t="shared" si="3"/>
        <v>193030.22048884028</v>
      </c>
      <c r="R64" s="45">
        <f t="shared" si="3"/>
        <v>198401.86986935622</v>
      </c>
      <c r="S64" s="45">
        <f t="shared" si="3"/>
        <v>206719.61314225901</v>
      </c>
      <c r="T64" s="45">
        <f t="shared" si="3"/>
        <v>211201.7749387472</v>
      </c>
      <c r="U64" s="45">
        <f t="shared" si="3"/>
        <v>215683.93673523699</v>
      </c>
      <c r="V64" s="45">
        <f t="shared" si="3"/>
        <v>220166.09853172526</v>
      </c>
      <c r="W64" s="45">
        <f t="shared" si="3"/>
        <v>224648.26032821345</v>
      </c>
      <c r="X64" s="45">
        <f t="shared" si="3"/>
        <v>229130.4221247017</v>
      </c>
      <c r="Y64" s="45">
        <f t="shared" si="3"/>
        <v>233612.58392119146</v>
      </c>
      <c r="Z64" s="45">
        <f t="shared" si="3"/>
        <v>238094.7457176797</v>
      </c>
      <c r="AA64" s="45">
        <f t="shared" si="3"/>
        <v>242576.90751416798</v>
      </c>
      <c r="AB64" s="45">
        <f t="shared" si="3"/>
        <v>247059.06931065771</v>
      </c>
      <c r="AC64" s="45">
        <f t="shared" si="3"/>
        <v>251541.23110714596</v>
      </c>
      <c r="AD64" s="45">
        <f t="shared" si="3"/>
        <v>256023.39290363417</v>
      </c>
      <c r="AE64" s="45">
        <f t="shared" si="3"/>
        <v>260505.55470012396</v>
      </c>
      <c r="AF64" s="45">
        <f t="shared" si="3"/>
        <v>264987.71649661224</v>
      </c>
      <c r="AG64" s="45">
        <f t="shared" si="3"/>
        <v>269469.8782931004</v>
      </c>
      <c r="AH64" s="45">
        <f t="shared" si="3"/>
        <v>273952.04008959024</v>
      </c>
    </row>
    <row r="65" spans="2:34">
      <c r="B65" t="s">
        <v>6979</v>
      </c>
      <c r="C65" s="47" t="s">
        <v>81</v>
      </c>
      <c r="D65" s="45">
        <f t="shared" ref="D65:AH65" si="4">SUMIFS(D$41:D$56,$B$41:$B$56,$C65)</f>
        <v>146642</v>
      </c>
      <c r="E65" s="45">
        <f t="shared" si="4"/>
        <v>146642</v>
      </c>
      <c r="F65" s="45">
        <f t="shared" si="4"/>
        <v>146642</v>
      </c>
      <c r="G65" s="45">
        <f t="shared" si="4"/>
        <v>146642</v>
      </c>
      <c r="H65" s="45">
        <f t="shared" si="4"/>
        <v>146642</v>
      </c>
      <c r="I65" s="45">
        <f t="shared" si="4"/>
        <v>143489</v>
      </c>
      <c r="J65" s="45">
        <f t="shared" si="4"/>
        <v>134028</v>
      </c>
      <c r="K65" s="45">
        <f t="shared" si="4"/>
        <v>127721</v>
      </c>
      <c r="L65" s="45">
        <f t="shared" si="4"/>
        <v>124567</v>
      </c>
      <c r="M65" s="45">
        <f t="shared" si="4"/>
        <v>124567</v>
      </c>
      <c r="N65" s="45">
        <f t="shared" si="4"/>
        <v>124567</v>
      </c>
      <c r="O65" s="45">
        <f t="shared" si="4"/>
        <v>124567</v>
      </c>
      <c r="P65" s="45">
        <f t="shared" si="4"/>
        <v>124567</v>
      </c>
      <c r="Q65" s="45">
        <f t="shared" si="4"/>
        <v>124567</v>
      </c>
      <c r="R65" s="45">
        <f t="shared" si="4"/>
        <v>121414</v>
      </c>
      <c r="S65" s="45">
        <f t="shared" si="4"/>
        <v>118260</v>
      </c>
      <c r="T65" s="45">
        <f t="shared" si="4"/>
        <v>118260</v>
      </c>
      <c r="U65" s="45">
        <f t="shared" si="4"/>
        <v>121414</v>
      </c>
      <c r="V65" s="45">
        <f t="shared" si="4"/>
        <v>124567</v>
      </c>
      <c r="W65" s="45">
        <f t="shared" si="4"/>
        <v>124567</v>
      </c>
      <c r="X65" s="45">
        <f t="shared" si="4"/>
        <v>124567</v>
      </c>
      <c r="Y65" s="45">
        <f t="shared" si="4"/>
        <v>118260</v>
      </c>
      <c r="Z65" s="45">
        <f t="shared" si="4"/>
        <v>105646</v>
      </c>
      <c r="AA65" s="45">
        <f t="shared" si="4"/>
        <v>105646</v>
      </c>
      <c r="AB65" s="45">
        <f t="shared" si="4"/>
        <v>105646</v>
      </c>
      <c r="AC65" s="45">
        <f t="shared" si="4"/>
        <v>99338.4</v>
      </c>
      <c r="AD65" s="45">
        <f t="shared" si="4"/>
        <v>89877.6</v>
      </c>
      <c r="AE65" s="45">
        <f t="shared" si="4"/>
        <v>89877.6</v>
      </c>
      <c r="AF65" s="45">
        <f t="shared" si="4"/>
        <v>89877.6</v>
      </c>
      <c r="AG65" s="45">
        <f t="shared" si="4"/>
        <v>80416.800000000003</v>
      </c>
      <c r="AH65" s="45">
        <f t="shared" si="4"/>
        <v>80416.800000000003</v>
      </c>
    </row>
    <row r="66" spans="2:34">
      <c r="B66" t="s">
        <v>6978</v>
      </c>
      <c r="C66" s="47" t="s">
        <v>81</v>
      </c>
      <c r="D66" s="45">
        <f t="shared" ref="D66:AH66" si="5">SUMIFS(D$5:D$20,$C$5:$C$20,$C66)</f>
        <v>160184</v>
      </c>
      <c r="E66" s="45">
        <f t="shared" si="5"/>
        <v>155546.75984037938</v>
      </c>
      <c r="F66" s="45">
        <f t="shared" si="5"/>
        <v>164381.05857370721</v>
      </c>
      <c r="G66" s="45">
        <f t="shared" si="5"/>
        <v>169113.71860941857</v>
      </c>
      <c r="H66" s="45">
        <f t="shared" si="5"/>
        <v>171953.31463084536</v>
      </c>
      <c r="I66" s="45">
        <f t="shared" si="5"/>
        <v>159963.90920704333</v>
      </c>
      <c r="J66" s="45">
        <f t="shared" si="5"/>
        <v>149552.05712847834</v>
      </c>
      <c r="K66" s="45">
        <f t="shared" si="5"/>
        <v>139140.20504991341</v>
      </c>
      <c r="L66" s="45">
        <f t="shared" si="5"/>
        <v>133145.50233801239</v>
      </c>
      <c r="M66" s="45">
        <f t="shared" si="5"/>
        <v>128728.35297134846</v>
      </c>
      <c r="N66" s="45">
        <f t="shared" si="5"/>
        <v>128728.35297134846</v>
      </c>
      <c r="O66" s="45">
        <f t="shared" si="5"/>
        <v>128728.35297134846</v>
      </c>
      <c r="P66" s="45">
        <f t="shared" si="5"/>
        <v>128728.35297134846</v>
      </c>
      <c r="Q66" s="45">
        <f t="shared" si="5"/>
        <v>128728.35297134846</v>
      </c>
      <c r="R66" s="45">
        <f t="shared" si="5"/>
        <v>122418.13959040001</v>
      </c>
      <c r="S66" s="45">
        <f t="shared" si="5"/>
        <v>118580.92888208097</v>
      </c>
      <c r="T66" s="45">
        <f t="shared" si="5"/>
        <v>115440.47090124065</v>
      </c>
      <c r="U66" s="45">
        <f t="shared" si="5"/>
        <v>112300.01292040109</v>
      </c>
      <c r="V66" s="45">
        <f t="shared" si="5"/>
        <v>109159.55493956078</v>
      </c>
      <c r="W66" s="45">
        <f t="shared" si="5"/>
        <v>106019.0969587212</v>
      </c>
      <c r="X66" s="45">
        <f t="shared" si="5"/>
        <v>102878.63897788091</v>
      </c>
      <c r="Y66" s="45">
        <f t="shared" si="5"/>
        <v>99738.180997041345</v>
      </c>
      <c r="Z66" s="45">
        <f t="shared" si="5"/>
        <v>96597.72301620178</v>
      </c>
      <c r="AA66" s="45">
        <f t="shared" si="5"/>
        <v>93457.265035361488</v>
      </c>
      <c r="AB66" s="45">
        <f t="shared" si="5"/>
        <v>90316.807054521923</v>
      </c>
      <c r="AC66" s="45">
        <f t="shared" si="5"/>
        <v>87176.349073681602</v>
      </c>
      <c r="AD66" s="45">
        <f t="shared" si="5"/>
        <v>84035.891092842037</v>
      </c>
      <c r="AE66" s="45">
        <f t="shared" si="5"/>
        <v>80895.433112001745</v>
      </c>
      <c r="AF66" s="45">
        <f t="shared" si="5"/>
        <v>77754.97513116218</v>
      </c>
      <c r="AG66" s="45">
        <f t="shared" si="5"/>
        <v>74614.517150322601</v>
      </c>
      <c r="AH66" s="45">
        <f t="shared" si="5"/>
        <v>71474.059169482309</v>
      </c>
    </row>
    <row r="67" spans="2:34">
      <c r="B67" t="s">
        <v>6979</v>
      </c>
      <c r="C67" s="47" t="s">
        <v>82</v>
      </c>
      <c r="D67" s="45">
        <f t="shared" ref="D67:AH67" si="6">SUMIFS(D$41:D$56,$B$41:$B$56,$C67)</f>
        <v>2454.41</v>
      </c>
      <c r="E67" s="45">
        <f t="shared" si="6"/>
        <v>2454.41</v>
      </c>
      <c r="F67" s="45">
        <f t="shared" si="6"/>
        <v>2454.41</v>
      </c>
      <c r="G67" s="45">
        <f t="shared" si="6"/>
        <v>2454.41</v>
      </c>
      <c r="H67" s="45">
        <f t="shared" si="6"/>
        <v>2454.41</v>
      </c>
      <c r="I67" s="45">
        <f t="shared" si="6"/>
        <v>2454.41</v>
      </c>
      <c r="J67" s="45">
        <f t="shared" si="6"/>
        <v>2454.41</v>
      </c>
      <c r="K67" s="45">
        <f t="shared" si="6"/>
        <v>2454.41</v>
      </c>
      <c r="L67" s="45">
        <f t="shared" si="6"/>
        <v>2454.41</v>
      </c>
      <c r="M67" s="45">
        <f t="shared" si="6"/>
        <v>2454.41</v>
      </c>
      <c r="N67" s="45">
        <f t="shared" si="6"/>
        <v>2454.41</v>
      </c>
      <c r="O67" s="45">
        <f t="shared" si="6"/>
        <v>2454.41</v>
      </c>
      <c r="P67" s="45">
        <f t="shared" si="6"/>
        <v>2454.41</v>
      </c>
      <c r="Q67" s="45">
        <f t="shared" si="6"/>
        <v>2454.41</v>
      </c>
      <c r="R67" s="45">
        <f t="shared" si="6"/>
        <v>2454.41</v>
      </c>
      <c r="S67" s="45">
        <f t="shared" si="6"/>
        <v>2454.41</v>
      </c>
      <c r="T67" s="45">
        <f t="shared" si="6"/>
        <v>2454.41</v>
      </c>
      <c r="U67" s="45">
        <f t="shared" si="6"/>
        <v>2454.41</v>
      </c>
      <c r="V67" s="45">
        <f t="shared" si="6"/>
        <v>2454.41</v>
      </c>
      <c r="W67" s="45">
        <f t="shared" si="6"/>
        <v>2454.41</v>
      </c>
      <c r="X67" s="45">
        <f t="shared" si="6"/>
        <v>2454.41</v>
      </c>
      <c r="Y67" s="45">
        <f t="shared" si="6"/>
        <v>2454.41</v>
      </c>
      <c r="Z67" s="45">
        <f t="shared" si="6"/>
        <v>2454.41</v>
      </c>
      <c r="AA67" s="45">
        <f t="shared" si="6"/>
        <v>2454.41</v>
      </c>
      <c r="AB67" s="45">
        <f t="shared" si="6"/>
        <v>2454.41</v>
      </c>
      <c r="AC67" s="45">
        <f t="shared" si="6"/>
        <v>2454.41</v>
      </c>
      <c r="AD67" s="45">
        <f t="shared" si="6"/>
        <v>2454.41</v>
      </c>
      <c r="AE67" s="45">
        <f t="shared" si="6"/>
        <v>2454.41</v>
      </c>
      <c r="AF67" s="45">
        <f t="shared" si="6"/>
        <v>2454.41</v>
      </c>
      <c r="AG67" s="45">
        <f t="shared" si="6"/>
        <v>2454.41</v>
      </c>
      <c r="AH67" s="45">
        <f t="shared" si="6"/>
        <v>2454.41</v>
      </c>
    </row>
    <row r="68" spans="2:34">
      <c r="B68" t="s">
        <v>6978</v>
      </c>
      <c r="C68" s="47" t="s">
        <v>82</v>
      </c>
      <c r="D68" s="45">
        <f t="shared" ref="D68:AH68" si="7">SUMIFS(D$5:D$20,$C$5:$C$20,$C68)</f>
        <v>3877</v>
      </c>
      <c r="E68" s="45">
        <f t="shared" si="7"/>
        <v>3521</v>
      </c>
      <c r="F68" s="45">
        <f t="shared" si="7"/>
        <v>3550</v>
      </c>
      <c r="G68" s="45">
        <f t="shared" si="7"/>
        <v>3569</v>
      </c>
      <c r="H68" s="45">
        <f t="shared" si="7"/>
        <v>3588</v>
      </c>
      <c r="I68" s="45">
        <f t="shared" si="7"/>
        <v>3612</v>
      </c>
      <c r="J68" s="45">
        <f t="shared" si="7"/>
        <v>3641</v>
      </c>
      <c r="K68" s="45">
        <f t="shared" si="7"/>
        <v>3670</v>
      </c>
      <c r="L68" s="45">
        <f t="shared" si="7"/>
        <v>3704</v>
      </c>
      <c r="M68" s="45">
        <f t="shared" si="7"/>
        <v>3742</v>
      </c>
      <c r="N68" s="45">
        <f t="shared" si="7"/>
        <v>3781</v>
      </c>
      <c r="O68" s="45">
        <f t="shared" si="7"/>
        <v>3831</v>
      </c>
      <c r="P68" s="45">
        <f t="shared" si="7"/>
        <v>3892</v>
      </c>
      <c r="Q68" s="45">
        <f t="shared" si="7"/>
        <v>3950</v>
      </c>
      <c r="R68" s="45">
        <f t="shared" si="7"/>
        <v>3999</v>
      </c>
      <c r="S68" s="45">
        <f t="shared" si="7"/>
        <v>3930.9809523809527</v>
      </c>
      <c r="T68" s="45">
        <f t="shared" si="7"/>
        <v>3956.2952380952338</v>
      </c>
      <c r="U68" s="45">
        <f t="shared" si="7"/>
        <v>3981.6095238095222</v>
      </c>
      <c r="V68" s="45">
        <f t="shared" si="7"/>
        <v>4006.9238095238106</v>
      </c>
      <c r="W68" s="45">
        <f t="shared" si="7"/>
        <v>4032.2380952380918</v>
      </c>
      <c r="X68" s="45">
        <f t="shared" si="7"/>
        <v>4057.5523809523802</v>
      </c>
      <c r="Y68" s="45">
        <f t="shared" si="7"/>
        <v>4082.8666666666686</v>
      </c>
      <c r="Z68" s="45">
        <f t="shared" si="7"/>
        <v>4108.1809523809497</v>
      </c>
      <c r="AA68" s="45">
        <f t="shared" si="7"/>
        <v>4133.4952380952382</v>
      </c>
      <c r="AB68" s="45">
        <f t="shared" si="7"/>
        <v>4158.8095238095193</v>
      </c>
      <c r="AC68" s="45">
        <f t="shared" si="7"/>
        <v>4184.1238095238077</v>
      </c>
      <c r="AD68" s="45">
        <f t="shared" si="7"/>
        <v>4209.4380952380961</v>
      </c>
      <c r="AE68" s="45">
        <f t="shared" si="7"/>
        <v>4234.7523809523773</v>
      </c>
      <c r="AF68" s="45">
        <f t="shared" si="7"/>
        <v>4260.0666666666657</v>
      </c>
      <c r="AG68" s="45">
        <f t="shared" si="7"/>
        <v>4285.3809523809541</v>
      </c>
      <c r="AH68" s="45">
        <f t="shared" si="7"/>
        <v>4310.6952380952353</v>
      </c>
    </row>
    <row r="69" spans="2:34">
      <c r="B69" t="s">
        <v>6979</v>
      </c>
      <c r="C69" s="47" t="s">
        <v>83</v>
      </c>
      <c r="D69" s="45">
        <f t="shared" ref="D69:AH69" si="8">SUMIFS(D$41:D$56,$B$41:$B$56,$C69)</f>
        <v>7293.52</v>
      </c>
      <c r="E69" s="45">
        <f t="shared" si="8"/>
        <v>11579.1</v>
      </c>
      <c r="F69" s="45">
        <f t="shared" si="8"/>
        <v>14749.6</v>
      </c>
      <c r="G69" s="45">
        <f t="shared" si="8"/>
        <v>16250.4</v>
      </c>
      <c r="H69" s="45">
        <f t="shared" si="8"/>
        <v>18038</v>
      </c>
      <c r="I69" s="45">
        <f t="shared" si="8"/>
        <v>22604.400000000001</v>
      </c>
      <c r="J69" s="45">
        <f t="shared" si="8"/>
        <v>26129.200000000001</v>
      </c>
      <c r="K69" s="45">
        <f t="shared" si="8"/>
        <v>30369.200000000001</v>
      </c>
      <c r="L69" s="45">
        <f t="shared" si="8"/>
        <v>35358.199999999997</v>
      </c>
      <c r="M69" s="45">
        <f t="shared" si="8"/>
        <v>40631.599999999999</v>
      </c>
      <c r="N69" s="45">
        <f t="shared" si="8"/>
        <v>45228.1</v>
      </c>
      <c r="O69" s="45">
        <f t="shared" si="8"/>
        <v>50600.1</v>
      </c>
      <c r="P69" s="45">
        <f t="shared" si="8"/>
        <v>55907.6</v>
      </c>
      <c r="Q69" s="45">
        <f t="shared" si="8"/>
        <v>60787</v>
      </c>
      <c r="R69" s="45">
        <f t="shared" si="8"/>
        <v>68766.7</v>
      </c>
      <c r="S69" s="45">
        <f t="shared" si="8"/>
        <v>76663.7</v>
      </c>
      <c r="T69" s="45">
        <f t="shared" si="8"/>
        <v>83548.399999999994</v>
      </c>
      <c r="U69" s="45">
        <f t="shared" si="8"/>
        <v>92987.199999999997</v>
      </c>
      <c r="V69" s="45">
        <f t="shared" si="8"/>
        <v>103000</v>
      </c>
      <c r="W69" s="45">
        <f t="shared" si="8"/>
        <v>110566</v>
      </c>
      <c r="X69" s="45">
        <f t="shared" si="8"/>
        <v>119104</v>
      </c>
      <c r="Y69" s="45">
        <f t="shared" si="8"/>
        <v>128237</v>
      </c>
      <c r="Z69" s="45">
        <f t="shared" si="8"/>
        <v>137398</v>
      </c>
      <c r="AA69" s="45">
        <f t="shared" si="8"/>
        <v>146319</v>
      </c>
      <c r="AB69" s="45">
        <f t="shared" si="8"/>
        <v>158674</v>
      </c>
      <c r="AC69" s="45">
        <f t="shared" si="8"/>
        <v>167853</v>
      </c>
      <c r="AD69" s="45">
        <f t="shared" si="8"/>
        <v>181851</v>
      </c>
      <c r="AE69" s="45">
        <f t="shared" si="8"/>
        <v>198021</v>
      </c>
      <c r="AF69" s="45">
        <f t="shared" si="8"/>
        <v>203481</v>
      </c>
      <c r="AG69" s="45">
        <f t="shared" si="8"/>
        <v>212639</v>
      </c>
      <c r="AH69" s="45">
        <f t="shared" si="8"/>
        <v>217277</v>
      </c>
    </row>
    <row r="70" spans="2:34">
      <c r="B70" t="s">
        <v>6978</v>
      </c>
      <c r="C70" s="47" t="s">
        <v>83</v>
      </c>
      <c r="D70" s="45">
        <f t="shared" ref="D70:AH70" si="9">SUMIFS(D$5:D$20,$C$5:$C$20,$C70)</f>
        <v>3139</v>
      </c>
      <c r="E70" s="45">
        <f t="shared" si="9"/>
        <v>4333</v>
      </c>
      <c r="F70" s="45">
        <f t="shared" si="9"/>
        <v>6061</v>
      </c>
      <c r="G70" s="45">
        <f t="shared" si="9"/>
        <v>9038</v>
      </c>
      <c r="H70" s="45">
        <f t="shared" si="9"/>
        <v>13591</v>
      </c>
      <c r="I70" s="45">
        <f t="shared" si="9"/>
        <v>18670</v>
      </c>
      <c r="J70" s="45">
        <f t="shared" si="9"/>
        <v>23552</v>
      </c>
      <c r="K70" s="45">
        <f t="shared" si="9"/>
        <v>27974</v>
      </c>
      <c r="L70" s="45">
        <f t="shared" si="9"/>
        <v>32134</v>
      </c>
      <c r="M70" s="45">
        <f t="shared" si="9"/>
        <v>36148</v>
      </c>
      <c r="N70" s="45">
        <f t="shared" si="9"/>
        <v>40116</v>
      </c>
      <c r="O70" s="45">
        <f t="shared" si="9"/>
        <v>44003</v>
      </c>
      <c r="P70" s="45">
        <f t="shared" si="9"/>
        <v>48042</v>
      </c>
      <c r="Q70" s="45">
        <f t="shared" si="9"/>
        <v>52500</v>
      </c>
      <c r="R70" s="45">
        <f t="shared" si="9"/>
        <v>57483</v>
      </c>
      <c r="S70" s="45">
        <f t="shared" si="9"/>
        <v>60422.399999999441</v>
      </c>
      <c r="T70" s="45">
        <f t="shared" si="9"/>
        <v>64501.999999999069</v>
      </c>
      <c r="U70" s="45">
        <f t="shared" si="9"/>
        <v>68581.599999999627</v>
      </c>
      <c r="V70" s="45">
        <f t="shared" si="9"/>
        <v>72661.199999999255</v>
      </c>
      <c r="W70" s="45">
        <f t="shared" si="9"/>
        <v>76740.799999998882</v>
      </c>
      <c r="X70" s="45">
        <f t="shared" si="9"/>
        <v>80820.399999999441</v>
      </c>
      <c r="Y70" s="45">
        <f t="shared" si="9"/>
        <v>84899.999999999069</v>
      </c>
      <c r="Z70" s="45">
        <f t="shared" si="9"/>
        <v>88979.599999999627</v>
      </c>
      <c r="AA70" s="45">
        <f t="shared" si="9"/>
        <v>93059.199999999255</v>
      </c>
      <c r="AB70" s="45">
        <f t="shared" si="9"/>
        <v>97138.799999998882</v>
      </c>
      <c r="AC70" s="45">
        <f t="shared" si="9"/>
        <v>101218.39999999944</v>
      </c>
      <c r="AD70" s="45">
        <f t="shared" si="9"/>
        <v>105297.99999999907</v>
      </c>
      <c r="AE70" s="45">
        <f t="shared" si="9"/>
        <v>109377.59999999963</v>
      </c>
      <c r="AF70" s="45">
        <f t="shared" si="9"/>
        <v>113457.19999999925</v>
      </c>
      <c r="AG70" s="45">
        <f t="shared" si="9"/>
        <v>117536.79999999888</v>
      </c>
      <c r="AH70" s="45">
        <f t="shared" si="9"/>
        <v>121616.39999999944</v>
      </c>
    </row>
    <row r="71" spans="2:34">
      <c r="B71" t="s">
        <v>6979</v>
      </c>
      <c r="C71" s="47" t="s">
        <v>84</v>
      </c>
      <c r="D71" s="45">
        <f t="shared" ref="D71:AH71" si="10">SUMIFS(D$41:D$56,$B$41:$B$56,$C71)</f>
        <v>15418.4</v>
      </c>
      <c r="E71" s="45">
        <f t="shared" si="10"/>
        <v>17777.5</v>
      </c>
      <c r="F71" s="45">
        <f t="shared" si="10"/>
        <v>19779.5</v>
      </c>
      <c r="G71" s="45">
        <f t="shared" si="10"/>
        <v>20892.599999999999</v>
      </c>
      <c r="H71" s="45">
        <f t="shared" si="10"/>
        <v>22221.8</v>
      </c>
      <c r="I71" s="45">
        <f t="shared" si="10"/>
        <v>25332.9</v>
      </c>
      <c r="J71" s="45">
        <f t="shared" si="10"/>
        <v>27698.9</v>
      </c>
      <c r="K71" s="45">
        <f t="shared" si="10"/>
        <v>30588.1</v>
      </c>
      <c r="L71" s="45">
        <f t="shared" si="10"/>
        <v>33996</v>
      </c>
      <c r="M71" s="45">
        <f t="shared" si="10"/>
        <v>37548.800000000003</v>
      </c>
      <c r="N71" s="45">
        <f t="shared" si="10"/>
        <v>40699.5</v>
      </c>
      <c r="O71" s="45">
        <f t="shared" si="10"/>
        <v>44529.2</v>
      </c>
      <c r="P71" s="45">
        <f t="shared" si="10"/>
        <v>48977.8</v>
      </c>
      <c r="Q71" s="45">
        <f t="shared" si="10"/>
        <v>53526</v>
      </c>
      <c r="R71" s="45">
        <f t="shared" si="10"/>
        <v>60251.1</v>
      </c>
      <c r="S71" s="45">
        <f t="shared" si="10"/>
        <v>67186.100000000006</v>
      </c>
      <c r="T71" s="45">
        <f t="shared" si="10"/>
        <v>73413.600000000006</v>
      </c>
      <c r="U71" s="45">
        <f t="shared" si="10"/>
        <v>82477.2</v>
      </c>
      <c r="V71" s="45">
        <f t="shared" si="10"/>
        <v>91828.3</v>
      </c>
      <c r="W71" s="45">
        <f t="shared" si="10"/>
        <v>100014</v>
      </c>
      <c r="X71" s="45">
        <f t="shared" si="10"/>
        <v>108177</v>
      </c>
      <c r="Y71" s="45">
        <f t="shared" si="10"/>
        <v>118349</v>
      </c>
      <c r="Z71" s="45">
        <f t="shared" si="10"/>
        <v>128165</v>
      </c>
      <c r="AA71" s="45">
        <f t="shared" si="10"/>
        <v>138990</v>
      </c>
      <c r="AB71" s="45">
        <f t="shared" si="10"/>
        <v>151787</v>
      </c>
      <c r="AC71" s="45">
        <f t="shared" si="10"/>
        <v>163582</v>
      </c>
      <c r="AD71" s="45">
        <f t="shared" si="10"/>
        <v>179547</v>
      </c>
      <c r="AE71" s="45">
        <f t="shared" si="10"/>
        <v>199438</v>
      </c>
      <c r="AF71" s="45">
        <f t="shared" si="10"/>
        <v>207970</v>
      </c>
      <c r="AG71" s="45">
        <f t="shared" si="10"/>
        <v>220969</v>
      </c>
      <c r="AH71" s="45">
        <f t="shared" si="10"/>
        <v>230775</v>
      </c>
    </row>
    <row r="72" spans="2:34">
      <c r="B72" t="s">
        <v>6978</v>
      </c>
      <c r="C72" s="47" t="s">
        <v>84</v>
      </c>
      <c r="D72" s="45">
        <f t="shared" ref="D72:AH72" si="11">SUMIFS(D$5:D$20,$C$5:$C$20,$C72)</f>
        <v>16611</v>
      </c>
      <c r="E72" s="45">
        <f t="shared" si="11"/>
        <v>21711</v>
      </c>
      <c r="F72" s="45">
        <f t="shared" si="11"/>
        <v>26568</v>
      </c>
      <c r="G72" s="45">
        <f t="shared" si="11"/>
        <v>31222</v>
      </c>
      <c r="H72" s="45">
        <f t="shared" si="11"/>
        <v>35674</v>
      </c>
      <c r="I72" s="45">
        <f t="shared" si="11"/>
        <v>40126</v>
      </c>
      <c r="J72" s="45">
        <f t="shared" si="11"/>
        <v>42802</v>
      </c>
      <c r="K72" s="45">
        <f t="shared" si="11"/>
        <v>43575</v>
      </c>
      <c r="L72" s="45">
        <f t="shared" si="11"/>
        <v>44223</v>
      </c>
      <c r="M72" s="45">
        <f t="shared" si="11"/>
        <v>44870</v>
      </c>
      <c r="N72" s="45">
        <f t="shared" si="11"/>
        <v>45518</v>
      </c>
      <c r="O72" s="45">
        <f t="shared" si="11"/>
        <v>46988</v>
      </c>
      <c r="P72" s="45">
        <f t="shared" si="11"/>
        <v>49956</v>
      </c>
      <c r="Q72" s="45">
        <f t="shared" si="11"/>
        <v>54214</v>
      </c>
      <c r="R72" s="45">
        <f t="shared" si="11"/>
        <v>59080</v>
      </c>
      <c r="S72" s="45">
        <f t="shared" si="11"/>
        <v>60573.371428571641</v>
      </c>
      <c r="T72" s="45">
        <f t="shared" si="11"/>
        <v>63118.892857143655</v>
      </c>
      <c r="U72" s="45">
        <f t="shared" si="11"/>
        <v>65664.414285714738</v>
      </c>
      <c r="V72" s="45">
        <f t="shared" si="11"/>
        <v>68209.935714285821</v>
      </c>
      <c r="W72" s="45">
        <f t="shared" si="11"/>
        <v>70755.457142857835</v>
      </c>
      <c r="X72" s="45">
        <f t="shared" si="11"/>
        <v>73300.978571428917</v>
      </c>
      <c r="Y72" s="45">
        <f t="shared" si="11"/>
        <v>75846.5</v>
      </c>
      <c r="Z72" s="45">
        <f t="shared" si="11"/>
        <v>78392.021428572014</v>
      </c>
      <c r="AA72" s="45">
        <f t="shared" si="11"/>
        <v>80937.542857143097</v>
      </c>
      <c r="AB72" s="45">
        <f t="shared" si="11"/>
        <v>83483.064285715111</v>
      </c>
      <c r="AC72" s="45">
        <f t="shared" si="11"/>
        <v>86028.585714286193</v>
      </c>
      <c r="AD72" s="45">
        <f t="shared" si="11"/>
        <v>88574.107142857276</v>
      </c>
      <c r="AE72" s="45">
        <f t="shared" si="11"/>
        <v>91119.62857142929</v>
      </c>
      <c r="AF72" s="45">
        <f t="shared" si="11"/>
        <v>93665.150000000373</v>
      </c>
      <c r="AG72" s="45">
        <f t="shared" si="11"/>
        <v>96210.671428571455</v>
      </c>
      <c r="AH72" s="45">
        <f t="shared" si="11"/>
        <v>98756.192857143469</v>
      </c>
    </row>
    <row r="73" spans="2:34">
      <c r="B73" t="s">
        <v>6979</v>
      </c>
      <c r="C73" s="47" t="s">
        <v>85</v>
      </c>
      <c r="D73" s="45">
        <f t="shared" ref="D73:AH73" si="12">SUMIFS(D$41:D$56,$B$41:$B$56,$C73)</f>
        <v>0</v>
      </c>
      <c r="E73" s="45">
        <f t="shared" si="12"/>
        <v>0</v>
      </c>
      <c r="F73" s="45">
        <f t="shared" si="12"/>
        <v>0</v>
      </c>
      <c r="G73" s="45">
        <f t="shared" si="12"/>
        <v>0</v>
      </c>
      <c r="H73" s="45">
        <f t="shared" si="12"/>
        <v>0</v>
      </c>
      <c r="I73" s="45">
        <f t="shared" si="12"/>
        <v>0</v>
      </c>
      <c r="J73" s="45">
        <f t="shared" si="12"/>
        <v>0</v>
      </c>
      <c r="K73" s="45">
        <f t="shared" si="12"/>
        <v>0</v>
      </c>
      <c r="L73" s="45">
        <f t="shared" si="12"/>
        <v>0</v>
      </c>
      <c r="M73" s="45">
        <f t="shared" si="12"/>
        <v>0</v>
      </c>
      <c r="N73" s="45">
        <f t="shared" si="12"/>
        <v>0</v>
      </c>
      <c r="O73" s="45">
        <f t="shared" si="12"/>
        <v>0</v>
      </c>
      <c r="P73" s="45">
        <f t="shared" si="12"/>
        <v>0</v>
      </c>
      <c r="Q73" s="45">
        <f t="shared" si="12"/>
        <v>0</v>
      </c>
      <c r="R73" s="45">
        <f t="shared" si="12"/>
        <v>0</v>
      </c>
      <c r="S73" s="45">
        <f t="shared" si="12"/>
        <v>0</v>
      </c>
      <c r="T73" s="45">
        <f t="shared" si="12"/>
        <v>0</v>
      </c>
      <c r="U73" s="45">
        <f t="shared" si="12"/>
        <v>0</v>
      </c>
      <c r="V73" s="45">
        <f t="shared" si="12"/>
        <v>0</v>
      </c>
      <c r="W73" s="45">
        <f t="shared" si="12"/>
        <v>0</v>
      </c>
      <c r="X73" s="45">
        <f t="shared" si="12"/>
        <v>0</v>
      </c>
      <c r="Y73" s="45">
        <f t="shared" si="12"/>
        <v>0</v>
      </c>
      <c r="Z73" s="45">
        <f t="shared" si="12"/>
        <v>0</v>
      </c>
      <c r="AA73" s="45">
        <f t="shared" si="12"/>
        <v>0</v>
      </c>
      <c r="AB73" s="45">
        <f t="shared" si="12"/>
        <v>0</v>
      </c>
      <c r="AC73" s="45">
        <f t="shared" si="12"/>
        <v>0</v>
      </c>
      <c r="AD73" s="45">
        <f t="shared" si="12"/>
        <v>0</v>
      </c>
      <c r="AE73" s="45">
        <f t="shared" si="12"/>
        <v>0</v>
      </c>
      <c r="AF73" s="45">
        <f t="shared" si="12"/>
        <v>0</v>
      </c>
      <c r="AG73" s="45">
        <f t="shared" si="12"/>
        <v>0</v>
      </c>
      <c r="AH73" s="45">
        <f t="shared" si="12"/>
        <v>0</v>
      </c>
    </row>
    <row r="74" spans="2:34">
      <c r="B74" t="s">
        <v>6978</v>
      </c>
      <c r="C74" s="47" t="s">
        <v>85</v>
      </c>
      <c r="D74" s="45">
        <f t="shared" ref="D74:AH74" si="13">SUMIFS(D$5:D$20,$C$5:$C$20,$C74)</f>
        <v>0</v>
      </c>
      <c r="E74" s="45">
        <f t="shared" si="13"/>
        <v>0</v>
      </c>
      <c r="F74" s="45">
        <f t="shared" si="13"/>
        <v>0</v>
      </c>
      <c r="G74" s="45">
        <f t="shared" si="13"/>
        <v>0</v>
      </c>
      <c r="H74" s="45">
        <f t="shared" si="13"/>
        <v>0</v>
      </c>
      <c r="I74" s="45">
        <f t="shared" si="13"/>
        <v>0</v>
      </c>
      <c r="J74" s="45">
        <f t="shared" si="13"/>
        <v>0</v>
      </c>
      <c r="K74" s="45">
        <f t="shared" si="13"/>
        <v>0</v>
      </c>
      <c r="L74" s="45">
        <f t="shared" si="13"/>
        <v>0</v>
      </c>
      <c r="M74" s="45">
        <f t="shared" si="13"/>
        <v>0</v>
      </c>
      <c r="N74" s="45">
        <f t="shared" si="13"/>
        <v>0</v>
      </c>
      <c r="O74" s="45">
        <f t="shared" si="13"/>
        <v>0</v>
      </c>
      <c r="P74" s="45">
        <f t="shared" si="13"/>
        <v>0</v>
      </c>
      <c r="Q74" s="45">
        <f t="shared" si="13"/>
        <v>0</v>
      </c>
      <c r="R74" s="45">
        <f t="shared" si="13"/>
        <v>0</v>
      </c>
      <c r="S74" s="45">
        <f t="shared" si="13"/>
        <v>0</v>
      </c>
      <c r="T74" s="45">
        <f t="shared" si="13"/>
        <v>0</v>
      </c>
      <c r="U74" s="45">
        <f t="shared" si="13"/>
        <v>0</v>
      </c>
      <c r="V74" s="45">
        <f t="shared" si="13"/>
        <v>0</v>
      </c>
      <c r="W74" s="45">
        <f t="shared" si="13"/>
        <v>0</v>
      </c>
      <c r="X74" s="45">
        <f t="shared" si="13"/>
        <v>0</v>
      </c>
      <c r="Y74" s="45">
        <f t="shared" si="13"/>
        <v>0</v>
      </c>
      <c r="Z74" s="45">
        <f t="shared" si="13"/>
        <v>0</v>
      </c>
      <c r="AA74" s="45">
        <f t="shared" si="13"/>
        <v>0</v>
      </c>
      <c r="AB74" s="45">
        <f t="shared" si="13"/>
        <v>0</v>
      </c>
      <c r="AC74" s="45">
        <f t="shared" si="13"/>
        <v>0</v>
      </c>
      <c r="AD74" s="45">
        <f t="shared" si="13"/>
        <v>0</v>
      </c>
      <c r="AE74" s="45">
        <f t="shared" si="13"/>
        <v>0</v>
      </c>
      <c r="AF74" s="45">
        <f t="shared" si="13"/>
        <v>0</v>
      </c>
      <c r="AG74" s="45">
        <f t="shared" si="13"/>
        <v>0</v>
      </c>
      <c r="AH74" s="45">
        <f t="shared" si="13"/>
        <v>0</v>
      </c>
    </row>
    <row r="75" spans="2:34">
      <c r="B75" t="s">
        <v>6979</v>
      </c>
      <c r="C75" s="47" t="s">
        <v>61</v>
      </c>
      <c r="D75" s="45">
        <f t="shared" ref="D75:AH75" si="14">SUMIFS(D$41:D$56,$B$41:$B$56,$C75)</f>
        <v>7489.8</v>
      </c>
      <c r="E75" s="45">
        <f t="shared" si="14"/>
        <v>7489.8</v>
      </c>
      <c r="F75" s="45">
        <f t="shared" si="14"/>
        <v>7489.8</v>
      </c>
      <c r="G75" s="45">
        <f t="shared" si="14"/>
        <v>7489.8</v>
      </c>
      <c r="H75" s="45">
        <f t="shared" si="14"/>
        <v>7489.8</v>
      </c>
      <c r="I75" s="45">
        <f t="shared" si="14"/>
        <v>7489.8</v>
      </c>
      <c r="J75" s="45">
        <f t="shared" si="14"/>
        <v>7489.8</v>
      </c>
      <c r="K75" s="45">
        <f t="shared" si="14"/>
        <v>7489.8</v>
      </c>
      <c r="L75" s="45">
        <f t="shared" si="14"/>
        <v>7489.8</v>
      </c>
      <c r="M75" s="45">
        <f t="shared" si="14"/>
        <v>7489.8</v>
      </c>
      <c r="N75" s="45">
        <f t="shared" si="14"/>
        <v>7489.8</v>
      </c>
      <c r="O75" s="45">
        <f t="shared" si="14"/>
        <v>7489.8</v>
      </c>
      <c r="P75" s="45">
        <f t="shared" si="14"/>
        <v>7489.8</v>
      </c>
      <c r="Q75" s="45">
        <f t="shared" si="14"/>
        <v>7489.8</v>
      </c>
      <c r="R75" s="45">
        <f t="shared" si="14"/>
        <v>7489.8</v>
      </c>
      <c r="S75" s="45">
        <f t="shared" si="14"/>
        <v>7489.8</v>
      </c>
      <c r="T75" s="45">
        <f t="shared" si="14"/>
        <v>6740.82</v>
      </c>
      <c r="U75" s="45">
        <f t="shared" si="14"/>
        <v>5842.04</v>
      </c>
      <c r="V75" s="45">
        <f t="shared" si="14"/>
        <v>5842.04</v>
      </c>
      <c r="W75" s="45">
        <f t="shared" si="14"/>
        <v>5842.04</v>
      </c>
      <c r="X75" s="45">
        <f t="shared" si="14"/>
        <v>5842.04</v>
      </c>
      <c r="Y75" s="45">
        <f t="shared" si="14"/>
        <v>5842.04</v>
      </c>
      <c r="Z75" s="45">
        <f t="shared" si="14"/>
        <v>5842.04</v>
      </c>
      <c r="AA75" s="45">
        <f t="shared" si="14"/>
        <v>5842.04</v>
      </c>
      <c r="AB75" s="45">
        <f t="shared" si="14"/>
        <v>5842.04</v>
      </c>
      <c r="AC75" s="45">
        <f t="shared" si="14"/>
        <v>5842.04</v>
      </c>
      <c r="AD75" s="45">
        <f t="shared" si="14"/>
        <v>5842.04</v>
      </c>
      <c r="AE75" s="45">
        <f t="shared" si="14"/>
        <v>5842.04</v>
      </c>
      <c r="AF75" s="45">
        <f t="shared" si="14"/>
        <v>5842.04</v>
      </c>
      <c r="AG75" s="45">
        <f t="shared" si="14"/>
        <v>5842.04</v>
      </c>
      <c r="AH75" s="45">
        <f t="shared" si="14"/>
        <v>5842.04</v>
      </c>
    </row>
    <row r="76" spans="2:34">
      <c r="B76" t="s">
        <v>6978</v>
      </c>
      <c r="C76" s="47" t="s">
        <v>61</v>
      </c>
      <c r="D76" s="45">
        <f t="shared" ref="D76:AH76" si="15">SUMIFS(D$5:D$20,$C$5:$C$20,$C76)</f>
        <v>14265</v>
      </c>
      <c r="E76" s="45">
        <f t="shared" si="15"/>
        <v>12552</v>
      </c>
      <c r="F76" s="45">
        <f t="shared" si="15"/>
        <v>12806</v>
      </c>
      <c r="G76" s="45">
        <f t="shared" si="15"/>
        <v>12882</v>
      </c>
      <c r="H76" s="45">
        <f t="shared" si="15"/>
        <v>12933</v>
      </c>
      <c r="I76" s="45">
        <f t="shared" si="15"/>
        <v>12984</v>
      </c>
      <c r="J76" s="45">
        <f t="shared" si="15"/>
        <v>13035</v>
      </c>
      <c r="K76" s="45">
        <f t="shared" si="15"/>
        <v>13085</v>
      </c>
      <c r="L76" s="45">
        <f t="shared" si="15"/>
        <v>13136</v>
      </c>
      <c r="M76" s="45">
        <f t="shared" si="15"/>
        <v>13212</v>
      </c>
      <c r="N76" s="45">
        <f t="shared" si="15"/>
        <v>13339</v>
      </c>
      <c r="O76" s="45">
        <f t="shared" si="15"/>
        <v>13543</v>
      </c>
      <c r="P76" s="45">
        <f t="shared" si="15"/>
        <v>13797</v>
      </c>
      <c r="Q76" s="45">
        <f t="shared" si="15"/>
        <v>14051</v>
      </c>
      <c r="R76" s="45">
        <f t="shared" si="15"/>
        <v>14305</v>
      </c>
      <c r="S76" s="45">
        <f t="shared" si="15"/>
        <v>13861.133333333346</v>
      </c>
      <c r="T76" s="45">
        <f t="shared" si="15"/>
        <v>13927.733333333323</v>
      </c>
      <c r="U76" s="45">
        <f t="shared" si="15"/>
        <v>13994.333333333328</v>
      </c>
      <c r="V76" s="45">
        <f t="shared" si="15"/>
        <v>14060.933333333334</v>
      </c>
      <c r="W76" s="45">
        <f t="shared" si="15"/>
        <v>14127.53333333334</v>
      </c>
      <c r="X76" s="45">
        <f t="shared" si="15"/>
        <v>14194.133333333346</v>
      </c>
      <c r="Y76" s="45">
        <f t="shared" si="15"/>
        <v>14260.733333333323</v>
      </c>
      <c r="Z76" s="45">
        <f t="shared" si="15"/>
        <v>14327.333333333328</v>
      </c>
      <c r="AA76" s="45">
        <f t="shared" si="15"/>
        <v>14393.933333333334</v>
      </c>
      <c r="AB76" s="45">
        <f t="shared" si="15"/>
        <v>14460.53333333334</v>
      </c>
      <c r="AC76" s="45">
        <f t="shared" si="15"/>
        <v>14527.133333333346</v>
      </c>
      <c r="AD76" s="45">
        <f t="shared" si="15"/>
        <v>14593.733333333323</v>
      </c>
      <c r="AE76" s="45">
        <f t="shared" si="15"/>
        <v>14660.333333333328</v>
      </c>
      <c r="AF76" s="45">
        <f t="shared" si="15"/>
        <v>14726.933333333334</v>
      </c>
      <c r="AG76" s="45">
        <f t="shared" si="15"/>
        <v>14793.53333333334</v>
      </c>
      <c r="AH76" s="45">
        <f t="shared" si="15"/>
        <v>14860.133333333346</v>
      </c>
    </row>
    <row r="77" spans="2:34">
      <c r="B77" t="s">
        <v>6979</v>
      </c>
      <c r="C77" s="47" t="s">
        <v>86</v>
      </c>
      <c r="D77" s="45">
        <f t="shared" ref="D77:AH77" si="16">SUMIFS(D$41:D$56,$B$41:$B$56,$C77)</f>
        <v>4511.75</v>
      </c>
      <c r="E77" s="45">
        <f t="shared" si="16"/>
        <v>8169.93</v>
      </c>
      <c r="F77" s="45">
        <f t="shared" si="16"/>
        <v>10425.799999999999</v>
      </c>
      <c r="G77" s="45">
        <f t="shared" si="16"/>
        <v>11279.4</v>
      </c>
      <c r="H77" s="45">
        <f t="shared" si="16"/>
        <v>12193.9</v>
      </c>
      <c r="I77" s="45">
        <f t="shared" si="16"/>
        <v>14510.8</v>
      </c>
      <c r="J77" s="45">
        <f t="shared" si="16"/>
        <v>16035</v>
      </c>
      <c r="K77" s="45">
        <f t="shared" si="16"/>
        <v>17681.2</v>
      </c>
      <c r="L77" s="45">
        <f t="shared" si="16"/>
        <v>19510.3</v>
      </c>
      <c r="M77" s="45">
        <f t="shared" si="16"/>
        <v>21217.4</v>
      </c>
      <c r="N77" s="45">
        <f t="shared" si="16"/>
        <v>22558.799999999999</v>
      </c>
      <c r="O77" s="45">
        <f t="shared" si="16"/>
        <v>24022</v>
      </c>
      <c r="P77" s="45">
        <f t="shared" si="16"/>
        <v>25485.3</v>
      </c>
      <c r="Q77" s="45">
        <f t="shared" si="16"/>
        <v>26826.6</v>
      </c>
      <c r="R77" s="45">
        <f t="shared" si="16"/>
        <v>28960.6</v>
      </c>
      <c r="S77" s="45">
        <f t="shared" si="16"/>
        <v>30850.6</v>
      </c>
      <c r="T77" s="45">
        <f t="shared" si="16"/>
        <v>32496.799999999999</v>
      </c>
      <c r="U77" s="45">
        <f t="shared" si="16"/>
        <v>34752.699999999997</v>
      </c>
      <c r="V77" s="45">
        <f t="shared" si="16"/>
        <v>37069.5</v>
      </c>
      <c r="W77" s="45">
        <f t="shared" si="16"/>
        <v>38776.699999999997</v>
      </c>
      <c r="X77" s="45">
        <f t="shared" si="16"/>
        <v>40483.800000000003</v>
      </c>
      <c r="Y77" s="45">
        <f t="shared" si="16"/>
        <v>42373.9</v>
      </c>
      <c r="Z77" s="45">
        <f t="shared" si="16"/>
        <v>44263.9</v>
      </c>
      <c r="AA77" s="45">
        <f t="shared" si="16"/>
        <v>46032</v>
      </c>
      <c r="AB77" s="45">
        <f t="shared" si="16"/>
        <v>48287.9</v>
      </c>
      <c r="AC77" s="45">
        <f t="shared" si="16"/>
        <v>49995.1</v>
      </c>
      <c r="AD77" s="45">
        <f t="shared" si="16"/>
        <v>52555.8</v>
      </c>
      <c r="AE77" s="45">
        <f t="shared" si="16"/>
        <v>55482.3</v>
      </c>
      <c r="AF77" s="45">
        <f t="shared" si="16"/>
        <v>56457.8</v>
      </c>
      <c r="AG77" s="45">
        <f t="shared" si="16"/>
        <v>57860.2</v>
      </c>
      <c r="AH77" s="45">
        <f t="shared" si="16"/>
        <v>58591.8</v>
      </c>
    </row>
    <row r="78" spans="2:34">
      <c r="B78" t="s">
        <v>6978</v>
      </c>
      <c r="C78" s="47" t="s">
        <v>86</v>
      </c>
      <c r="D78" s="45">
        <f t="shared" ref="D78:AH78" si="17">SUMIFS(D$5:D$20,$C$5:$C$20,$C78)</f>
        <v>0</v>
      </c>
      <c r="E78" s="45">
        <f t="shared" si="17"/>
        <v>0</v>
      </c>
      <c r="F78" s="45">
        <f t="shared" si="17"/>
        <v>0</v>
      </c>
      <c r="G78" s="45">
        <f t="shared" si="17"/>
        <v>0</v>
      </c>
      <c r="H78" s="45">
        <f t="shared" si="17"/>
        <v>0</v>
      </c>
      <c r="I78" s="45">
        <f t="shared" si="17"/>
        <v>0</v>
      </c>
      <c r="J78" s="45">
        <f t="shared" si="17"/>
        <v>0</v>
      </c>
      <c r="K78" s="45">
        <f t="shared" si="17"/>
        <v>0</v>
      </c>
      <c r="L78" s="45">
        <f t="shared" si="17"/>
        <v>0</v>
      </c>
      <c r="M78" s="45">
        <f t="shared" si="17"/>
        <v>0</v>
      </c>
      <c r="N78" s="45">
        <f t="shared" si="17"/>
        <v>0</v>
      </c>
      <c r="O78" s="45">
        <f t="shared" si="17"/>
        <v>0</v>
      </c>
      <c r="P78" s="45">
        <f t="shared" si="17"/>
        <v>0</v>
      </c>
      <c r="Q78" s="45">
        <f t="shared" si="17"/>
        <v>0</v>
      </c>
      <c r="R78" s="45">
        <f t="shared" si="17"/>
        <v>0</v>
      </c>
      <c r="S78" s="45">
        <f t="shared" si="17"/>
        <v>0</v>
      </c>
      <c r="T78" s="45">
        <f t="shared" si="17"/>
        <v>0</v>
      </c>
      <c r="U78" s="45">
        <f t="shared" si="17"/>
        <v>0</v>
      </c>
      <c r="V78" s="45">
        <f t="shared" si="17"/>
        <v>0</v>
      </c>
      <c r="W78" s="45">
        <f t="shared" si="17"/>
        <v>0</v>
      </c>
      <c r="X78" s="45">
        <f t="shared" si="17"/>
        <v>0</v>
      </c>
      <c r="Y78" s="45">
        <f t="shared" si="17"/>
        <v>0</v>
      </c>
      <c r="Z78" s="45">
        <f t="shared" si="17"/>
        <v>0</v>
      </c>
      <c r="AA78" s="45">
        <f t="shared" si="17"/>
        <v>0</v>
      </c>
      <c r="AB78" s="45">
        <f t="shared" si="17"/>
        <v>0</v>
      </c>
      <c r="AC78" s="45">
        <f t="shared" si="17"/>
        <v>0</v>
      </c>
      <c r="AD78" s="45">
        <f t="shared" si="17"/>
        <v>0</v>
      </c>
      <c r="AE78" s="45">
        <f t="shared" si="17"/>
        <v>0</v>
      </c>
      <c r="AF78" s="45">
        <f t="shared" si="17"/>
        <v>0</v>
      </c>
      <c r="AG78" s="45">
        <f t="shared" si="17"/>
        <v>0</v>
      </c>
      <c r="AH78" s="45">
        <f t="shared" si="17"/>
        <v>0</v>
      </c>
    </row>
    <row r="79" spans="2:34">
      <c r="B79" t="s">
        <v>6979</v>
      </c>
      <c r="C79" s="47" t="s">
        <v>87</v>
      </c>
      <c r="D79" s="45">
        <f t="shared" ref="D79:AH79" si="18">SUMIFS(D$41:D$56,$B$41:$B$56,$C79)</f>
        <v>2903.65</v>
      </c>
      <c r="E79" s="45">
        <f t="shared" si="18"/>
        <v>2903.65</v>
      </c>
      <c r="F79" s="45">
        <f t="shared" si="18"/>
        <v>2991.39</v>
      </c>
      <c r="G79" s="45">
        <f t="shared" si="18"/>
        <v>3158.65</v>
      </c>
      <c r="H79" s="45">
        <f t="shared" si="18"/>
        <v>3323.16</v>
      </c>
      <c r="I79" s="45">
        <f t="shared" si="18"/>
        <v>3709.76</v>
      </c>
      <c r="J79" s="45">
        <f t="shared" si="18"/>
        <v>3951.05</v>
      </c>
      <c r="K79" s="45">
        <f t="shared" si="18"/>
        <v>4195.08</v>
      </c>
      <c r="L79" s="45">
        <f t="shared" si="18"/>
        <v>4452.8100000000004</v>
      </c>
      <c r="M79" s="45">
        <f t="shared" si="18"/>
        <v>4674.91</v>
      </c>
      <c r="N79" s="45">
        <f t="shared" si="18"/>
        <v>4836.68</v>
      </c>
      <c r="O79" s="45">
        <f t="shared" si="18"/>
        <v>5001.1899999999996</v>
      </c>
      <c r="P79" s="45">
        <f t="shared" si="18"/>
        <v>5160.22</v>
      </c>
      <c r="Q79" s="45">
        <f t="shared" si="18"/>
        <v>5294.57</v>
      </c>
      <c r="R79" s="45">
        <f t="shared" si="18"/>
        <v>5494.73</v>
      </c>
      <c r="S79" s="45">
        <f t="shared" si="18"/>
        <v>5651.01</v>
      </c>
      <c r="T79" s="45">
        <f t="shared" si="18"/>
        <v>5782.62</v>
      </c>
      <c r="U79" s="45">
        <f t="shared" si="18"/>
        <v>5933.43</v>
      </c>
      <c r="V79" s="45">
        <f t="shared" si="18"/>
        <v>6089.72</v>
      </c>
      <c r="W79" s="45">
        <f t="shared" si="18"/>
        <v>6207.62</v>
      </c>
      <c r="X79" s="45">
        <f t="shared" si="18"/>
        <v>6314.55</v>
      </c>
      <c r="Y79" s="45">
        <f t="shared" si="18"/>
        <v>6388.58</v>
      </c>
      <c r="Z79" s="45">
        <f t="shared" si="18"/>
        <v>6487.29</v>
      </c>
      <c r="AA79" s="45">
        <f t="shared" si="18"/>
        <v>6566.8</v>
      </c>
      <c r="AB79" s="45">
        <f t="shared" si="18"/>
        <v>6679.22</v>
      </c>
      <c r="AC79" s="45">
        <f t="shared" si="18"/>
        <v>6758.73</v>
      </c>
      <c r="AD79" s="45">
        <f t="shared" si="18"/>
        <v>6868.41</v>
      </c>
      <c r="AE79" s="45">
        <f t="shared" si="18"/>
        <v>6986.31</v>
      </c>
      <c r="AF79" s="45">
        <f t="shared" si="18"/>
        <v>7021.95</v>
      </c>
      <c r="AG79" s="45">
        <f t="shared" si="18"/>
        <v>7071.31</v>
      </c>
      <c r="AH79" s="45">
        <f t="shared" si="18"/>
        <v>7095.99</v>
      </c>
    </row>
    <row r="80" spans="2:34">
      <c r="B80" t="s">
        <v>6978</v>
      </c>
      <c r="C80" s="47" t="s">
        <v>87</v>
      </c>
      <c r="D80" s="45">
        <f t="shared" ref="D80:AH80" si="19">SUMIFS(D$5:D$20,$C$5:$C$20,$C80)</f>
        <v>1057.6548672566371</v>
      </c>
      <c r="E80" s="45">
        <f t="shared" si="19"/>
        <v>1753</v>
      </c>
      <c r="F80" s="45">
        <f t="shared" si="19"/>
        <v>1502</v>
      </c>
      <c r="G80" s="45">
        <f t="shared" si="19"/>
        <v>1251</v>
      </c>
      <c r="H80" s="45">
        <f t="shared" si="19"/>
        <v>1000</v>
      </c>
      <c r="I80" s="45">
        <f t="shared" si="19"/>
        <v>1000</v>
      </c>
      <c r="J80" s="45">
        <f t="shared" si="19"/>
        <v>1000</v>
      </c>
      <c r="K80" s="45">
        <f t="shared" si="19"/>
        <v>1000</v>
      </c>
      <c r="L80" s="45">
        <f t="shared" si="19"/>
        <v>1000</v>
      </c>
      <c r="M80" s="45">
        <f t="shared" si="19"/>
        <v>1000</v>
      </c>
      <c r="N80" s="45">
        <f t="shared" si="19"/>
        <v>1000</v>
      </c>
      <c r="O80" s="45">
        <f t="shared" si="19"/>
        <v>1000</v>
      </c>
      <c r="P80" s="45">
        <f t="shared" si="19"/>
        <v>1000</v>
      </c>
      <c r="Q80" s="45">
        <f t="shared" si="19"/>
        <v>1000</v>
      </c>
      <c r="R80" s="45">
        <f t="shared" si="19"/>
        <v>1000</v>
      </c>
      <c r="S80" s="45">
        <f t="shared" si="19"/>
        <v>1000</v>
      </c>
      <c r="T80" s="45">
        <f t="shared" si="19"/>
        <v>1000</v>
      </c>
      <c r="U80" s="45">
        <f t="shared" si="19"/>
        <v>1000</v>
      </c>
      <c r="V80" s="45">
        <f t="shared" si="19"/>
        <v>1000</v>
      </c>
      <c r="W80" s="45">
        <f t="shared" si="19"/>
        <v>1000</v>
      </c>
      <c r="X80" s="45">
        <f t="shared" si="19"/>
        <v>1000</v>
      </c>
      <c r="Y80" s="45">
        <f t="shared" si="19"/>
        <v>1000</v>
      </c>
      <c r="Z80" s="45">
        <f t="shared" si="19"/>
        <v>1000</v>
      </c>
      <c r="AA80" s="45">
        <f t="shared" si="19"/>
        <v>1000</v>
      </c>
      <c r="AB80" s="45">
        <f t="shared" si="19"/>
        <v>1000</v>
      </c>
      <c r="AC80" s="45">
        <f t="shared" si="19"/>
        <v>1000</v>
      </c>
      <c r="AD80" s="45">
        <f t="shared" si="19"/>
        <v>1000</v>
      </c>
      <c r="AE80" s="45">
        <f t="shared" si="19"/>
        <v>1000</v>
      </c>
      <c r="AF80" s="45">
        <f t="shared" si="19"/>
        <v>1000</v>
      </c>
      <c r="AG80" s="45">
        <f t="shared" si="19"/>
        <v>1000</v>
      </c>
      <c r="AH80" s="45">
        <f t="shared" si="19"/>
        <v>1000</v>
      </c>
    </row>
    <row r="81" spans="2:39">
      <c r="B81" t="s">
        <v>6979</v>
      </c>
      <c r="C81" s="47" t="s">
        <v>88</v>
      </c>
      <c r="D81" s="45">
        <f t="shared" ref="D81:AH81" si="20">SUMIFS(D$41:D$56,$B$41:$B$56,$C81)</f>
        <v>0</v>
      </c>
      <c r="E81" s="45">
        <f t="shared" si="20"/>
        <v>0</v>
      </c>
      <c r="F81" s="45">
        <f t="shared" si="20"/>
        <v>0</v>
      </c>
      <c r="G81" s="45">
        <f t="shared" si="20"/>
        <v>0</v>
      </c>
      <c r="H81" s="45">
        <f t="shared" si="20"/>
        <v>59.567999999999998</v>
      </c>
      <c r="I81" s="45">
        <f t="shared" si="20"/>
        <v>178.70400000000001</v>
      </c>
      <c r="J81" s="45">
        <f t="shared" si="20"/>
        <v>238.27199999999999</v>
      </c>
      <c r="K81" s="45">
        <f t="shared" si="20"/>
        <v>297.83999999999997</v>
      </c>
      <c r="L81" s="45">
        <f t="shared" si="20"/>
        <v>416.976</v>
      </c>
      <c r="M81" s="45">
        <f t="shared" si="20"/>
        <v>536.11199999999997</v>
      </c>
      <c r="N81" s="45">
        <f t="shared" si="20"/>
        <v>595.67999999999995</v>
      </c>
      <c r="O81" s="45">
        <f t="shared" si="20"/>
        <v>655.24800000000005</v>
      </c>
      <c r="P81" s="45">
        <f t="shared" si="20"/>
        <v>714.81600000000003</v>
      </c>
      <c r="Q81" s="45">
        <f t="shared" si="20"/>
        <v>774.38400000000001</v>
      </c>
      <c r="R81" s="45">
        <f t="shared" si="20"/>
        <v>893.52</v>
      </c>
      <c r="S81" s="45">
        <f t="shared" si="20"/>
        <v>1012.66</v>
      </c>
      <c r="T81" s="45">
        <f t="shared" si="20"/>
        <v>1131.79</v>
      </c>
      <c r="U81" s="45">
        <f t="shared" si="20"/>
        <v>1250.93</v>
      </c>
      <c r="V81" s="45">
        <f t="shared" si="20"/>
        <v>1429.63</v>
      </c>
      <c r="W81" s="45">
        <f t="shared" si="20"/>
        <v>1548.77</v>
      </c>
      <c r="X81" s="45">
        <f t="shared" si="20"/>
        <v>1667.9</v>
      </c>
      <c r="Y81" s="45">
        <f t="shared" si="20"/>
        <v>1787.04</v>
      </c>
      <c r="Z81" s="45">
        <f t="shared" si="20"/>
        <v>1906.18</v>
      </c>
      <c r="AA81" s="45">
        <f t="shared" si="20"/>
        <v>2025.31</v>
      </c>
      <c r="AB81" s="45">
        <f t="shared" si="20"/>
        <v>2204.02</v>
      </c>
      <c r="AC81" s="45">
        <f t="shared" si="20"/>
        <v>2323.15</v>
      </c>
      <c r="AD81" s="45">
        <f t="shared" si="20"/>
        <v>2501.86</v>
      </c>
      <c r="AE81" s="45">
        <f t="shared" si="20"/>
        <v>2740.13</v>
      </c>
      <c r="AF81" s="45">
        <f t="shared" si="20"/>
        <v>2799.7</v>
      </c>
      <c r="AG81" s="45">
        <f t="shared" si="20"/>
        <v>2918.83</v>
      </c>
      <c r="AH81" s="45">
        <f t="shared" si="20"/>
        <v>2978.4</v>
      </c>
    </row>
    <row r="82" spans="2:39">
      <c r="B82" t="s">
        <v>6978</v>
      </c>
      <c r="C82" s="47" t="s">
        <v>88</v>
      </c>
      <c r="D82" s="45">
        <f t="shared" ref="D82:AH82" si="21">SUMIFS(D$5:D$20,$C$5:$C$20,$C82)</f>
        <v>0</v>
      </c>
      <c r="E82" s="45">
        <f t="shared" si="21"/>
        <v>0</v>
      </c>
      <c r="F82" s="45">
        <f t="shared" si="21"/>
        <v>0</v>
      </c>
      <c r="G82" s="45">
        <f t="shared" si="21"/>
        <v>0</v>
      </c>
      <c r="H82" s="45">
        <f t="shared" si="21"/>
        <v>0</v>
      </c>
      <c r="I82" s="45">
        <f t="shared" si="21"/>
        <v>0</v>
      </c>
      <c r="J82" s="45">
        <f t="shared" si="21"/>
        <v>0</v>
      </c>
      <c r="K82" s="45">
        <f t="shared" si="21"/>
        <v>0</v>
      </c>
      <c r="L82" s="45">
        <f t="shared" si="21"/>
        <v>0</v>
      </c>
      <c r="M82" s="45">
        <f t="shared" si="21"/>
        <v>0</v>
      </c>
      <c r="N82" s="45">
        <f t="shared" si="21"/>
        <v>0</v>
      </c>
      <c r="O82" s="45">
        <f t="shared" si="21"/>
        <v>0</v>
      </c>
      <c r="P82" s="45">
        <f t="shared" si="21"/>
        <v>0</v>
      </c>
      <c r="Q82" s="45">
        <f t="shared" si="21"/>
        <v>0</v>
      </c>
      <c r="R82" s="45">
        <f t="shared" si="21"/>
        <v>0</v>
      </c>
      <c r="S82" s="45">
        <f t="shared" si="21"/>
        <v>0</v>
      </c>
      <c r="T82" s="45">
        <f t="shared" si="21"/>
        <v>0</v>
      </c>
      <c r="U82" s="45">
        <f t="shared" si="21"/>
        <v>0</v>
      </c>
      <c r="V82" s="45">
        <f t="shared" si="21"/>
        <v>0</v>
      </c>
      <c r="W82" s="45">
        <f t="shared" si="21"/>
        <v>0</v>
      </c>
      <c r="X82" s="45">
        <f t="shared" si="21"/>
        <v>0</v>
      </c>
      <c r="Y82" s="45">
        <f t="shared" si="21"/>
        <v>0</v>
      </c>
      <c r="Z82" s="45">
        <f t="shared" si="21"/>
        <v>0</v>
      </c>
      <c r="AA82" s="45">
        <f t="shared" si="21"/>
        <v>0</v>
      </c>
      <c r="AB82" s="45">
        <f t="shared" si="21"/>
        <v>0</v>
      </c>
      <c r="AC82" s="45">
        <f t="shared" si="21"/>
        <v>0</v>
      </c>
      <c r="AD82" s="45">
        <f t="shared" si="21"/>
        <v>0</v>
      </c>
      <c r="AE82" s="45">
        <f t="shared" si="21"/>
        <v>0</v>
      </c>
      <c r="AF82" s="45">
        <f t="shared" si="21"/>
        <v>0</v>
      </c>
      <c r="AG82" s="45">
        <f t="shared" si="21"/>
        <v>0</v>
      </c>
      <c r="AH82" s="45">
        <f t="shared" si="21"/>
        <v>0</v>
      </c>
    </row>
    <row r="83" spans="2:39">
      <c r="B83" t="s">
        <v>6979</v>
      </c>
      <c r="C83" s="47" t="s">
        <v>89</v>
      </c>
      <c r="D83" s="45">
        <f t="shared" ref="D83:AH83" si="22">SUMIFS(D$41:D$56,$B$41:$B$56,$C83)</f>
        <v>0</v>
      </c>
      <c r="E83" s="45">
        <f t="shared" si="22"/>
        <v>0</v>
      </c>
      <c r="F83" s="45">
        <f t="shared" si="22"/>
        <v>0</v>
      </c>
      <c r="G83" s="45">
        <f t="shared" si="22"/>
        <v>0</v>
      </c>
      <c r="H83" s="45">
        <f t="shared" si="22"/>
        <v>0</v>
      </c>
      <c r="I83" s="45">
        <f t="shared" si="22"/>
        <v>0</v>
      </c>
      <c r="J83" s="45">
        <f t="shared" si="22"/>
        <v>0</v>
      </c>
      <c r="K83" s="45">
        <f t="shared" si="22"/>
        <v>0</v>
      </c>
      <c r="L83" s="45">
        <f t="shared" si="22"/>
        <v>0</v>
      </c>
      <c r="M83" s="45">
        <f t="shared" si="22"/>
        <v>0</v>
      </c>
      <c r="N83" s="45">
        <f t="shared" si="22"/>
        <v>0</v>
      </c>
      <c r="O83" s="45">
        <f t="shared" si="22"/>
        <v>0</v>
      </c>
      <c r="P83" s="45">
        <f t="shared" si="22"/>
        <v>0</v>
      </c>
      <c r="Q83" s="45">
        <f t="shared" si="22"/>
        <v>0</v>
      </c>
      <c r="R83" s="45">
        <f t="shared" si="22"/>
        <v>0</v>
      </c>
      <c r="S83" s="45">
        <f t="shared" si="22"/>
        <v>0</v>
      </c>
      <c r="T83" s="45">
        <f t="shared" si="22"/>
        <v>0</v>
      </c>
      <c r="U83" s="45">
        <f t="shared" si="22"/>
        <v>0</v>
      </c>
      <c r="V83" s="45">
        <f t="shared" si="22"/>
        <v>0</v>
      </c>
      <c r="W83" s="45">
        <f t="shared" si="22"/>
        <v>0</v>
      </c>
      <c r="X83" s="45">
        <f t="shared" si="22"/>
        <v>0</v>
      </c>
      <c r="Y83" s="45">
        <f t="shared" si="22"/>
        <v>0</v>
      </c>
      <c r="Z83" s="45">
        <f t="shared" si="22"/>
        <v>0</v>
      </c>
      <c r="AA83" s="45">
        <f t="shared" si="22"/>
        <v>0</v>
      </c>
      <c r="AB83" s="45">
        <f t="shared" si="22"/>
        <v>0</v>
      </c>
      <c r="AC83" s="45">
        <f t="shared" si="22"/>
        <v>0</v>
      </c>
      <c r="AD83" s="45">
        <f t="shared" si="22"/>
        <v>0</v>
      </c>
      <c r="AE83" s="45">
        <f t="shared" si="22"/>
        <v>0</v>
      </c>
      <c r="AF83" s="45">
        <f t="shared" si="22"/>
        <v>0</v>
      </c>
      <c r="AG83" s="45">
        <f t="shared" si="22"/>
        <v>0</v>
      </c>
      <c r="AH83" s="45">
        <f t="shared" si="22"/>
        <v>0</v>
      </c>
    </row>
    <row r="84" spans="2:39">
      <c r="B84" t="s">
        <v>6978</v>
      </c>
      <c r="C84" s="47" t="s">
        <v>89</v>
      </c>
      <c r="D84" s="45">
        <f t="shared" ref="D84:AH84" si="23">SUMIFS(D$5:D$20,$C$5:$C$20,$C84)</f>
        <v>0</v>
      </c>
      <c r="E84" s="45">
        <f t="shared" si="23"/>
        <v>0</v>
      </c>
      <c r="F84" s="45">
        <f t="shared" si="23"/>
        <v>0</v>
      </c>
      <c r="G84" s="45">
        <f t="shared" si="23"/>
        <v>0</v>
      </c>
      <c r="H84" s="45">
        <f t="shared" si="23"/>
        <v>0</v>
      </c>
      <c r="I84" s="45">
        <f t="shared" si="23"/>
        <v>0</v>
      </c>
      <c r="J84" s="45">
        <f t="shared" si="23"/>
        <v>0</v>
      </c>
      <c r="K84" s="45">
        <f t="shared" si="23"/>
        <v>0</v>
      </c>
      <c r="L84" s="45">
        <f t="shared" si="23"/>
        <v>0</v>
      </c>
      <c r="M84" s="45">
        <f t="shared" si="23"/>
        <v>0</v>
      </c>
      <c r="N84" s="45">
        <f t="shared" si="23"/>
        <v>0</v>
      </c>
      <c r="O84" s="45">
        <f t="shared" si="23"/>
        <v>0</v>
      </c>
      <c r="P84" s="45">
        <f t="shared" si="23"/>
        <v>0</v>
      </c>
      <c r="Q84" s="45">
        <f t="shared" si="23"/>
        <v>0</v>
      </c>
      <c r="R84" s="45">
        <f t="shared" si="23"/>
        <v>0</v>
      </c>
      <c r="S84" s="45">
        <f t="shared" si="23"/>
        <v>0</v>
      </c>
      <c r="T84" s="45">
        <f t="shared" si="23"/>
        <v>0</v>
      </c>
      <c r="U84" s="45">
        <f t="shared" si="23"/>
        <v>0</v>
      </c>
      <c r="V84" s="45">
        <f t="shared" si="23"/>
        <v>0</v>
      </c>
      <c r="W84" s="45">
        <f t="shared" si="23"/>
        <v>0</v>
      </c>
      <c r="X84" s="45">
        <f t="shared" si="23"/>
        <v>0</v>
      </c>
      <c r="Y84" s="45">
        <f t="shared" si="23"/>
        <v>0</v>
      </c>
      <c r="Z84" s="45">
        <f t="shared" si="23"/>
        <v>0</v>
      </c>
      <c r="AA84" s="45">
        <f t="shared" si="23"/>
        <v>0</v>
      </c>
      <c r="AB84" s="45">
        <f t="shared" si="23"/>
        <v>0</v>
      </c>
      <c r="AC84" s="45">
        <f t="shared" si="23"/>
        <v>0</v>
      </c>
      <c r="AD84" s="45">
        <f t="shared" si="23"/>
        <v>0</v>
      </c>
      <c r="AE84" s="45">
        <f t="shared" si="23"/>
        <v>0</v>
      </c>
      <c r="AF84" s="45">
        <f t="shared" si="23"/>
        <v>0</v>
      </c>
      <c r="AG84" s="45">
        <f t="shared" si="23"/>
        <v>0</v>
      </c>
      <c r="AH84" s="45">
        <f t="shared" si="23"/>
        <v>0</v>
      </c>
    </row>
    <row r="85" spans="2:39">
      <c r="B85" t="s">
        <v>6979</v>
      </c>
      <c r="C85" s="47" t="s">
        <v>90</v>
      </c>
      <c r="D85" s="45">
        <f t="shared" ref="D85:AH85" si="24">SUMIFS(D$41:D$56,$B$41:$B$56,$C85)</f>
        <v>2457.1799999999998</v>
      </c>
      <c r="E85" s="45">
        <f t="shared" si="24"/>
        <v>5019.4799999999996</v>
      </c>
      <c r="F85" s="45">
        <f t="shared" si="24"/>
        <v>6964.2</v>
      </c>
      <c r="G85" s="45">
        <f t="shared" si="24"/>
        <v>7831.44</v>
      </c>
      <c r="H85" s="45">
        <f t="shared" si="24"/>
        <v>8843.2199999999993</v>
      </c>
      <c r="I85" s="45">
        <f t="shared" si="24"/>
        <v>11536.9</v>
      </c>
      <c r="J85" s="45">
        <f t="shared" si="24"/>
        <v>13626.2</v>
      </c>
      <c r="K85" s="45">
        <f t="shared" si="24"/>
        <v>16162.2</v>
      </c>
      <c r="L85" s="45">
        <f t="shared" si="24"/>
        <v>19315.8</v>
      </c>
      <c r="M85" s="45">
        <f t="shared" si="24"/>
        <v>22574.5</v>
      </c>
      <c r="N85" s="45">
        <f t="shared" si="24"/>
        <v>25360.2</v>
      </c>
      <c r="O85" s="45">
        <f t="shared" si="24"/>
        <v>28632.1</v>
      </c>
      <c r="P85" s="45">
        <f t="shared" si="24"/>
        <v>32271.8</v>
      </c>
      <c r="Q85" s="45">
        <f t="shared" si="24"/>
        <v>35767.1</v>
      </c>
      <c r="R85" s="45">
        <f t="shared" si="24"/>
        <v>41693.199999999997</v>
      </c>
      <c r="S85" s="45">
        <f t="shared" si="24"/>
        <v>47501.1</v>
      </c>
      <c r="T85" s="45">
        <f t="shared" si="24"/>
        <v>53059.3</v>
      </c>
      <c r="U85" s="45">
        <f t="shared" si="24"/>
        <v>61009</v>
      </c>
      <c r="V85" s="45">
        <f t="shared" si="24"/>
        <v>69904.800000000003</v>
      </c>
      <c r="W85" s="45">
        <f t="shared" si="24"/>
        <v>76974.100000000006</v>
      </c>
      <c r="X85" s="45">
        <f t="shared" si="24"/>
        <v>84608.5</v>
      </c>
      <c r="Y85" s="45">
        <f t="shared" si="24"/>
        <v>93635.6</v>
      </c>
      <c r="Z85" s="45">
        <f t="shared" si="24"/>
        <v>103096</v>
      </c>
      <c r="AA85" s="45">
        <f t="shared" si="24"/>
        <v>112676</v>
      </c>
      <c r="AB85" s="45">
        <f t="shared" si="24"/>
        <v>125474</v>
      </c>
      <c r="AC85" s="45">
        <f t="shared" si="24"/>
        <v>135946</v>
      </c>
      <c r="AD85" s="45">
        <f t="shared" si="24"/>
        <v>152437</v>
      </c>
      <c r="AE85" s="45">
        <f t="shared" si="24"/>
        <v>172384</v>
      </c>
      <c r="AF85" s="45">
        <f t="shared" si="24"/>
        <v>179421</v>
      </c>
      <c r="AG85" s="45">
        <f t="shared" si="24"/>
        <v>189968</v>
      </c>
      <c r="AH85" s="45">
        <f t="shared" si="24"/>
        <v>195954</v>
      </c>
    </row>
    <row r="86" spans="2:39">
      <c r="B86" t="s">
        <v>6978</v>
      </c>
      <c r="C86" s="47" t="s">
        <v>90</v>
      </c>
      <c r="D86" s="45">
        <f t="shared" ref="D86:AH86" si="25">SUMIFS(D$5:D$20,$C$5:$C$20,$C86)</f>
        <v>0</v>
      </c>
      <c r="E86" s="45">
        <f t="shared" si="25"/>
        <v>0</v>
      </c>
      <c r="F86" s="45">
        <f t="shared" si="25"/>
        <v>0</v>
      </c>
      <c r="G86" s="45">
        <f t="shared" si="25"/>
        <v>0</v>
      </c>
      <c r="H86" s="45">
        <f t="shared" si="25"/>
        <v>0</v>
      </c>
      <c r="I86" s="45">
        <f t="shared" si="25"/>
        <v>0</v>
      </c>
      <c r="J86" s="45">
        <f t="shared" si="25"/>
        <v>0</v>
      </c>
      <c r="K86" s="45">
        <f t="shared" si="25"/>
        <v>0</v>
      </c>
      <c r="L86" s="45">
        <f t="shared" si="25"/>
        <v>0</v>
      </c>
      <c r="M86" s="45">
        <f t="shared" si="25"/>
        <v>0</v>
      </c>
      <c r="N86" s="45">
        <f t="shared" si="25"/>
        <v>0</v>
      </c>
      <c r="O86" s="45">
        <f t="shared" si="25"/>
        <v>0</v>
      </c>
      <c r="P86" s="45">
        <f t="shared" si="25"/>
        <v>0</v>
      </c>
      <c r="Q86" s="45">
        <f t="shared" si="25"/>
        <v>0</v>
      </c>
      <c r="R86" s="45">
        <f t="shared" si="25"/>
        <v>0</v>
      </c>
      <c r="S86" s="45">
        <f t="shared" si="25"/>
        <v>0</v>
      </c>
      <c r="T86" s="45">
        <f t="shared" si="25"/>
        <v>0</v>
      </c>
      <c r="U86" s="45">
        <f t="shared" si="25"/>
        <v>0</v>
      </c>
      <c r="V86" s="45">
        <f t="shared" si="25"/>
        <v>0</v>
      </c>
      <c r="W86" s="45">
        <f t="shared" si="25"/>
        <v>0</v>
      </c>
      <c r="X86" s="45">
        <f t="shared" si="25"/>
        <v>0</v>
      </c>
      <c r="Y86" s="45">
        <f t="shared" si="25"/>
        <v>0</v>
      </c>
      <c r="Z86" s="45">
        <f t="shared" si="25"/>
        <v>0</v>
      </c>
      <c r="AA86" s="45">
        <f t="shared" si="25"/>
        <v>0</v>
      </c>
      <c r="AB86" s="45">
        <f t="shared" si="25"/>
        <v>0</v>
      </c>
      <c r="AC86" s="45">
        <f t="shared" si="25"/>
        <v>0</v>
      </c>
      <c r="AD86" s="45">
        <f t="shared" si="25"/>
        <v>0</v>
      </c>
      <c r="AE86" s="45">
        <f t="shared" si="25"/>
        <v>0</v>
      </c>
      <c r="AF86" s="45">
        <f t="shared" si="25"/>
        <v>0</v>
      </c>
      <c r="AG86" s="45">
        <f t="shared" si="25"/>
        <v>0</v>
      </c>
      <c r="AH86" s="45">
        <f t="shared" si="25"/>
        <v>0</v>
      </c>
    </row>
    <row r="87" spans="2:39">
      <c r="B87" t="s">
        <v>6979</v>
      </c>
      <c r="C87" s="47" t="s">
        <v>63</v>
      </c>
      <c r="D87" s="45">
        <f t="shared" ref="D87:AH87" si="26">SUMIFS(D$41:D$56,$B$41:$B$56,$C87)</f>
        <v>0</v>
      </c>
      <c r="E87" s="45">
        <f t="shared" si="26"/>
        <v>0</v>
      </c>
      <c r="F87" s="45">
        <f t="shared" si="26"/>
        <v>0</v>
      </c>
      <c r="G87" s="45">
        <f t="shared" si="26"/>
        <v>0</v>
      </c>
      <c r="H87" s="45">
        <f t="shared" si="26"/>
        <v>0</v>
      </c>
      <c r="I87" s="45">
        <f t="shared" si="26"/>
        <v>0</v>
      </c>
      <c r="J87" s="45">
        <f t="shared" si="26"/>
        <v>0</v>
      </c>
      <c r="K87" s="45">
        <f t="shared" si="26"/>
        <v>0</v>
      </c>
      <c r="L87" s="45">
        <f t="shared" si="26"/>
        <v>0</v>
      </c>
      <c r="M87" s="45">
        <f t="shared" si="26"/>
        <v>0</v>
      </c>
      <c r="N87" s="45">
        <f t="shared" si="26"/>
        <v>0</v>
      </c>
      <c r="O87" s="45">
        <f t="shared" si="26"/>
        <v>0</v>
      </c>
      <c r="P87" s="45">
        <f t="shared" si="26"/>
        <v>0</v>
      </c>
      <c r="Q87" s="45">
        <f t="shared" si="26"/>
        <v>0</v>
      </c>
      <c r="R87" s="45">
        <f t="shared" si="26"/>
        <v>0</v>
      </c>
      <c r="S87" s="45">
        <f t="shared" si="26"/>
        <v>0</v>
      </c>
      <c r="T87" s="45">
        <f t="shared" si="26"/>
        <v>0</v>
      </c>
      <c r="U87" s="45">
        <f t="shared" si="26"/>
        <v>0</v>
      </c>
      <c r="V87" s="45">
        <f t="shared" si="26"/>
        <v>0</v>
      </c>
      <c r="W87" s="45">
        <f t="shared" si="26"/>
        <v>0</v>
      </c>
      <c r="X87" s="45">
        <f t="shared" si="26"/>
        <v>0</v>
      </c>
      <c r="Y87" s="45">
        <f t="shared" si="26"/>
        <v>0</v>
      </c>
      <c r="Z87" s="45">
        <f t="shared" si="26"/>
        <v>0</v>
      </c>
      <c r="AA87" s="45">
        <f t="shared" si="26"/>
        <v>0</v>
      </c>
      <c r="AB87" s="45">
        <f t="shared" si="26"/>
        <v>0</v>
      </c>
      <c r="AC87" s="45">
        <f t="shared" si="26"/>
        <v>0</v>
      </c>
      <c r="AD87" s="45">
        <f t="shared" si="26"/>
        <v>0</v>
      </c>
      <c r="AE87" s="45">
        <f t="shared" si="26"/>
        <v>0</v>
      </c>
      <c r="AF87" s="45">
        <f t="shared" si="26"/>
        <v>0</v>
      </c>
      <c r="AG87" s="45">
        <f t="shared" si="26"/>
        <v>0</v>
      </c>
      <c r="AH87" s="45">
        <f t="shared" si="26"/>
        <v>0</v>
      </c>
    </row>
    <row r="88" spans="2:39">
      <c r="B88" t="s">
        <v>6978</v>
      </c>
      <c r="C88" s="47" t="s">
        <v>63</v>
      </c>
      <c r="D88" s="45">
        <f t="shared" ref="D88:AH88" si="27">SUMIFS(D$5:D$20,$C$5:$C$20,$C88)</f>
        <v>0</v>
      </c>
      <c r="E88" s="45">
        <f t="shared" si="27"/>
        <v>0</v>
      </c>
      <c r="F88" s="45">
        <f t="shared" si="27"/>
        <v>0</v>
      </c>
      <c r="G88" s="45">
        <f t="shared" si="27"/>
        <v>0</v>
      </c>
      <c r="H88" s="45">
        <f t="shared" si="27"/>
        <v>0</v>
      </c>
      <c r="I88" s="45">
        <f t="shared" si="27"/>
        <v>0</v>
      </c>
      <c r="J88" s="45">
        <f t="shared" si="27"/>
        <v>0</v>
      </c>
      <c r="K88" s="45">
        <f t="shared" si="27"/>
        <v>0</v>
      </c>
      <c r="L88" s="45">
        <f t="shared" si="27"/>
        <v>0</v>
      </c>
      <c r="M88" s="45">
        <f t="shared" si="27"/>
        <v>0</v>
      </c>
      <c r="N88" s="45">
        <f t="shared" si="27"/>
        <v>0</v>
      </c>
      <c r="O88" s="45">
        <f t="shared" si="27"/>
        <v>0</v>
      </c>
      <c r="P88" s="45">
        <f t="shared" si="27"/>
        <v>0</v>
      </c>
      <c r="Q88" s="45">
        <f t="shared" si="27"/>
        <v>0</v>
      </c>
      <c r="R88" s="45">
        <f t="shared" si="27"/>
        <v>0</v>
      </c>
      <c r="S88" s="45">
        <f t="shared" si="27"/>
        <v>0</v>
      </c>
      <c r="T88" s="45">
        <f t="shared" si="27"/>
        <v>0</v>
      </c>
      <c r="U88" s="45">
        <f t="shared" si="27"/>
        <v>0</v>
      </c>
      <c r="V88" s="45">
        <f t="shared" si="27"/>
        <v>0</v>
      </c>
      <c r="W88" s="45">
        <f t="shared" si="27"/>
        <v>0</v>
      </c>
      <c r="X88" s="45">
        <f t="shared" si="27"/>
        <v>0</v>
      </c>
      <c r="Y88" s="45">
        <f t="shared" si="27"/>
        <v>0</v>
      </c>
      <c r="Z88" s="45">
        <f t="shared" si="27"/>
        <v>0</v>
      </c>
      <c r="AA88" s="45">
        <f t="shared" si="27"/>
        <v>0</v>
      </c>
      <c r="AB88" s="45">
        <f t="shared" si="27"/>
        <v>0</v>
      </c>
      <c r="AC88" s="45">
        <f t="shared" si="27"/>
        <v>0</v>
      </c>
      <c r="AD88" s="45">
        <f t="shared" si="27"/>
        <v>0</v>
      </c>
      <c r="AE88" s="45">
        <f t="shared" si="27"/>
        <v>0</v>
      </c>
      <c r="AF88" s="45">
        <f t="shared" si="27"/>
        <v>0</v>
      </c>
      <c r="AG88" s="45">
        <f t="shared" si="27"/>
        <v>0</v>
      </c>
      <c r="AH88" s="45">
        <f t="shared" si="27"/>
        <v>0</v>
      </c>
    </row>
    <row r="89" spans="2:39">
      <c r="B89" t="s">
        <v>6979</v>
      </c>
      <c r="C89" s="47" t="s">
        <v>91</v>
      </c>
      <c r="D89" s="45">
        <f t="shared" ref="D89:AH89" si="28">SUMIFS(D$41:D$56,$B$41:$B$56,$C89)</f>
        <v>851.47199999999998</v>
      </c>
      <c r="E89" s="45">
        <f t="shared" si="28"/>
        <v>851.47199999999998</v>
      </c>
      <c r="F89" s="45">
        <f t="shared" si="28"/>
        <v>0</v>
      </c>
      <c r="G89" s="45">
        <f t="shared" si="28"/>
        <v>0</v>
      </c>
      <c r="H89" s="45">
        <f t="shared" si="28"/>
        <v>0</v>
      </c>
      <c r="I89" s="45">
        <f t="shared" si="28"/>
        <v>0</v>
      </c>
      <c r="J89" s="45">
        <f t="shared" si="28"/>
        <v>0</v>
      </c>
      <c r="K89" s="45">
        <f t="shared" si="28"/>
        <v>0</v>
      </c>
      <c r="L89" s="45">
        <f t="shared" si="28"/>
        <v>0</v>
      </c>
      <c r="M89" s="45">
        <f t="shared" si="28"/>
        <v>0</v>
      </c>
      <c r="N89" s="45">
        <f t="shared" si="28"/>
        <v>0</v>
      </c>
      <c r="O89" s="45">
        <f t="shared" si="28"/>
        <v>0</v>
      </c>
      <c r="P89" s="45">
        <f t="shared" si="28"/>
        <v>0</v>
      </c>
      <c r="Q89" s="45">
        <f t="shared" si="28"/>
        <v>0</v>
      </c>
      <c r="R89" s="45">
        <f t="shared" si="28"/>
        <v>0</v>
      </c>
      <c r="S89" s="45">
        <f t="shared" si="28"/>
        <v>0</v>
      </c>
      <c r="T89" s="45">
        <f t="shared" si="28"/>
        <v>0</v>
      </c>
      <c r="U89" s="45">
        <f t="shared" si="28"/>
        <v>0</v>
      </c>
      <c r="V89" s="45">
        <f t="shared" si="28"/>
        <v>0</v>
      </c>
      <c r="W89" s="45">
        <f t="shared" si="28"/>
        <v>0</v>
      </c>
      <c r="X89" s="45">
        <f t="shared" si="28"/>
        <v>0</v>
      </c>
      <c r="Y89" s="45">
        <f t="shared" si="28"/>
        <v>0</v>
      </c>
      <c r="Z89" s="45">
        <f t="shared" si="28"/>
        <v>0</v>
      </c>
      <c r="AA89" s="45">
        <f t="shared" si="28"/>
        <v>0</v>
      </c>
      <c r="AB89" s="45">
        <f t="shared" si="28"/>
        <v>0</v>
      </c>
      <c r="AC89" s="45">
        <f t="shared" si="28"/>
        <v>0</v>
      </c>
      <c r="AD89" s="45">
        <f t="shared" si="28"/>
        <v>0</v>
      </c>
      <c r="AE89" s="45">
        <f t="shared" si="28"/>
        <v>0</v>
      </c>
      <c r="AF89" s="45">
        <f t="shared" si="28"/>
        <v>0</v>
      </c>
      <c r="AG89" s="45">
        <f t="shared" si="28"/>
        <v>0</v>
      </c>
      <c r="AH89" s="45">
        <f t="shared" si="28"/>
        <v>0</v>
      </c>
    </row>
    <row r="90" spans="2:39">
      <c r="B90" t="s">
        <v>6978</v>
      </c>
      <c r="C90" s="47" t="s">
        <v>91</v>
      </c>
      <c r="D90" s="45">
        <f t="shared" ref="D90:AH90" si="29">SUMIFS(D$5:D$20,$C$5:$C$20,$C90)</f>
        <v>1197.3451327433629</v>
      </c>
      <c r="E90" s="45">
        <f t="shared" si="29"/>
        <v>1197.3451327433629</v>
      </c>
      <c r="F90" s="45">
        <f t="shared" si="29"/>
        <v>0</v>
      </c>
      <c r="G90" s="45">
        <f t="shared" si="29"/>
        <v>0</v>
      </c>
      <c r="H90" s="45">
        <f t="shared" si="29"/>
        <v>0</v>
      </c>
      <c r="I90" s="45">
        <f t="shared" si="29"/>
        <v>0</v>
      </c>
      <c r="J90" s="45">
        <f t="shared" si="29"/>
        <v>0</v>
      </c>
      <c r="K90" s="45">
        <f t="shared" si="29"/>
        <v>0</v>
      </c>
      <c r="L90" s="45">
        <f t="shared" si="29"/>
        <v>0</v>
      </c>
      <c r="M90" s="45">
        <f t="shared" si="29"/>
        <v>0</v>
      </c>
      <c r="N90" s="45">
        <f t="shared" si="29"/>
        <v>0</v>
      </c>
      <c r="O90" s="45">
        <f t="shared" si="29"/>
        <v>0</v>
      </c>
      <c r="P90" s="45">
        <f t="shared" si="29"/>
        <v>0</v>
      </c>
      <c r="Q90" s="45">
        <f t="shared" si="29"/>
        <v>0</v>
      </c>
      <c r="R90" s="45">
        <f t="shared" si="29"/>
        <v>0</v>
      </c>
      <c r="S90" s="45">
        <f t="shared" si="29"/>
        <v>0</v>
      </c>
      <c r="T90" s="45">
        <f t="shared" si="29"/>
        <v>0</v>
      </c>
      <c r="U90" s="45">
        <f t="shared" si="29"/>
        <v>0</v>
      </c>
      <c r="V90" s="45">
        <f t="shared" si="29"/>
        <v>0</v>
      </c>
      <c r="W90" s="45">
        <f t="shared" si="29"/>
        <v>0</v>
      </c>
      <c r="X90" s="45">
        <f t="shared" si="29"/>
        <v>0</v>
      </c>
      <c r="Y90" s="45">
        <f t="shared" si="29"/>
        <v>0</v>
      </c>
      <c r="Z90" s="45">
        <f t="shared" si="29"/>
        <v>0</v>
      </c>
      <c r="AA90" s="45">
        <f t="shared" si="29"/>
        <v>0</v>
      </c>
      <c r="AB90" s="45">
        <f t="shared" si="29"/>
        <v>0</v>
      </c>
      <c r="AC90" s="45">
        <f t="shared" si="29"/>
        <v>0</v>
      </c>
      <c r="AD90" s="45">
        <f t="shared" si="29"/>
        <v>0</v>
      </c>
      <c r="AE90" s="45">
        <f t="shared" si="29"/>
        <v>0</v>
      </c>
      <c r="AF90" s="45">
        <f t="shared" si="29"/>
        <v>0</v>
      </c>
      <c r="AG90" s="45">
        <f t="shared" si="29"/>
        <v>0</v>
      </c>
      <c r="AH90" s="45">
        <f t="shared" si="29"/>
        <v>0</v>
      </c>
    </row>
    <row r="91" spans="2:39">
      <c r="B91" t="s">
        <v>6979</v>
      </c>
      <c r="C91" s="47" t="s">
        <v>92</v>
      </c>
      <c r="D91" s="45">
        <f t="shared" ref="D91:AH91" si="30">SUMIFS(D$41:D$56,$B$41:$B$56,$C91)</f>
        <v>0</v>
      </c>
      <c r="E91" s="45">
        <f t="shared" si="30"/>
        <v>0</v>
      </c>
      <c r="F91" s="45">
        <f t="shared" si="30"/>
        <v>2912.7</v>
      </c>
      <c r="G91" s="45">
        <f t="shared" si="30"/>
        <v>8854.61</v>
      </c>
      <c r="H91" s="45">
        <f t="shared" si="30"/>
        <v>15146</v>
      </c>
      <c r="I91" s="45">
        <f t="shared" si="30"/>
        <v>21670.5</v>
      </c>
      <c r="J91" s="45">
        <f t="shared" si="30"/>
        <v>25748.3</v>
      </c>
      <c r="K91" s="45">
        <f t="shared" si="30"/>
        <v>28428</v>
      </c>
      <c r="L91" s="45">
        <f t="shared" si="30"/>
        <v>30175.599999999999</v>
      </c>
      <c r="M91" s="45">
        <f t="shared" si="30"/>
        <v>31224.1</v>
      </c>
      <c r="N91" s="45">
        <f t="shared" si="30"/>
        <v>31923.200000000001</v>
      </c>
      <c r="O91" s="45">
        <f t="shared" si="30"/>
        <v>32389.200000000001</v>
      </c>
      <c r="P91" s="45">
        <f t="shared" si="30"/>
        <v>32622.2</v>
      </c>
      <c r="Q91" s="45">
        <f t="shared" si="30"/>
        <v>32738.7</v>
      </c>
      <c r="R91" s="45">
        <f t="shared" si="30"/>
        <v>32855.300000000003</v>
      </c>
      <c r="S91" s="45">
        <f t="shared" si="30"/>
        <v>32971.800000000003</v>
      </c>
      <c r="T91" s="45">
        <f t="shared" si="30"/>
        <v>32971.800000000003</v>
      </c>
      <c r="U91" s="45">
        <f t="shared" si="30"/>
        <v>32971.800000000003</v>
      </c>
      <c r="V91" s="45">
        <f t="shared" si="30"/>
        <v>32971.800000000003</v>
      </c>
      <c r="W91" s="45">
        <f t="shared" si="30"/>
        <v>32971.800000000003</v>
      </c>
      <c r="X91" s="45">
        <f t="shared" si="30"/>
        <v>32971.800000000003</v>
      </c>
      <c r="Y91" s="45">
        <f t="shared" si="30"/>
        <v>32971.800000000003</v>
      </c>
      <c r="Z91" s="45">
        <f t="shared" si="30"/>
        <v>32971.800000000003</v>
      </c>
      <c r="AA91" s="45">
        <f t="shared" si="30"/>
        <v>32971.800000000003</v>
      </c>
      <c r="AB91" s="45">
        <f t="shared" si="30"/>
        <v>32971.800000000003</v>
      </c>
      <c r="AC91" s="45">
        <f t="shared" si="30"/>
        <v>32971.800000000003</v>
      </c>
      <c r="AD91" s="45">
        <f t="shared" si="30"/>
        <v>32971.800000000003</v>
      </c>
      <c r="AE91" s="45">
        <f t="shared" si="30"/>
        <v>32971.800000000003</v>
      </c>
      <c r="AF91" s="45">
        <f t="shared" si="30"/>
        <v>32971.800000000003</v>
      </c>
      <c r="AG91" s="45">
        <f t="shared" si="30"/>
        <v>32971.800000000003</v>
      </c>
      <c r="AH91" s="45">
        <f t="shared" si="30"/>
        <v>32971.800000000003</v>
      </c>
    </row>
    <row r="92" spans="2:39">
      <c r="B92" t="s">
        <v>6978</v>
      </c>
      <c r="C92" s="47" t="s">
        <v>92</v>
      </c>
      <c r="D92" s="45">
        <f t="shared" ref="D92:AH92" si="31">SUMIFS(D$5:D$20,$C$5:$C$20,$C92)</f>
        <v>0</v>
      </c>
      <c r="E92" s="45">
        <f t="shared" si="31"/>
        <v>0</v>
      </c>
      <c r="F92" s="45">
        <f t="shared" si="31"/>
        <v>0</v>
      </c>
      <c r="G92" s="45">
        <f t="shared" si="31"/>
        <v>0</v>
      </c>
      <c r="H92" s="45">
        <f t="shared" si="31"/>
        <v>0</v>
      </c>
      <c r="I92" s="45">
        <f t="shared" si="31"/>
        <v>0</v>
      </c>
      <c r="J92" s="45">
        <f t="shared" si="31"/>
        <v>0</v>
      </c>
      <c r="K92" s="45">
        <f t="shared" si="31"/>
        <v>0</v>
      </c>
      <c r="L92" s="45">
        <f t="shared" si="31"/>
        <v>0</v>
      </c>
      <c r="M92" s="45">
        <f t="shared" si="31"/>
        <v>0</v>
      </c>
      <c r="N92" s="45">
        <f t="shared" si="31"/>
        <v>0</v>
      </c>
      <c r="O92" s="45">
        <f t="shared" si="31"/>
        <v>0</v>
      </c>
      <c r="P92" s="45">
        <f t="shared" si="31"/>
        <v>0</v>
      </c>
      <c r="Q92" s="45">
        <f t="shared" si="31"/>
        <v>0</v>
      </c>
      <c r="R92" s="45">
        <f t="shared" si="31"/>
        <v>0</v>
      </c>
      <c r="S92" s="45">
        <f t="shared" si="31"/>
        <v>0</v>
      </c>
      <c r="T92" s="45">
        <f t="shared" si="31"/>
        <v>0</v>
      </c>
      <c r="U92" s="45">
        <f t="shared" si="31"/>
        <v>0</v>
      </c>
      <c r="V92" s="45">
        <f t="shared" si="31"/>
        <v>0</v>
      </c>
      <c r="W92" s="45">
        <f t="shared" si="31"/>
        <v>0</v>
      </c>
      <c r="X92" s="45">
        <f t="shared" si="31"/>
        <v>0</v>
      </c>
      <c r="Y92" s="45">
        <f t="shared" si="31"/>
        <v>0</v>
      </c>
      <c r="Z92" s="45">
        <f t="shared" si="31"/>
        <v>0</v>
      </c>
      <c r="AA92" s="45">
        <f t="shared" si="31"/>
        <v>0</v>
      </c>
      <c r="AB92" s="45">
        <f t="shared" si="31"/>
        <v>0</v>
      </c>
      <c r="AC92" s="45">
        <f t="shared" si="31"/>
        <v>0</v>
      </c>
      <c r="AD92" s="45">
        <f t="shared" si="31"/>
        <v>0</v>
      </c>
      <c r="AE92" s="45">
        <f t="shared" si="31"/>
        <v>0</v>
      </c>
      <c r="AF92" s="45">
        <f t="shared" si="31"/>
        <v>0</v>
      </c>
      <c r="AG92" s="45">
        <f t="shared" si="31"/>
        <v>0</v>
      </c>
      <c r="AH92" s="45">
        <f t="shared" si="31"/>
        <v>0</v>
      </c>
    </row>
    <row r="93" spans="2:39" s="23" customFormat="1"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</row>
    <row r="94" spans="2:39" s="23" customFormat="1">
      <c r="D94" s="50" t="s">
        <v>7063</v>
      </c>
      <c r="E94" s="50" t="s">
        <v>7064</v>
      </c>
      <c r="F94" s="50" t="s">
        <v>7233</v>
      </c>
      <c r="G94" s="50"/>
      <c r="H94" s="50"/>
      <c r="I94" s="50"/>
      <c r="J94" s="50"/>
      <c r="K94" s="50"/>
      <c r="L94" s="50"/>
      <c r="O94" s="50" t="s">
        <v>7065</v>
      </c>
      <c r="P94" s="50" t="s">
        <v>7066</v>
      </c>
      <c r="Q94" s="50" t="s">
        <v>7236</v>
      </c>
      <c r="R94" s="50"/>
      <c r="S94" s="50"/>
      <c r="T94" s="50"/>
      <c r="U94" s="50"/>
      <c r="V94" s="50"/>
      <c r="W94" s="50"/>
      <c r="X94" s="50"/>
      <c r="Z94" s="50" t="s">
        <v>7067</v>
      </c>
      <c r="AA94" s="50" t="s">
        <v>7068</v>
      </c>
      <c r="AB94" s="50" t="s">
        <v>7237</v>
      </c>
      <c r="AC94" s="50"/>
      <c r="AD94" s="50"/>
      <c r="AE94" s="50"/>
      <c r="AF94" s="50"/>
      <c r="AG94" s="50"/>
      <c r="AH94" s="50"/>
      <c r="AI94" s="50"/>
      <c r="AK94" s="50" t="s">
        <v>7069</v>
      </c>
      <c r="AL94" s="50" t="s">
        <v>7070</v>
      </c>
      <c r="AM94" s="23" t="s">
        <v>7238</v>
      </c>
    </row>
    <row r="95" spans="2:39" s="23" customFormat="1">
      <c r="C95" s="21" t="s">
        <v>79</v>
      </c>
      <c r="D95" s="50">
        <f>D41</f>
        <v>198808</v>
      </c>
      <c r="E95" s="50">
        <f>D5</f>
        <v>198710</v>
      </c>
      <c r="F95" s="50">
        <f>ROK!I173*1000</f>
        <v>246349</v>
      </c>
      <c r="G95" s="50"/>
      <c r="H95" s="50"/>
      <c r="I95" s="50"/>
      <c r="J95" s="50"/>
      <c r="K95" s="50"/>
      <c r="L95" s="50"/>
      <c r="N95" s="21" t="s">
        <v>79</v>
      </c>
      <c r="O95" s="50">
        <f t="shared" ref="O95:O110" si="32">N41</f>
        <v>186888</v>
      </c>
      <c r="P95" s="50">
        <f t="shared" ref="P95:P110" si="33">N5</f>
        <v>200243.79018157374</v>
      </c>
      <c r="Q95" s="50">
        <f>ROK!K173*1000</f>
        <v>238642</v>
      </c>
      <c r="R95" s="50"/>
      <c r="S95" s="50"/>
      <c r="T95" s="50"/>
      <c r="U95" s="50"/>
      <c r="V95" s="50"/>
      <c r="W95" s="50"/>
      <c r="X95" s="50"/>
      <c r="Y95" s="21" t="s">
        <v>79</v>
      </c>
      <c r="Z95" s="50">
        <f t="shared" ref="Z95:Z110" si="34">X41</f>
        <v>152604</v>
      </c>
      <c r="AA95" s="50">
        <f t="shared" ref="AA95:AA110" si="35">X5</f>
        <v>160072.34535400971</v>
      </c>
      <c r="AB95" s="50">
        <f>ROK!M173*1000</f>
        <v>231085</v>
      </c>
      <c r="AC95" s="50"/>
      <c r="AD95" s="50"/>
      <c r="AE95" s="50"/>
      <c r="AF95" s="50"/>
      <c r="AG95" s="50"/>
      <c r="AH95" s="50"/>
      <c r="AI95" s="50"/>
      <c r="AJ95" s="21" t="s">
        <v>79</v>
      </c>
      <c r="AK95" s="50">
        <f t="shared" ref="AK95:AK110" si="36">AH41</f>
        <v>133135</v>
      </c>
      <c r="AL95" s="50">
        <f t="shared" ref="AL95:AL110" si="37">AH5</f>
        <v>116459.47170615131</v>
      </c>
      <c r="AM95" s="50">
        <f>ROK!O173*1000</f>
        <v>223487</v>
      </c>
    </row>
    <row r="96" spans="2:39" s="23" customFormat="1">
      <c r="C96" s="21" t="s">
        <v>80</v>
      </c>
      <c r="D96" s="50">
        <f t="shared" ref="D96:D110" si="38">D42</f>
        <v>154017</v>
      </c>
      <c r="E96" s="50">
        <f t="shared" ref="E96:E110" si="39">D6</f>
        <v>149391</v>
      </c>
      <c r="F96" s="50">
        <f>ROK!I182*1000</f>
        <v>107280</v>
      </c>
      <c r="G96" s="50"/>
      <c r="H96" s="50"/>
      <c r="I96" s="50"/>
      <c r="J96" s="50"/>
      <c r="K96" s="50"/>
      <c r="L96" s="50"/>
      <c r="N96" s="21" t="s">
        <v>80</v>
      </c>
      <c r="O96" s="50">
        <f t="shared" si="32"/>
        <v>209510</v>
      </c>
      <c r="P96" s="50">
        <f t="shared" si="33"/>
        <v>186315.65876319533</v>
      </c>
      <c r="Q96" s="50">
        <f>ROK!K182*1000</f>
        <v>191468</v>
      </c>
      <c r="R96" s="50"/>
      <c r="S96" s="50"/>
      <c r="T96" s="50"/>
      <c r="U96" s="50"/>
      <c r="V96" s="50"/>
      <c r="W96" s="50"/>
      <c r="X96" s="50"/>
      <c r="Y96" s="21" t="s">
        <v>80</v>
      </c>
      <c r="Z96" s="50">
        <f t="shared" si="34"/>
        <v>290353</v>
      </c>
      <c r="AA96" s="50">
        <f t="shared" si="35"/>
        <v>229130.4221247017</v>
      </c>
      <c r="AB96" s="50">
        <f>ROK!M182*1000</f>
        <v>256373</v>
      </c>
      <c r="AC96" s="50"/>
      <c r="AD96" s="50"/>
      <c r="AE96" s="50"/>
      <c r="AF96" s="50"/>
      <c r="AG96" s="50"/>
      <c r="AH96" s="50"/>
      <c r="AI96" s="50"/>
      <c r="AJ96" s="21" t="s">
        <v>80</v>
      </c>
      <c r="AK96" s="50">
        <f t="shared" si="36"/>
        <v>292569</v>
      </c>
      <c r="AL96" s="50">
        <f t="shared" si="37"/>
        <v>273952.04008959024</v>
      </c>
      <c r="AM96" s="50">
        <f>ROK!O182*1000</f>
        <v>305235</v>
      </c>
    </row>
    <row r="97" spans="3:39" s="23" customFormat="1">
      <c r="C97" s="21" t="s">
        <v>81</v>
      </c>
      <c r="D97" s="50">
        <f t="shared" si="38"/>
        <v>146642</v>
      </c>
      <c r="E97" s="50">
        <f t="shared" si="39"/>
        <v>160184</v>
      </c>
      <c r="F97" s="50">
        <f>ROK!I187*1000</f>
        <v>192367</v>
      </c>
      <c r="G97" s="50"/>
      <c r="H97" s="50"/>
      <c r="I97" s="50"/>
      <c r="J97" s="50"/>
      <c r="K97" s="50"/>
      <c r="L97" s="50"/>
      <c r="N97" s="21" t="s">
        <v>81</v>
      </c>
      <c r="O97" s="50">
        <f t="shared" si="32"/>
        <v>124567</v>
      </c>
      <c r="P97" s="50">
        <f t="shared" si="33"/>
        <v>128728.35297134846</v>
      </c>
      <c r="Q97" s="50">
        <f>ROK!K187*1000</f>
        <v>152773</v>
      </c>
      <c r="R97" s="50"/>
      <c r="S97" s="50"/>
      <c r="T97" s="50"/>
      <c r="U97" s="50"/>
      <c r="V97" s="50"/>
      <c r="W97" s="50"/>
      <c r="X97" s="50"/>
      <c r="Y97" s="21" t="s">
        <v>81</v>
      </c>
      <c r="Z97" s="50">
        <f t="shared" si="34"/>
        <v>124567</v>
      </c>
      <c r="AA97" s="50">
        <f t="shared" si="35"/>
        <v>102878.63897788091</v>
      </c>
      <c r="AB97" s="50">
        <f>ROK!M187*1000</f>
        <v>123444</v>
      </c>
      <c r="AC97" s="50"/>
      <c r="AD97" s="50"/>
      <c r="AE97" s="50"/>
      <c r="AF97" s="50"/>
      <c r="AG97" s="50"/>
      <c r="AH97" s="50"/>
      <c r="AI97" s="50"/>
      <c r="AJ97" s="21" t="s">
        <v>81</v>
      </c>
      <c r="AK97" s="50">
        <f t="shared" si="36"/>
        <v>80416.800000000003</v>
      </c>
      <c r="AL97" s="50">
        <f t="shared" si="37"/>
        <v>71474.059169482309</v>
      </c>
      <c r="AM97" s="50">
        <f>ROK!O187*1000</f>
        <v>93962</v>
      </c>
    </row>
    <row r="98" spans="3:39" s="23" customFormat="1">
      <c r="C98" s="21" t="s">
        <v>82</v>
      </c>
      <c r="D98" s="50">
        <f t="shared" si="38"/>
        <v>2454.41</v>
      </c>
      <c r="E98" s="50">
        <f t="shared" si="39"/>
        <v>3877</v>
      </c>
      <c r="F98" s="50">
        <f>ROK!I189*1000</f>
        <v>2903</v>
      </c>
      <c r="G98" s="50"/>
      <c r="H98" s="50"/>
      <c r="I98" s="50"/>
      <c r="J98" s="50"/>
      <c r="K98" s="50"/>
      <c r="L98" s="50"/>
      <c r="N98" s="21" t="s">
        <v>82</v>
      </c>
      <c r="O98" s="50">
        <f t="shared" si="32"/>
        <v>2454.41</v>
      </c>
      <c r="P98" s="50">
        <f t="shared" si="33"/>
        <v>3781</v>
      </c>
      <c r="Q98" s="50">
        <f>ROK!K189*1000</f>
        <v>3074</v>
      </c>
      <c r="R98" s="50"/>
      <c r="S98" s="50"/>
      <c r="T98" s="50"/>
      <c r="U98" s="50"/>
      <c r="V98" s="50"/>
      <c r="W98" s="50"/>
      <c r="X98" s="50"/>
      <c r="Y98" s="21" t="s">
        <v>82</v>
      </c>
      <c r="Z98" s="50">
        <f t="shared" si="34"/>
        <v>2454.41</v>
      </c>
      <c r="AA98" s="50">
        <f t="shared" si="35"/>
        <v>4057.5523809523802</v>
      </c>
      <c r="AB98" s="50">
        <f>ROK!M189*1000</f>
        <v>3074</v>
      </c>
      <c r="AC98" s="50"/>
      <c r="AD98" s="50"/>
      <c r="AE98" s="50"/>
      <c r="AF98" s="50"/>
      <c r="AG98" s="50"/>
      <c r="AH98" s="50"/>
      <c r="AI98" s="50"/>
      <c r="AJ98" s="21" t="s">
        <v>82</v>
      </c>
      <c r="AK98" s="50">
        <f t="shared" si="36"/>
        <v>2454.41</v>
      </c>
      <c r="AL98" s="50">
        <f t="shared" si="37"/>
        <v>4310.6952380952353</v>
      </c>
      <c r="AM98" s="50">
        <f>ROK!O189*1000</f>
        <v>3074</v>
      </c>
    </row>
    <row r="99" spans="3:39" s="23" customFormat="1">
      <c r="C99" s="21" t="s">
        <v>83</v>
      </c>
      <c r="D99" s="50">
        <f t="shared" si="38"/>
        <v>7293.52</v>
      </c>
      <c r="E99" s="50">
        <f t="shared" si="39"/>
        <v>3139</v>
      </c>
      <c r="F99" s="50">
        <f>ROK!I190*1000</f>
        <v>3089</v>
      </c>
      <c r="G99" s="50"/>
      <c r="H99" s="50"/>
      <c r="I99" s="50"/>
      <c r="J99" s="50"/>
      <c r="K99" s="50"/>
      <c r="L99" s="50"/>
      <c r="N99" s="21" t="s">
        <v>83</v>
      </c>
      <c r="O99" s="50">
        <f t="shared" si="32"/>
        <v>45228.1</v>
      </c>
      <c r="P99" s="50">
        <f t="shared" si="33"/>
        <v>40116</v>
      </c>
      <c r="Q99" s="50">
        <f>ROK!K190*1000</f>
        <v>14439</v>
      </c>
      <c r="R99" s="50"/>
      <c r="S99" s="50"/>
      <c r="T99" s="50"/>
      <c r="U99" s="50"/>
      <c r="V99" s="50"/>
      <c r="W99" s="50"/>
      <c r="X99" s="50"/>
      <c r="Y99" s="21" t="s">
        <v>83</v>
      </c>
      <c r="Z99" s="50">
        <f t="shared" si="34"/>
        <v>119104</v>
      </c>
      <c r="AA99" s="50">
        <f t="shared" si="35"/>
        <v>80820.399999999441</v>
      </c>
      <c r="AB99" s="50">
        <f>ROK!M190*1000</f>
        <v>17934</v>
      </c>
      <c r="AC99" s="50"/>
      <c r="AD99" s="50"/>
      <c r="AE99" s="50"/>
      <c r="AF99" s="50"/>
      <c r="AG99" s="50"/>
      <c r="AH99" s="50"/>
      <c r="AI99" s="50"/>
      <c r="AJ99" s="21" t="s">
        <v>83</v>
      </c>
      <c r="AK99" s="50">
        <f t="shared" si="36"/>
        <v>217277</v>
      </c>
      <c r="AL99" s="50">
        <f t="shared" si="37"/>
        <v>121616.39999999944</v>
      </c>
      <c r="AM99" s="50">
        <f>ROK!O190*1000</f>
        <v>19238</v>
      </c>
    </row>
    <row r="100" spans="3:39" s="23" customFormat="1">
      <c r="C100" s="21" t="s">
        <v>84</v>
      </c>
      <c r="D100" s="50">
        <f t="shared" si="38"/>
        <v>15418.4</v>
      </c>
      <c r="E100" s="50">
        <f t="shared" si="39"/>
        <v>16611</v>
      </c>
      <c r="F100" s="50">
        <f>ROK!I191*1000</f>
        <v>8199</v>
      </c>
      <c r="G100" s="50"/>
      <c r="H100" s="50"/>
      <c r="I100" s="50"/>
      <c r="J100" s="50"/>
      <c r="K100" s="50"/>
      <c r="L100" s="50"/>
      <c r="N100" s="21" t="s">
        <v>84</v>
      </c>
      <c r="O100" s="50">
        <f t="shared" si="32"/>
        <v>40699.5</v>
      </c>
      <c r="P100" s="50">
        <f t="shared" si="33"/>
        <v>45518</v>
      </c>
      <c r="Q100" s="50">
        <f>ROK!K191*1000</f>
        <v>21926</v>
      </c>
      <c r="R100" s="50"/>
      <c r="S100" s="50"/>
      <c r="T100" s="50"/>
      <c r="U100" s="50"/>
      <c r="V100" s="50"/>
      <c r="W100" s="50"/>
      <c r="X100" s="50"/>
      <c r="Y100" s="21" t="s">
        <v>84</v>
      </c>
      <c r="Z100" s="50">
        <f t="shared" si="34"/>
        <v>108177</v>
      </c>
      <c r="AA100" s="50">
        <f t="shared" si="35"/>
        <v>73300.978571428917</v>
      </c>
      <c r="AB100" s="50">
        <f>ROK!M191*1000</f>
        <v>28009</v>
      </c>
      <c r="AC100" s="50"/>
      <c r="AD100" s="50"/>
      <c r="AE100" s="50"/>
      <c r="AF100" s="50"/>
      <c r="AG100" s="50"/>
      <c r="AH100" s="50"/>
      <c r="AI100" s="50"/>
      <c r="AJ100" s="21" t="s">
        <v>84</v>
      </c>
      <c r="AK100" s="50">
        <f t="shared" si="36"/>
        <v>230775</v>
      </c>
      <c r="AL100" s="50">
        <f t="shared" si="37"/>
        <v>98756.192857143469</v>
      </c>
      <c r="AM100" s="50">
        <f>ROK!O191*1000</f>
        <v>31341</v>
      </c>
    </row>
    <row r="101" spans="3:39" s="23" customFormat="1">
      <c r="C101" s="21" t="s">
        <v>85</v>
      </c>
      <c r="D101" s="50">
        <f t="shared" si="38"/>
        <v>0</v>
      </c>
      <c r="E101" s="50">
        <f t="shared" si="39"/>
        <v>0</v>
      </c>
      <c r="F101" s="50"/>
      <c r="G101" s="50"/>
      <c r="H101" s="50"/>
      <c r="I101" s="50"/>
      <c r="J101" s="50"/>
      <c r="K101" s="50"/>
      <c r="L101" s="50"/>
      <c r="N101" s="21" t="s">
        <v>85</v>
      </c>
      <c r="O101" s="50">
        <f t="shared" si="32"/>
        <v>0</v>
      </c>
      <c r="P101" s="50">
        <f t="shared" si="33"/>
        <v>0</v>
      </c>
      <c r="R101" s="50"/>
      <c r="S101" s="50"/>
      <c r="T101" s="50"/>
      <c r="U101" s="50"/>
      <c r="V101" s="50"/>
      <c r="W101" s="50"/>
      <c r="X101" s="50"/>
      <c r="Y101" s="21" t="s">
        <v>85</v>
      </c>
      <c r="Z101" s="50">
        <f t="shared" si="34"/>
        <v>0</v>
      </c>
      <c r="AA101" s="50">
        <f t="shared" si="35"/>
        <v>0</v>
      </c>
      <c r="AC101" s="50"/>
      <c r="AD101" s="50"/>
      <c r="AE101" s="50"/>
      <c r="AF101" s="50"/>
      <c r="AG101" s="50"/>
      <c r="AH101" s="50"/>
      <c r="AI101" s="50"/>
      <c r="AJ101" s="21" t="s">
        <v>85</v>
      </c>
      <c r="AK101" s="50">
        <f t="shared" si="36"/>
        <v>0</v>
      </c>
      <c r="AL101" s="50">
        <f t="shared" si="37"/>
        <v>0</v>
      </c>
      <c r="AM101" s="50"/>
    </row>
    <row r="102" spans="3:39" s="23" customFormat="1">
      <c r="C102" s="21" t="s">
        <v>61</v>
      </c>
      <c r="D102" s="50">
        <f t="shared" si="38"/>
        <v>7489.8</v>
      </c>
      <c r="E102" s="50">
        <f t="shared" si="39"/>
        <v>14265</v>
      </c>
      <c r="F102" s="50">
        <f>ROK!I192*1000</f>
        <v>6542</v>
      </c>
      <c r="G102" s="50"/>
      <c r="H102" s="50"/>
      <c r="I102" s="50"/>
      <c r="J102" s="50"/>
      <c r="K102" s="50"/>
      <c r="L102" s="50"/>
      <c r="N102" s="21" t="s">
        <v>61</v>
      </c>
      <c r="O102" s="50">
        <f t="shared" si="32"/>
        <v>7489.8</v>
      </c>
      <c r="P102" s="50">
        <f t="shared" si="33"/>
        <v>13339</v>
      </c>
      <c r="Q102" s="50">
        <f>ROK!K192*1000</f>
        <v>8326</v>
      </c>
      <c r="R102" s="50"/>
      <c r="S102" s="50"/>
      <c r="T102" s="50"/>
      <c r="U102" s="50"/>
      <c r="V102" s="50"/>
      <c r="W102" s="50"/>
      <c r="X102" s="50"/>
      <c r="Y102" s="21" t="s">
        <v>61</v>
      </c>
      <c r="Z102" s="50">
        <f t="shared" si="34"/>
        <v>5842.04</v>
      </c>
      <c r="AA102" s="50">
        <f t="shared" si="35"/>
        <v>14194.133333333346</v>
      </c>
      <c r="AB102" s="50">
        <f>ROK!M192*1000</f>
        <v>9250</v>
      </c>
      <c r="AC102" s="50"/>
      <c r="AD102" s="50"/>
      <c r="AE102" s="50"/>
      <c r="AF102" s="50"/>
      <c r="AG102" s="50"/>
      <c r="AH102" s="50"/>
      <c r="AI102" s="50"/>
      <c r="AJ102" s="21" t="s">
        <v>61</v>
      </c>
      <c r="AK102" s="50">
        <f t="shared" si="36"/>
        <v>5842.04</v>
      </c>
      <c r="AL102" s="50">
        <f t="shared" si="37"/>
        <v>14860.133333333346</v>
      </c>
      <c r="AM102" s="50">
        <f>ROK!O192*1000</f>
        <v>10238</v>
      </c>
    </row>
    <row r="103" spans="3:39" s="23" customFormat="1">
      <c r="C103" s="21" t="s">
        <v>86</v>
      </c>
      <c r="D103" s="50">
        <f t="shared" si="38"/>
        <v>4511.75</v>
      </c>
      <c r="E103" s="50">
        <f t="shared" si="39"/>
        <v>0</v>
      </c>
      <c r="F103" s="50"/>
      <c r="G103" s="50"/>
      <c r="H103" s="50"/>
      <c r="I103" s="50"/>
      <c r="J103" s="50"/>
      <c r="K103" s="50"/>
      <c r="L103" s="50"/>
      <c r="N103" s="21" t="s">
        <v>86</v>
      </c>
      <c r="O103" s="50">
        <f t="shared" si="32"/>
        <v>22558.799999999999</v>
      </c>
      <c r="P103" s="50">
        <f t="shared" si="33"/>
        <v>0</v>
      </c>
      <c r="Q103" s="50"/>
      <c r="R103" s="50"/>
      <c r="S103" s="50"/>
      <c r="T103" s="50"/>
      <c r="U103" s="50"/>
      <c r="V103" s="50"/>
      <c r="W103" s="50"/>
      <c r="X103" s="50"/>
      <c r="Y103" s="21" t="s">
        <v>86</v>
      </c>
      <c r="Z103" s="50">
        <f t="shared" si="34"/>
        <v>40483.800000000003</v>
      </c>
      <c r="AA103" s="50">
        <f t="shared" si="35"/>
        <v>0</v>
      </c>
      <c r="AB103" s="50"/>
      <c r="AC103" s="50"/>
      <c r="AD103" s="50"/>
      <c r="AE103" s="50"/>
      <c r="AF103" s="50"/>
      <c r="AG103" s="50"/>
      <c r="AH103" s="50"/>
      <c r="AI103" s="50"/>
      <c r="AJ103" s="21" t="s">
        <v>86</v>
      </c>
      <c r="AK103" s="50">
        <f t="shared" si="36"/>
        <v>58591.8</v>
      </c>
      <c r="AL103" s="50">
        <f t="shared" si="37"/>
        <v>0</v>
      </c>
      <c r="AM103" s="50"/>
    </row>
    <row r="104" spans="3:39" s="23" customFormat="1">
      <c r="C104" s="21" t="s">
        <v>87</v>
      </c>
      <c r="D104" s="50">
        <f t="shared" si="38"/>
        <v>2903.65</v>
      </c>
      <c r="E104" s="50">
        <f t="shared" si="39"/>
        <v>1057.6548672566371</v>
      </c>
      <c r="F104" s="50">
        <f>ROK!I179*1000</f>
        <v>16534</v>
      </c>
      <c r="G104" s="50"/>
      <c r="H104" s="50"/>
      <c r="I104" s="50"/>
      <c r="J104" s="50"/>
      <c r="K104" s="50"/>
      <c r="L104" s="50"/>
      <c r="N104" s="21" t="s">
        <v>87</v>
      </c>
      <c r="O104" s="50">
        <f t="shared" si="32"/>
        <v>4836.68</v>
      </c>
      <c r="P104" s="50">
        <f t="shared" si="33"/>
        <v>1000</v>
      </c>
      <c r="Q104" s="50"/>
      <c r="R104" s="50"/>
      <c r="S104" s="50"/>
      <c r="T104" s="50"/>
      <c r="U104" s="50"/>
      <c r="V104" s="50"/>
      <c r="W104" s="50"/>
      <c r="X104" s="50"/>
      <c r="Y104" s="21" t="s">
        <v>87</v>
      </c>
      <c r="Z104" s="50">
        <f t="shared" si="34"/>
        <v>6314.55</v>
      </c>
      <c r="AA104" s="50">
        <f t="shared" si="35"/>
        <v>1000</v>
      </c>
      <c r="AB104" s="50">
        <f>ROK!M179*1000</f>
        <v>886</v>
      </c>
      <c r="AC104" s="50"/>
      <c r="AD104" s="50"/>
      <c r="AE104" s="50"/>
      <c r="AF104" s="50"/>
      <c r="AG104" s="50"/>
      <c r="AH104" s="50"/>
      <c r="AI104" s="50"/>
      <c r="AJ104" s="21" t="s">
        <v>87</v>
      </c>
      <c r="AK104" s="50">
        <f t="shared" si="36"/>
        <v>7095.99</v>
      </c>
      <c r="AL104" s="50">
        <f t="shared" si="37"/>
        <v>1000</v>
      </c>
      <c r="AM104" s="50">
        <f>ROK!O179*1000</f>
        <v>886</v>
      </c>
    </row>
    <row r="105" spans="3:39" s="23" customFormat="1">
      <c r="C105" s="21" t="s">
        <v>88</v>
      </c>
      <c r="D105" s="50">
        <f t="shared" si="38"/>
        <v>0</v>
      </c>
      <c r="E105" s="50">
        <f t="shared" si="39"/>
        <v>0</v>
      </c>
      <c r="F105" s="50"/>
      <c r="G105" s="50"/>
      <c r="H105" s="50"/>
      <c r="I105" s="50"/>
      <c r="J105" s="50"/>
      <c r="K105" s="50"/>
      <c r="L105" s="50"/>
      <c r="N105" s="21" t="s">
        <v>88</v>
      </c>
      <c r="O105" s="50">
        <f t="shared" si="32"/>
        <v>595.67999999999995</v>
      </c>
      <c r="P105" s="50">
        <f t="shared" si="33"/>
        <v>0</v>
      </c>
      <c r="Q105" s="50"/>
      <c r="R105" s="50"/>
      <c r="S105" s="50"/>
      <c r="T105" s="50"/>
      <c r="U105" s="50"/>
      <c r="V105" s="50"/>
      <c r="W105" s="50"/>
      <c r="X105" s="50"/>
      <c r="Y105" s="21" t="s">
        <v>88</v>
      </c>
      <c r="Z105" s="50">
        <f t="shared" si="34"/>
        <v>1667.9</v>
      </c>
      <c r="AA105" s="50">
        <f t="shared" si="35"/>
        <v>0</v>
      </c>
      <c r="AB105" s="50"/>
      <c r="AC105" s="50"/>
      <c r="AD105" s="50"/>
      <c r="AE105" s="50"/>
      <c r="AF105" s="50"/>
      <c r="AG105" s="50"/>
      <c r="AH105" s="50"/>
      <c r="AI105" s="50"/>
      <c r="AJ105" s="21" t="s">
        <v>88</v>
      </c>
      <c r="AK105" s="50">
        <f t="shared" si="36"/>
        <v>2978.4</v>
      </c>
      <c r="AL105" s="50">
        <f t="shared" si="37"/>
        <v>0</v>
      </c>
      <c r="AM105" s="50"/>
    </row>
    <row r="106" spans="3:39" s="23" customFormat="1">
      <c r="C106" s="21" t="s">
        <v>89</v>
      </c>
      <c r="D106" s="50">
        <f t="shared" si="38"/>
        <v>0</v>
      </c>
      <c r="E106" s="50">
        <f t="shared" si="39"/>
        <v>0</v>
      </c>
      <c r="F106" s="50"/>
      <c r="G106" s="50"/>
      <c r="H106" s="50"/>
      <c r="I106" s="50"/>
      <c r="J106" s="50"/>
      <c r="K106" s="50"/>
      <c r="L106" s="50"/>
      <c r="N106" s="21" t="s">
        <v>89</v>
      </c>
      <c r="O106" s="50">
        <f t="shared" si="32"/>
        <v>0</v>
      </c>
      <c r="P106" s="50">
        <f t="shared" si="33"/>
        <v>0</v>
      </c>
      <c r="Q106" s="50"/>
      <c r="R106" s="50"/>
      <c r="S106" s="50"/>
      <c r="T106" s="50"/>
      <c r="U106" s="50"/>
      <c r="V106" s="50"/>
      <c r="W106" s="50"/>
      <c r="X106" s="50"/>
      <c r="Y106" s="21" t="s">
        <v>89</v>
      </c>
      <c r="Z106" s="50">
        <f t="shared" si="34"/>
        <v>0</v>
      </c>
      <c r="AA106" s="50">
        <f t="shared" si="35"/>
        <v>0</v>
      </c>
      <c r="AB106" s="50"/>
      <c r="AC106" s="50"/>
      <c r="AD106" s="50"/>
      <c r="AE106" s="50"/>
      <c r="AF106" s="50"/>
      <c r="AG106" s="50"/>
      <c r="AH106" s="50"/>
      <c r="AI106" s="50"/>
      <c r="AJ106" s="21" t="s">
        <v>89</v>
      </c>
      <c r="AK106" s="50">
        <f t="shared" si="36"/>
        <v>0</v>
      </c>
      <c r="AL106" s="50">
        <f t="shared" si="37"/>
        <v>0</v>
      </c>
      <c r="AM106" s="50"/>
    </row>
    <row r="107" spans="3:39" s="23" customFormat="1">
      <c r="C107" s="21" t="s">
        <v>90</v>
      </c>
      <c r="D107" s="50">
        <f t="shared" si="38"/>
        <v>2457.1799999999998</v>
      </c>
      <c r="E107" s="50">
        <f t="shared" si="39"/>
        <v>0</v>
      </c>
      <c r="F107" s="50"/>
      <c r="G107" s="50"/>
      <c r="H107" s="50"/>
      <c r="I107" s="50"/>
      <c r="J107" s="50"/>
      <c r="K107" s="50"/>
      <c r="L107" s="50"/>
      <c r="N107" s="21" t="s">
        <v>90</v>
      </c>
      <c r="O107" s="50">
        <f t="shared" si="32"/>
        <v>25360.2</v>
      </c>
      <c r="P107" s="50">
        <f t="shared" si="33"/>
        <v>0</v>
      </c>
      <c r="Q107" s="50"/>
      <c r="R107" s="50"/>
      <c r="S107" s="50"/>
      <c r="T107" s="50"/>
      <c r="U107" s="50"/>
      <c r="V107" s="50"/>
      <c r="W107" s="50"/>
      <c r="X107" s="50"/>
      <c r="Y107" s="21" t="s">
        <v>90</v>
      </c>
      <c r="Z107" s="50">
        <f t="shared" si="34"/>
        <v>84608.5</v>
      </c>
      <c r="AA107" s="50">
        <f t="shared" si="35"/>
        <v>0</v>
      </c>
      <c r="AB107" s="50"/>
      <c r="AC107" s="50"/>
      <c r="AD107" s="50"/>
      <c r="AE107" s="50"/>
      <c r="AF107" s="50"/>
      <c r="AG107" s="50"/>
      <c r="AH107" s="50"/>
      <c r="AI107" s="50"/>
      <c r="AJ107" s="21" t="s">
        <v>90</v>
      </c>
      <c r="AK107" s="50">
        <f t="shared" si="36"/>
        <v>195954</v>
      </c>
      <c r="AL107" s="50">
        <f t="shared" si="37"/>
        <v>0</v>
      </c>
      <c r="AM107" s="50"/>
    </row>
    <row r="108" spans="3:39">
      <c r="C108" s="21" t="s">
        <v>63</v>
      </c>
      <c r="D108" s="50">
        <f t="shared" si="38"/>
        <v>0</v>
      </c>
      <c r="E108" s="50">
        <f t="shared" si="39"/>
        <v>0</v>
      </c>
      <c r="F108" s="50"/>
      <c r="N108" s="21" t="s">
        <v>63</v>
      </c>
      <c r="O108" s="50">
        <f t="shared" si="32"/>
        <v>0</v>
      </c>
      <c r="P108" s="50">
        <f t="shared" si="33"/>
        <v>0</v>
      </c>
      <c r="Q108" s="50"/>
      <c r="Y108" s="21" t="s">
        <v>63</v>
      </c>
      <c r="Z108" s="50">
        <f t="shared" si="34"/>
        <v>0</v>
      </c>
      <c r="AA108" s="50">
        <f t="shared" si="35"/>
        <v>0</v>
      </c>
      <c r="AB108" s="50"/>
      <c r="AJ108" s="21" t="s">
        <v>63</v>
      </c>
      <c r="AK108" s="50">
        <f t="shared" si="36"/>
        <v>0</v>
      </c>
      <c r="AL108" s="50">
        <f t="shared" si="37"/>
        <v>0</v>
      </c>
      <c r="AM108" s="45"/>
    </row>
    <row r="109" spans="3:39">
      <c r="C109" s="21" t="s">
        <v>91</v>
      </c>
      <c r="D109" s="50">
        <f t="shared" si="38"/>
        <v>851.47199999999998</v>
      </c>
      <c r="E109" s="50">
        <f t="shared" si="39"/>
        <v>1197.3451327433629</v>
      </c>
      <c r="F109" s="50"/>
      <c r="N109" s="21" t="s">
        <v>91</v>
      </c>
      <c r="O109" s="50">
        <f t="shared" si="32"/>
        <v>0</v>
      </c>
      <c r="P109" s="50">
        <f t="shared" si="33"/>
        <v>0</v>
      </c>
      <c r="Q109" s="50"/>
      <c r="Y109" s="21" t="s">
        <v>91</v>
      </c>
      <c r="Z109" s="50">
        <f t="shared" si="34"/>
        <v>0</v>
      </c>
      <c r="AA109" s="50">
        <f t="shared" si="35"/>
        <v>0</v>
      </c>
      <c r="AB109" s="50"/>
      <c r="AJ109" s="21" t="s">
        <v>91</v>
      </c>
      <c r="AK109" s="50">
        <f t="shared" si="36"/>
        <v>0</v>
      </c>
      <c r="AL109" s="50">
        <f t="shared" si="37"/>
        <v>0</v>
      </c>
      <c r="AM109" s="45"/>
    </row>
    <row r="110" spans="3:39">
      <c r="C110" s="21" t="s">
        <v>92</v>
      </c>
      <c r="D110" s="50">
        <f t="shared" si="38"/>
        <v>0</v>
      </c>
      <c r="E110" s="50">
        <f t="shared" si="39"/>
        <v>0</v>
      </c>
      <c r="F110" s="50"/>
      <c r="N110" s="21" t="s">
        <v>92</v>
      </c>
      <c r="O110" s="50">
        <f t="shared" si="32"/>
        <v>31923.200000000001</v>
      </c>
      <c r="P110" s="50">
        <f t="shared" si="33"/>
        <v>0</v>
      </c>
      <c r="Q110" s="50"/>
      <c r="Y110" s="21" t="s">
        <v>92</v>
      </c>
      <c r="Z110" s="50">
        <f t="shared" si="34"/>
        <v>32971.800000000003</v>
      </c>
      <c r="AA110" s="50">
        <f t="shared" si="35"/>
        <v>0</v>
      </c>
      <c r="AB110" s="50"/>
      <c r="AJ110" s="21" t="s">
        <v>92</v>
      </c>
      <c r="AK110" s="50">
        <f t="shared" si="36"/>
        <v>32971.800000000003</v>
      </c>
      <c r="AL110" s="50">
        <f t="shared" si="37"/>
        <v>0</v>
      </c>
      <c r="AM110" s="45"/>
    </row>
    <row r="111" spans="3:39" s="23" customFormat="1">
      <c r="C111" s="21" t="s">
        <v>7235</v>
      </c>
      <c r="F111" s="23">
        <f>SUM(ROK!I195:I196)</f>
        <v>2.2759999999999998</v>
      </c>
      <c r="N111" s="21" t="s">
        <v>7235</v>
      </c>
      <c r="Q111" s="23">
        <f>SUM(ROK!K195:K196)*1000</f>
        <v>2276</v>
      </c>
      <c r="Y111" s="21" t="s">
        <v>7235</v>
      </c>
      <c r="AB111" s="23">
        <f>SUM(ROK!M195:M196)*1000</f>
        <v>2276</v>
      </c>
      <c r="AJ111" s="21" t="s">
        <v>7235</v>
      </c>
      <c r="AM111" s="50">
        <f>SUM(ROK!O195:O196)*1000</f>
        <v>2276</v>
      </c>
    </row>
    <row r="112" spans="3:39" s="23" customFormat="1"/>
    <row r="113" s="23" customFormat="1"/>
    <row r="114" s="23" customFormat="1"/>
    <row r="115" s="23" customFormat="1"/>
    <row r="116" s="23" customFormat="1"/>
    <row r="117" s="23" customFormat="1"/>
    <row r="118" s="23" customFormat="1"/>
    <row r="119" s="23" customFormat="1"/>
    <row r="120" s="23" customFormat="1"/>
    <row r="121" s="23" customFormat="1"/>
    <row r="122" s="23" customFormat="1"/>
    <row r="123" s="23" customFormat="1"/>
    <row r="124" s="23" customFormat="1"/>
  </sheetData>
  <phoneticPr fontId="4" type="noConversion"/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>
      <selection activeCell="J21" sqref="J21"/>
    </sheetView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53">
        <v>2020</v>
      </c>
      <c r="D9" s="53">
        <v>2021</v>
      </c>
      <c r="E9" s="53">
        <v>2022</v>
      </c>
      <c r="F9" s="53">
        <v>2023</v>
      </c>
      <c r="G9" s="53">
        <v>2024</v>
      </c>
      <c r="H9" s="53">
        <v>2025</v>
      </c>
      <c r="I9" s="53">
        <v>2026</v>
      </c>
      <c r="J9" s="53">
        <v>2027</v>
      </c>
      <c r="K9" s="53">
        <v>2028</v>
      </c>
      <c r="L9" s="53">
        <v>2029</v>
      </c>
      <c r="M9" s="53">
        <v>2030</v>
      </c>
      <c r="N9" s="53">
        <v>2031</v>
      </c>
      <c r="O9" s="53">
        <v>2032</v>
      </c>
      <c r="P9" s="53">
        <v>2033</v>
      </c>
      <c r="Q9" s="53">
        <v>2034</v>
      </c>
      <c r="R9" s="53">
        <v>2035</v>
      </c>
      <c r="S9" s="53">
        <v>2036</v>
      </c>
      <c r="T9" s="53">
        <v>2037</v>
      </c>
      <c r="U9" s="53">
        <v>2038</v>
      </c>
      <c r="V9" s="53">
        <v>2039</v>
      </c>
      <c r="W9" s="53">
        <v>2040</v>
      </c>
      <c r="X9" s="53">
        <v>2041</v>
      </c>
      <c r="Y9" s="53">
        <v>2042</v>
      </c>
      <c r="Z9" s="53">
        <v>2043</v>
      </c>
      <c r="AA9" s="53">
        <v>2044</v>
      </c>
      <c r="AB9" s="53">
        <v>2045</v>
      </c>
      <c r="AC9" s="53">
        <v>2046</v>
      </c>
      <c r="AD9" s="53">
        <v>2047</v>
      </c>
      <c r="AE9" s="53">
        <v>2048</v>
      </c>
      <c r="AF9" s="53">
        <v>2049</v>
      </c>
      <c r="AG9" s="5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522547000</v>
      </c>
      <c r="D10" s="21">
        <f>INDEX(NoSettings!$C$2:$AG$6843,MATCH($B10,NoSettings!$A$2:$A$6843,0),MATCH(D$9,NoSettings!$C$1:$AG$1,0))</f>
        <v>541828000</v>
      </c>
      <c r="E10" s="21">
        <f>INDEX(NoSettings!$C$2:$AG$6843,MATCH($B10,NoSettings!$A$2:$A$6843,0),MATCH(E$9,NoSettings!$C$1:$AG$1,0))</f>
        <v>557501000</v>
      </c>
      <c r="F10" s="21">
        <f>INDEX(NoSettings!$C$2:$AG$6843,MATCH($B10,NoSettings!$A$2:$A$6843,0),MATCH(F$9,NoSettings!$C$1:$AG$1,0))</f>
        <v>573235000</v>
      </c>
      <c r="G10" s="21">
        <f>INDEX(NoSettings!$C$2:$AG$6843,MATCH($B10,NoSettings!$A$2:$A$6843,0),MATCH(G$9,NoSettings!$C$1:$AG$1,0))</f>
        <v>589411000</v>
      </c>
      <c r="H10" s="21">
        <f>INDEX(NoSettings!$C$2:$AG$6843,MATCH($B10,NoSettings!$A$2:$A$6843,0),MATCH(H$9,NoSettings!$C$1:$AG$1,0))</f>
        <v>605781000</v>
      </c>
      <c r="I10" s="21">
        <f>INDEX(NoSettings!$C$2:$AG$6843,MATCH($B10,NoSettings!$A$2:$A$6843,0),MATCH(I$9,NoSettings!$C$1:$AG$1,0))</f>
        <v>616900000</v>
      </c>
      <c r="J10" s="21">
        <f>INDEX(NoSettings!$C$2:$AG$6843,MATCH($B10,NoSettings!$A$2:$A$6843,0),MATCH(J$9,NoSettings!$C$1:$AG$1,0))</f>
        <v>629358000</v>
      </c>
      <c r="K10" s="21">
        <f>INDEX(NoSettings!$C$2:$AG$6843,MATCH($B10,NoSettings!$A$2:$A$6843,0),MATCH(K$9,NoSettings!$C$1:$AG$1,0))</f>
        <v>642818000</v>
      </c>
      <c r="L10" s="21">
        <f>INDEX(NoSettings!$C$2:$AG$6843,MATCH($B10,NoSettings!$A$2:$A$6843,0),MATCH(L$9,NoSettings!$C$1:$AG$1,0))</f>
        <v>658078000</v>
      </c>
      <c r="M10" s="21">
        <f>INDEX(NoSettings!$C$2:$AG$6843,MATCH($B10,NoSettings!$A$2:$A$6843,0),MATCH(M$9,NoSettings!$C$1:$AG$1,0))</f>
        <v>674422000</v>
      </c>
      <c r="N10" s="21">
        <f>INDEX(NoSettings!$C$2:$AG$6843,MATCH($B10,NoSettings!$A$2:$A$6843,0),MATCH(N$9,NoSettings!$C$1:$AG$1,0))</f>
        <v>692107000</v>
      </c>
      <c r="O10" s="21">
        <f>INDEX(NoSettings!$C$2:$AG$6843,MATCH($B10,NoSettings!$A$2:$A$6843,0),MATCH(O$9,NoSettings!$C$1:$AG$1,0))</f>
        <v>711107000</v>
      </c>
      <c r="P10" s="21">
        <f>INDEX(NoSettings!$C$2:$AG$6843,MATCH($B10,NoSettings!$A$2:$A$6843,0),MATCH(P$9,NoSettings!$C$1:$AG$1,0))</f>
        <v>732962000</v>
      </c>
      <c r="Q10" s="21">
        <f>INDEX(NoSettings!$C$2:$AG$6843,MATCH($B10,NoSettings!$A$2:$A$6843,0),MATCH(Q$9,NoSettings!$C$1:$AG$1,0))</f>
        <v>756331000</v>
      </c>
      <c r="R10" s="21">
        <f>INDEX(NoSettings!$C$2:$AG$6843,MATCH($B10,NoSettings!$A$2:$A$6843,0),MATCH(R$9,NoSettings!$C$1:$AG$1,0))</f>
        <v>782185000</v>
      </c>
      <c r="S10" s="21">
        <f>INDEX(NoSettings!$C$2:$AG$6843,MATCH($B10,NoSettings!$A$2:$A$6843,0),MATCH(S$9,NoSettings!$C$1:$AG$1,0))</f>
        <v>808578000</v>
      </c>
      <c r="T10" s="21">
        <f>INDEX(NoSettings!$C$2:$AG$6843,MATCH($B10,NoSettings!$A$2:$A$6843,0),MATCH(T$9,NoSettings!$C$1:$AG$1,0))</f>
        <v>836793000</v>
      </c>
      <c r="U10" s="21">
        <f>INDEX(NoSettings!$C$2:$AG$6843,MATCH($B10,NoSettings!$A$2:$A$6843,0),MATCH(U$9,NoSettings!$C$1:$AG$1,0))</f>
        <v>865810000</v>
      </c>
      <c r="V10" s="21">
        <f>INDEX(NoSettings!$C$2:$AG$6843,MATCH($B10,NoSettings!$A$2:$A$6843,0),MATCH(V$9,NoSettings!$C$1:$AG$1,0))</f>
        <v>895136000</v>
      </c>
      <c r="W10" s="21">
        <f>INDEX(NoSettings!$C$2:$AG$6843,MATCH($B10,NoSettings!$A$2:$A$6843,0),MATCH(W$9,NoSettings!$C$1:$AG$1,0))</f>
        <v>924627000</v>
      </c>
      <c r="X10" s="21">
        <f>INDEX(NoSettings!$C$2:$AG$6843,MATCH($B10,NoSettings!$A$2:$A$6843,0),MATCH(X$9,NoSettings!$C$1:$AG$1,0))</f>
        <v>954158000</v>
      </c>
      <c r="Y10" s="21">
        <f>INDEX(NoSettings!$C$2:$AG$6843,MATCH($B10,NoSettings!$A$2:$A$6843,0),MATCH(Y$9,NoSettings!$C$1:$AG$1,0))</f>
        <v>981635000</v>
      </c>
      <c r="Z10" s="21">
        <f>INDEX(NoSettings!$C$2:$AG$6843,MATCH($B10,NoSettings!$A$2:$A$6843,0),MATCH(Z$9,NoSettings!$C$1:$AG$1,0))</f>
        <v>1010180000</v>
      </c>
      <c r="AA10" s="21">
        <f>INDEX(NoSettings!$C$2:$AG$6843,MATCH($B10,NoSettings!$A$2:$A$6843,0),MATCH(AA$9,NoSettings!$C$1:$AG$1,0))</f>
        <v>1036880000</v>
      </c>
      <c r="AB10" s="21">
        <f>INDEX(NoSettings!$C$2:$AG$6843,MATCH($B10,NoSettings!$A$2:$A$6843,0),MATCH(AB$9,NoSettings!$C$1:$AG$1,0))</f>
        <v>1063110000</v>
      </c>
      <c r="AC10" s="21">
        <f>INDEX(NoSettings!$C$2:$AG$6843,MATCH($B10,NoSettings!$A$2:$A$6843,0),MATCH(AC$9,NoSettings!$C$1:$AG$1,0))</f>
        <v>1087940000</v>
      </c>
      <c r="AD10" s="21">
        <f>INDEX(NoSettings!$C$2:$AG$6843,MATCH($B10,NoSettings!$A$2:$A$6843,0),MATCH(AD$9,NoSettings!$C$1:$AG$1,0))</f>
        <v>1112970000</v>
      </c>
      <c r="AE10" s="21">
        <f>INDEX(NoSettings!$C$2:$AG$6843,MATCH($B10,NoSettings!$A$2:$A$6843,0),MATCH(AE$9,NoSettings!$C$1:$AG$1,0))</f>
        <v>1135650000</v>
      </c>
      <c r="AF10" s="21">
        <f>INDEX(NoSettings!$C$2:$AG$6843,MATCH($B10,NoSettings!$A$2:$A$6843,0),MATCH(AF$9,NoSettings!$C$1:$AG$1,0))</f>
        <v>1158910000</v>
      </c>
      <c r="AG10" s="21">
        <f>INDEX(NoSettings!$C$2:$AG$6843,MATCH($B10,NoSettings!$A$2:$A$6843,0),MATCH(AG$9,NoSettings!$C$1:$AG$1,0))</f>
        <v>1181560000</v>
      </c>
    </row>
    <row r="12" spans="1:33">
      <c r="C12" s="53">
        <v>2020</v>
      </c>
      <c r="D12" s="53">
        <v>2021</v>
      </c>
      <c r="E12" s="53">
        <v>2022</v>
      </c>
      <c r="F12" s="53">
        <v>2023</v>
      </c>
      <c r="G12" s="53">
        <v>2024</v>
      </c>
      <c r="H12" s="53">
        <v>2025</v>
      </c>
      <c r="I12" s="53">
        <v>2026</v>
      </c>
      <c r="J12" s="53">
        <v>2027</v>
      </c>
      <c r="K12" s="53">
        <v>2028</v>
      </c>
      <c r="L12" s="53">
        <v>2029</v>
      </c>
      <c r="M12" s="53">
        <v>2030</v>
      </c>
      <c r="N12" s="53">
        <v>2031</v>
      </c>
      <c r="O12" s="53">
        <v>2032</v>
      </c>
      <c r="P12" s="53">
        <v>2033</v>
      </c>
      <c r="Q12" s="53">
        <v>2034</v>
      </c>
      <c r="R12" s="53">
        <v>2035</v>
      </c>
      <c r="S12" s="53">
        <v>2036</v>
      </c>
      <c r="T12" s="53">
        <v>2037</v>
      </c>
      <c r="U12" s="53">
        <v>2038</v>
      </c>
      <c r="V12" s="53">
        <v>2039</v>
      </c>
      <c r="W12" s="53">
        <v>2040</v>
      </c>
      <c r="X12" s="53">
        <v>2041</v>
      </c>
      <c r="Y12" s="53">
        <v>2042</v>
      </c>
      <c r="Z12" s="53">
        <v>2043</v>
      </c>
      <c r="AA12" s="53">
        <v>2044</v>
      </c>
      <c r="AB12" s="53">
        <v>2045</v>
      </c>
      <c r="AC12" s="53">
        <v>2046</v>
      </c>
      <c r="AD12" s="53">
        <v>2047</v>
      </c>
      <c r="AE12" s="53">
        <v>2048</v>
      </c>
      <c r="AF12" s="53">
        <v>2049</v>
      </c>
      <c r="AG12" s="53">
        <v>2050</v>
      </c>
    </row>
    <row r="13" spans="1:33">
      <c r="B13" t="s">
        <v>6979</v>
      </c>
      <c r="C13" s="4">
        <f>C10</f>
        <v>522547000</v>
      </c>
      <c r="D13" s="4">
        <f t="shared" ref="D13:AG13" si="0">D10</f>
        <v>541828000</v>
      </c>
      <c r="E13" s="4">
        <f t="shared" si="0"/>
        <v>557501000</v>
      </c>
      <c r="F13" s="4">
        <f t="shared" si="0"/>
        <v>573235000</v>
      </c>
      <c r="G13" s="4">
        <f t="shared" si="0"/>
        <v>589411000</v>
      </c>
      <c r="H13" s="4">
        <f t="shared" si="0"/>
        <v>605781000</v>
      </c>
      <c r="I13" s="4">
        <f t="shared" si="0"/>
        <v>616900000</v>
      </c>
      <c r="J13" s="4">
        <f t="shared" si="0"/>
        <v>629358000</v>
      </c>
      <c r="K13" s="4">
        <f t="shared" si="0"/>
        <v>642818000</v>
      </c>
      <c r="L13" s="4">
        <f t="shared" si="0"/>
        <v>658078000</v>
      </c>
      <c r="M13" s="4">
        <f t="shared" si="0"/>
        <v>674422000</v>
      </c>
      <c r="N13" s="4">
        <f t="shared" si="0"/>
        <v>692107000</v>
      </c>
      <c r="O13" s="4">
        <f t="shared" si="0"/>
        <v>711107000</v>
      </c>
      <c r="P13" s="4">
        <f t="shared" si="0"/>
        <v>732962000</v>
      </c>
      <c r="Q13" s="4">
        <f t="shared" si="0"/>
        <v>756331000</v>
      </c>
      <c r="R13" s="4">
        <f t="shared" si="0"/>
        <v>782185000</v>
      </c>
      <c r="S13" s="4">
        <f t="shared" si="0"/>
        <v>808578000</v>
      </c>
      <c r="T13" s="4">
        <f t="shared" si="0"/>
        <v>836793000</v>
      </c>
      <c r="U13" s="4">
        <f t="shared" si="0"/>
        <v>865810000</v>
      </c>
      <c r="V13" s="4">
        <f t="shared" si="0"/>
        <v>895136000</v>
      </c>
      <c r="W13" s="4">
        <f t="shared" si="0"/>
        <v>924627000</v>
      </c>
      <c r="X13" s="4">
        <f t="shared" si="0"/>
        <v>954158000</v>
      </c>
      <c r="Y13" s="4">
        <f t="shared" si="0"/>
        <v>981635000</v>
      </c>
      <c r="Z13" s="4">
        <f t="shared" si="0"/>
        <v>1010180000</v>
      </c>
      <c r="AA13" s="4">
        <f t="shared" si="0"/>
        <v>1036880000</v>
      </c>
      <c r="AB13" s="4">
        <f t="shared" si="0"/>
        <v>1063110000</v>
      </c>
      <c r="AC13" s="4">
        <f t="shared" si="0"/>
        <v>1087940000</v>
      </c>
      <c r="AD13" s="4">
        <f t="shared" si="0"/>
        <v>1112970000</v>
      </c>
      <c r="AE13" s="4">
        <f t="shared" si="0"/>
        <v>1135650000</v>
      </c>
      <c r="AF13" s="4">
        <f t="shared" si="0"/>
        <v>1158910000</v>
      </c>
      <c r="AG13" s="4">
        <f t="shared" si="0"/>
        <v>1181560000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I88"/>
  <sheetViews>
    <sheetView topLeftCell="A16" workbookViewId="0">
      <selection activeCell="O66" sqref="O66"/>
    </sheetView>
  </sheetViews>
  <sheetFormatPr defaultRowHeight="14.5"/>
  <cols>
    <col min="1" max="1" width="11.1796875" bestFit="1" customWidth="1"/>
    <col min="2" max="2" width="58.81640625" customWidth="1"/>
    <col min="3" max="28" width="12.1796875" style="45" bestFit="1" customWidth="1"/>
    <col min="29" max="33" width="13.81640625" style="4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57">
        <v>2020</v>
      </c>
      <c r="D5" s="57">
        <v>2021</v>
      </c>
      <c r="E5" s="57">
        <v>2022</v>
      </c>
      <c r="F5" s="57">
        <v>2023</v>
      </c>
      <c r="G5" s="57">
        <v>2024</v>
      </c>
      <c r="H5" s="57">
        <v>2025</v>
      </c>
      <c r="I5" s="57">
        <v>2026</v>
      </c>
      <c r="J5" s="57">
        <v>2027</v>
      </c>
      <c r="K5" s="57">
        <v>2028</v>
      </c>
      <c r="L5" s="57">
        <v>2029</v>
      </c>
      <c r="M5" s="57">
        <v>2030</v>
      </c>
      <c r="N5" s="57">
        <v>2031</v>
      </c>
      <c r="O5" s="57">
        <v>2032</v>
      </c>
      <c r="P5" s="57">
        <v>2033</v>
      </c>
      <c r="Q5" s="57">
        <v>2034</v>
      </c>
      <c r="R5" s="57">
        <v>2035</v>
      </c>
      <c r="S5" s="57">
        <v>2036</v>
      </c>
      <c r="T5" s="57">
        <v>2037</v>
      </c>
      <c r="U5" s="57">
        <v>2038</v>
      </c>
      <c r="V5" s="57">
        <v>2039</v>
      </c>
      <c r="W5" s="57">
        <v>2040</v>
      </c>
      <c r="X5" s="57">
        <v>2041</v>
      </c>
      <c r="Y5" s="57">
        <v>2042</v>
      </c>
      <c r="Z5" s="57">
        <v>2043</v>
      </c>
      <c r="AA5" s="57">
        <v>2044</v>
      </c>
      <c r="AB5" s="57">
        <v>2045</v>
      </c>
      <c r="AC5" s="57">
        <v>2046</v>
      </c>
      <c r="AD5" s="57">
        <v>2047</v>
      </c>
      <c r="AE5" s="57">
        <v>2048</v>
      </c>
      <c r="AF5" s="57">
        <v>2049</v>
      </c>
      <c r="AG5" s="57">
        <v>2050</v>
      </c>
    </row>
    <row r="6" spans="2:33">
      <c r="B6" s="17" t="s">
        <v>100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</row>
    <row r="7" spans="2:33">
      <c r="B7" s="17" t="s">
        <v>101</v>
      </c>
      <c r="C7" s="52">
        <v>95400000</v>
      </c>
      <c r="D7" s="52">
        <v>95427215.189873219</v>
      </c>
      <c r="E7" s="52">
        <v>96500000</v>
      </c>
      <c r="F7" s="52">
        <v>97572784.810126305</v>
      </c>
      <c r="G7" s="52">
        <v>98645569.620253086</v>
      </c>
      <c r="H7" s="52">
        <v>100500000</v>
      </c>
      <c r="I7" s="52">
        <v>100791139.24050617</v>
      </c>
      <c r="J7" s="52">
        <v>101863924.05063295</v>
      </c>
      <c r="K7" s="52">
        <v>102936708.86075926</v>
      </c>
      <c r="L7" s="52">
        <v>104009493.67088604</v>
      </c>
      <c r="M7" s="52">
        <v>104100000</v>
      </c>
      <c r="N7" s="52">
        <v>106155063.29113913</v>
      </c>
      <c r="O7" s="52">
        <v>107227848.10126591</v>
      </c>
      <c r="P7" s="52">
        <v>108300632.91139221</v>
      </c>
      <c r="Q7" s="52">
        <v>109373417.72151899</v>
      </c>
      <c r="R7" s="52">
        <v>110446202.5316453</v>
      </c>
      <c r="S7" s="52">
        <v>111518987.34177208</v>
      </c>
      <c r="T7" s="52">
        <v>112591772.15189886</v>
      </c>
      <c r="U7" s="52">
        <v>113664556.96202517</v>
      </c>
      <c r="V7" s="52">
        <v>114737341.77215195</v>
      </c>
      <c r="W7" s="52">
        <v>115810126.58227825</v>
      </c>
      <c r="X7" s="52">
        <v>116882911.39240503</v>
      </c>
      <c r="Y7" s="52">
        <v>117955696.20253181</v>
      </c>
      <c r="Z7" s="52">
        <v>119028481.01265812</v>
      </c>
      <c r="AA7" s="52">
        <v>120101265.8227849</v>
      </c>
      <c r="AB7" s="52">
        <v>121174050.63291121</v>
      </c>
      <c r="AC7" s="52">
        <v>122246835.44303799</v>
      </c>
      <c r="AD7" s="52">
        <v>123319620.25316429</v>
      </c>
      <c r="AE7" s="52">
        <v>124392405.06329107</v>
      </c>
      <c r="AF7" s="52">
        <v>125465189.87341785</v>
      </c>
      <c r="AG7" s="52">
        <v>126537974.68354416</v>
      </c>
    </row>
    <row r="8" spans="2:33">
      <c r="B8" s="17" t="s">
        <v>102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</row>
    <row r="9" spans="2:33">
      <c r="B9" s="17" t="s">
        <v>103</v>
      </c>
      <c r="C9" s="52">
        <v>15400000</v>
      </c>
      <c r="D9" s="52">
        <v>15289556.962025315</v>
      </c>
      <c r="E9" s="52">
        <v>15325000</v>
      </c>
      <c r="F9" s="52">
        <v>15360443.037974685</v>
      </c>
      <c r="G9" s="52">
        <v>15395886.075949371</v>
      </c>
      <c r="H9" s="52">
        <v>15500000</v>
      </c>
      <c r="I9" s="52">
        <v>15466772.151898742</v>
      </c>
      <c r="J9" s="52">
        <v>15502215.189873427</v>
      </c>
      <c r="K9" s="52">
        <v>15537658.227848113</v>
      </c>
      <c r="L9" s="52">
        <v>15573101.265822783</v>
      </c>
      <c r="M9" s="52">
        <v>15500000</v>
      </c>
      <c r="N9" s="52">
        <v>15643987.341772154</v>
      </c>
      <c r="O9" s="52">
        <v>15679430.379746839</v>
      </c>
      <c r="P9" s="52">
        <v>15714873.417721525</v>
      </c>
      <c r="Q9" s="52">
        <v>15750316.45569621</v>
      </c>
      <c r="R9" s="52">
        <v>15785759.493670896</v>
      </c>
      <c r="S9" s="52">
        <v>15821202.531645581</v>
      </c>
      <c r="T9" s="52">
        <v>15856645.569620252</v>
      </c>
      <c r="U9" s="52">
        <v>15892088.607594937</v>
      </c>
      <c r="V9" s="52">
        <v>15927531.645569623</v>
      </c>
      <c r="W9" s="52">
        <v>15962974.683544308</v>
      </c>
      <c r="X9" s="52">
        <v>15998417.721518993</v>
      </c>
      <c r="Y9" s="52">
        <v>16033860.759493679</v>
      </c>
      <c r="Z9" s="52">
        <v>16069303.797468364</v>
      </c>
      <c r="AA9" s="52">
        <v>16104746.83544305</v>
      </c>
      <c r="AB9" s="52">
        <v>16140189.87341772</v>
      </c>
      <c r="AC9" s="52">
        <v>16175632.911392406</v>
      </c>
      <c r="AD9" s="52">
        <v>16211075.949367091</v>
      </c>
      <c r="AE9" s="52">
        <v>16246518.987341776</v>
      </c>
      <c r="AF9" s="52">
        <v>16281962.025316462</v>
      </c>
      <c r="AG9" s="52">
        <v>16317405.063291147</v>
      </c>
    </row>
    <row r="10" spans="2:33">
      <c r="B10" s="17" t="s">
        <v>17</v>
      </c>
      <c r="C10" s="52">
        <v>295500000</v>
      </c>
      <c r="D10" s="52">
        <v>285874367.08860779</v>
      </c>
      <c r="E10" s="52">
        <v>291475000</v>
      </c>
      <c r="F10" s="52">
        <v>297075632.91139221</v>
      </c>
      <c r="G10" s="52">
        <v>302676265.82278633</v>
      </c>
      <c r="H10" s="52">
        <v>303900000</v>
      </c>
      <c r="I10" s="52">
        <v>313877531.64557076</v>
      </c>
      <c r="J10" s="52">
        <v>319478164.55696297</v>
      </c>
      <c r="K10" s="52">
        <v>325078797.46835518</v>
      </c>
      <c r="L10" s="52">
        <v>330679430.37974739</v>
      </c>
      <c r="M10" s="52">
        <v>333100000</v>
      </c>
      <c r="N10" s="52">
        <v>341880696.20253181</v>
      </c>
      <c r="O10" s="52">
        <v>347481329.11392403</v>
      </c>
      <c r="P10" s="52">
        <v>353081962.02531624</v>
      </c>
      <c r="Q10" s="52">
        <v>358682594.93671036</v>
      </c>
      <c r="R10" s="52">
        <v>364283227.84810257</v>
      </c>
      <c r="S10" s="52">
        <v>369883860.75949478</v>
      </c>
      <c r="T10" s="52">
        <v>375484493.67088699</v>
      </c>
      <c r="U10" s="52">
        <v>381085126.58227921</v>
      </c>
      <c r="V10" s="52">
        <v>386685759.49367142</v>
      </c>
      <c r="W10" s="52">
        <v>392286392.40506363</v>
      </c>
      <c r="X10" s="52">
        <v>397887025.31645584</v>
      </c>
      <c r="Y10" s="52">
        <v>403487658.22784805</v>
      </c>
      <c r="Z10" s="52">
        <v>409088291.13924026</v>
      </c>
      <c r="AA10" s="52">
        <v>414688924.05063438</v>
      </c>
      <c r="AB10" s="52">
        <v>420289556.9620266</v>
      </c>
      <c r="AC10" s="52">
        <v>425890189.87341881</v>
      </c>
      <c r="AD10" s="52">
        <v>431490822.78481102</v>
      </c>
      <c r="AE10" s="52">
        <v>437091455.69620323</v>
      </c>
      <c r="AF10" s="52">
        <v>442692088.60759544</v>
      </c>
      <c r="AG10" s="52">
        <v>448292721.51898766</v>
      </c>
    </row>
    <row r="11" spans="2:33">
      <c r="B11" s="17" t="s">
        <v>104</v>
      </c>
      <c r="C11" s="52">
        <v>20900000</v>
      </c>
      <c r="D11" s="52">
        <v>21167088.607594937</v>
      </c>
      <c r="E11" s="52">
        <v>21100000</v>
      </c>
      <c r="F11" s="52">
        <v>21032911.392405063</v>
      </c>
      <c r="G11" s="52">
        <v>20965822.784810126</v>
      </c>
      <c r="H11" s="52">
        <v>20900000</v>
      </c>
      <c r="I11" s="52">
        <v>20831645.569620252</v>
      </c>
      <c r="J11" s="52">
        <v>20764556.962025315</v>
      </c>
      <c r="K11" s="52">
        <v>20697468.354430377</v>
      </c>
      <c r="L11" s="52">
        <v>20630379.74683544</v>
      </c>
      <c r="M11" s="52">
        <v>20700000</v>
      </c>
      <c r="N11" s="52">
        <v>20496202.531645566</v>
      </c>
      <c r="O11" s="52">
        <v>20429113.924050629</v>
      </c>
      <c r="P11" s="52">
        <v>20362025.316455692</v>
      </c>
      <c r="Q11" s="52">
        <v>20294936.708860755</v>
      </c>
      <c r="R11" s="52">
        <v>20227848.101265818</v>
      </c>
      <c r="S11" s="52">
        <v>20160759.493670881</v>
      </c>
      <c r="T11" s="52">
        <v>20093670.886075944</v>
      </c>
      <c r="U11" s="52">
        <v>20026582.278481007</v>
      </c>
      <c r="V11" s="52">
        <v>19959493.67088607</v>
      </c>
      <c r="W11" s="52">
        <v>19892405.063291132</v>
      </c>
      <c r="X11" s="52">
        <v>19825316.455696195</v>
      </c>
      <c r="Y11" s="52">
        <v>19758227.848101258</v>
      </c>
      <c r="Z11" s="52">
        <v>19691139.240506321</v>
      </c>
      <c r="AA11" s="52">
        <v>19624050.632911384</v>
      </c>
      <c r="AB11" s="52">
        <v>19556962.025316447</v>
      </c>
      <c r="AC11" s="52">
        <v>19489873.41772151</v>
      </c>
      <c r="AD11" s="52">
        <v>19422784.810126573</v>
      </c>
      <c r="AE11" s="52">
        <v>19355696.202531636</v>
      </c>
      <c r="AF11" s="52">
        <v>19288607.594936699</v>
      </c>
      <c r="AG11" s="52">
        <v>19221518.987341762</v>
      </c>
    </row>
    <row r="12" spans="2:33">
      <c r="B12" s="17" t="s">
        <v>105</v>
      </c>
      <c r="C12" s="52">
        <v>294500000</v>
      </c>
      <c r="D12" s="52">
        <v>291715189.87341785</v>
      </c>
      <c r="E12" s="52">
        <v>294800000</v>
      </c>
      <c r="F12" s="52">
        <v>297884810.1265831</v>
      </c>
      <c r="G12" s="52">
        <v>300969620.25316525</v>
      </c>
      <c r="H12" s="52">
        <v>307400000</v>
      </c>
      <c r="I12" s="52">
        <v>307139240.50632954</v>
      </c>
      <c r="J12" s="52">
        <v>310224050.63291168</v>
      </c>
      <c r="K12" s="52">
        <v>313308860.75949383</v>
      </c>
      <c r="L12" s="52">
        <v>316393670.88607597</v>
      </c>
      <c r="M12" s="52">
        <v>314700000</v>
      </c>
      <c r="N12" s="52">
        <v>322563291.13924122</v>
      </c>
      <c r="O12" s="52">
        <v>325648101.26582336</v>
      </c>
      <c r="P12" s="52">
        <v>328732911.39240551</v>
      </c>
      <c r="Q12" s="52">
        <v>331817721.51898766</v>
      </c>
      <c r="R12" s="52">
        <v>334902531.6455698</v>
      </c>
      <c r="S12" s="52">
        <v>337987341.77215195</v>
      </c>
      <c r="T12" s="52">
        <v>341072151.89873409</v>
      </c>
      <c r="U12" s="52">
        <v>344156962.02531719</v>
      </c>
      <c r="V12" s="52">
        <v>347241772.15189934</v>
      </c>
      <c r="W12" s="52">
        <v>350326582.27848148</v>
      </c>
      <c r="X12" s="52">
        <v>353411392.40506363</v>
      </c>
      <c r="Y12" s="52">
        <v>356496202.53164577</v>
      </c>
      <c r="Z12" s="52">
        <v>359581012.65822792</v>
      </c>
      <c r="AA12" s="52">
        <v>362665822.78481007</v>
      </c>
      <c r="AB12" s="52">
        <v>365750632.91139317</v>
      </c>
      <c r="AC12" s="52">
        <v>368835443.03797531</v>
      </c>
      <c r="AD12" s="52">
        <v>371920253.16455746</v>
      </c>
      <c r="AE12" s="52">
        <v>375005063.2911396</v>
      </c>
      <c r="AF12" s="52">
        <v>378089873.41772175</v>
      </c>
      <c r="AG12" s="52">
        <v>381174683.54430389</v>
      </c>
    </row>
    <row r="13" spans="2:33">
      <c r="B13" s="17" t="s">
        <v>106</v>
      </c>
      <c r="C13" s="52">
        <v>53100000</v>
      </c>
      <c r="D13" s="52">
        <v>53783227.848101273</v>
      </c>
      <c r="E13" s="52">
        <v>53775000.000000007</v>
      </c>
      <c r="F13" s="52">
        <v>53766772.151898742</v>
      </c>
      <c r="G13" s="52">
        <v>53758544.303797476</v>
      </c>
      <c r="H13" s="52">
        <v>53600000</v>
      </c>
      <c r="I13" s="52">
        <v>53742088.607594945</v>
      </c>
      <c r="J13" s="52">
        <v>53733860.759493679</v>
      </c>
      <c r="K13" s="52">
        <v>53725632.911392413</v>
      </c>
      <c r="L13" s="52">
        <v>53717405.063291147</v>
      </c>
      <c r="M13" s="52">
        <v>54100000</v>
      </c>
      <c r="N13" s="52">
        <v>53700949.367088616</v>
      </c>
      <c r="O13" s="52">
        <v>53692721.51898735</v>
      </c>
      <c r="P13" s="52">
        <v>53684493.670886084</v>
      </c>
      <c r="Q13" s="52">
        <v>53676265.822784819</v>
      </c>
      <c r="R13" s="52">
        <v>53668037.974683553</v>
      </c>
      <c r="S13" s="52">
        <v>53659810.126582287</v>
      </c>
      <c r="T13" s="52">
        <v>53651582.278481022</v>
      </c>
      <c r="U13" s="52">
        <v>53643354.430379748</v>
      </c>
      <c r="V13" s="52">
        <v>53635126.58227849</v>
      </c>
      <c r="W13" s="52">
        <v>53626898.734177217</v>
      </c>
      <c r="X13" s="52">
        <v>53618670.886075959</v>
      </c>
      <c r="Y13" s="52">
        <v>53610443.037974685</v>
      </c>
      <c r="Z13" s="52">
        <v>53602215.189873427</v>
      </c>
      <c r="AA13" s="52">
        <v>53593987.341772154</v>
      </c>
      <c r="AB13" s="52">
        <v>53585759.493670896</v>
      </c>
      <c r="AC13" s="52">
        <v>53577531.645569623</v>
      </c>
      <c r="AD13" s="52">
        <v>53569303.797468364</v>
      </c>
      <c r="AE13" s="52">
        <v>53561075.949367091</v>
      </c>
      <c r="AF13" s="52">
        <v>53552848.101265833</v>
      </c>
      <c r="AG13" s="52">
        <v>53544620.25316456</v>
      </c>
    </row>
    <row r="14" spans="2:33">
      <c r="B14" s="17" t="s">
        <v>107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</row>
    <row r="15" spans="2:33">
      <c r="B15" s="24" t="s">
        <v>98</v>
      </c>
      <c r="C15" s="58">
        <f>SUM(C6:C14)</f>
        <v>774800000</v>
      </c>
      <c r="D15" s="58">
        <f t="shared" ref="D15:AG15" si="0">SUM(D6:D14)</f>
        <v>763256645.56962037</v>
      </c>
      <c r="E15" s="58">
        <f t="shared" si="0"/>
        <v>772975000</v>
      </c>
      <c r="F15" s="58">
        <f t="shared" si="0"/>
        <v>782693354.43038011</v>
      </c>
      <c r="G15" s="58">
        <f t="shared" si="0"/>
        <v>792411708.86076164</v>
      </c>
      <c r="H15" s="58">
        <f t="shared" si="0"/>
        <v>801800000</v>
      </c>
      <c r="I15" s="58">
        <f t="shared" si="0"/>
        <v>811848417.72152042</v>
      </c>
      <c r="J15" s="58">
        <f t="shared" si="0"/>
        <v>821566772.15190005</v>
      </c>
      <c r="K15" s="58">
        <f t="shared" si="0"/>
        <v>831285126.58227921</v>
      </c>
      <c r="L15" s="58">
        <f t="shared" si="0"/>
        <v>841003481.01265883</v>
      </c>
      <c r="M15" s="58">
        <f t="shared" si="0"/>
        <v>842200000</v>
      </c>
      <c r="N15" s="58">
        <f t="shared" si="0"/>
        <v>860440189.87341857</v>
      </c>
      <c r="O15" s="58">
        <f t="shared" si="0"/>
        <v>870158544.30379808</v>
      </c>
      <c r="P15" s="58">
        <f t="shared" si="0"/>
        <v>879876898.73417723</v>
      </c>
      <c r="Q15" s="58">
        <f t="shared" si="0"/>
        <v>889595253.16455877</v>
      </c>
      <c r="R15" s="58">
        <f t="shared" si="0"/>
        <v>899313607.59493792</v>
      </c>
      <c r="S15" s="58">
        <f t="shared" si="0"/>
        <v>909031962.02531755</v>
      </c>
      <c r="T15" s="58">
        <f t="shared" si="0"/>
        <v>918750316.45569718</v>
      </c>
      <c r="U15" s="58">
        <f t="shared" si="0"/>
        <v>928468670.88607728</v>
      </c>
      <c r="V15" s="58">
        <f t="shared" si="0"/>
        <v>938187025.31645691</v>
      </c>
      <c r="W15" s="58">
        <f t="shared" si="0"/>
        <v>947905379.74683607</v>
      </c>
      <c r="X15" s="58">
        <f t="shared" si="0"/>
        <v>957623734.1772157</v>
      </c>
      <c r="Y15" s="58">
        <f t="shared" si="0"/>
        <v>967342088.60759532</v>
      </c>
      <c r="Z15" s="58">
        <f t="shared" si="0"/>
        <v>977060443.03797448</v>
      </c>
      <c r="AA15" s="58">
        <f t="shared" si="0"/>
        <v>986778797.46835601</v>
      </c>
      <c r="AB15" s="58">
        <f t="shared" si="0"/>
        <v>996497151.89873612</v>
      </c>
      <c r="AC15" s="58">
        <f t="shared" si="0"/>
        <v>1006215506.3291156</v>
      </c>
      <c r="AD15" s="58">
        <f t="shared" si="0"/>
        <v>1015933860.7594948</v>
      </c>
      <c r="AE15" s="58">
        <f t="shared" si="0"/>
        <v>1025652215.1898744</v>
      </c>
      <c r="AF15" s="58">
        <f t="shared" si="0"/>
        <v>1035370569.620254</v>
      </c>
      <c r="AG15" s="58">
        <f t="shared" si="0"/>
        <v>1045088924.0506331</v>
      </c>
    </row>
    <row r="17" spans="1:35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5">
      <c r="B18" s="21" t="s">
        <v>5743</v>
      </c>
      <c r="C18" s="22">
        <f>INDEX(NoSettings!$C$2:$AG$6843,MATCH($B18,NoSettings!$A$2:$A$6843,0),MATCH(C$17,NoSettings!$C$1:$AG$1,0))</f>
        <v>704.11500000000001</v>
      </c>
      <c r="D18" s="22">
        <f>INDEX(NoSettings!$C$2:$AG$6843,MATCH($B18,NoSettings!$A$2:$A$6843,0),MATCH(D$17,NoSettings!$C$1:$AG$1,0))</f>
        <v>724.38900000000001</v>
      </c>
      <c r="E18" s="22">
        <f>INDEX(NoSettings!$C$2:$AG$6843,MATCH($B18,NoSettings!$A$2:$A$6843,0),MATCH(E$17,NoSettings!$C$1:$AG$1,0))</f>
        <v>733.548</v>
      </c>
      <c r="F18" s="22">
        <f>INDEX(NoSettings!$C$2:$AG$6843,MATCH($B18,NoSettings!$A$2:$A$6843,0),MATCH(F$17,NoSettings!$C$1:$AG$1,0))</f>
        <v>744.11</v>
      </c>
      <c r="G18" s="22">
        <f>INDEX(NoSettings!$C$2:$AG$6843,MATCH($B18,NoSettings!$A$2:$A$6843,0),MATCH(G$17,NoSettings!$C$1:$AG$1,0))</f>
        <v>763.56299999999999</v>
      </c>
      <c r="H18" s="22">
        <f>INDEX(NoSettings!$C$2:$AG$6843,MATCH($B18,NoSettings!$A$2:$A$6843,0),MATCH(H$17,NoSettings!$C$1:$AG$1,0))</f>
        <v>767.87</v>
      </c>
      <c r="I18" s="22">
        <f>INDEX(NoSettings!$C$2:$AG$6843,MATCH($B18,NoSettings!$A$2:$A$6843,0),MATCH(I$17,NoSettings!$C$1:$AG$1,0))</f>
        <v>776.76499999999999</v>
      </c>
      <c r="J18" s="22">
        <f>INDEX(NoSettings!$C$2:$AG$6843,MATCH($B18,NoSettings!$A$2:$A$6843,0),MATCH(J$17,NoSettings!$C$1:$AG$1,0))</f>
        <v>781.34400000000005</v>
      </c>
      <c r="K18" s="22">
        <f>INDEX(NoSettings!$C$2:$AG$6843,MATCH($B18,NoSettings!$A$2:$A$6843,0),MATCH(K$17,NoSettings!$C$1:$AG$1,0))</f>
        <v>781.18200000000002</v>
      </c>
      <c r="L18" s="22">
        <f>INDEX(NoSettings!$C$2:$AG$6843,MATCH($B18,NoSettings!$A$2:$A$6843,0),MATCH(L$17,NoSettings!$C$1:$AG$1,0))</f>
        <v>786.11900000000003</v>
      </c>
      <c r="M18" s="22">
        <f>INDEX(NoSettings!$C$2:$AG$6843,MATCH($B18,NoSettings!$A$2:$A$6843,0),MATCH(M$17,NoSettings!$C$1:$AG$1,0))</f>
        <v>788.57899999999995</v>
      </c>
      <c r="N18" s="22">
        <f>INDEX(NoSettings!$C$2:$AG$6843,MATCH($B18,NoSettings!$A$2:$A$6843,0),MATCH(N$17,NoSettings!$C$1:$AG$1,0))</f>
        <v>786.87699999999995</v>
      </c>
      <c r="O18" s="22">
        <f>INDEX(NoSettings!$C$2:$AG$6843,MATCH($B18,NoSettings!$A$2:$A$6843,0),MATCH(O$17,NoSettings!$C$1:$AG$1,0))</f>
        <v>785.66899999999998</v>
      </c>
      <c r="P18" s="22">
        <f>INDEX(NoSettings!$C$2:$AG$6843,MATCH($B18,NoSettings!$A$2:$A$6843,0),MATCH(P$17,NoSettings!$C$1:$AG$1,0))</f>
        <v>787.99099999999999</v>
      </c>
      <c r="Q18" s="22">
        <f>INDEX(NoSettings!$C$2:$AG$6843,MATCH($B18,NoSettings!$A$2:$A$6843,0),MATCH(Q$17,NoSettings!$C$1:$AG$1,0))</f>
        <v>783.803</v>
      </c>
      <c r="R18" s="22">
        <f>INDEX(NoSettings!$C$2:$AG$6843,MATCH($B18,NoSettings!$A$2:$A$6843,0),MATCH(R$17,NoSettings!$C$1:$AG$1,0))</f>
        <v>783.93100000000004</v>
      </c>
      <c r="S18" s="22">
        <f>INDEX(NoSettings!$C$2:$AG$6843,MATCH($B18,NoSettings!$A$2:$A$6843,0),MATCH(S$17,NoSettings!$C$1:$AG$1,0))</f>
        <v>786.71600000000001</v>
      </c>
      <c r="T18" s="22">
        <f>INDEX(NoSettings!$C$2:$AG$6843,MATCH($B18,NoSettings!$A$2:$A$6843,0),MATCH(T$17,NoSettings!$C$1:$AG$1,0))</f>
        <v>780.452</v>
      </c>
      <c r="U18" s="22">
        <f>INDEX(NoSettings!$C$2:$AG$6843,MATCH($B18,NoSettings!$A$2:$A$6843,0),MATCH(U$17,NoSettings!$C$1:$AG$1,0))</f>
        <v>770.17600000000004</v>
      </c>
      <c r="V18" s="22">
        <f>INDEX(NoSettings!$C$2:$AG$6843,MATCH($B18,NoSettings!$A$2:$A$6843,0),MATCH(V$17,NoSettings!$C$1:$AG$1,0))</f>
        <v>771.49300000000005</v>
      </c>
      <c r="W18" s="22">
        <f>INDEX(NoSettings!$C$2:$AG$6843,MATCH($B18,NoSettings!$A$2:$A$6843,0),MATCH(W$17,NoSettings!$C$1:$AG$1,0))</f>
        <v>775.726</v>
      </c>
      <c r="X18" s="22">
        <f>INDEX(NoSettings!$C$2:$AG$6843,MATCH($B18,NoSettings!$A$2:$A$6843,0),MATCH(X$17,NoSettings!$C$1:$AG$1,0))</f>
        <v>780.27700000000004</v>
      </c>
      <c r="Y18" s="22">
        <f>INDEX(NoSettings!$C$2:$AG$6843,MATCH($B18,NoSettings!$A$2:$A$6843,0),MATCH(Y$17,NoSettings!$C$1:$AG$1,0))</f>
        <v>785.54700000000003</v>
      </c>
      <c r="Z18" s="22">
        <f>INDEX(NoSettings!$C$2:$AG$6843,MATCH($B18,NoSettings!$A$2:$A$6843,0),MATCH(Z$17,NoSettings!$C$1:$AG$1,0))</f>
        <v>790.40200000000004</v>
      </c>
      <c r="AA18" s="22">
        <f>INDEX(NoSettings!$C$2:$AG$6843,MATCH($B18,NoSettings!$A$2:$A$6843,0),MATCH(AA$17,NoSettings!$C$1:$AG$1,0))</f>
        <v>787.49900000000002</v>
      </c>
      <c r="AB18" s="22">
        <f>INDEX(NoSettings!$C$2:$AG$6843,MATCH($B18,NoSettings!$A$2:$A$6843,0),MATCH(AB$17,NoSettings!$C$1:$AG$1,0))</f>
        <v>793.02599999999995</v>
      </c>
      <c r="AC18" s="22">
        <f>INDEX(NoSettings!$C$2:$AG$6843,MATCH($B18,NoSettings!$A$2:$A$6843,0),MATCH(AC$17,NoSettings!$C$1:$AG$1,0))</f>
        <v>780.22400000000005</v>
      </c>
      <c r="AD18" s="22">
        <f>INDEX(NoSettings!$C$2:$AG$6843,MATCH($B18,NoSettings!$A$2:$A$6843,0),MATCH(AD$17,NoSettings!$C$1:$AG$1,0))</f>
        <v>761.40499999999997</v>
      </c>
      <c r="AE18" s="22">
        <f>INDEX(NoSettings!$C$2:$AG$6843,MATCH($B18,NoSettings!$A$2:$A$6843,0),MATCH(AE$17,NoSettings!$C$1:$AG$1,0))</f>
        <v>768.27599999999995</v>
      </c>
      <c r="AF18" s="22">
        <f>INDEX(NoSettings!$C$2:$AG$6843,MATCH($B18,NoSettings!$A$2:$A$6843,0),MATCH(AF$17,NoSettings!$C$1:$AG$1,0))</f>
        <v>775.67200000000003</v>
      </c>
      <c r="AG18" s="22">
        <f>INDEX(NoSettings!$C$2:$AG$6843,MATCH($B18,NoSettings!$A$2:$A$6843,0),MATCH(AG$17,NoSettings!$C$1:$AG$1,0))</f>
        <v>781.94799999999998</v>
      </c>
    </row>
    <row r="19" spans="1:35">
      <c r="B19" s="21" t="s">
        <v>140</v>
      </c>
      <c r="C19" s="22">
        <f>INDEX(NoSettings!$C$2:$AG$6843,MATCH($B19,NoSettings!$A$2:$A$6843,0),MATCH(C$17,NoSettings!$C$1:$AG$1,0))</f>
        <v>124.47</v>
      </c>
      <c r="D19" s="22">
        <f>INDEX(NoSettings!$C$2:$AG$6843,MATCH($B19,NoSettings!$A$2:$A$6843,0),MATCH(D$17,NoSettings!$C$1:$AG$1,0))</f>
        <v>123.46</v>
      </c>
      <c r="E19" s="22">
        <f>INDEX(NoSettings!$C$2:$AG$6843,MATCH($B19,NoSettings!$A$2:$A$6843,0),MATCH(E$17,NoSettings!$C$1:$AG$1,0))</f>
        <v>123.414</v>
      </c>
      <c r="F19" s="22">
        <f>INDEX(NoSettings!$C$2:$AG$6843,MATCH($B19,NoSettings!$A$2:$A$6843,0),MATCH(F$17,NoSettings!$C$1:$AG$1,0))</f>
        <v>122.77200000000001</v>
      </c>
      <c r="G19" s="22">
        <f>INDEX(NoSettings!$C$2:$AG$6843,MATCH($B19,NoSettings!$A$2:$A$6843,0),MATCH(G$17,NoSettings!$C$1:$AG$1,0))</f>
        <v>121.437</v>
      </c>
      <c r="H19" s="22">
        <f>INDEX(NoSettings!$C$2:$AG$6843,MATCH($B19,NoSettings!$A$2:$A$6843,0),MATCH(H$17,NoSettings!$C$1:$AG$1,0))</f>
        <v>120.35899999999999</v>
      </c>
      <c r="I19" s="22">
        <f>INDEX(NoSettings!$C$2:$AG$6843,MATCH($B19,NoSettings!$A$2:$A$6843,0),MATCH(I$17,NoSettings!$C$1:$AG$1,0))</f>
        <v>119.172</v>
      </c>
      <c r="J19" s="22">
        <f>INDEX(NoSettings!$C$2:$AG$6843,MATCH($B19,NoSettings!$A$2:$A$6843,0),MATCH(J$17,NoSettings!$C$1:$AG$1,0))</f>
        <v>118.077</v>
      </c>
      <c r="K19" s="22">
        <f>INDEX(NoSettings!$C$2:$AG$6843,MATCH($B19,NoSettings!$A$2:$A$6843,0),MATCH(K$17,NoSettings!$C$1:$AG$1,0))</f>
        <v>117.2</v>
      </c>
      <c r="L19" s="22">
        <f>INDEX(NoSettings!$C$2:$AG$6843,MATCH($B19,NoSettings!$A$2:$A$6843,0),MATCH(L$17,NoSettings!$C$1:$AG$1,0))</f>
        <v>115.633</v>
      </c>
      <c r="M19" s="22">
        <f>INDEX(NoSettings!$C$2:$AG$6843,MATCH($B19,NoSettings!$A$2:$A$6843,0),MATCH(M$17,NoSettings!$C$1:$AG$1,0))</f>
        <v>114.482</v>
      </c>
      <c r="N19" s="22">
        <f>INDEX(NoSettings!$C$2:$AG$6843,MATCH($B19,NoSettings!$A$2:$A$6843,0),MATCH(N$17,NoSettings!$C$1:$AG$1,0))</f>
        <v>113.86499999999999</v>
      </c>
      <c r="O19" s="22">
        <f>INDEX(NoSettings!$C$2:$AG$6843,MATCH($B19,NoSettings!$A$2:$A$6843,0),MATCH(O$17,NoSettings!$C$1:$AG$1,0))</f>
        <v>112.86499999999999</v>
      </c>
      <c r="P19" s="22">
        <f>INDEX(NoSettings!$C$2:$AG$6843,MATCH($B19,NoSettings!$A$2:$A$6843,0),MATCH(P$17,NoSettings!$C$1:$AG$1,0))</f>
        <v>111.776</v>
      </c>
      <c r="Q19" s="22">
        <f>INDEX(NoSettings!$C$2:$AG$6843,MATCH($B19,NoSettings!$A$2:$A$6843,0),MATCH(Q$17,NoSettings!$C$1:$AG$1,0))</f>
        <v>110.65600000000001</v>
      </c>
      <c r="R19" s="22">
        <f>INDEX(NoSettings!$C$2:$AG$6843,MATCH($B19,NoSettings!$A$2:$A$6843,0),MATCH(R$17,NoSettings!$C$1:$AG$1,0))</f>
        <v>109.08199999999999</v>
      </c>
      <c r="S19" s="22">
        <f>INDEX(NoSettings!$C$2:$AG$6843,MATCH($B19,NoSettings!$A$2:$A$6843,0),MATCH(S$17,NoSettings!$C$1:$AG$1,0))</f>
        <v>107.627</v>
      </c>
      <c r="T19" s="22">
        <f>INDEX(NoSettings!$C$2:$AG$6843,MATCH($B19,NoSettings!$A$2:$A$6843,0),MATCH(T$17,NoSettings!$C$1:$AG$1,0))</f>
        <v>106.119</v>
      </c>
      <c r="U19" s="22">
        <f>INDEX(NoSettings!$C$2:$AG$6843,MATCH($B19,NoSettings!$A$2:$A$6843,0),MATCH(U$17,NoSettings!$C$1:$AG$1,0))</f>
        <v>104.39700000000001</v>
      </c>
      <c r="V19" s="22">
        <f>INDEX(NoSettings!$C$2:$AG$6843,MATCH($B19,NoSettings!$A$2:$A$6843,0),MATCH(V$17,NoSettings!$C$1:$AG$1,0))</f>
        <v>102.985</v>
      </c>
      <c r="W19" s="22">
        <f>INDEX(NoSettings!$C$2:$AG$6843,MATCH($B19,NoSettings!$A$2:$A$6843,0),MATCH(W$17,NoSettings!$C$1:$AG$1,0))</f>
        <v>101.705</v>
      </c>
      <c r="X19" s="22">
        <f>INDEX(NoSettings!$C$2:$AG$6843,MATCH($B19,NoSettings!$A$2:$A$6843,0),MATCH(X$17,NoSettings!$C$1:$AG$1,0))</f>
        <v>100.224</v>
      </c>
      <c r="Y19" s="22">
        <f>INDEX(NoSettings!$C$2:$AG$6843,MATCH($B19,NoSettings!$A$2:$A$6843,0),MATCH(Y$17,NoSettings!$C$1:$AG$1,0))</f>
        <v>99.148099999999999</v>
      </c>
      <c r="Z19" s="22">
        <f>INDEX(NoSettings!$C$2:$AG$6843,MATCH($B19,NoSettings!$A$2:$A$6843,0),MATCH(Z$17,NoSettings!$C$1:$AG$1,0))</f>
        <v>98.4602</v>
      </c>
      <c r="AA19" s="22">
        <f>INDEX(NoSettings!$C$2:$AG$6843,MATCH($B19,NoSettings!$A$2:$A$6843,0),MATCH(AA$17,NoSettings!$C$1:$AG$1,0))</f>
        <v>97.432400000000001</v>
      </c>
      <c r="AB19" s="22">
        <f>INDEX(NoSettings!$C$2:$AG$6843,MATCH($B19,NoSettings!$A$2:$A$6843,0),MATCH(AB$17,NoSettings!$C$1:$AG$1,0))</f>
        <v>97.277900000000002</v>
      </c>
      <c r="AC19" s="22">
        <f>INDEX(NoSettings!$C$2:$AG$6843,MATCH($B19,NoSettings!$A$2:$A$6843,0),MATCH(AC$17,NoSettings!$C$1:$AG$1,0))</f>
        <v>97.038700000000006</v>
      </c>
      <c r="AD19" s="22">
        <f>INDEX(NoSettings!$C$2:$AG$6843,MATCH($B19,NoSettings!$A$2:$A$6843,0),MATCH(AD$17,NoSettings!$C$1:$AG$1,0))</f>
        <v>96.579300000000003</v>
      </c>
      <c r="AE19" s="22">
        <f>INDEX(NoSettings!$C$2:$AG$6843,MATCH($B19,NoSettings!$A$2:$A$6843,0),MATCH(AE$17,NoSettings!$C$1:$AG$1,0))</f>
        <v>96.565899999999999</v>
      </c>
      <c r="AF19" s="22">
        <f>INDEX(NoSettings!$C$2:$AG$6843,MATCH($B19,NoSettings!$A$2:$A$6843,0),MATCH(AF$17,NoSettings!$C$1:$AG$1,0))</f>
        <v>96.736800000000002</v>
      </c>
      <c r="AG19" s="22">
        <f>INDEX(NoSettings!$C$2:$AG$6843,MATCH($B19,NoSettings!$A$2:$A$6843,0),MATCH(AG$17,NoSettings!$C$1:$AG$1,0))</f>
        <v>96.637200000000007</v>
      </c>
    </row>
    <row r="20" spans="1:35">
      <c r="B20" s="21" t="s">
        <v>139</v>
      </c>
      <c r="C20" s="22">
        <f>INDEX(NoSettings!$C$2:$AG$6843,MATCH($B20,NoSettings!$A$2:$A$6843,0),MATCH(C$17,NoSettings!$C$1:$AG$1,0))</f>
        <v>212.059</v>
      </c>
      <c r="D20" s="22">
        <f>INDEX(NoSettings!$C$2:$AG$6843,MATCH($B20,NoSettings!$A$2:$A$6843,0),MATCH(D$17,NoSettings!$C$1:$AG$1,0))</f>
        <v>223.67500000000001</v>
      </c>
      <c r="E20" s="22">
        <f>INDEX(NoSettings!$C$2:$AG$6843,MATCH($B20,NoSettings!$A$2:$A$6843,0),MATCH(E$17,NoSettings!$C$1:$AG$1,0))</f>
        <v>227.869</v>
      </c>
      <c r="F20" s="22">
        <f>INDEX(NoSettings!$C$2:$AG$6843,MATCH($B20,NoSettings!$A$2:$A$6843,0),MATCH(F$17,NoSettings!$C$1:$AG$1,0))</f>
        <v>235.38499999999999</v>
      </c>
      <c r="G20" s="22">
        <f>INDEX(NoSettings!$C$2:$AG$6843,MATCH($B20,NoSettings!$A$2:$A$6843,0),MATCH(G$17,NoSettings!$C$1:$AG$1,0))</f>
        <v>242.56299999999999</v>
      </c>
      <c r="H20" s="22">
        <f>INDEX(NoSettings!$C$2:$AG$6843,MATCH($B20,NoSettings!$A$2:$A$6843,0),MATCH(H$17,NoSettings!$C$1:$AG$1,0))</f>
        <v>240.99600000000001</v>
      </c>
      <c r="I20" s="22">
        <f>INDEX(NoSettings!$C$2:$AG$6843,MATCH($B20,NoSettings!$A$2:$A$6843,0),MATCH(I$17,NoSettings!$C$1:$AG$1,0))</f>
        <v>245.262</v>
      </c>
      <c r="J20" s="22">
        <f>INDEX(NoSettings!$C$2:$AG$6843,MATCH($B20,NoSettings!$A$2:$A$6843,0),MATCH(J$17,NoSettings!$C$1:$AG$1,0))</f>
        <v>245.779</v>
      </c>
      <c r="K20" s="22">
        <f>INDEX(NoSettings!$C$2:$AG$6843,MATCH($B20,NoSettings!$A$2:$A$6843,0),MATCH(K$17,NoSettings!$C$1:$AG$1,0))</f>
        <v>241.72300000000001</v>
      </c>
      <c r="L20" s="22">
        <f>INDEX(NoSettings!$C$2:$AG$6843,MATCH($B20,NoSettings!$A$2:$A$6843,0),MATCH(L$17,NoSettings!$C$1:$AG$1,0))</f>
        <v>237.24</v>
      </c>
      <c r="M20" s="22">
        <f>INDEX(NoSettings!$C$2:$AG$6843,MATCH($B20,NoSettings!$A$2:$A$6843,0),MATCH(M$17,NoSettings!$C$1:$AG$1,0))</f>
        <v>236.095</v>
      </c>
      <c r="N20" s="22">
        <f>INDEX(NoSettings!$C$2:$AG$6843,MATCH($B20,NoSettings!$A$2:$A$6843,0),MATCH(N$17,NoSettings!$C$1:$AG$1,0))</f>
        <v>234.21100000000001</v>
      </c>
      <c r="O20" s="22">
        <f>INDEX(NoSettings!$C$2:$AG$6843,MATCH($B20,NoSettings!$A$2:$A$6843,0),MATCH(O$17,NoSettings!$C$1:$AG$1,0))</f>
        <v>232.49700000000001</v>
      </c>
      <c r="P20" s="22">
        <f>INDEX(NoSettings!$C$2:$AG$6843,MATCH($B20,NoSettings!$A$2:$A$6843,0),MATCH(P$17,NoSettings!$C$1:$AG$1,0))</f>
        <v>235.239</v>
      </c>
      <c r="Q20" s="22">
        <f>INDEX(NoSettings!$C$2:$AG$6843,MATCH($B20,NoSettings!$A$2:$A$6843,0),MATCH(Q$17,NoSettings!$C$1:$AG$1,0))</f>
        <v>231.35300000000001</v>
      </c>
      <c r="R20" s="22">
        <f>INDEX(NoSettings!$C$2:$AG$6843,MATCH($B20,NoSettings!$A$2:$A$6843,0),MATCH(R$17,NoSettings!$C$1:$AG$1,0))</f>
        <v>232.10300000000001</v>
      </c>
      <c r="S20" s="22">
        <f>INDEX(NoSettings!$C$2:$AG$6843,MATCH($B20,NoSettings!$A$2:$A$6843,0),MATCH(S$17,NoSettings!$C$1:$AG$1,0))</f>
        <v>233.54</v>
      </c>
      <c r="T20" s="22">
        <f>INDEX(NoSettings!$C$2:$AG$6843,MATCH($B20,NoSettings!$A$2:$A$6843,0),MATCH(T$17,NoSettings!$C$1:$AG$1,0))</f>
        <v>225.77699999999999</v>
      </c>
      <c r="U20" s="22">
        <f>INDEX(NoSettings!$C$2:$AG$6843,MATCH($B20,NoSettings!$A$2:$A$6843,0),MATCH(U$17,NoSettings!$C$1:$AG$1,0))</f>
        <v>214.303</v>
      </c>
      <c r="V20" s="22">
        <f>INDEX(NoSettings!$C$2:$AG$6843,MATCH($B20,NoSettings!$A$2:$A$6843,0),MATCH(V$17,NoSettings!$C$1:$AG$1,0))</f>
        <v>213.995</v>
      </c>
      <c r="W20" s="22">
        <f>INDEX(NoSettings!$C$2:$AG$6843,MATCH($B20,NoSettings!$A$2:$A$6843,0),MATCH(W$17,NoSettings!$C$1:$AG$1,0))</f>
        <v>216.28200000000001</v>
      </c>
      <c r="X20" s="22">
        <f>INDEX(NoSettings!$C$2:$AG$6843,MATCH($B20,NoSettings!$A$2:$A$6843,0),MATCH(X$17,NoSettings!$C$1:$AG$1,0))</f>
        <v>219.238</v>
      </c>
      <c r="Y20" s="22">
        <f>INDEX(NoSettings!$C$2:$AG$6843,MATCH($B20,NoSettings!$A$2:$A$6843,0),MATCH(Y$17,NoSettings!$C$1:$AG$1,0))</f>
        <v>222.77</v>
      </c>
      <c r="Z20" s="22">
        <f>INDEX(NoSettings!$C$2:$AG$6843,MATCH($B20,NoSettings!$A$2:$A$6843,0),MATCH(Z$17,NoSettings!$C$1:$AG$1,0))</f>
        <v>223.90899999999999</v>
      </c>
      <c r="AA20" s="22">
        <f>INDEX(NoSettings!$C$2:$AG$6843,MATCH($B20,NoSettings!$A$2:$A$6843,0),MATCH(AA$17,NoSettings!$C$1:$AG$1,0))</f>
        <v>218.98</v>
      </c>
      <c r="AB20" s="22">
        <f>INDEX(NoSettings!$C$2:$AG$6843,MATCH($B20,NoSettings!$A$2:$A$6843,0),MATCH(AB$17,NoSettings!$C$1:$AG$1,0))</f>
        <v>221.63</v>
      </c>
      <c r="AC20" s="22">
        <f>INDEX(NoSettings!$C$2:$AG$6843,MATCH($B20,NoSettings!$A$2:$A$6843,0),MATCH(AC$17,NoSettings!$C$1:$AG$1,0))</f>
        <v>204.17400000000001</v>
      </c>
      <c r="AD20" s="22">
        <f>INDEX(NoSettings!$C$2:$AG$6843,MATCH($B20,NoSettings!$A$2:$A$6843,0),MATCH(AD$17,NoSettings!$C$1:$AG$1,0))</f>
        <v>181.589</v>
      </c>
      <c r="AE20" s="22">
        <f>INDEX(NoSettings!$C$2:$AG$6843,MATCH($B20,NoSettings!$A$2:$A$6843,0),MATCH(AE$17,NoSettings!$C$1:$AG$1,0))</f>
        <v>183.607</v>
      </c>
      <c r="AF20" s="22">
        <f>INDEX(NoSettings!$C$2:$AG$6843,MATCH($B20,NoSettings!$A$2:$A$6843,0),MATCH(AF$17,NoSettings!$C$1:$AG$1,0))</f>
        <v>186.553</v>
      </c>
      <c r="AG20" s="22">
        <f>INDEX(NoSettings!$C$2:$AG$6843,MATCH($B20,NoSettings!$A$2:$A$6843,0),MATCH(AG$17,NoSettings!$C$1:$AG$1,0))</f>
        <v>188.624</v>
      </c>
    </row>
    <row r="21" spans="1:35">
      <c r="B21" s="21" t="s">
        <v>138</v>
      </c>
      <c r="C21" s="22">
        <f>INDEX(NoSettings!$C$2:$AG$6843,MATCH($B21,NoSettings!$A$2:$A$6843,0),MATCH(C$17,NoSettings!$C$1:$AG$1,0))</f>
        <v>32.031100000000002</v>
      </c>
      <c r="D21" s="22">
        <f>INDEX(NoSettings!$C$2:$AG$6843,MATCH($B21,NoSettings!$A$2:$A$6843,0),MATCH(D$17,NoSettings!$C$1:$AG$1,0))</f>
        <v>31.221699999999998</v>
      </c>
      <c r="E21" s="22">
        <f>INDEX(NoSettings!$C$2:$AG$6843,MATCH($B21,NoSettings!$A$2:$A$6843,0),MATCH(E$17,NoSettings!$C$1:$AG$1,0))</f>
        <v>31.7014</v>
      </c>
      <c r="F21" s="22">
        <f>INDEX(NoSettings!$C$2:$AG$6843,MATCH($B21,NoSettings!$A$2:$A$6843,0),MATCH(F$17,NoSettings!$C$1:$AG$1,0))</f>
        <v>31.167899999999999</v>
      </c>
      <c r="G21" s="22">
        <f>INDEX(NoSettings!$C$2:$AG$6843,MATCH($B21,NoSettings!$A$2:$A$6843,0),MATCH(G$17,NoSettings!$C$1:$AG$1,0))</f>
        <v>30.668199999999999</v>
      </c>
      <c r="H21" s="22">
        <f>INDEX(NoSettings!$C$2:$AG$6843,MATCH($B21,NoSettings!$A$2:$A$6843,0),MATCH(H$17,NoSettings!$C$1:$AG$1,0))</f>
        <v>30.190899999999999</v>
      </c>
      <c r="I21" s="22">
        <f>INDEX(NoSettings!$C$2:$AG$6843,MATCH($B21,NoSettings!$A$2:$A$6843,0),MATCH(I$17,NoSettings!$C$1:$AG$1,0))</f>
        <v>29.744499999999999</v>
      </c>
      <c r="J21" s="22">
        <f>INDEX(NoSettings!$C$2:$AG$6843,MATCH($B21,NoSettings!$A$2:$A$6843,0),MATCH(J$17,NoSettings!$C$1:$AG$1,0))</f>
        <v>29.316299999999998</v>
      </c>
      <c r="K21" s="22">
        <f>INDEX(NoSettings!$C$2:$AG$6843,MATCH($B21,NoSettings!$A$2:$A$6843,0),MATCH(K$17,NoSettings!$C$1:$AG$1,0))</f>
        <v>28.916</v>
      </c>
      <c r="L21" s="22">
        <f>INDEX(NoSettings!$C$2:$AG$6843,MATCH($B21,NoSettings!$A$2:$A$6843,0),MATCH(L$17,NoSettings!$C$1:$AG$1,0))</f>
        <v>28.533200000000001</v>
      </c>
      <c r="M21" s="22">
        <f>INDEX(NoSettings!$C$2:$AG$6843,MATCH($B21,NoSettings!$A$2:$A$6843,0),MATCH(M$17,NoSettings!$C$1:$AG$1,0))</f>
        <v>28.1754</v>
      </c>
      <c r="N21" s="22">
        <f>INDEX(NoSettings!$C$2:$AG$6843,MATCH($B21,NoSettings!$A$2:$A$6843,0),MATCH(N$17,NoSettings!$C$1:$AG$1,0))</f>
        <v>27.8322</v>
      </c>
      <c r="O21" s="22">
        <f>INDEX(NoSettings!$C$2:$AG$6843,MATCH($B21,NoSettings!$A$2:$A$6843,0),MATCH(O$17,NoSettings!$C$1:$AG$1,0))</f>
        <v>27.512899999999998</v>
      </c>
      <c r="P21" s="22">
        <f>INDEX(NoSettings!$C$2:$AG$6843,MATCH($B21,NoSettings!$A$2:$A$6843,0),MATCH(P$17,NoSettings!$C$1:$AG$1,0))</f>
        <v>27.209800000000001</v>
      </c>
      <c r="Q21" s="22">
        <f>INDEX(NoSettings!$C$2:$AG$6843,MATCH($B21,NoSettings!$A$2:$A$6843,0),MATCH(Q$17,NoSettings!$C$1:$AG$1,0))</f>
        <v>26.9176</v>
      </c>
      <c r="R21" s="22">
        <f>INDEX(NoSettings!$C$2:$AG$6843,MATCH($B21,NoSettings!$A$2:$A$6843,0),MATCH(R$17,NoSettings!$C$1:$AG$1,0))</f>
        <v>26.6462</v>
      </c>
      <c r="S21" s="22">
        <f>INDEX(NoSettings!$C$2:$AG$6843,MATCH($B21,NoSettings!$A$2:$A$6843,0),MATCH(S$17,NoSettings!$C$1:$AG$1,0))</f>
        <v>26.385400000000001</v>
      </c>
      <c r="T21" s="22">
        <f>INDEX(NoSettings!$C$2:$AG$6843,MATCH($B21,NoSettings!$A$2:$A$6843,0),MATCH(T$17,NoSettings!$C$1:$AG$1,0))</f>
        <v>26.142499999999998</v>
      </c>
      <c r="U21" s="22">
        <f>INDEX(NoSettings!$C$2:$AG$6843,MATCH($B21,NoSettings!$A$2:$A$6843,0),MATCH(U$17,NoSettings!$C$1:$AG$1,0))</f>
        <v>25.9133</v>
      </c>
      <c r="V21" s="22">
        <f>INDEX(NoSettings!$C$2:$AG$6843,MATCH($B21,NoSettings!$A$2:$A$6843,0),MATCH(V$17,NoSettings!$C$1:$AG$1,0))</f>
        <v>25.691800000000001</v>
      </c>
      <c r="W21" s="22">
        <f>INDEX(NoSettings!$C$2:$AG$6843,MATCH($B21,NoSettings!$A$2:$A$6843,0),MATCH(W$17,NoSettings!$C$1:$AG$1,0))</f>
        <v>25.486499999999999</v>
      </c>
      <c r="X21" s="22">
        <f>INDEX(NoSettings!$C$2:$AG$6843,MATCH($B21,NoSettings!$A$2:$A$6843,0),MATCH(X$17,NoSettings!$C$1:$AG$1,0))</f>
        <v>25.293500000000002</v>
      </c>
      <c r="Y21" s="22">
        <f>INDEX(NoSettings!$C$2:$AG$6843,MATCH($B21,NoSettings!$A$2:$A$6843,0),MATCH(Y$17,NoSettings!$C$1:$AG$1,0))</f>
        <v>25.111599999999999</v>
      </c>
      <c r="Z21" s="22">
        <f>INDEX(NoSettings!$C$2:$AG$6843,MATCH($B21,NoSettings!$A$2:$A$6843,0),MATCH(Z$17,NoSettings!$C$1:$AG$1,0))</f>
        <v>24.9329</v>
      </c>
      <c r="AA21" s="22">
        <f>INDEX(NoSettings!$C$2:$AG$6843,MATCH($B21,NoSettings!$A$2:$A$6843,0),MATCH(AA$17,NoSettings!$C$1:$AG$1,0))</f>
        <v>24.7714</v>
      </c>
      <c r="AB21" s="22">
        <f>INDEX(NoSettings!$C$2:$AG$6843,MATCH($B21,NoSettings!$A$2:$A$6843,0),MATCH(AB$17,NoSettings!$C$1:$AG$1,0))</f>
        <v>24.6188</v>
      </c>
      <c r="AC21" s="22">
        <f>INDEX(NoSettings!$C$2:$AG$6843,MATCH($B21,NoSettings!$A$2:$A$6843,0),MATCH(AC$17,NoSettings!$C$1:$AG$1,0))</f>
        <v>24.469899999999999</v>
      </c>
      <c r="AD21" s="22">
        <f>INDEX(NoSettings!$C$2:$AG$6843,MATCH($B21,NoSettings!$A$2:$A$6843,0),MATCH(AD$17,NoSettings!$C$1:$AG$1,0))</f>
        <v>24.335000000000001</v>
      </c>
      <c r="AE21" s="22">
        <f>INDEX(NoSettings!$C$2:$AG$6843,MATCH($B21,NoSettings!$A$2:$A$6843,0),MATCH(AE$17,NoSettings!$C$1:$AG$1,0))</f>
        <v>24.208300000000001</v>
      </c>
      <c r="AF21" s="22">
        <f>INDEX(NoSettings!$C$2:$AG$6843,MATCH($B21,NoSettings!$A$2:$A$6843,0),MATCH(AF$17,NoSettings!$C$1:$AG$1,0))</f>
        <v>24.090499999999999</v>
      </c>
      <c r="AG21" s="22">
        <f>INDEX(NoSettings!$C$2:$AG$6843,MATCH($B21,NoSettings!$A$2:$A$6843,0),MATCH(AG$17,NoSettings!$C$1:$AG$1,0))</f>
        <v>23.979600000000001</v>
      </c>
    </row>
    <row r="22" spans="1:35">
      <c r="B22" s="21" t="s">
        <v>137</v>
      </c>
      <c r="C22" s="22">
        <f>INDEX(NoSettings!$C$2:$AG$6843,MATCH($B22,NoSettings!$A$2:$A$6843,0),MATCH(C$17,NoSettings!$C$1:$AG$1,0))</f>
        <v>15.5221</v>
      </c>
      <c r="D22" s="22">
        <f>INDEX(NoSettings!$C$2:$AG$6843,MATCH($B22,NoSettings!$A$2:$A$6843,0),MATCH(D$17,NoSettings!$C$1:$AG$1,0))</f>
        <v>15.4086</v>
      </c>
      <c r="E22" s="22">
        <f>INDEX(NoSettings!$C$2:$AG$6843,MATCH($B22,NoSettings!$A$2:$A$6843,0),MATCH(E$17,NoSettings!$C$1:$AG$1,0))</f>
        <v>15.314299999999999</v>
      </c>
      <c r="F22" s="22">
        <f>INDEX(NoSettings!$C$2:$AG$6843,MATCH($B22,NoSettings!$A$2:$A$6843,0),MATCH(F$17,NoSettings!$C$1:$AG$1,0))</f>
        <v>15.2342</v>
      </c>
      <c r="G22" s="22">
        <f>INDEX(NoSettings!$C$2:$AG$6843,MATCH($B22,NoSettings!$A$2:$A$6843,0),MATCH(G$17,NoSettings!$C$1:$AG$1,0))</f>
        <v>15.1691</v>
      </c>
      <c r="H22" s="22">
        <f>INDEX(NoSettings!$C$2:$AG$6843,MATCH($B22,NoSettings!$A$2:$A$6843,0),MATCH(H$17,NoSettings!$C$1:$AG$1,0))</f>
        <v>15.116199999999999</v>
      </c>
      <c r="I22" s="22">
        <f>INDEX(NoSettings!$C$2:$AG$6843,MATCH($B22,NoSettings!$A$2:$A$6843,0),MATCH(I$17,NoSettings!$C$1:$AG$1,0))</f>
        <v>15.0777</v>
      </c>
      <c r="J22" s="22">
        <f>INDEX(NoSettings!$C$2:$AG$6843,MATCH($B22,NoSettings!$A$2:$A$6843,0),MATCH(J$17,NoSettings!$C$1:$AG$1,0))</f>
        <v>15.0519</v>
      </c>
      <c r="K22" s="22">
        <f>INDEX(NoSettings!$C$2:$AG$6843,MATCH($B22,NoSettings!$A$2:$A$6843,0),MATCH(K$17,NoSettings!$C$1:$AG$1,0))</f>
        <v>15.0395</v>
      </c>
      <c r="L22" s="22">
        <f>INDEX(NoSettings!$C$2:$AG$6843,MATCH($B22,NoSettings!$A$2:$A$6843,0),MATCH(L$17,NoSettings!$C$1:$AG$1,0))</f>
        <v>15.038600000000001</v>
      </c>
      <c r="M22" s="22">
        <f>INDEX(NoSettings!$C$2:$AG$6843,MATCH($B22,NoSettings!$A$2:$A$6843,0),MATCH(M$17,NoSettings!$C$1:$AG$1,0))</f>
        <v>15.0518</v>
      </c>
      <c r="N22" s="22">
        <f>INDEX(NoSettings!$C$2:$AG$6843,MATCH($B22,NoSettings!$A$2:$A$6843,0),MATCH(N$17,NoSettings!$C$1:$AG$1,0))</f>
        <v>15.0778</v>
      </c>
      <c r="O22" s="22">
        <f>INDEX(NoSettings!$C$2:$AG$6843,MATCH($B22,NoSettings!$A$2:$A$6843,0),MATCH(O$17,NoSettings!$C$1:$AG$1,0))</f>
        <v>15.115</v>
      </c>
      <c r="P22" s="22">
        <f>INDEX(NoSettings!$C$2:$AG$6843,MATCH($B22,NoSettings!$A$2:$A$6843,0),MATCH(P$17,NoSettings!$C$1:$AG$1,0))</f>
        <v>15.163600000000001</v>
      </c>
      <c r="Q22" s="22">
        <f>INDEX(NoSettings!$C$2:$AG$6843,MATCH($B22,NoSettings!$A$2:$A$6843,0),MATCH(Q$17,NoSettings!$C$1:$AG$1,0))</f>
        <v>15.2254</v>
      </c>
      <c r="R22" s="22">
        <f>INDEX(NoSettings!$C$2:$AG$6843,MATCH($B22,NoSettings!$A$2:$A$6843,0),MATCH(R$17,NoSettings!$C$1:$AG$1,0))</f>
        <v>15.298</v>
      </c>
      <c r="S22" s="22">
        <f>INDEX(NoSettings!$C$2:$AG$6843,MATCH($B22,NoSettings!$A$2:$A$6843,0),MATCH(S$17,NoSettings!$C$1:$AG$1,0))</f>
        <v>15.382199999999999</v>
      </c>
      <c r="T22" s="22">
        <f>INDEX(NoSettings!$C$2:$AG$6843,MATCH($B22,NoSettings!$A$2:$A$6843,0),MATCH(T$17,NoSettings!$C$1:$AG$1,0))</f>
        <v>15.4795</v>
      </c>
      <c r="U22" s="22">
        <f>INDEX(NoSettings!$C$2:$AG$6843,MATCH($B22,NoSettings!$A$2:$A$6843,0),MATCH(U$17,NoSettings!$C$1:$AG$1,0))</f>
        <v>15.587400000000001</v>
      </c>
      <c r="V22" s="22">
        <f>INDEX(NoSettings!$C$2:$AG$6843,MATCH($B22,NoSettings!$A$2:$A$6843,0),MATCH(V$17,NoSettings!$C$1:$AG$1,0))</f>
        <v>15.707599999999999</v>
      </c>
      <c r="W22" s="22">
        <f>INDEX(NoSettings!$C$2:$AG$6843,MATCH($B22,NoSettings!$A$2:$A$6843,0),MATCH(W$17,NoSettings!$C$1:$AG$1,0))</f>
        <v>15.8363</v>
      </c>
      <c r="X22" s="22">
        <f>INDEX(NoSettings!$C$2:$AG$6843,MATCH($B22,NoSettings!$A$2:$A$6843,0),MATCH(X$17,NoSettings!$C$1:$AG$1,0))</f>
        <v>15.9786</v>
      </c>
      <c r="Y22" s="22">
        <f>INDEX(NoSettings!$C$2:$AG$6843,MATCH($B22,NoSettings!$A$2:$A$6843,0),MATCH(Y$17,NoSettings!$C$1:$AG$1,0))</f>
        <v>16.130199999999999</v>
      </c>
      <c r="Z22" s="22">
        <f>INDEX(NoSettings!$C$2:$AG$6843,MATCH($B22,NoSettings!$A$2:$A$6843,0),MATCH(Z$17,NoSettings!$C$1:$AG$1,0))</f>
        <v>16.295200000000001</v>
      </c>
      <c r="AA22" s="22">
        <f>INDEX(NoSettings!$C$2:$AG$6843,MATCH($B22,NoSettings!$A$2:$A$6843,0),MATCH(AA$17,NoSettings!$C$1:$AG$1,0))</f>
        <v>16.472999999999999</v>
      </c>
      <c r="AB22" s="22">
        <f>INDEX(NoSettings!$C$2:$AG$6843,MATCH($B22,NoSettings!$A$2:$A$6843,0),MATCH(AB$17,NoSettings!$C$1:$AG$1,0))</f>
        <v>16.661200000000001</v>
      </c>
      <c r="AC22" s="22">
        <f>INDEX(NoSettings!$C$2:$AG$6843,MATCH($B22,NoSettings!$A$2:$A$6843,0),MATCH(AC$17,NoSettings!$C$1:$AG$1,0))</f>
        <v>16.854800000000001</v>
      </c>
      <c r="AD22" s="22">
        <f>INDEX(NoSettings!$C$2:$AG$6843,MATCH($B22,NoSettings!$A$2:$A$6843,0),MATCH(AD$17,NoSettings!$C$1:$AG$1,0))</f>
        <v>17.065000000000001</v>
      </c>
      <c r="AE22" s="22">
        <f>INDEX(NoSettings!$C$2:$AG$6843,MATCH($B22,NoSettings!$A$2:$A$6843,0),MATCH(AE$17,NoSettings!$C$1:$AG$1,0))</f>
        <v>17.284700000000001</v>
      </c>
      <c r="AF22" s="22">
        <f>INDEX(NoSettings!$C$2:$AG$6843,MATCH($B22,NoSettings!$A$2:$A$6843,0),MATCH(AF$17,NoSettings!$C$1:$AG$1,0))</f>
        <v>17.514900000000001</v>
      </c>
      <c r="AG22" s="22">
        <f>INDEX(NoSettings!$C$2:$AG$6843,MATCH($B22,NoSettings!$A$2:$A$6843,0),MATCH(AG$17,NoSettings!$C$1:$AG$1,0))</f>
        <v>17.7546</v>
      </c>
    </row>
    <row r="23" spans="1:35">
      <c r="B23" s="21" t="s">
        <v>136</v>
      </c>
      <c r="C23" s="22">
        <f>INDEX(NoSettings!$C$2:$AG$6843,MATCH($B23,NoSettings!$A$2:$A$6843,0),MATCH(C$17,NoSettings!$C$1:$AG$1,0))</f>
        <v>330.94200000000001</v>
      </c>
      <c r="D23" s="22">
        <f>INDEX(NoSettings!$C$2:$AG$6843,MATCH($B23,NoSettings!$A$2:$A$6843,0),MATCH(D$17,NoSettings!$C$1:$AG$1,0))</f>
        <v>341.65699999999998</v>
      </c>
      <c r="E23" s="22">
        <f>INDEX(NoSettings!$C$2:$AG$6843,MATCH($B23,NoSettings!$A$2:$A$6843,0),MATCH(E$17,NoSettings!$C$1:$AG$1,0))</f>
        <v>345.86099999999999</v>
      </c>
      <c r="F23" s="22">
        <f>INDEX(NoSettings!$C$2:$AG$6843,MATCH($B23,NoSettings!$A$2:$A$6843,0),MATCH(F$17,NoSettings!$C$1:$AG$1,0))</f>
        <v>350.24400000000003</v>
      </c>
      <c r="G23" s="22">
        <f>INDEX(NoSettings!$C$2:$AG$6843,MATCH($B23,NoSettings!$A$2:$A$6843,0),MATCH(G$17,NoSettings!$C$1:$AG$1,0))</f>
        <v>364.30200000000002</v>
      </c>
      <c r="H23" s="22">
        <f>INDEX(NoSettings!$C$2:$AG$6843,MATCH($B23,NoSettings!$A$2:$A$6843,0),MATCH(H$17,NoSettings!$C$1:$AG$1,0))</f>
        <v>371.767</v>
      </c>
      <c r="I23" s="22">
        <f>INDEX(NoSettings!$C$2:$AG$6843,MATCH($B23,NoSettings!$A$2:$A$6843,0),MATCH(I$17,NoSettings!$C$1:$AG$1,0))</f>
        <v>378.25200000000001</v>
      </c>
      <c r="J23" s="22">
        <f>INDEX(NoSettings!$C$2:$AG$6843,MATCH($B23,NoSettings!$A$2:$A$6843,0),MATCH(J$17,NoSettings!$C$1:$AG$1,0))</f>
        <v>384.14400000000001</v>
      </c>
      <c r="K23" s="22">
        <f>INDEX(NoSettings!$C$2:$AG$6843,MATCH($B23,NoSettings!$A$2:$A$6843,0),MATCH(K$17,NoSettings!$C$1:$AG$1,0))</f>
        <v>389.51</v>
      </c>
      <c r="L23" s="22">
        <f>INDEX(NoSettings!$C$2:$AG$6843,MATCH($B23,NoSettings!$A$2:$A$6843,0),MATCH(L$17,NoSettings!$C$1:$AG$1,0))</f>
        <v>401.16199999999998</v>
      </c>
      <c r="M23" s="22">
        <f>INDEX(NoSettings!$C$2:$AG$6843,MATCH($B23,NoSettings!$A$2:$A$6843,0),MATCH(M$17,NoSettings!$C$1:$AG$1,0))</f>
        <v>406.44400000000002</v>
      </c>
      <c r="N23" s="22">
        <f>INDEX(NoSettings!$C$2:$AG$6843,MATCH($B23,NoSettings!$A$2:$A$6843,0),MATCH(N$17,NoSettings!$C$1:$AG$1,0))</f>
        <v>407.738</v>
      </c>
      <c r="O23" s="22">
        <f>INDEX(NoSettings!$C$2:$AG$6843,MATCH($B23,NoSettings!$A$2:$A$6843,0),MATCH(O$17,NoSettings!$C$1:$AG$1,0))</f>
        <v>409.005</v>
      </c>
      <c r="P23" s="22">
        <f>INDEX(NoSettings!$C$2:$AG$6843,MATCH($B23,NoSettings!$A$2:$A$6843,0),MATCH(P$17,NoSettings!$C$1:$AG$1,0))</f>
        <v>410.10599999999999</v>
      </c>
      <c r="Q23" s="22">
        <f>INDEX(NoSettings!$C$2:$AG$6843,MATCH($B23,NoSettings!$A$2:$A$6843,0),MATCH(Q$17,NoSettings!$C$1:$AG$1,0))</f>
        <v>411.33199999999999</v>
      </c>
      <c r="R23" s="22">
        <f>INDEX(NoSettings!$C$2:$AG$6843,MATCH($B23,NoSettings!$A$2:$A$6843,0),MATCH(R$17,NoSettings!$C$1:$AG$1,0))</f>
        <v>412.55900000000003</v>
      </c>
      <c r="S23" s="22">
        <f>INDEX(NoSettings!$C$2:$AG$6843,MATCH($B23,NoSettings!$A$2:$A$6843,0),MATCH(S$17,NoSettings!$C$1:$AG$1,0))</f>
        <v>415.91500000000002</v>
      </c>
      <c r="T23" s="22">
        <f>INDEX(NoSettings!$C$2:$AG$6843,MATCH($B23,NoSettings!$A$2:$A$6843,0),MATCH(T$17,NoSettings!$C$1:$AG$1,0))</f>
        <v>419.34300000000002</v>
      </c>
      <c r="U23" s="22">
        <f>INDEX(NoSettings!$C$2:$AG$6843,MATCH($B23,NoSettings!$A$2:$A$6843,0),MATCH(U$17,NoSettings!$C$1:$AG$1,0))</f>
        <v>422.65899999999999</v>
      </c>
      <c r="V23" s="22">
        <f>INDEX(NoSettings!$C$2:$AG$6843,MATCH($B23,NoSettings!$A$2:$A$6843,0),MATCH(V$17,NoSettings!$C$1:$AG$1,0))</f>
        <v>425.87299999999999</v>
      </c>
      <c r="W23" s="22">
        <f>INDEX(NoSettings!$C$2:$AG$6843,MATCH($B23,NoSettings!$A$2:$A$6843,0),MATCH(W$17,NoSettings!$C$1:$AG$1,0))</f>
        <v>429.24900000000002</v>
      </c>
      <c r="X23" s="22">
        <f>INDEX(NoSettings!$C$2:$AG$6843,MATCH($B23,NoSettings!$A$2:$A$6843,0),MATCH(X$17,NoSettings!$C$1:$AG$1,0))</f>
        <v>432.45</v>
      </c>
      <c r="Y23" s="22">
        <f>INDEX(NoSettings!$C$2:$AG$6843,MATCH($B23,NoSettings!$A$2:$A$6843,0),MATCH(Y$17,NoSettings!$C$1:$AG$1,0))</f>
        <v>435.36900000000003</v>
      </c>
      <c r="Z23" s="22">
        <f>INDEX(NoSettings!$C$2:$AG$6843,MATCH($B23,NoSettings!$A$2:$A$6843,0),MATCH(Z$17,NoSettings!$C$1:$AG$1,0))</f>
        <v>439.86</v>
      </c>
      <c r="AA23" s="22">
        <f>INDEX(NoSettings!$C$2:$AG$6843,MATCH($B23,NoSettings!$A$2:$A$6843,0),MATCH(AA$17,NoSettings!$C$1:$AG$1,0))</f>
        <v>442.971</v>
      </c>
      <c r="AB23" s="22">
        <f>INDEX(NoSettings!$C$2:$AG$6843,MATCH($B23,NoSettings!$A$2:$A$6843,0),MATCH(AB$17,NoSettings!$C$1:$AG$1,0))</f>
        <v>446.04</v>
      </c>
      <c r="AC23" s="22">
        <f>INDEX(NoSettings!$C$2:$AG$6843,MATCH($B23,NoSettings!$A$2:$A$6843,0),MATCH(AC$17,NoSettings!$C$1:$AG$1,0))</f>
        <v>450.86099999999999</v>
      </c>
      <c r="AD23" s="22">
        <f>INDEX(NoSettings!$C$2:$AG$6843,MATCH($B23,NoSettings!$A$2:$A$6843,0),MATCH(AD$17,NoSettings!$C$1:$AG$1,0))</f>
        <v>454.98399999999998</v>
      </c>
      <c r="AE23" s="22">
        <f>INDEX(NoSettings!$C$2:$AG$6843,MATCH($B23,NoSettings!$A$2:$A$6843,0),MATCH(AE$17,NoSettings!$C$1:$AG$1,0))</f>
        <v>459.83100000000002</v>
      </c>
      <c r="AF23" s="22">
        <f>INDEX(NoSettings!$C$2:$AG$6843,MATCH($B23,NoSettings!$A$2:$A$6843,0),MATCH(AF$17,NoSettings!$C$1:$AG$1,0))</f>
        <v>463.97</v>
      </c>
      <c r="AG23" s="22">
        <f>INDEX(NoSettings!$C$2:$AG$6843,MATCH($B23,NoSettings!$A$2:$A$6843,0),MATCH(AG$17,NoSettings!$C$1:$AG$1,0))</f>
        <v>468.11700000000002</v>
      </c>
    </row>
    <row r="24" spans="1:35">
      <c r="B24" s="21" t="s">
        <v>135</v>
      </c>
      <c r="C24" s="22">
        <f>INDEX(NoSettings!$C$2:$AG$6843,MATCH($B24,NoSettings!$A$2:$A$6843,0),MATCH(C$17,NoSettings!$C$1:$AG$1,0))</f>
        <v>5.63361</v>
      </c>
      <c r="D24" s="22">
        <f>INDEX(NoSettings!$C$2:$AG$6843,MATCH($B24,NoSettings!$A$2:$A$6843,0),MATCH(D$17,NoSettings!$C$1:$AG$1,0))</f>
        <v>5.50983</v>
      </c>
      <c r="E24" s="22">
        <f>INDEX(NoSettings!$C$2:$AG$6843,MATCH($B24,NoSettings!$A$2:$A$6843,0),MATCH(E$17,NoSettings!$C$1:$AG$1,0))</f>
        <v>5.9322699999999999</v>
      </c>
      <c r="F24" s="22">
        <f>INDEX(NoSettings!$C$2:$AG$6843,MATCH($B24,NoSettings!$A$2:$A$6843,0),MATCH(F$17,NoSettings!$C$1:$AG$1,0))</f>
        <v>5.9488799999999999</v>
      </c>
      <c r="G24" s="22">
        <f>INDEX(NoSettings!$C$2:$AG$6843,MATCH($B24,NoSettings!$A$2:$A$6843,0),MATCH(G$17,NoSettings!$C$1:$AG$1,0))</f>
        <v>5.9661</v>
      </c>
      <c r="H24" s="22">
        <f>INDEX(NoSettings!$C$2:$AG$6843,MATCH($B24,NoSettings!$A$2:$A$6843,0),MATCH(H$17,NoSettings!$C$1:$AG$1,0))</f>
        <v>5.9828099999999997</v>
      </c>
      <c r="I24" s="22">
        <f>INDEX(NoSettings!$C$2:$AG$6843,MATCH($B24,NoSettings!$A$2:$A$6843,0),MATCH(I$17,NoSettings!$C$1:$AG$1,0))</f>
        <v>6.0001800000000003</v>
      </c>
      <c r="J24" s="22">
        <f>INDEX(NoSettings!$C$2:$AG$6843,MATCH($B24,NoSettings!$A$2:$A$6843,0),MATCH(J$17,NoSettings!$C$1:$AG$1,0))</f>
        <v>6.0178200000000004</v>
      </c>
      <c r="K24" s="22">
        <f>INDEX(NoSettings!$C$2:$AG$6843,MATCH($B24,NoSettings!$A$2:$A$6843,0),MATCH(K$17,NoSettings!$C$1:$AG$1,0))</f>
        <v>6.0360699999999996</v>
      </c>
      <c r="L24" s="22">
        <f>INDEX(NoSettings!$C$2:$AG$6843,MATCH($B24,NoSettings!$A$2:$A$6843,0),MATCH(L$17,NoSettings!$C$1:$AG$1,0))</f>
        <v>6.0551199999999996</v>
      </c>
      <c r="M24" s="22">
        <f>INDEX(NoSettings!$C$2:$AG$6843,MATCH($B24,NoSettings!$A$2:$A$6843,0),MATCH(M$17,NoSettings!$C$1:$AG$1,0))</f>
        <v>6.0738799999999999</v>
      </c>
      <c r="N24" s="22">
        <f>INDEX(NoSettings!$C$2:$AG$6843,MATCH($B24,NoSettings!$A$2:$A$6843,0),MATCH(N$17,NoSettings!$C$1:$AG$1,0))</f>
        <v>6.0949499999999999</v>
      </c>
      <c r="O24" s="22">
        <f>INDEX(NoSettings!$C$2:$AG$6843,MATCH($B24,NoSettings!$A$2:$A$6843,0),MATCH(O$17,NoSettings!$C$1:$AG$1,0))</f>
        <v>6.1162400000000003</v>
      </c>
      <c r="P24" s="22">
        <f>INDEX(NoSettings!$C$2:$AG$6843,MATCH($B24,NoSettings!$A$2:$A$6843,0),MATCH(P$17,NoSettings!$C$1:$AG$1,0))</f>
        <v>6.1388199999999999</v>
      </c>
      <c r="Q24" s="22">
        <f>INDEX(NoSettings!$C$2:$AG$6843,MATCH($B24,NoSettings!$A$2:$A$6843,0),MATCH(Q$17,NoSettings!$C$1:$AG$1,0))</f>
        <v>6.1616299999999997</v>
      </c>
      <c r="R24" s="22">
        <f>INDEX(NoSettings!$C$2:$AG$6843,MATCH($B24,NoSettings!$A$2:$A$6843,0),MATCH(R$17,NoSettings!$C$1:$AG$1,0))</f>
        <v>6.1853199999999999</v>
      </c>
      <c r="S24" s="22">
        <f>INDEX(NoSettings!$C$2:$AG$6843,MATCH($B24,NoSettings!$A$2:$A$6843,0),MATCH(S$17,NoSettings!$C$1:$AG$1,0))</f>
        <v>6.2093999999999996</v>
      </c>
      <c r="T24" s="22">
        <f>INDEX(NoSettings!$C$2:$AG$6843,MATCH($B24,NoSettings!$A$2:$A$6843,0),MATCH(T$17,NoSettings!$C$1:$AG$1,0))</f>
        <v>6.2336999999999998</v>
      </c>
      <c r="U24" s="22">
        <f>INDEX(NoSettings!$C$2:$AG$6843,MATCH($B24,NoSettings!$A$2:$A$6843,0),MATCH(U$17,NoSettings!$C$1:$AG$1,0))</f>
        <v>6.2587900000000003</v>
      </c>
      <c r="V24" s="22">
        <f>INDEX(NoSettings!$C$2:$AG$6843,MATCH($B24,NoSettings!$A$2:$A$6843,0),MATCH(V$17,NoSettings!$C$1:$AG$1,0))</f>
        <v>6.2839200000000002</v>
      </c>
      <c r="W24" s="22">
        <f>INDEX(NoSettings!$C$2:$AG$6843,MATCH($B24,NoSettings!$A$2:$A$6843,0),MATCH(W$17,NoSettings!$C$1:$AG$1,0))</f>
        <v>6.3093500000000002</v>
      </c>
      <c r="X24" s="22">
        <f>INDEX(NoSettings!$C$2:$AG$6843,MATCH($B24,NoSettings!$A$2:$A$6843,0),MATCH(X$17,NoSettings!$C$1:$AG$1,0))</f>
        <v>6.3351100000000002</v>
      </c>
      <c r="Y24" s="22">
        <f>INDEX(NoSettings!$C$2:$AG$6843,MATCH($B24,NoSettings!$A$2:$A$6843,0),MATCH(Y$17,NoSettings!$C$1:$AG$1,0))</f>
        <v>6.3608399999999996</v>
      </c>
      <c r="Z24" s="22">
        <f>INDEX(NoSettings!$C$2:$AG$6843,MATCH($B24,NoSettings!$A$2:$A$6843,0),MATCH(Z$17,NoSettings!$C$1:$AG$1,0))</f>
        <v>6.3871700000000002</v>
      </c>
      <c r="AA24" s="22">
        <f>INDEX(NoSettings!$C$2:$AG$6843,MATCH($B24,NoSettings!$A$2:$A$6843,0),MATCH(AA$17,NoSettings!$C$1:$AG$1,0))</f>
        <v>6.4139699999999999</v>
      </c>
      <c r="AB24" s="22">
        <f>INDEX(NoSettings!$C$2:$AG$6843,MATCH($B24,NoSettings!$A$2:$A$6843,0),MATCH(AB$17,NoSettings!$C$1:$AG$1,0))</f>
        <v>6.4408200000000004</v>
      </c>
      <c r="AC24" s="22">
        <f>INDEX(NoSettings!$C$2:$AG$6843,MATCH($B24,NoSettings!$A$2:$A$6843,0),MATCH(AC$17,NoSettings!$C$1:$AG$1,0))</f>
        <v>6.4675900000000004</v>
      </c>
      <c r="AD24" s="22">
        <f>INDEX(NoSettings!$C$2:$AG$6843,MATCH($B24,NoSettings!$A$2:$A$6843,0),MATCH(AD$17,NoSettings!$C$1:$AG$1,0))</f>
        <v>6.4947499999999998</v>
      </c>
      <c r="AE24" s="22">
        <f>INDEX(NoSettings!$C$2:$AG$6843,MATCH($B24,NoSettings!$A$2:$A$6843,0),MATCH(AE$17,NoSettings!$C$1:$AG$1,0))</f>
        <v>6.5219100000000001</v>
      </c>
      <c r="AF24" s="22">
        <f>INDEX(NoSettings!$C$2:$AG$6843,MATCH($B24,NoSettings!$A$2:$A$6843,0),MATCH(AF$17,NoSettings!$C$1:$AG$1,0))</f>
        <v>6.5495900000000002</v>
      </c>
      <c r="AG24" s="22">
        <f>INDEX(NoSettings!$C$2:$AG$6843,MATCH($B24,NoSettings!$A$2:$A$6843,0),MATCH(AG$17,NoSettings!$C$1:$AG$1,0))</f>
        <v>6.5775100000000002</v>
      </c>
    </row>
    <row r="25" spans="1:35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5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5" s="23" customFormat="1"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5">
      <c r="A28" s="47" t="s">
        <v>6977</v>
      </c>
    </row>
    <row r="29" spans="1:35">
      <c r="C29" s="50">
        <v>2018</v>
      </c>
      <c r="D29" s="50">
        <v>2019</v>
      </c>
      <c r="E29" s="50">
        <v>2020</v>
      </c>
      <c r="F29" s="50">
        <v>2021</v>
      </c>
      <c r="G29" s="50">
        <v>2022</v>
      </c>
      <c r="H29" s="50">
        <v>2023</v>
      </c>
      <c r="I29" s="50">
        <v>2024</v>
      </c>
      <c r="J29" s="50">
        <v>2025</v>
      </c>
      <c r="K29" s="50">
        <v>2026</v>
      </c>
      <c r="L29" s="50">
        <v>2027</v>
      </c>
      <c r="M29" s="50">
        <v>2028</v>
      </c>
      <c r="N29" s="50">
        <v>2029</v>
      </c>
      <c r="O29" s="50">
        <v>2030</v>
      </c>
      <c r="P29" s="50">
        <v>2031</v>
      </c>
      <c r="Q29" s="50">
        <v>2032</v>
      </c>
      <c r="R29" s="50">
        <v>2033</v>
      </c>
      <c r="S29" s="50">
        <v>2034</v>
      </c>
      <c r="T29" s="50">
        <v>2035</v>
      </c>
      <c r="U29" s="50">
        <v>2036</v>
      </c>
      <c r="V29" s="50">
        <v>2037</v>
      </c>
      <c r="W29" s="50">
        <v>2038</v>
      </c>
      <c r="X29" s="50">
        <v>2039</v>
      </c>
      <c r="Y29" s="50">
        <v>2040</v>
      </c>
      <c r="Z29" s="50">
        <v>2041</v>
      </c>
      <c r="AA29" s="50">
        <v>2042</v>
      </c>
      <c r="AB29" s="50">
        <v>2043</v>
      </c>
      <c r="AC29" s="50">
        <v>2044</v>
      </c>
      <c r="AD29" s="50">
        <v>2045</v>
      </c>
      <c r="AE29" s="50">
        <v>2046</v>
      </c>
      <c r="AF29" s="50">
        <v>2047</v>
      </c>
      <c r="AG29" s="50">
        <v>2048</v>
      </c>
      <c r="AH29" s="50">
        <v>2049</v>
      </c>
      <c r="AI29" s="50">
        <v>2050</v>
      </c>
    </row>
    <row r="30" spans="1:35">
      <c r="A30" t="s">
        <v>6978</v>
      </c>
      <c r="B30" s="47" t="s">
        <v>7074</v>
      </c>
      <c r="C30" s="47"/>
      <c r="D30" s="47"/>
      <c r="E30" s="59">
        <f t="shared" ref="E30:AI30" si="1">C7/10^6</f>
        <v>95.4</v>
      </c>
      <c r="F30" s="59">
        <f t="shared" si="1"/>
        <v>95.427215189873223</v>
      </c>
      <c r="G30" s="59">
        <f t="shared" si="1"/>
        <v>96.5</v>
      </c>
      <c r="H30" s="59">
        <f t="shared" si="1"/>
        <v>97.572784810126308</v>
      </c>
      <c r="I30" s="59">
        <f t="shared" si="1"/>
        <v>98.645569620253085</v>
      </c>
      <c r="J30" s="59">
        <f t="shared" si="1"/>
        <v>100.5</v>
      </c>
      <c r="K30" s="59">
        <f t="shared" si="1"/>
        <v>100.79113924050617</v>
      </c>
      <c r="L30" s="59">
        <f t="shared" si="1"/>
        <v>101.86392405063296</v>
      </c>
      <c r="M30" s="59">
        <f t="shared" si="1"/>
        <v>102.93670886075925</v>
      </c>
      <c r="N30" s="59">
        <f t="shared" si="1"/>
        <v>104.00949367088604</v>
      </c>
      <c r="O30" s="59">
        <f t="shared" si="1"/>
        <v>104.1</v>
      </c>
      <c r="P30" s="59">
        <f t="shared" si="1"/>
        <v>106.15506329113913</v>
      </c>
      <c r="Q30" s="59">
        <f t="shared" si="1"/>
        <v>107.22784810126591</v>
      </c>
      <c r="R30" s="59">
        <f t="shared" si="1"/>
        <v>108.30063291139221</v>
      </c>
      <c r="S30" s="59">
        <f t="shared" si="1"/>
        <v>109.37341772151899</v>
      </c>
      <c r="T30" s="59">
        <f t="shared" si="1"/>
        <v>110.4462025316453</v>
      </c>
      <c r="U30" s="59">
        <f t="shared" si="1"/>
        <v>111.51898734177207</v>
      </c>
      <c r="V30" s="59">
        <f t="shared" si="1"/>
        <v>112.59177215189887</v>
      </c>
      <c r="W30" s="59">
        <f t="shared" si="1"/>
        <v>113.66455696202516</v>
      </c>
      <c r="X30" s="59">
        <f t="shared" si="1"/>
        <v>114.73734177215195</v>
      </c>
      <c r="Y30" s="59">
        <f t="shared" si="1"/>
        <v>115.81012658227826</v>
      </c>
      <c r="Z30" s="59">
        <f t="shared" si="1"/>
        <v>116.88291139240503</v>
      </c>
      <c r="AA30" s="59">
        <f t="shared" si="1"/>
        <v>117.95569620253181</v>
      </c>
      <c r="AB30" s="59">
        <f t="shared" si="1"/>
        <v>119.02848101265812</v>
      </c>
      <c r="AC30" s="59">
        <f t="shared" si="1"/>
        <v>120.1012658227849</v>
      </c>
      <c r="AD30" s="59">
        <f t="shared" si="1"/>
        <v>121.1740506329112</v>
      </c>
      <c r="AE30" s="59">
        <f t="shared" si="1"/>
        <v>122.24683544303798</v>
      </c>
      <c r="AF30" s="59">
        <f t="shared" si="1"/>
        <v>123.31962025316429</v>
      </c>
      <c r="AG30" s="59">
        <f t="shared" si="1"/>
        <v>124.39240506329108</v>
      </c>
      <c r="AH30" s="59">
        <f t="shared" si="1"/>
        <v>125.46518987341786</v>
      </c>
      <c r="AI30" s="59">
        <f t="shared" si="1"/>
        <v>126.53797468354416</v>
      </c>
    </row>
    <row r="31" spans="1:35">
      <c r="A31" t="s">
        <v>6979</v>
      </c>
      <c r="B31" s="47" t="s">
        <v>7074</v>
      </c>
      <c r="C31" s="47"/>
      <c r="D31" s="47"/>
      <c r="E31" s="64">
        <f t="shared" ref="E31:AI31" si="2">C19</f>
        <v>124.47</v>
      </c>
      <c r="F31" s="64">
        <f t="shared" si="2"/>
        <v>123.46</v>
      </c>
      <c r="G31" s="64">
        <f t="shared" si="2"/>
        <v>123.414</v>
      </c>
      <c r="H31" s="64">
        <f t="shared" si="2"/>
        <v>122.77200000000001</v>
      </c>
      <c r="I31" s="64">
        <f t="shared" si="2"/>
        <v>121.437</v>
      </c>
      <c r="J31" s="64">
        <f t="shared" si="2"/>
        <v>120.35899999999999</v>
      </c>
      <c r="K31" s="64">
        <f t="shared" si="2"/>
        <v>119.172</v>
      </c>
      <c r="L31" s="64">
        <f t="shared" si="2"/>
        <v>118.077</v>
      </c>
      <c r="M31" s="64">
        <f t="shared" si="2"/>
        <v>117.2</v>
      </c>
      <c r="N31" s="64">
        <f t="shared" si="2"/>
        <v>115.633</v>
      </c>
      <c r="O31" s="64">
        <f t="shared" si="2"/>
        <v>114.482</v>
      </c>
      <c r="P31" s="64">
        <f t="shared" si="2"/>
        <v>113.86499999999999</v>
      </c>
      <c r="Q31" s="64">
        <f t="shared" si="2"/>
        <v>112.86499999999999</v>
      </c>
      <c r="R31" s="64">
        <f t="shared" si="2"/>
        <v>111.776</v>
      </c>
      <c r="S31" s="64">
        <f t="shared" si="2"/>
        <v>110.65600000000001</v>
      </c>
      <c r="T31" s="64">
        <f t="shared" si="2"/>
        <v>109.08199999999999</v>
      </c>
      <c r="U31" s="64">
        <f t="shared" si="2"/>
        <v>107.627</v>
      </c>
      <c r="V31" s="64">
        <f t="shared" si="2"/>
        <v>106.119</v>
      </c>
      <c r="W31" s="64">
        <f t="shared" si="2"/>
        <v>104.39700000000001</v>
      </c>
      <c r="X31" s="64">
        <f t="shared" si="2"/>
        <v>102.985</v>
      </c>
      <c r="Y31" s="64">
        <f t="shared" si="2"/>
        <v>101.705</v>
      </c>
      <c r="Z31" s="64">
        <f t="shared" si="2"/>
        <v>100.224</v>
      </c>
      <c r="AA31" s="64">
        <f t="shared" si="2"/>
        <v>99.148099999999999</v>
      </c>
      <c r="AB31" s="64">
        <f t="shared" si="2"/>
        <v>98.4602</v>
      </c>
      <c r="AC31" s="64">
        <f t="shared" si="2"/>
        <v>97.432400000000001</v>
      </c>
      <c r="AD31" s="64">
        <f t="shared" si="2"/>
        <v>97.277900000000002</v>
      </c>
      <c r="AE31" s="64">
        <f t="shared" si="2"/>
        <v>97.038700000000006</v>
      </c>
      <c r="AF31" s="64">
        <f t="shared" si="2"/>
        <v>96.579300000000003</v>
      </c>
      <c r="AG31" s="64">
        <f t="shared" si="2"/>
        <v>96.565899999999999</v>
      </c>
      <c r="AH31" s="64">
        <f t="shared" si="2"/>
        <v>96.736800000000002</v>
      </c>
      <c r="AI31" s="64">
        <f t="shared" si="2"/>
        <v>96.637200000000007</v>
      </c>
    </row>
    <row r="32" spans="1:35">
      <c r="A32" t="s">
        <v>7088</v>
      </c>
      <c r="B32" s="47" t="s">
        <v>7074</v>
      </c>
      <c r="C32" s="47"/>
      <c r="D32" s="47"/>
      <c r="E32" s="63">
        <f>EDGAR!F53/10^6</f>
        <v>102.476788</v>
      </c>
      <c r="F32" s="63">
        <f>E32</f>
        <v>102.476788</v>
      </c>
      <c r="G32" s="63">
        <f t="shared" ref="G32:AI32" si="3">F32</f>
        <v>102.476788</v>
      </c>
      <c r="H32" s="63">
        <f t="shared" si="3"/>
        <v>102.476788</v>
      </c>
      <c r="I32" s="63">
        <f t="shared" si="3"/>
        <v>102.476788</v>
      </c>
      <c r="J32" s="63">
        <f t="shared" si="3"/>
        <v>102.476788</v>
      </c>
      <c r="K32" s="63">
        <f t="shared" si="3"/>
        <v>102.476788</v>
      </c>
      <c r="L32" s="63">
        <f t="shared" si="3"/>
        <v>102.476788</v>
      </c>
      <c r="M32" s="63">
        <f t="shared" si="3"/>
        <v>102.476788</v>
      </c>
      <c r="N32" s="63">
        <f t="shared" si="3"/>
        <v>102.476788</v>
      </c>
      <c r="O32" s="63">
        <f t="shared" si="3"/>
        <v>102.476788</v>
      </c>
      <c r="P32" s="63">
        <f t="shared" si="3"/>
        <v>102.476788</v>
      </c>
      <c r="Q32" s="63">
        <f t="shared" si="3"/>
        <v>102.476788</v>
      </c>
      <c r="R32" s="63">
        <f t="shared" si="3"/>
        <v>102.476788</v>
      </c>
      <c r="S32" s="63">
        <f t="shared" si="3"/>
        <v>102.476788</v>
      </c>
      <c r="T32" s="63">
        <f t="shared" si="3"/>
        <v>102.476788</v>
      </c>
      <c r="U32" s="63">
        <f t="shared" si="3"/>
        <v>102.476788</v>
      </c>
      <c r="V32" s="63">
        <f t="shared" si="3"/>
        <v>102.476788</v>
      </c>
      <c r="W32" s="63">
        <f t="shared" si="3"/>
        <v>102.476788</v>
      </c>
      <c r="X32" s="63">
        <f t="shared" si="3"/>
        <v>102.476788</v>
      </c>
      <c r="Y32" s="63">
        <f t="shared" si="3"/>
        <v>102.476788</v>
      </c>
      <c r="Z32" s="63">
        <f t="shared" si="3"/>
        <v>102.476788</v>
      </c>
      <c r="AA32" s="63">
        <f t="shared" si="3"/>
        <v>102.476788</v>
      </c>
      <c r="AB32" s="63">
        <f t="shared" si="3"/>
        <v>102.476788</v>
      </c>
      <c r="AC32" s="63">
        <f t="shared" si="3"/>
        <v>102.476788</v>
      </c>
      <c r="AD32" s="63">
        <f t="shared" si="3"/>
        <v>102.476788</v>
      </c>
      <c r="AE32" s="63">
        <f t="shared" si="3"/>
        <v>102.476788</v>
      </c>
      <c r="AF32" s="63">
        <f t="shared" si="3"/>
        <v>102.476788</v>
      </c>
      <c r="AG32" s="63">
        <f t="shared" si="3"/>
        <v>102.476788</v>
      </c>
      <c r="AH32" s="63">
        <f t="shared" si="3"/>
        <v>102.476788</v>
      </c>
      <c r="AI32" s="63">
        <f t="shared" si="3"/>
        <v>102.476788</v>
      </c>
    </row>
    <row r="33" spans="1:35">
      <c r="A33" t="s">
        <v>6978</v>
      </c>
      <c r="B33" s="47" t="s">
        <v>7075</v>
      </c>
      <c r="C33" s="47"/>
      <c r="D33" s="47"/>
      <c r="E33" s="59">
        <f t="shared" ref="E33:AI33" si="4">C10/10^6</f>
        <v>295.5</v>
      </c>
      <c r="F33" s="59">
        <f t="shared" si="4"/>
        <v>285.87436708860781</v>
      </c>
      <c r="G33" s="59">
        <f t="shared" si="4"/>
        <v>291.47500000000002</v>
      </c>
      <c r="H33" s="59">
        <f t="shared" si="4"/>
        <v>297.07563291139223</v>
      </c>
      <c r="I33" s="59">
        <f t="shared" si="4"/>
        <v>302.67626582278632</v>
      </c>
      <c r="J33" s="59">
        <f t="shared" si="4"/>
        <v>303.89999999999998</v>
      </c>
      <c r="K33" s="59">
        <f t="shared" si="4"/>
        <v>313.87753164557074</v>
      </c>
      <c r="L33" s="59">
        <f t="shared" si="4"/>
        <v>319.47816455696295</v>
      </c>
      <c r="M33" s="59">
        <f t="shared" si="4"/>
        <v>325.07879746835516</v>
      </c>
      <c r="N33" s="59">
        <f t="shared" si="4"/>
        <v>330.67943037974737</v>
      </c>
      <c r="O33" s="59">
        <f t="shared" si="4"/>
        <v>333.1</v>
      </c>
      <c r="P33" s="59">
        <f t="shared" si="4"/>
        <v>341.88069620253179</v>
      </c>
      <c r="Q33" s="59">
        <f t="shared" si="4"/>
        <v>347.48132911392401</v>
      </c>
      <c r="R33" s="59">
        <f t="shared" si="4"/>
        <v>353.08196202531622</v>
      </c>
      <c r="S33" s="59">
        <f t="shared" si="4"/>
        <v>358.68259493671036</v>
      </c>
      <c r="T33" s="59">
        <f t="shared" si="4"/>
        <v>364.28322784810257</v>
      </c>
      <c r="U33" s="59">
        <f t="shared" si="4"/>
        <v>369.88386075949478</v>
      </c>
      <c r="V33" s="59">
        <f t="shared" si="4"/>
        <v>375.48449367088699</v>
      </c>
      <c r="W33" s="59">
        <f t="shared" si="4"/>
        <v>381.0851265822792</v>
      </c>
      <c r="X33" s="59">
        <f t="shared" si="4"/>
        <v>386.68575949367141</v>
      </c>
      <c r="Y33" s="59">
        <f t="shared" si="4"/>
        <v>392.28639240506362</v>
      </c>
      <c r="Z33" s="59">
        <f t="shared" si="4"/>
        <v>397.88702531645583</v>
      </c>
      <c r="AA33" s="59">
        <f t="shared" si="4"/>
        <v>403.48765822784804</v>
      </c>
      <c r="AB33" s="59">
        <f t="shared" si="4"/>
        <v>409.08829113924025</v>
      </c>
      <c r="AC33" s="59">
        <f t="shared" si="4"/>
        <v>414.6889240506344</v>
      </c>
      <c r="AD33" s="59">
        <f t="shared" si="4"/>
        <v>420.28955696202661</v>
      </c>
      <c r="AE33" s="59">
        <f t="shared" si="4"/>
        <v>425.89018987341882</v>
      </c>
      <c r="AF33" s="59">
        <f t="shared" si="4"/>
        <v>431.49082278481103</v>
      </c>
      <c r="AG33" s="59">
        <f t="shared" si="4"/>
        <v>437.09145569620324</v>
      </c>
      <c r="AH33" s="59">
        <f t="shared" si="4"/>
        <v>442.69208860759545</v>
      </c>
      <c r="AI33" s="59">
        <f t="shared" si="4"/>
        <v>448.29272151898766</v>
      </c>
    </row>
    <row r="34" spans="1:35">
      <c r="A34" t="s">
        <v>6979</v>
      </c>
      <c r="B34" s="47" t="s">
        <v>7075</v>
      </c>
      <c r="C34" s="47"/>
      <c r="D34" s="47"/>
      <c r="E34" s="64">
        <f t="shared" ref="E34:AI34" si="5">C20</f>
        <v>212.059</v>
      </c>
      <c r="F34" s="64">
        <f t="shared" si="5"/>
        <v>223.67500000000001</v>
      </c>
      <c r="G34" s="64">
        <f t="shared" si="5"/>
        <v>227.869</v>
      </c>
      <c r="H34" s="64">
        <f t="shared" si="5"/>
        <v>235.38499999999999</v>
      </c>
      <c r="I34" s="64">
        <f t="shared" si="5"/>
        <v>242.56299999999999</v>
      </c>
      <c r="J34" s="64">
        <f t="shared" si="5"/>
        <v>240.99600000000001</v>
      </c>
      <c r="K34" s="64">
        <f t="shared" si="5"/>
        <v>245.262</v>
      </c>
      <c r="L34" s="64">
        <f t="shared" si="5"/>
        <v>245.779</v>
      </c>
      <c r="M34" s="64">
        <f t="shared" si="5"/>
        <v>241.72300000000001</v>
      </c>
      <c r="N34" s="64">
        <f t="shared" si="5"/>
        <v>237.24</v>
      </c>
      <c r="O34" s="64">
        <f t="shared" si="5"/>
        <v>236.095</v>
      </c>
      <c r="P34" s="64">
        <f t="shared" si="5"/>
        <v>234.21100000000001</v>
      </c>
      <c r="Q34" s="64">
        <f t="shared" si="5"/>
        <v>232.49700000000001</v>
      </c>
      <c r="R34" s="64">
        <f t="shared" si="5"/>
        <v>235.239</v>
      </c>
      <c r="S34" s="64">
        <f t="shared" si="5"/>
        <v>231.35300000000001</v>
      </c>
      <c r="T34" s="64">
        <f t="shared" si="5"/>
        <v>232.10300000000001</v>
      </c>
      <c r="U34" s="64">
        <f t="shared" si="5"/>
        <v>233.54</v>
      </c>
      <c r="V34" s="64">
        <f t="shared" si="5"/>
        <v>225.77699999999999</v>
      </c>
      <c r="W34" s="64">
        <f t="shared" si="5"/>
        <v>214.303</v>
      </c>
      <c r="X34" s="64">
        <f t="shared" si="5"/>
        <v>213.995</v>
      </c>
      <c r="Y34" s="64">
        <f t="shared" si="5"/>
        <v>216.28200000000001</v>
      </c>
      <c r="Z34" s="64">
        <f t="shared" si="5"/>
        <v>219.238</v>
      </c>
      <c r="AA34" s="64">
        <f t="shared" si="5"/>
        <v>222.77</v>
      </c>
      <c r="AB34" s="64">
        <f t="shared" si="5"/>
        <v>223.90899999999999</v>
      </c>
      <c r="AC34" s="64">
        <f t="shared" si="5"/>
        <v>218.98</v>
      </c>
      <c r="AD34" s="64">
        <f t="shared" si="5"/>
        <v>221.63</v>
      </c>
      <c r="AE34" s="64">
        <f t="shared" si="5"/>
        <v>204.17400000000001</v>
      </c>
      <c r="AF34" s="64">
        <f t="shared" si="5"/>
        <v>181.589</v>
      </c>
      <c r="AG34" s="64">
        <f t="shared" si="5"/>
        <v>183.607</v>
      </c>
      <c r="AH34" s="64">
        <f t="shared" si="5"/>
        <v>186.553</v>
      </c>
      <c r="AI34" s="64">
        <f t="shared" si="5"/>
        <v>188.624</v>
      </c>
    </row>
    <row r="35" spans="1:35">
      <c r="A35" t="s">
        <v>7088</v>
      </c>
      <c r="B35" s="47" t="s">
        <v>7075</v>
      </c>
      <c r="C35" s="47"/>
      <c r="D35" s="47"/>
      <c r="E35" s="63">
        <f>EDGAR!E53/10^6</f>
        <v>332.27705900000001</v>
      </c>
      <c r="F35" s="63">
        <f>E35</f>
        <v>332.27705900000001</v>
      </c>
      <c r="G35" s="63">
        <f t="shared" ref="G35:AI35" si="6">F35</f>
        <v>332.27705900000001</v>
      </c>
      <c r="H35" s="63">
        <f t="shared" si="6"/>
        <v>332.27705900000001</v>
      </c>
      <c r="I35" s="63">
        <f t="shared" si="6"/>
        <v>332.27705900000001</v>
      </c>
      <c r="J35" s="63">
        <f t="shared" si="6"/>
        <v>332.27705900000001</v>
      </c>
      <c r="K35" s="63">
        <f t="shared" si="6"/>
        <v>332.27705900000001</v>
      </c>
      <c r="L35" s="63">
        <f t="shared" si="6"/>
        <v>332.27705900000001</v>
      </c>
      <c r="M35" s="63">
        <f t="shared" si="6"/>
        <v>332.27705900000001</v>
      </c>
      <c r="N35" s="63">
        <f t="shared" si="6"/>
        <v>332.27705900000001</v>
      </c>
      <c r="O35" s="63">
        <f t="shared" si="6"/>
        <v>332.27705900000001</v>
      </c>
      <c r="P35" s="63">
        <f t="shared" si="6"/>
        <v>332.27705900000001</v>
      </c>
      <c r="Q35" s="63">
        <f t="shared" si="6"/>
        <v>332.27705900000001</v>
      </c>
      <c r="R35" s="63">
        <f t="shared" si="6"/>
        <v>332.27705900000001</v>
      </c>
      <c r="S35" s="63">
        <f t="shared" si="6"/>
        <v>332.27705900000001</v>
      </c>
      <c r="T35" s="63">
        <f t="shared" si="6"/>
        <v>332.27705900000001</v>
      </c>
      <c r="U35" s="63">
        <f t="shared" si="6"/>
        <v>332.27705900000001</v>
      </c>
      <c r="V35" s="63">
        <f t="shared" si="6"/>
        <v>332.27705900000001</v>
      </c>
      <c r="W35" s="63">
        <f t="shared" si="6"/>
        <v>332.27705900000001</v>
      </c>
      <c r="X35" s="63">
        <f t="shared" si="6"/>
        <v>332.27705900000001</v>
      </c>
      <c r="Y35" s="63">
        <f t="shared" si="6"/>
        <v>332.27705900000001</v>
      </c>
      <c r="Z35" s="63">
        <f t="shared" si="6"/>
        <v>332.27705900000001</v>
      </c>
      <c r="AA35" s="63">
        <f t="shared" si="6"/>
        <v>332.27705900000001</v>
      </c>
      <c r="AB35" s="63">
        <f t="shared" si="6"/>
        <v>332.27705900000001</v>
      </c>
      <c r="AC35" s="63">
        <f t="shared" si="6"/>
        <v>332.27705900000001</v>
      </c>
      <c r="AD35" s="63">
        <f t="shared" si="6"/>
        <v>332.27705900000001</v>
      </c>
      <c r="AE35" s="63">
        <f t="shared" si="6"/>
        <v>332.27705900000001</v>
      </c>
      <c r="AF35" s="63">
        <f t="shared" si="6"/>
        <v>332.27705900000001</v>
      </c>
      <c r="AG35" s="63">
        <f t="shared" si="6"/>
        <v>332.27705900000001</v>
      </c>
      <c r="AH35" s="63">
        <f t="shared" si="6"/>
        <v>332.27705900000001</v>
      </c>
      <c r="AI35" s="63">
        <f t="shared" si="6"/>
        <v>332.27705900000001</v>
      </c>
    </row>
    <row r="36" spans="1:35">
      <c r="A36" t="s">
        <v>6978</v>
      </c>
      <c r="B36" s="47" t="s">
        <v>7081</v>
      </c>
      <c r="C36" s="47"/>
      <c r="D36" s="47"/>
      <c r="E36" s="59">
        <f t="shared" ref="E36:AI36" si="7">SUM(C13)/10^6</f>
        <v>53.1</v>
      </c>
      <c r="F36" s="59">
        <f t="shared" si="7"/>
        <v>53.783227848101276</v>
      </c>
      <c r="G36" s="59">
        <f t="shared" si="7"/>
        <v>53.775000000000006</v>
      </c>
      <c r="H36" s="59">
        <f t="shared" si="7"/>
        <v>53.766772151898742</v>
      </c>
      <c r="I36" s="59">
        <f t="shared" si="7"/>
        <v>53.758544303797478</v>
      </c>
      <c r="J36" s="59">
        <f t="shared" si="7"/>
        <v>53.6</v>
      </c>
      <c r="K36" s="59">
        <f t="shared" si="7"/>
        <v>53.742088607594944</v>
      </c>
      <c r="L36" s="59">
        <f t="shared" si="7"/>
        <v>53.73386075949368</v>
      </c>
      <c r="M36" s="59">
        <f t="shared" si="7"/>
        <v>53.72563291139241</v>
      </c>
      <c r="N36" s="59">
        <f t="shared" si="7"/>
        <v>53.717405063291146</v>
      </c>
      <c r="O36" s="59">
        <f t="shared" si="7"/>
        <v>54.1</v>
      </c>
      <c r="P36" s="59">
        <f t="shared" si="7"/>
        <v>53.700949367088619</v>
      </c>
      <c r="Q36" s="59">
        <f t="shared" si="7"/>
        <v>53.692721518987348</v>
      </c>
      <c r="R36" s="59">
        <f t="shared" si="7"/>
        <v>53.684493670886084</v>
      </c>
      <c r="S36" s="59">
        <f t="shared" si="7"/>
        <v>53.676265822784821</v>
      </c>
      <c r="T36" s="59">
        <f t="shared" si="7"/>
        <v>53.66803797468355</v>
      </c>
      <c r="U36" s="59">
        <f t="shared" si="7"/>
        <v>53.659810126582286</v>
      </c>
      <c r="V36" s="59">
        <f t="shared" si="7"/>
        <v>53.651582278481023</v>
      </c>
      <c r="W36" s="59">
        <f t="shared" si="7"/>
        <v>53.643354430379752</v>
      </c>
      <c r="X36" s="59">
        <f t="shared" si="7"/>
        <v>53.635126582278488</v>
      </c>
      <c r="Y36" s="59">
        <f t="shared" si="7"/>
        <v>53.626898734177217</v>
      </c>
      <c r="Z36" s="59">
        <f t="shared" si="7"/>
        <v>53.618670886075961</v>
      </c>
      <c r="AA36" s="59">
        <f t="shared" si="7"/>
        <v>53.610443037974683</v>
      </c>
      <c r="AB36" s="59">
        <f t="shared" si="7"/>
        <v>53.602215189873426</v>
      </c>
      <c r="AC36" s="59">
        <f t="shared" si="7"/>
        <v>53.593987341772156</v>
      </c>
      <c r="AD36" s="59">
        <f t="shared" si="7"/>
        <v>53.585759493670899</v>
      </c>
      <c r="AE36" s="59">
        <f t="shared" si="7"/>
        <v>53.577531645569621</v>
      </c>
      <c r="AF36" s="59">
        <f t="shared" si="7"/>
        <v>53.569303797468365</v>
      </c>
      <c r="AG36" s="59">
        <f t="shared" si="7"/>
        <v>53.561075949367094</v>
      </c>
      <c r="AH36" s="59">
        <f t="shared" si="7"/>
        <v>53.55284810126583</v>
      </c>
      <c r="AI36" s="59">
        <f t="shared" si="7"/>
        <v>53.54462025316456</v>
      </c>
    </row>
    <row r="37" spans="1:35">
      <c r="A37" t="s">
        <v>6979</v>
      </c>
      <c r="B37" s="47" t="s">
        <v>7081</v>
      </c>
      <c r="C37" s="47"/>
      <c r="D37" s="47"/>
      <c r="E37" s="64">
        <f t="shared" ref="E37:AI37" si="8">SUM(C21:C22)</f>
        <v>47.553200000000004</v>
      </c>
      <c r="F37" s="64">
        <f t="shared" si="8"/>
        <v>46.630299999999998</v>
      </c>
      <c r="G37" s="64">
        <f t="shared" si="8"/>
        <v>47.015699999999995</v>
      </c>
      <c r="H37" s="64">
        <f t="shared" si="8"/>
        <v>46.402099999999997</v>
      </c>
      <c r="I37" s="64">
        <f t="shared" si="8"/>
        <v>45.837299999999999</v>
      </c>
      <c r="J37" s="64">
        <f t="shared" si="8"/>
        <v>45.307099999999998</v>
      </c>
      <c r="K37" s="64">
        <f t="shared" si="8"/>
        <v>44.822199999999995</v>
      </c>
      <c r="L37" s="64">
        <f t="shared" si="8"/>
        <v>44.368200000000002</v>
      </c>
      <c r="M37" s="64">
        <f t="shared" si="8"/>
        <v>43.955500000000001</v>
      </c>
      <c r="N37" s="64">
        <f t="shared" si="8"/>
        <v>43.571800000000003</v>
      </c>
      <c r="O37" s="64">
        <f t="shared" si="8"/>
        <v>43.227199999999996</v>
      </c>
      <c r="P37" s="64">
        <f t="shared" si="8"/>
        <v>42.91</v>
      </c>
      <c r="Q37" s="64">
        <f t="shared" si="8"/>
        <v>42.627899999999997</v>
      </c>
      <c r="R37" s="64">
        <f t="shared" si="8"/>
        <v>42.373400000000004</v>
      </c>
      <c r="S37" s="64">
        <f t="shared" si="8"/>
        <v>42.143000000000001</v>
      </c>
      <c r="T37" s="64">
        <f t="shared" si="8"/>
        <v>41.944200000000002</v>
      </c>
      <c r="U37" s="64">
        <f t="shared" si="8"/>
        <v>41.767600000000002</v>
      </c>
      <c r="V37" s="64">
        <f t="shared" si="8"/>
        <v>41.622</v>
      </c>
      <c r="W37" s="64">
        <f t="shared" si="8"/>
        <v>41.500700000000002</v>
      </c>
      <c r="X37" s="64">
        <f t="shared" si="8"/>
        <v>41.3994</v>
      </c>
      <c r="Y37" s="64">
        <f t="shared" si="8"/>
        <v>41.322800000000001</v>
      </c>
      <c r="Z37" s="64">
        <f t="shared" si="8"/>
        <v>41.272100000000002</v>
      </c>
      <c r="AA37" s="64">
        <f t="shared" si="8"/>
        <v>41.241799999999998</v>
      </c>
      <c r="AB37" s="64">
        <f t="shared" si="8"/>
        <v>41.228099999999998</v>
      </c>
      <c r="AC37" s="64">
        <f t="shared" si="8"/>
        <v>41.244399999999999</v>
      </c>
      <c r="AD37" s="64">
        <f t="shared" si="8"/>
        <v>41.28</v>
      </c>
      <c r="AE37" s="64">
        <f t="shared" si="8"/>
        <v>41.3247</v>
      </c>
      <c r="AF37" s="64">
        <f t="shared" si="8"/>
        <v>41.400000000000006</v>
      </c>
      <c r="AG37" s="64">
        <f t="shared" si="8"/>
        <v>41.493000000000002</v>
      </c>
      <c r="AH37" s="64">
        <f t="shared" si="8"/>
        <v>41.605400000000003</v>
      </c>
      <c r="AI37" s="64">
        <f t="shared" si="8"/>
        <v>41.734200000000001</v>
      </c>
    </row>
    <row r="38" spans="1:35">
      <c r="A38" t="s">
        <v>7088</v>
      </c>
      <c r="B38" s="47" t="s">
        <v>7081</v>
      </c>
      <c r="C38" s="47"/>
      <c r="D38" s="47"/>
      <c r="E38" s="63">
        <f>EDGAR!B53/10^6</f>
        <v>63.090043000000001</v>
      </c>
      <c r="F38" s="63">
        <f>E38</f>
        <v>63.090043000000001</v>
      </c>
      <c r="G38" s="63">
        <f t="shared" ref="G38:AI38" si="9">F38</f>
        <v>63.090043000000001</v>
      </c>
      <c r="H38" s="63">
        <f t="shared" si="9"/>
        <v>63.090043000000001</v>
      </c>
      <c r="I38" s="63">
        <f t="shared" si="9"/>
        <v>63.090043000000001</v>
      </c>
      <c r="J38" s="63">
        <f t="shared" si="9"/>
        <v>63.090043000000001</v>
      </c>
      <c r="K38" s="63">
        <f t="shared" si="9"/>
        <v>63.090043000000001</v>
      </c>
      <c r="L38" s="63">
        <f t="shared" si="9"/>
        <v>63.090043000000001</v>
      </c>
      <c r="M38" s="63">
        <f t="shared" si="9"/>
        <v>63.090043000000001</v>
      </c>
      <c r="N38" s="63">
        <f t="shared" si="9"/>
        <v>63.090043000000001</v>
      </c>
      <c r="O38" s="63">
        <f t="shared" si="9"/>
        <v>63.090043000000001</v>
      </c>
      <c r="P38" s="63">
        <f t="shared" si="9"/>
        <v>63.090043000000001</v>
      </c>
      <c r="Q38" s="63">
        <f t="shared" si="9"/>
        <v>63.090043000000001</v>
      </c>
      <c r="R38" s="63">
        <f t="shared" si="9"/>
        <v>63.090043000000001</v>
      </c>
      <c r="S38" s="63">
        <f t="shared" si="9"/>
        <v>63.090043000000001</v>
      </c>
      <c r="T38" s="63">
        <f t="shared" si="9"/>
        <v>63.090043000000001</v>
      </c>
      <c r="U38" s="63">
        <f t="shared" si="9"/>
        <v>63.090043000000001</v>
      </c>
      <c r="V38" s="63">
        <f t="shared" si="9"/>
        <v>63.090043000000001</v>
      </c>
      <c r="W38" s="63">
        <f t="shared" si="9"/>
        <v>63.090043000000001</v>
      </c>
      <c r="X38" s="63">
        <f t="shared" si="9"/>
        <v>63.090043000000001</v>
      </c>
      <c r="Y38" s="63">
        <f t="shared" si="9"/>
        <v>63.090043000000001</v>
      </c>
      <c r="Z38" s="63">
        <f t="shared" si="9"/>
        <v>63.090043000000001</v>
      </c>
      <c r="AA38" s="63">
        <f t="shared" si="9"/>
        <v>63.090043000000001</v>
      </c>
      <c r="AB38" s="63">
        <f t="shared" si="9"/>
        <v>63.090043000000001</v>
      </c>
      <c r="AC38" s="63">
        <f t="shared" si="9"/>
        <v>63.090043000000001</v>
      </c>
      <c r="AD38" s="63">
        <f t="shared" si="9"/>
        <v>63.090043000000001</v>
      </c>
      <c r="AE38" s="63">
        <f t="shared" si="9"/>
        <v>63.090043000000001</v>
      </c>
      <c r="AF38" s="63">
        <f t="shared" si="9"/>
        <v>63.090043000000001</v>
      </c>
      <c r="AG38" s="63">
        <f t="shared" si="9"/>
        <v>63.090043000000001</v>
      </c>
      <c r="AH38" s="63">
        <f t="shared" si="9"/>
        <v>63.090043000000001</v>
      </c>
      <c r="AI38" s="63">
        <f t="shared" si="9"/>
        <v>63.090043000000001</v>
      </c>
    </row>
    <row r="39" spans="1:35">
      <c r="A39" t="s">
        <v>6978</v>
      </c>
      <c r="B39" s="47" t="s">
        <v>7076</v>
      </c>
      <c r="C39" s="47"/>
      <c r="D39" s="47"/>
      <c r="E39" s="59">
        <f t="shared" ref="E39:AI39" si="10">C12/10^6</f>
        <v>294.5</v>
      </c>
      <c r="F39" s="59">
        <f t="shared" si="10"/>
        <v>291.71518987341784</v>
      </c>
      <c r="G39" s="59">
        <f t="shared" si="10"/>
        <v>294.8</v>
      </c>
      <c r="H39" s="59">
        <f t="shared" si="10"/>
        <v>297.88481012658309</v>
      </c>
      <c r="I39" s="59">
        <f t="shared" si="10"/>
        <v>300.96962025316526</v>
      </c>
      <c r="J39" s="59">
        <f t="shared" si="10"/>
        <v>307.39999999999998</v>
      </c>
      <c r="K39" s="59">
        <f t="shared" si="10"/>
        <v>307.13924050632954</v>
      </c>
      <c r="L39" s="59">
        <f t="shared" si="10"/>
        <v>310.22405063291166</v>
      </c>
      <c r="M39" s="59">
        <f t="shared" si="10"/>
        <v>313.30886075949383</v>
      </c>
      <c r="N39" s="59">
        <f t="shared" si="10"/>
        <v>316.39367088607599</v>
      </c>
      <c r="O39" s="59">
        <f t="shared" si="10"/>
        <v>314.7</v>
      </c>
      <c r="P39" s="59">
        <f t="shared" si="10"/>
        <v>322.56329113924124</v>
      </c>
      <c r="Q39" s="59">
        <f t="shared" si="10"/>
        <v>325.64810126582336</v>
      </c>
      <c r="R39" s="59">
        <f t="shared" si="10"/>
        <v>328.73291139240553</v>
      </c>
      <c r="S39" s="59">
        <f t="shared" si="10"/>
        <v>331.81772151898764</v>
      </c>
      <c r="T39" s="59">
        <f t="shared" si="10"/>
        <v>334.90253164556981</v>
      </c>
      <c r="U39" s="59">
        <f t="shared" si="10"/>
        <v>337.98734177215192</v>
      </c>
      <c r="V39" s="59">
        <f t="shared" si="10"/>
        <v>341.07215189873409</v>
      </c>
      <c r="W39" s="59">
        <f t="shared" si="10"/>
        <v>344.15696202531717</v>
      </c>
      <c r="X39" s="59">
        <f t="shared" si="10"/>
        <v>347.24177215189934</v>
      </c>
      <c r="Y39" s="59">
        <f t="shared" si="10"/>
        <v>350.32658227848151</v>
      </c>
      <c r="Z39" s="59">
        <f t="shared" si="10"/>
        <v>353.41139240506362</v>
      </c>
      <c r="AA39" s="59">
        <f t="shared" si="10"/>
        <v>356.49620253164579</v>
      </c>
      <c r="AB39" s="59">
        <f t="shared" si="10"/>
        <v>359.58101265822791</v>
      </c>
      <c r="AC39" s="59">
        <f t="shared" si="10"/>
        <v>362.66582278481008</v>
      </c>
      <c r="AD39" s="59">
        <f t="shared" si="10"/>
        <v>365.75063291139315</v>
      </c>
      <c r="AE39" s="59">
        <f t="shared" si="10"/>
        <v>368.83544303797532</v>
      </c>
      <c r="AF39" s="59">
        <f t="shared" si="10"/>
        <v>371.92025316455744</v>
      </c>
      <c r="AG39" s="59">
        <f t="shared" si="10"/>
        <v>375.00506329113961</v>
      </c>
      <c r="AH39" s="59">
        <f t="shared" si="10"/>
        <v>378.08987341772178</v>
      </c>
      <c r="AI39" s="59">
        <f t="shared" si="10"/>
        <v>381.17468354430389</v>
      </c>
    </row>
    <row r="40" spans="1:35">
      <c r="A40" t="s">
        <v>6979</v>
      </c>
      <c r="B40" s="47" t="s">
        <v>7076</v>
      </c>
      <c r="C40" s="47"/>
      <c r="D40" s="47"/>
      <c r="E40" s="64">
        <f t="shared" ref="E40:AI40" si="11">C23</f>
        <v>330.94200000000001</v>
      </c>
      <c r="F40" s="64">
        <f t="shared" si="11"/>
        <v>341.65699999999998</v>
      </c>
      <c r="G40" s="64">
        <f t="shared" si="11"/>
        <v>345.86099999999999</v>
      </c>
      <c r="H40" s="64">
        <f t="shared" si="11"/>
        <v>350.24400000000003</v>
      </c>
      <c r="I40" s="64">
        <f t="shared" si="11"/>
        <v>364.30200000000002</v>
      </c>
      <c r="J40" s="64">
        <f t="shared" si="11"/>
        <v>371.767</v>
      </c>
      <c r="K40" s="64">
        <f t="shared" si="11"/>
        <v>378.25200000000001</v>
      </c>
      <c r="L40" s="64">
        <f t="shared" si="11"/>
        <v>384.14400000000001</v>
      </c>
      <c r="M40" s="64">
        <f t="shared" si="11"/>
        <v>389.51</v>
      </c>
      <c r="N40" s="64">
        <f t="shared" si="11"/>
        <v>401.16199999999998</v>
      </c>
      <c r="O40" s="64">
        <f t="shared" si="11"/>
        <v>406.44400000000002</v>
      </c>
      <c r="P40" s="64">
        <f t="shared" si="11"/>
        <v>407.738</v>
      </c>
      <c r="Q40" s="64">
        <f t="shared" si="11"/>
        <v>409.005</v>
      </c>
      <c r="R40" s="64">
        <f t="shared" si="11"/>
        <v>410.10599999999999</v>
      </c>
      <c r="S40" s="64">
        <f t="shared" si="11"/>
        <v>411.33199999999999</v>
      </c>
      <c r="T40" s="64">
        <f t="shared" si="11"/>
        <v>412.55900000000003</v>
      </c>
      <c r="U40" s="64">
        <f t="shared" si="11"/>
        <v>415.91500000000002</v>
      </c>
      <c r="V40" s="64">
        <f t="shared" si="11"/>
        <v>419.34300000000002</v>
      </c>
      <c r="W40" s="64">
        <f t="shared" si="11"/>
        <v>422.65899999999999</v>
      </c>
      <c r="X40" s="64">
        <f t="shared" si="11"/>
        <v>425.87299999999999</v>
      </c>
      <c r="Y40" s="64">
        <f t="shared" si="11"/>
        <v>429.24900000000002</v>
      </c>
      <c r="Z40" s="64">
        <f t="shared" si="11"/>
        <v>432.45</v>
      </c>
      <c r="AA40" s="64">
        <f t="shared" si="11"/>
        <v>435.36900000000003</v>
      </c>
      <c r="AB40" s="64">
        <f t="shared" si="11"/>
        <v>439.86</v>
      </c>
      <c r="AC40" s="64">
        <f t="shared" si="11"/>
        <v>442.971</v>
      </c>
      <c r="AD40" s="64">
        <f t="shared" si="11"/>
        <v>446.04</v>
      </c>
      <c r="AE40" s="64">
        <f t="shared" si="11"/>
        <v>450.86099999999999</v>
      </c>
      <c r="AF40" s="64">
        <f t="shared" si="11"/>
        <v>454.98399999999998</v>
      </c>
      <c r="AG40" s="64">
        <f t="shared" si="11"/>
        <v>459.83100000000002</v>
      </c>
      <c r="AH40" s="64">
        <f t="shared" si="11"/>
        <v>463.97</v>
      </c>
      <c r="AI40" s="64">
        <f t="shared" si="11"/>
        <v>468.11700000000002</v>
      </c>
    </row>
    <row r="41" spans="1:35">
      <c r="A41" t="s">
        <v>7088</v>
      </c>
      <c r="B41" s="47" t="s">
        <v>7076</v>
      </c>
      <c r="C41" s="47"/>
      <c r="D41" s="47"/>
      <c r="E41" s="63">
        <f>SUM(EDGAR!C53:D53)/10^6</f>
        <v>260.292888</v>
      </c>
      <c r="F41" s="63">
        <f>E41</f>
        <v>260.292888</v>
      </c>
      <c r="G41" s="63">
        <f t="shared" ref="G41:AI41" si="12">F41</f>
        <v>260.292888</v>
      </c>
      <c r="H41" s="63">
        <f t="shared" si="12"/>
        <v>260.292888</v>
      </c>
      <c r="I41" s="63">
        <f t="shared" si="12"/>
        <v>260.292888</v>
      </c>
      <c r="J41" s="63">
        <f t="shared" si="12"/>
        <v>260.292888</v>
      </c>
      <c r="K41" s="63">
        <f t="shared" si="12"/>
        <v>260.292888</v>
      </c>
      <c r="L41" s="63">
        <f t="shared" si="12"/>
        <v>260.292888</v>
      </c>
      <c r="M41" s="63">
        <f t="shared" si="12"/>
        <v>260.292888</v>
      </c>
      <c r="N41" s="63">
        <f t="shared" si="12"/>
        <v>260.292888</v>
      </c>
      <c r="O41" s="63">
        <f t="shared" si="12"/>
        <v>260.292888</v>
      </c>
      <c r="P41" s="63">
        <f t="shared" si="12"/>
        <v>260.292888</v>
      </c>
      <c r="Q41" s="63">
        <f t="shared" si="12"/>
        <v>260.292888</v>
      </c>
      <c r="R41" s="63">
        <f t="shared" si="12"/>
        <v>260.292888</v>
      </c>
      <c r="S41" s="63">
        <f t="shared" si="12"/>
        <v>260.292888</v>
      </c>
      <c r="T41" s="63">
        <f t="shared" si="12"/>
        <v>260.292888</v>
      </c>
      <c r="U41" s="63">
        <f t="shared" si="12"/>
        <v>260.292888</v>
      </c>
      <c r="V41" s="63">
        <f t="shared" si="12"/>
        <v>260.292888</v>
      </c>
      <c r="W41" s="63">
        <f t="shared" si="12"/>
        <v>260.292888</v>
      </c>
      <c r="X41" s="63">
        <f t="shared" si="12"/>
        <v>260.292888</v>
      </c>
      <c r="Y41" s="63">
        <f t="shared" si="12"/>
        <v>260.292888</v>
      </c>
      <c r="Z41" s="63">
        <f t="shared" si="12"/>
        <v>260.292888</v>
      </c>
      <c r="AA41" s="63">
        <f t="shared" si="12"/>
        <v>260.292888</v>
      </c>
      <c r="AB41" s="63">
        <f t="shared" si="12"/>
        <v>260.292888</v>
      </c>
      <c r="AC41" s="63">
        <f t="shared" si="12"/>
        <v>260.292888</v>
      </c>
      <c r="AD41" s="63">
        <f t="shared" si="12"/>
        <v>260.292888</v>
      </c>
      <c r="AE41" s="63">
        <f t="shared" si="12"/>
        <v>260.292888</v>
      </c>
      <c r="AF41" s="63">
        <f t="shared" si="12"/>
        <v>260.292888</v>
      </c>
      <c r="AG41" s="63">
        <f t="shared" si="12"/>
        <v>260.292888</v>
      </c>
      <c r="AH41" s="63">
        <f t="shared" si="12"/>
        <v>260.292888</v>
      </c>
      <c r="AI41" s="63">
        <f t="shared" si="12"/>
        <v>260.292888</v>
      </c>
    </row>
    <row r="42" spans="1:35">
      <c r="A42" t="s">
        <v>6978</v>
      </c>
      <c r="B42" s="47" t="s">
        <v>7077</v>
      </c>
      <c r="C42" s="47"/>
      <c r="D42" s="47"/>
      <c r="E42" s="59">
        <f t="shared" ref="E42:AI42" si="13">C8/10^6</f>
        <v>0</v>
      </c>
      <c r="F42" s="59">
        <f t="shared" si="13"/>
        <v>0</v>
      </c>
      <c r="G42" s="59">
        <f t="shared" si="13"/>
        <v>0</v>
      </c>
      <c r="H42" s="59">
        <f t="shared" si="13"/>
        <v>0</v>
      </c>
      <c r="I42" s="59">
        <f t="shared" si="13"/>
        <v>0</v>
      </c>
      <c r="J42" s="59">
        <f t="shared" si="13"/>
        <v>0</v>
      </c>
      <c r="K42" s="59">
        <f t="shared" si="13"/>
        <v>0</v>
      </c>
      <c r="L42" s="59">
        <f t="shared" si="13"/>
        <v>0</v>
      </c>
      <c r="M42" s="59">
        <f t="shared" si="13"/>
        <v>0</v>
      </c>
      <c r="N42" s="59">
        <f t="shared" si="13"/>
        <v>0</v>
      </c>
      <c r="O42" s="59">
        <f t="shared" si="13"/>
        <v>0</v>
      </c>
      <c r="P42" s="59">
        <f t="shared" si="13"/>
        <v>0</v>
      </c>
      <c r="Q42" s="59">
        <f t="shared" si="13"/>
        <v>0</v>
      </c>
      <c r="R42" s="59">
        <f t="shared" si="13"/>
        <v>0</v>
      </c>
      <c r="S42" s="59">
        <f t="shared" si="13"/>
        <v>0</v>
      </c>
      <c r="T42" s="59">
        <f t="shared" si="13"/>
        <v>0</v>
      </c>
      <c r="U42" s="59">
        <f t="shared" si="13"/>
        <v>0</v>
      </c>
      <c r="V42" s="59">
        <f t="shared" si="13"/>
        <v>0</v>
      </c>
      <c r="W42" s="59">
        <f t="shared" si="13"/>
        <v>0</v>
      </c>
      <c r="X42" s="59">
        <f t="shared" si="13"/>
        <v>0</v>
      </c>
      <c r="Y42" s="59">
        <f t="shared" si="13"/>
        <v>0</v>
      </c>
      <c r="Z42" s="59">
        <f t="shared" si="13"/>
        <v>0</v>
      </c>
      <c r="AA42" s="59">
        <f t="shared" si="13"/>
        <v>0</v>
      </c>
      <c r="AB42" s="59">
        <f t="shared" si="13"/>
        <v>0</v>
      </c>
      <c r="AC42" s="59">
        <f t="shared" si="13"/>
        <v>0</v>
      </c>
      <c r="AD42" s="59">
        <f t="shared" si="13"/>
        <v>0</v>
      </c>
      <c r="AE42" s="59">
        <f t="shared" si="13"/>
        <v>0</v>
      </c>
      <c r="AF42" s="59">
        <f t="shared" si="13"/>
        <v>0</v>
      </c>
      <c r="AG42" s="59">
        <f t="shared" si="13"/>
        <v>0</v>
      </c>
      <c r="AH42" s="59">
        <f t="shared" si="13"/>
        <v>0</v>
      </c>
      <c r="AI42" s="59">
        <f t="shared" si="13"/>
        <v>0</v>
      </c>
    </row>
    <row r="43" spans="1:35">
      <c r="A43" t="s">
        <v>6979</v>
      </c>
      <c r="B43" s="47" t="s">
        <v>7077</v>
      </c>
      <c r="C43" s="47"/>
      <c r="D43" s="47"/>
      <c r="E43" s="64">
        <f t="shared" ref="E43:AI43" si="14">C24</f>
        <v>5.63361</v>
      </c>
      <c r="F43" s="64">
        <f t="shared" si="14"/>
        <v>5.50983</v>
      </c>
      <c r="G43" s="64">
        <f t="shared" si="14"/>
        <v>5.9322699999999999</v>
      </c>
      <c r="H43" s="64">
        <f t="shared" si="14"/>
        <v>5.9488799999999999</v>
      </c>
      <c r="I43" s="64">
        <f t="shared" si="14"/>
        <v>5.9661</v>
      </c>
      <c r="J43" s="64">
        <f t="shared" si="14"/>
        <v>5.9828099999999997</v>
      </c>
      <c r="K43" s="64">
        <f t="shared" si="14"/>
        <v>6.0001800000000003</v>
      </c>
      <c r="L43" s="64">
        <f t="shared" si="14"/>
        <v>6.0178200000000004</v>
      </c>
      <c r="M43" s="64">
        <f t="shared" si="14"/>
        <v>6.0360699999999996</v>
      </c>
      <c r="N43" s="64">
        <f t="shared" si="14"/>
        <v>6.0551199999999996</v>
      </c>
      <c r="O43" s="64">
        <f t="shared" si="14"/>
        <v>6.0738799999999999</v>
      </c>
      <c r="P43" s="64">
        <f t="shared" si="14"/>
        <v>6.0949499999999999</v>
      </c>
      <c r="Q43" s="64">
        <f t="shared" si="14"/>
        <v>6.1162400000000003</v>
      </c>
      <c r="R43" s="64">
        <f t="shared" si="14"/>
        <v>6.1388199999999999</v>
      </c>
      <c r="S43" s="64">
        <f t="shared" si="14"/>
        <v>6.1616299999999997</v>
      </c>
      <c r="T43" s="64">
        <f t="shared" si="14"/>
        <v>6.1853199999999999</v>
      </c>
      <c r="U43" s="64">
        <f t="shared" si="14"/>
        <v>6.2093999999999996</v>
      </c>
      <c r="V43" s="64">
        <f t="shared" si="14"/>
        <v>6.2336999999999998</v>
      </c>
      <c r="W43" s="64">
        <f t="shared" si="14"/>
        <v>6.2587900000000003</v>
      </c>
      <c r="X43" s="64">
        <f t="shared" si="14"/>
        <v>6.2839200000000002</v>
      </c>
      <c r="Y43" s="64">
        <f t="shared" si="14"/>
        <v>6.3093500000000002</v>
      </c>
      <c r="Z43" s="64">
        <f t="shared" si="14"/>
        <v>6.3351100000000002</v>
      </c>
      <c r="AA43" s="64">
        <f t="shared" si="14"/>
        <v>6.3608399999999996</v>
      </c>
      <c r="AB43" s="64">
        <f t="shared" si="14"/>
        <v>6.3871700000000002</v>
      </c>
      <c r="AC43" s="64">
        <f t="shared" si="14"/>
        <v>6.4139699999999999</v>
      </c>
      <c r="AD43" s="64">
        <f t="shared" si="14"/>
        <v>6.4408200000000004</v>
      </c>
      <c r="AE43" s="64">
        <f t="shared" si="14"/>
        <v>6.4675900000000004</v>
      </c>
      <c r="AF43" s="64">
        <f t="shared" si="14"/>
        <v>6.4947499999999998</v>
      </c>
      <c r="AG43" s="64">
        <f t="shared" si="14"/>
        <v>6.5219100000000001</v>
      </c>
      <c r="AH43" s="64">
        <f t="shared" si="14"/>
        <v>6.5495900000000002</v>
      </c>
      <c r="AI43" s="64">
        <f t="shared" si="14"/>
        <v>6.5775100000000002</v>
      </c>
    </row>
    <row r="44" spans="1:35">
      <c r="A44" t="s">
        <v>7088</v>
      </c>
      <c r="B44" s="47" t="s">
        <v>7077</v>
      </c>
      <c r="C44" s="47"/>
      <c r="D44" s="47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</row>
    <row r="45" spans="1:35">
      <c r="A45" t="s">
        <v>6978</v>
      </c>
      <c r="B45" s="47" t="s">
        <v>7078</v>
      </c>
      <c r="C45" s="47"/>
      <c r="D45" s="47"/>
      <c r="E45" s="59">
        <f t="shared" ref="E45:AI45" si="15">E46</f>
        <v>-16.5425</v>
      </c>
      <c r="F45" s="59">
        <f t="shared" si="15"/>
        <v>-16.5425</v>
      </c>
      <c r="G45" s="59">
        <f t="shared" si="15"/>
        <v>-16.5425</v>
      </c>
      <c r="H45" s="59">
        <f t="shared" si="15"/>
        <v>-16.642499999999998</v>
      </c>
      <c r="I45" s="59">
        <f t="shared" si="15"/>
        <v>-16.5425</v>
      </c>
      <c r="J45" s="59">
        <f t="shared" si="15"/>
        <v>-16.5425</v>
      </c>
      <c r="K45" s="59">
        <f t="shared" si="15"/>
        <v>-16.7425</v>
      </c>
      <c r="L45" s="59">
        <f t="shared" si="15"/>
        <v>-17.0425</v>
      </c>
      <c r="M45" s="59">
        <f t="shared" si="15"/>
        <v>-17.2425</v>
      </c>
      <c r="N45" s="59">
        <f t="shared" si="15"/>
        <v>-17.5425</v>
      </c>
      <c r="O45" s="59">
        <f t="shared" si="15"/>
        <v>-17.7425</v>
      </c>
      <c r="P45" s="59">
        <f t="shared" si="15"/>
        <v>-17.942499999999999</v>
      </c>
      <c r="Q45" s="59">
        <f t="shared" si="15"/>
        <v>-17.442499999999999</v>
      </c>
      <c r="R45" s="59">
        <f t="shared" si="15"/>
        <v>-17.642499999999998</v>
      </c>
      <c r="S45" s="59">
        <f t="shared" si="15"/>
        <v>-17.842500000000001</v>
      </c>
      <c r="T45" s="59">
        <f t="shared" si="15"/>
        <v>-17.942499999999999</v>
      </c>
      <c r="U45" s="59">
        <f t="shared" si="15"/>
        <v>-18.342500000000001</v>
      </c>
      <c r="V45" s="59">
        <f t="shared" si="15"/>
        <v>-18.642499999999998</v>
      </c>
      <c r="W45" s="59">
        <f t="shared" si="15"/>
        <v>-18.942499999999999</v>
      </c>
      <c r="X45" s="59">
        <f t="shared" si="15"/>
        <v>-19.0425</v>
      </c>
      <c r="Y45" s="59">
        <f t="shared" si="15"/>
        <v>-19.142499999999998</v>
      </c>
      <c r="Z45" s="59">
        <f t="shared" si="15"/>
        <v>-19.2425</v>
      </c>
      <c r="AA45" s="59">
        <f t="shared" si="15"/>
        <v>-19.342500000000001</v>
      </c>
      <c r="AB45" s="59">
        <f t="shared" si="15"/>
        <v>-19.442499999999999</v>
      </c>
      <c r="AC45" s="59">
        <f t="shared" si="15"/>
        <v>-19.5425</v>
      </c>
      <c r="AD45" s="59">
        <f t="shared" si="15"/>
        <v>-19.642499999999998</v>
      </c>
      <c r="AE45" s="59">
        <f t="shared" si="15"/>
        <v>-19.642499999999998</v>
      </c>
      <c r="AF45" s="59">
        <f t="shared" si="15"/>
        <v>-19.642499999999998</v>
      </c>
      <c r="AG45" s="59">
        <f t="shared" si="15"/>
        <v>-19.7425</v>
      </c>
      <c r="AH45" s="59">
        <f t="shared" si="15"/>
        <v>-19.7425</v>
      </c>
      <c r="AI45" s="59">
        <f t="shared" si="15"/>
        <v>-19.7425</v>
      </c>
    </row>
    <row r="46" spans="1:35">
      <c r="A46" t="s">
        <v>6979</v>
      </c>
      <c r="B46" s="47" t="s">
        <v>7078</v>
      </c>
      <c r="C46" s="47"/>
      <c r="D46" s="47"/>
      <c r="E46" s="64">
        <f t="shared" ref="E46:AI46" si="16">C25</f>
        <v>-16.5425</v>
      </c>
      <c r="F46" s="64">
        <f t="shared" si="16"/>
        <v>-16.5425</v>
      </c>
      <c r="G46" s="64">
        <f t="shared" si="16"/>
        <v>-16.5425</v>
      </c>
      <c r="H46" s="64">
        <f t="shared" si="16"/>
        <v>-16.642499999999998</v>
      </c>
      <c r="I46" s="64">
        <f t="shared" si="16"/>
        <v>-16.5425</v>
      </c>
      <c r="J46" s="64">
        <f t="shared" si="16"/>
        <v>-16.5425</v>
      </c>
      <c r="K46" s="64">
        <f t="shared" si="16"/>
        <v>-16.7425</v>
      </c>
      <c r="L46" s="64">
        <f t="shared" si="16"/>
        <v>-17.0425</v>
      </c>
      <c r="M46" s="64">
        <f t="shared" si="16"/>
        <v>-17.2425</v>
      </c>
      <c r="N46" s="64">
        <f t="shared" si="16"/>
        <v>-17.5425</v>
      </c>
      <c r="O46" s="64">
        <f t="shared" si="16"/>
        <v>-17.7425</v>
      </c>
      <c r="P46" s="64">
        <f t="shared" si="16"/>
        <v>-17.942499999999999</v>
      </c>
      <c r="Q46" s="64">
        <f t="shared" si="16"/>
        <v>-17.442499999999999</v>
      </c>
      <c r="R46" s="64">
        <f t="shared" si="16"/>
        <v>-17.642499999999998</v>
      </c>
      <c r="S46" s="64">
        <f t="shared" si="16"/>
        <v>-17.842500000000001</v>
      </c>
      <c r="T46" s="64">
        <f t="shared" si="16"/>
        <v>-17.942499999999999</v>
      </c>
      <c r="U46" s="64">
        <f t="shared" si="16"/>
        <v>-18.342500000000001</v>
      </c>
      <c r="V46" s="64">
        <f t="shared" si="16"/>
        <v>-18.642499999999998</v>
      </c>
      <c r="W46" s="64">
        <f t="shared" si="16"/>
        <v>-18.942499999999999</v>
      </c>
      <c r="X46" s="64">
        <f t="shared" si="16"/>
        <v>-19.0425</v>
      </c>
      <c r="Y46" s="64">
        <f t="shared" si="16"/>
        <v>-19.142499999999998</v>
      </c>
      <c r="Z46" s="64">
        <f t="shared" si="16"/>
        <v>-19.2425</v>
      </c>
      <c r="AA46" s="64">
        <f t="shared" si="16"/>
        <v>-19.342500000000001</v>
      </c>
      <c r="AB46" s="64">
        <f t="shared" si="16"/>
        <v>-19.442499999999999</v>
      </c>
      <c r="AC46" s="64">
        <f t="shared" si="16"/>
        <v>-19.5425</v>
      </c>
      <c r="AD46" s="64">
        <f t="shared" si="16"/>
        <v>-19.642499999999998</v>
      </c>
      <c r="AE46" s="64">
        <f t="shared" si="16"/>
        <v>-19.642499999999998</v>
      </c>
      <c r="AF46" s="64">
        <f t="shared" si="16"/>
        <v>-19.642499999999998</v>
      </c>
      <c r="AG46" s="64">
        <f t="shared" si="16"/>
        <v>-19.7425</v>
      </c>
      <c r="AH46" s="64">
        <f t="shared" si="16"/>
        <v>-19.7425</v>
      </c>
      <c r="AI46" s="64">
        <f t="shared" si="16"/>
        <v>-19.7425</v>
      </c>
    </row>
    <row r="47" spans="1:35">
      <c r="A47" t="s">
        <v>7088</v>
      </c>
      <c r="B47" s="47" t="s">
        <v>7078</v>
      </c>
      <c r="C47" s="47"/>
      <c r="D47" s="47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</row>
    <row r="48" spans="1:35">
      <c r="A48" t="s">
        <v>6978</v>
      </c>
      <c r="B48" s="60" t="s">
        <v>7079</v>
      </c>
      <c r="C48" s="60"/>
      <c r="D48" s="60"/>
      <c r="E48" s="61">
        <f t="shared" ref="E48:N50" si="17">SUMIFS(E$30:E$46,$A$30:$A$46,$A48)</f>
        <v>721.95749999999998</v>
      </c>
      <c r="F48" s="61">
        <f t="shared" si="17"/>
        <v>710.25750000000016</v>
      </c>
      <c r="G48" s="61">
        <f t="shared" si="17"/>
        <v>720.00749999999994</v>
      </c>
      <c r="H48" s="61">
        <f t="shared" si="17"/>
        <v>729.65750000000037</v>
      </c>
      <c r="I48" s="61">
        <f t="shared" si="17"/>
        <v>739.5075000000021</v>
      </c>
      <c r="J48" s="61">
        <f t="shared" si="17"/>
        <v>748.85749999999996</v>
      </c>
      <c r="K48" s="61">
        <f t="shared" si="17"/>
        <v>758.80750000000148</v>
      </c>
      <c r="L48" s="61">
        <f t="shared" si="17"/>
        <v>768.25750000000119</v>
      </c>
      <c r="M48" s="61">
        <f t="shared" si="17"/>
        <v>777.80750000000069</v>
      </c>
      <c r="N48" s="61">
        <f t="shared" si="17"/>
        <v>787.25750000000062</v>
      </c>
      <c r="O48" s="61">
        <f t="shared" ref="O48:X50" si="18">SUMIFS(O$30:O$46,$A$30:$A$46,$A48)</f>
        <v>788.25750000000005</v>
      </c>
      <c r="P48" s="61">
        <f t="shared" si="18"/>
        <v>806.35750000000087</v>
      </c>
      <c r="Q48" s="61">
        <f t="shared" si="18"/>
        <v>816.60750000000064</v>
      </c>
      <c r="R48" s="61">
        <f t="shared" si="18"/>
        <v>826.15750000000003</v>
      </c>
      <c r="S48" s="61">
        <f t="shared" si="18"/>
        <v>835.7075000000018</v>
      </c>
      <c r="T48" s="61">
        <f t="shared" si="18"/>
        <v>845.35750000000132</v>
      </c>
      <c r="U48" s="61">
        <f t="shared" si="18"/>
        <v>854.70750000000112</v>
      </c>
      <c r="V48" s="61">
        <f t="shared" si="18"/>
        <v>864.15750000000094</v>
      </c>
      <c r="W48" s="61">
        <f t="shared" si="18"/>
        <v>873.60750000000132</v>
      </c>
      <c r="X48" s="61">
        <f t="shared" si="18"/>
        <v>883.25750000000119</v>
      </c>
      <c r="Y48" s="61">
        <f t="shared" ref="Y48:AI50" si="19">SUMIFS(Y$30:Y$46,$A$30:$A$46,$A48)</f>
        <v>892.9075000000006</v>
      </c>
      <c r="Z48" s="61">
        <f t="shared" si="19"/>
        <v>902.55750000000046</v>
      </c>
      <c r="AA48" s="61">
        <f t="shared" si="19"/>
        <v>912.20750000000044</v>
      </c>
      <c r="AB48" s="61">
        <f t="shared" si="19"/>
        <v>921.85749999999973</v>
      </c>
      <c r="AC48" s="61">
        <f t="shared" si="19"/>
        <v>931.50750000000153</v>
      </c>
      <c r="AD48" s="61">
        <f t="shared" si="19"/>
        <v>941.15750000000185</v>
      </c>
      <c r="AE48" s="61">
        <f t="shared" si="19"/>
        <v>950.90750000000173</v>
      </c>
      <c r="AF48" s="61">
        <f t="shared" si="19"/>
        <v>960.65750000000105</v>
      </c>
      <c r="AG48" s="61">
        <f t="shared" si="19"/>
        <v>970.30750000000114</v>
      </c>
      <c r="AH48" s="61">
        <f t="shared" si="19"/>
        <v>980.05750000000091</v>
      </c>
      <c r="AI48" s="61">
        <f t="shared" si="19"/>
        <v>989.80750000000035</v>
      </c>
    </row>
    <row r="49" spans="1:35">
      <c r="A49" t="s">
        <v>6979</v>
      </c>
      <c r="B49" s="60" t="s">
        <v>7079</v>
      </c>
      <c r="C49" s="60"/>
      <c r="D49" s="60"/>
      <c r="E49" s="61">
        <f t="shared" si="17"/>
        <v>704.11531000000002</v>
      </c>
      <c r="F49" s="61">
        <f t="shared" si="17"/>
        <v>724.3896299999999</v>
      </c>
      <c r="G49" s="61">
        <f t="shared" si="17"/>
        <v>733.54946999999993</v>
      </c>
      <c r="H49" s="61">
        <f t="shared" si="17"/>
        <v>744.10948000000008</v>
      </c>
      <c r="I49" s="61">
        <f t="shared" si="17"/>
        <v>763.56290000000001</v>
      </c>
      <c r="J49" s="61">
        <f t="shared" si="17"/>
        <v>767.86941000000002</v>
      </c>
      <c r="K49" s="61">
        <f t="shared" si="17"/>
        <v>776.76588000000004</v>
      </c>
      <c r="L49" s="61">
        <f t="shared" si="17"/>
        <v>781.34352000000001</v>
      </c>
      <c r="M49" s="61">
        <f t="shared" si="17"/>
        <v>781.18207000000007</v>
      </c>
      <c r="N49" s="61">
        <f t="shared" si="17"/>
        <v>786.11941999999999</v>
      </c>
      <c r="O49" s="61">
        <f t="shared" si="18"/>
        <v>788.57958000000008</v>
      </c>
      <c r="P49" s="61">
        <f t="shared" si="18"/>
        <v>786.87644999999998</v>
      </c>
      <c r="Q49" s="61">
        <f t="shared" si="18"/>
        <v>785.66863999999998</v>
      </c>
      <c r="R49" s="61">
        <f t="shared" si="18"/>
        <v>787.99072000000001</v>
      </c>
      <c r="S49" s="61">
        <f t="shared" si="18"/>
        <v>783.80313000000001</v>
      </c>
      <c r="T49" s="61">
        <f t="shared" si="18"/>
        <v>783.9310200000001</v>
      </c>
      <c r="U49" s="61">
        <f t="shared" si="18"/>
        <v>786.7165</v>
      </c>
      <c r="V49" s="61">
        <f t="shared" si="18"/>
        <v>780.45219999999995</v>
      </c>
      <c r="W49" s="61">
        <f t="shared" si="18"/>
        <v>770.17598999999996</v>
      </c>
      <c r="X49" s="61">
        <f t="shared" si="18"/>
        <v>771.49382000000003</v>
      </c>
      <c r="Y49" s="61">
        <f t="shared" si="19"/>
        <v>775.72564999999997</v>
      </c>
      <c r="Z49" s="61">
        <f t="shared" si="19"/>
        <v>780.27670999999998</v>
      </c>
      <c r="AA49" s="61">
        <f t="shared" si="19"/>
        <v>785.5472400000001</v>
      </c>
      <c r="AB49" s="61">
        <f t="shared" si="19"/>
        <v>790.40197000000001</v>
      </c>
      <c r="AC49" s="61">
        <f t="shared" si="19"/>
        <v>787.49926999999991</v>
      </c>
      <c r="AD49" s="61">
        <f t="shared" si="19"/>
        <v>793.02622000000008</v>
      </c>
      <c r="AE49" s="61">
        <f t="shared" si="19"/>
        <v>780.22348999999997</v>
      </c>
      <c r="AF49" s="61">
        <f t="shared" si="19"/>
        <v>761.40454999999997</v>
      </c>
      <c r="AG49" s="61">
        <f t="shared" si="19"/>
        <v>768.27631000000019</v>
      </c>
      <c r="AH49" s="61">
        <f t="shared" si="19"/>
        <v>775.67229000000009</v>
      </c>
      <c r="AI49" s="61">
        <f t="shared" si="19"/>
        <v>781.94740999999999</v>
      </c>
    </row>
    <row r="50" spans="1:35">
      <c r="A50" t="s">
        <v>7088</v>
      </c>
      <c r="B50" s="60" t="s">
        <v>7079</v>
      </c>
      <c r="C50" s="60"/>
      <c r="D50" s="60"/>
      <c r="E50" s="61">
        <f t="shared" si="17"/>
        <v>758.13677800000005</v>
      </c>
      <c r="F50" s="61">
        <f t="shared" si="17"/>
        <v>758.13677800000005</v>
      </c>
      <c r="G50" s="61">
        <f t="shared" si="17"/>
        <v>758.13677800000005</v>
      </c>
      <c r="H50" s="61">
        <f t="shared" si="17"/>
        <v>758.13677800000005</v>
      </c>
      <c r="I50" s="61">
        <f t="shared" si="17"/>
        <v>758.13677800000005</v>
      </c>
      <c r="J50" s="61">
        <f t="shared" si="17"/>
        <v>758.13677800000005</v>
      </c>
      <c r="K50" s="61">
        <f t="shared" si="17"/>
        <v>758.13677800000005</v>
      </c>
      <c r="L50" s="61">
        <f t="shared" si="17"/>
        <v>758.13677800000005</v>
      </c>
      <c r="M50" s="61">
        <f t="shared" si="17"/>
        <v>758.13677800000005</v>
      </c>
      <c r="N50" s="61">
        <f t="shared" si="17"/>
        <v>758.13677800000005</v>
      </c>
      <c r="O50" s="61">
        <f t="shared" si="18"/>
        <v>758.13677800000005</v>
      </c>
      <c r="P50" s="61">
        <f t="shared" si="18"/>
        <v>758.13677800000005</v>
      </c>
      <c r="Q50" s="61">
        <f t="shared" si="18"/>
        <v>758.13677800000005</v>
      </c>
      <c r="R50" s="61">
        <f t="shared" si="18"/>
        <v>758.13677800000005</v>
      </c>
      <c r="S50" s="61">
        <f t="shared" si="18"/>
        <v>758.13677800000005</v>
      </c>
      <c r="T50" s="61">
        <f t="shared" si="18"/>
        <v>758.13677800000005</v>
      </c>
      <c r="U50" s="61">
        <f t="shared" si="18"/>
        <v>758.13677800000005</v>
      </c>
      <c r="V50" s="61">
        <f t="shared" si="18"/>
        <v>758.13677800000005</v>
      </c>
      <c r="W50" s="61">
        <f t="shared" si="18"/>
        <v>758.13677800000005</v>
      </c>
      <c r="X50" s="61">
        <f t="shared" si="18"/>
        <v>758.13677800000005</v>
      </c>
      <c r="Y50" s="61">
        <f t="shared" si="19"/>
        <v>758.13677800000005</v>
      </c>
      <c r="Z50" s="61">
        <f t="shared" si="19"/>
        <v>758.13677800000005</v>
      </c>
      <c r="AA50" s="61">
        <f t="shared" si="19"/>
        <v>758.13677800000005</v>
      </c>
      <c r="AB50" s="61">
        <f t="shared" si="19"/>
        <v>758.13677800000005</v>
      </c>
      <c r="AC50" s="61">
        <f t="shared" si="19"/>
        <v>758.13677800000005</v>
      </c>
      <c r="AD50" s="61">
        <f t="shared" si="19"/>
        <v>758.13677800000005</v>
      </c>
      <c r="AE50" s="61">
        <f t="shared" si="19"/>
        <v>758.13677800000005</v>
      </c>
      <c r="AF50" s="61">
        <f t="shared" si="19"/>
        <v>758.13677800000005</v>
      </c>
      <c r="AG50" s="61">
        <f t="shared" si="19"/>
        <v>758.13677800000005</v>
      </c>
      <c r="AH50" s="61">
        <f t="shared" si="19"/>
        <v>758.13677800000005</v>
      </c>
      <c r="AI50" s="61">
        <f t="shared" si="19"/>
        <v>758.13677800000005</v>
      </c>
    </row>
    <row r="51" spans="1:35">
      <c r="A51" t="s">
        <v>7229</v>
      </c>
      <c r="B51" s="60" t="s">
        <v>7240</v>
      </c>
      <c r="C51" s="60"/>
      <c r="D51" s="60"/>
      <c r="E51" s="61">
        <f>ROK!I200</f>
        <v>610.87800000000004</v>
      </c>
      <c r="F51" s="61"/>
      <c r="G51" s="61"/>
      <c r="H51" s="61"/>
      <c r="I51" s="61"/>
      <c r="J51" s="61">
        <f>ROK!J200</f>
        <v>620.779</v>
      </c>
      <c r="K51" s="61"/>
      <c r="L51" s="61"/>
      <c r="M51" s="61"/>
      <c r="N51" s="61"/>
      <c r="O51" s="61">
        <f>ROK!K200</f>
        <v>633.23299999999995</v>
      </c>
      <c r="P51" s="61"/>
      <c r="Q51" s="61"/>
      <c r="R51" s="61"/>
      <c r="S51" s="61"/>
      <c r="T51" s="61">
        <f>ROK!L200</f>
        <v>647.39099999999996</v>
      </c>
      <c r="U51" s="61"/>
      <c r="V51" s="61"/>
      <c r="W51" s="61"/>
      <c r="X51" s="61"/>
      <c r="Y51" s="61">
        <f>ROK!M200</f>
        <v>655.26</v>
      </c>
      <c r="Z51" s="61"/>
      <c r="AA51" s="61"/>
      <c r="AB51" s="61"/>
      <c r="AC51" s="61"/>
      <c r="AD51" s="61">
        <f>ROK!N200</f>
        <v>668.80200000000002</v>
      </c>
      <c r="AE51" s="61"/>
      <c r="AF51" s="61"/>
      <c r="AG51" s="61"/>
      <c r="AH51" s="61"/>
      <c r="AI51" s="61">
        <f>ROK!O200</f>
        <v>670.08500000000004</v>
      </c>
    </row>
    <row r="52" spans="1:35">
      <c r="A52" t="s">
        <v>6978</v>
      </c>
      <c r="B52" s="60" t="s">
        <v>7080</v>
      </c>
      <c r="C52" s="60"/>
      <c r="D52" s="60"/>
      <c r="E52" s="61">
        <f t="shared" ref="E52:N54" si="20">SUMIFS(E$30:E$43,$A$30:$A$43,$A52)</f>
        <v>738.5</v>
      </c>
      <c r="F52" s="61">
        <f t="shared" si="20"/>
        <v>726.80000000000018</v>
      </c>
      <c r="G52" s="61">
        <f t="shared" si="20"/>
        <v>736.55</v>
      </c>
      <c r="H52" s="61">
        <f t="shared" si="20"/>
        <v>746.30000000000041</v>
      </c>
      <c r="I52" s="61">
        <f t="shared" si="20"/>
        <v>756.05000000000211</v>
      </c>
      <c r="J52" s="61">
        <f t="shared" si="20"/>
        <v>765.4</v>
      </c>
      <c r="K52" s="61">
        <f t="shared" si="20"/>
        <v>775.55000000000143</v>
      </c>
      <c r="L52" s="61">
        <f t="shared" si="20"/>
        <v>785.30000000000121</v>
      </c>
      <c r="M52" s="61">
        <f t="shared" si="20"/>
        <v>795.05000000000064</v>
      </c>
      <c r="N52" s="61">
        <f t="shared" si="20"/>
        <v>804.80000000000064</v>
      </c>
      <c r="O52" s="61">
        <f t="shared" ref="O52:X54" si="21">SUMIFS(O$30:O$43,$A$30:$A$43,$A52)</f>
        <v>806</v>
      </c>
      <c r="P52" s="61">
        <f t="shared" si="21"/>
        <v>824.30000000000086</v>
      </c>
      <c r="Q52" s="61">
        <f t="shared" si="21"/>
        <v>834.05000000000064</v>
      </c>
      <c r="R52" s="61">
        <f t="shared" si="21"/>
        <v>843.80000000000007</v>
      </c>
      <c r="S52" s="61">
        <f t="shared" si="21"/>
        <v>853.55000000000177</v>
      </c>
      <c r="T52" s="61">
        <f t="shared" si="21"/>
        <v>863.30000000000132</v>
      </c>
      <c r="U52" s="61">
        <f t="shared" si="21"/>
        <v>873.05000000000109</v>
      </c>
      <c r="V52" s="61">
        <f t="shared" si="21"/>
        <v>882.80000000000098</v>
      </c>
      <c r="W52" s="61">
        <f t="shared" si="21"/>
        <v>892.55000000000132</v>
      </c>
      <c r="X52" s="61">
        <f t="shared" si="21"/>
        <v>902.30000000000121</v>
      </c>
      <c r="Y52" s="61">
        <f t="shared" ref="Y52:AI54" si="22">SUMIFS(Y$30:Y$43,$A$30:$A$43,$A52)</f>
        <v>912.05000000000064</v>
      </c>
      <c r="Z52" s="61">
        <f t="shared" si="22"/>
        <v>921.80000000000041</v>
      </c>
      <c r="AA52" s="61">
        <f t="shared" si="22"/>
        <v>931.55000000000041</v>
      </c>
      <c r="AB52" s="61">
        <f t="shared" si="22"/>
        <v>941.29999999999973</v>
      </c>
      <c r="AC52" s="61">
        <f t="shared" si="22"/>
        <v>951.05000000000155</v>
      </c>
      <c r="AD52" s="61">
        <f t="shared" si="22"/>
        <v>960.80000000000189</v>
      </c>
      <c r="AE52" s="61">
        <f t="shared" si="22"/>
        <v>970.55000000000177</v>
      </c>
      <c r="AF52" s="61">
        <f t="shared" si="22"/>
        <v>980.30000000000109</v>
      </c>
      <c r="AG52" s="61">
        <f t="shared" si="22"/>
        <v>990.05000000000109</v>
      </c>
      <c r="AH52" s="61">
        <f t="shared" si="22"/>
        <v>999.80000000000086</v>
      </c>
      <c r="AI52" s="61">
        <f t="shared" si="22"/>
        <v>1009.5500000000003</v>
      </c>
    </row>
    <row r="53" spans="1:35">
      <c r="A53" t="s">
        <v>6979</v>
      </c>
      <c r="B53" s="60" t="s">
        <v>7080</v>
      </c>
      <c r="C53" s="60"/>
      <c r="D53" s="60"/>
      <c r="E53" s="61">
        <f t="shared" si="20"/>
        <v>720.65781000000004</v>
      </c>
      <c r="F53" s="61">
        <f t="shared" si="20"/>
        <v>740.93212999999992</v>
      </c>
      <c r="G53" s="61">
        <f t="shared" si="20"/>
        <v>750.09196999999995</v>
      </c>
      <c r="H53" s="61">
        <f t="shared" si="20"/>
        <v>760.75198000000012</v>
      </c>
      <c r="I53" s="61">
        <f t="shared" si="20"/>
        <v>780.10540000000003</v>
      </c>
      <c r="J53" s="61">
        <f t="shared" si="20"/>
        <v>784.41191000000003</v>
      </c>
      <c r="K53" s="61">
        <f t="shared" si="20"/>
        <v>793.50837999999999</v>
      </c>
      <c r="L53" s="61">
        <f t="shared" si="20"/>
        <v>798.38602000000003</v>
      </c>
      <c r="M53" s="61">
        <f t="shared" si="20"/>
        <v>798.42457000000002</v>
      </c>
      <c r="N53" s="61">
        <f t="shared" si="20"/>
        <v>803.66192000000001</v>
      </c>
      <c r="O53" s="61">
        <f t="shared" si="21"/>
        <v>806.32208000000003</v>
      </c>
      <c r="P53" s="61">
        <f t="shared" si="21"/>
        <v>804.81894999999997</v>
      </c>
      <c r="Q53" s="61">
        <f t="shared" si="21"/>
        <v>803.11113999999998</v>
      </c>
      <c r="R53" s="61">
        <f t="shared" si="21"/>
        <v>805.63322000000005</v>
      </c>
      <c r="S53" s="61">
        <f t="shared" si="21"/>
        <v>801.64562999999998</v>
      </c>
      <c r="T53" s="61">
        <f t="shared" si="21"/>
        <v>801.8735200000001</v>
      </c>
      <c r="U53" s="61">
        <f t="shared" si="21"/>
        <v>805.05899999999997</v>
      </c>
      <c r="V53" s="61">
        <f t="shared" si="21"/>
        <v>799.09469999999999</v>
      </c>
      <c r="W53" s="61">
        <f t="shared" si="21"/>
        <v>789.11848999999995</v>
      </c>
      <c r="X53" s="61">
        <f t="shared" si="21"/>
        <v>790.53632000000005</v>
      </c>
      <c r="Y53" s="61">
        <f t="shared" si="22"/>
        <v>794.86815000000001</v>
      </c>
      <c r="Z53" s="61">
        <f t="shared" si="22"/>
        <v>799.51920999999993</v>
      </c>
      <c r="AA53" s="61">
        <f t="shared" si="22"/>
        <v>804.88974000000007</v>
      </c>
      <c r="AB53" s="61">
        <f t="shared" si="22"/>
        <v>809.84447</v>
      </c>
      <c r="AC53" s="61">
        <f t="shared" si="22"/>
        <v>807.04176999999993</v>
      </c>
      <c r="AD53" s="61">
        <f t="shared" si="22"/>
        <v>812.66872000000012</v>
      </c>
      <c r="AE53" s="61">
        <f t="shared" si="22"/>
        <v>799.86599000000001</v>
      </c>
      <c r="AF53" s="61">
        <f t="shared" si="22"/>
        <v>781.04705000000001</v>
      </c>
      <c r="AG53" s="61">
        <f t="shared" si="22"/>
        <v>788.01881000000014</v>
      </c>
      <c r="AH53" s="61">
        <f t="shared" si="22"/>
        <v>795.41479000000004</v>
      </c>
      <c r="AI53" s="61">
        <f t="shared" si="22"/>
        <v>801.68990999999994</v>
      </c>
    </row>
    <row r="54" spans="1:35">
      <c r="A54" t="s">
        <v>7088</v>
      </c>
      <c r="B54" s="60" t="s">
        <v>7080</v>
      </c>
      <c r="C54" s="60"/>
      <c r="D54" s="60"/>
      <c r="E54" s="61">
        <f t="shared" si="20"/>
        <v>758.13677800000005</v>
      </c>
      <c r="F54" s="61">
        <f t="shared" si="20"/>
        <v>758.13677800000005</v>
      </c>
      <c r="G54" s="61">
        <f t="shared" si="20"/>
        <v>758.13677800000005</v>
      </c>
      <c r="H54" s="61">
        <f t="shared" si="20"/>
        <v>758.13677800000005</v>
      </c>
      <c r="I54" s="61">
        <f t="shared" si="20"/>
        <v>758.13677800000005</v>
      </c>
      <c r="J54" s="61">
        <f t="shared" si="20"/>
        <v>758.13677800000005</v>
      </c>
      <c r="K54" s="61">
        <f t="shared" si="20"/>
        <v>758.13677800000005</v>
      </c>
      <c r="L54" s="61">
        <f t="shared" si="20"/>
        <v>758.13677800000005</v>
      </c>
      <c r="M54" s="61">
        <f t="shared" si="20"/>
        <v>758.13677800000005</v>
      </c>
      <c r="N54" s="61">
        <f t="shared" si="20"/>
        <v>758.13677800000005</v>
      </c>
      <c r="O54" s="61">
        <f t="shared" si="21"/>
        <v>758.13677800000005</v>
      </c>
      <c r="P54" s="61">
        <f t="shared" si="21"/>
        <v>758.13677800000005</v>
      </c>
      <c r="Q54" s="61">
        <f t="shared" si="21"/>
        <v>758.13677800000005</v>
      </c>
      <c r="R54" s="61">
        <f t="shared" si="21"/>
        <v>758.13677800000005</v>
      </c>
      <c r="S54" s="61">
        <f t="shared" si="21"/>
        <v>758.13677800000005</v>
      </c>
      <c r="T54" s="61">
        <f t="shared" si="21"/>
        <v>758.13677800000005</v>
      </c>
      <c r="U54" s="61">
        <f t="shared" si="21"/>
        <v>758.13677800000005</v>
      </c>
      <c r="V54" s="61">
        <f t="shared" si="21"/>
        <v>758.13677800000005</v>
      </c>
      <c r="W54" s="61">
        <f t="shared" si="21"/>
        <v>758.13677800000005</v>
      </c>
      <c r="X54" s="61">
        <f t="shared" si="21"/>
        <v>758.13677800000005</v>
      </c>
      <c r="Y54" s="61">
        <f t="shared" si="22"/>
        <v>758.13677800000005</v>
      </c>
      <c r="Z54" s="61">
        <f t="shared" si="22"/>
        <v>758.13677800000005</v>
      </c>
      <c r="AA54" s="61">
        <f t="shared" si="22"/>
        <v>758.13677800000005</v>
      </c>
      <c r="AB54" s="61">
        <f t="shared" si="22"/>
        <v>758.13677800000005</v>
      </c>
      <c r="AC54" s="61">
        <f t="shared" si="22"/>
        <v>758.13677800000005</v>
      </c>
      <c r="AD54" s="61">
        <f t="shared" si="22"/>
        <v>758.13677800000005</v>
      </c>
      <c r="AE54" s="61">
        <f t="shared" si="22"/>
        <v>758.13677800000005</v>
      </c>
      <c r="AF54" s="61">
        <f t="shared" si="22"/>
        <v>758.13677800000005</v>
      </c>
      <c r="AG54" s="61">
        <f t="shared" si="22"/>
        <v>758.13677800000005</v>
      </c>
      <c r="AH54" s="61">
        <f t="shared" si="22"/>
        <v>758.13677800000005</v>
      </c>
      <c r="AI54" s="61">
        <f t="shared" si="22"/>
        <v>758.13677800000005</v>
      </c>
    </row>
    <row r="88" spans="1:1">
      <c r="A88" t="s">
        <v>7142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/>
  </sheetViews>
  <sheetFormatPr defaultRowHeight="14.5"/>
  <cols>
    <col min="3" max="3" width="24.453125" bestFit="1" customWidth="1"/>
    <col min="4" max="4" width="12" bestFit="1" customWidth="1"/>
    <col min="5" max="5" width="13.453125" bestFit="1" customWidth="1"/>
    <col min="6" max="6" width="14.453125" bestFit="1" customWidth="1"/>
  </cols>
  <sheetData>
    <row r="1" spans="1:6">
      <c r="A1" t="s">
        <v>7087</v>
      </c>
    </row>
    <row r="3" spans="1:6">
      <c r="B3" s="46">
        <f>B53/SUM($B$53:$F$53)</f>
        <v>8.3217230492938832E-2</v>
      </c>
      <c r="C3" s="46">
        <f>C53/SUM($B$53:$F$53)</f>
        <v>0.15906596606239304</v>
      </c>
      <c r="D3" s="46">
        <f>D53/SUM($B$53:$F$53)</f>
        <v>0.18426639236330519</v>
      </c>
      <c r="E3" s="46">
        <f>E53/SUM($B$53:$F$53)</f>
        <v>0.43828115010666319</v>
      </c>
      <c r="F3" s="46">
        <f>F53/SUM($B$53:$F$53)</f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56">
        <v>102476788</v>
      </c>
      <c r="H53" s="6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A0EC-9141-4385-AAB6-D4BFDCD8311F}">
  <sheetPr>
    <outlinePr summaryBelow="0"/>
  </sheetPr>
  <dimension ref="A1:AO293"/>
  <sheetViews>
    <sheetView topLeftCell="B184" workbookViewId="0">
      <selection activeCell="B206" sqref="B206"/>
    </sheetView>
  </sheetViews>
  <sheetFormatPr defaultColWidth="9.1796875" defaultRowHeight="16.5"/>
  <cols>
    <col min="1" max="1" width="7.1796875" style="82" customWidth="1"/>
    <col min="2" max="3" width="28.54296875" style="82" customWidth="1"/>
    <col min="4" max="8" width="9.1796875" style="82" hidden="1" customWidth="1"/>
    <col min="9" max="9" width="9.1796875" style="107" customWidth="1"/>
    <col min="10" max="15" width="9.1796875" style="82" customWidth="1"/>
    <col min="16" max="16" width="9.1796875" style="82"/>
    <col min="17" max="28" width="9.1796875" style="82" customWidth="1"/>
    <col min="29" max="29" width="9.1796875" style="82"/>
    <col min="30" max="41" width="9.1796875" style="82" customWidth="1"/>
    <col min="42" max="16384" width="9.1796875" style="82"/>
  </cols>
  <sheetData>
    <row r="1" spans="1:41">
      <c r="A1" s="82" t="s">
        <v>7147</v>
      </c>
      <c r="I1" s="83"/>
    </row>
    <row r="2" spans="1:41" ht="22.5" customHeight="1">
      <c r="B2" s="84" t="s">
        <v>7148</v>
      </c>
      <c r="C2" s="85"/>
      <c r="D2" s="86" t="s">
        <v>7149</v>
      </c>
      <c r="E2" s="87"/>
      <c r="F2" s="87"/>
      <c r="G2" s="87"/>
      <c r="H2" s="88" t="s">
        <v>7150</v>
      </c>
      <c r="I2" s="89" t="s">
        <v>7151</v>
      </c>
      <c r="J2" s="90"/>
      <c r="K2" s="90"/>
      <c r="L2" s="90"/>
      <c r="M2" s="90"/>
      <c r="N2" s="90"/>
      <c r="O2" s="91" t="s">
        <v>7149</v>
      </c>
      <c r="Q2" s="86" t="s">
        <v>7152</v>
      </c>
      <c r="R2" s="87"/>
      <c r="S2" s="87"/>
      <c r="T2" s="87"/>
      <c r="U2" s="92" t="s">
        <v>7150</v>
      </c>
      <c r="V2" s="93" t="s">
        <v>7151</v>
      </c>
      <c r="W2" s="90"/>
      <c r="X2" s="90"/>
      <c r="Y2" s="90"/>
      <c r="Z2" s="90"/>
      <c r="AA2" s="90"/>
      <c r="AB2" s="91" t="s">
        <v>7152</v>
      </c>
      <c r="AD2" s="86" t="s">
        <v>7153</v>
      </c>
      <c r="AE2" s="87"/>
      <c r="AF2" s="87"/>
      <c r="AG2" s="87"/>
      <c r="AH2" s="92" t="s">
        <v>7150</v>
      </c>
      <c r="AI2" s="93" t="s">
        <v>7151</v>
      </c>
      <c r="AJ2" s="90"/>
      <c r="AK2" s="90"/>
      <c r="AL2" s="90"/>
      <c r="AM2" s="90"/>
      <c r="AN2" s="90"/>
      <c r="AO2" s="91" t="s">
        <v>7153</v>
      </c>
    </row>
    <row r="3" spans="1:41" ht="17.25" customHeight="1">
      <c r="B3" s="23" t="s">
        <v>7154</v>
      </c>
      <c r="C3" s="94"/>
      <c r="D3" s="95">
        <f t="shared" ref="D3:O3" si="0">D6</f>
        <v>2000</v>
      </c>
      <c r="E3" s="95">
        <f t="shared" si="0"/>
        <v>2005</v>
      </c>
      <c r="F3" s="95">
        <f t="shared" si="0"/>
        <v>2010</v>
      </c>
      <c r="G3" s="95">
        <f t="shared" si="0"/>
        <v>2015</v>
      </c>
      <c r="H3" s="96">
        <f t="shared" si="0"/>
        <v>2016</v>
      </c>
      <c r="I3" s="97">
        <f t="shared" si="0"/>
        <v>2020</v>
      </c>
      <c r="J3" s="98">
        <f t="shared" si="0"/>
        <v>2025</v>
      </c>
      <c r="K3" s="98">
        <f t="shared" si="0"/>
        <v>2030</v>
      </c>
      <c r="L3" s="98">
        <f t="shared" si="0"/>
        <v>2035</v>
      </c>
      <c r="M3" s="98">
        <f t="shared" si="0"/>
        <v>2040</v>
      </c>
      <c r="N3" s="98">
        <f t="shared" si="0"/>
        <v>2045</v>
      </c>
      <c r="O3" s="98">
        <f t="shared" si="0"/>
        <v>2050</v>
      </c>
      <c r="Q3" s="95">
        <f t="shared" ref="Q3:AB3" si="1">Q6</f>
        <v>2000</v>
      </c>
      <c r="R3" s="95">
        <f t="shared" si="1"/>
        <v>2005</v>
      </c>
      <c r="S3" s="95">
        <f t="shared" si="1"/>
        <v>2010</v>
      </c>
      <c r="T3" s="95">
        <f t="shared" si="1"/>
        <v>2015</v>
      </c>
      <c r="U3" s="99">
        <f t="shared" si="1"/>
        <v>2016</v>
      </c>
      <c r="V3" s="98">
        <f t="shared" si="1"/>
        <v>2020</v>
      </c>
      <c r="W3" s="98">
        <f t="shared" si="1"/>
        <v>2025</v>
      </c>
      <c r="X3" s="98">
        <f t="shared" si="1"/>
        <v>2030</v>
      </c>
      <c r="Y3" s="98">
        <f t="shared" si="1"/>
        <v>2035</v>
      </c>
      <c r="Z3" s="98">
        <f t="shared" si="1"/>
        <v>2040</v>
      </c>
      <c r="AA3" s="98">
        <f t="shared" si="1"/>
        <v>2045</v>
      </c>
      <c r="AB3" s="98">
        <f t="shared" si="1"/>
        <v>2050</v>
      </c>
      <c r="AD3" s="95">
        <f t="shared" ref="AD3:AO3" si="2">AD6</f>
        <v>2000</v>
      </c>
      <c r="AE3" s="95">
        <f t="shared" si="2"/>
        <v>2005</v>
      </c>
      <c r="AF3" s="95">
        <f t="shared" si="2"/>
        <v>2010</v>
      </c>
      <c r="AG3" s="95">
        <f t="shared" si="2"/>
        <v>2015</v>
      </c>
      <c r="AH3" s="99">
        <f t="shared" si="2"/>
        <v>2016</v>
      </c>
      <c r="AI3" s="98">
        <f t="shared" si="2"/>
        <v>2020</v>
      </c>
      <c r="AJ3" s="98">
        <f t="shared" si="2"/>
        <v>2025</v>
      </c>
      <c r="AK3" s="98">
        <f t="shared" si="2"/>
        <v>2030</v>
      </c>
      <c r="AL3" s="98">
        <f t="shared" si="2"/>
        <v>2035</v>
      </c>
      <c r="AM3" s="98">
        <f t="shared" si="2"/>
        <v>2040</v>
      </c>
      <c r="AN3" s="98">
        <f t="shared" si="2"/>
        <v>2045</v>
      </c>
      <c r="AO3" s="98">
        <f t="shared" si="2"/>
        <v>2050</v>
      </c>
    </row>
    <row r="4" spans="1:41" ht="16.5" customHeight="1">
      <c r="B4" s="100"/>
      <c r="C4" s="100"/>
      <c r="D4" s="101"/>
      <c r="E4" s="101"/>
      <c r="F4" s="101"/>
      <c r="G4" s="101"/>
      <c r="H4" s="101"/>
      <c r="I4" s="102"/>
      <c r="J4" s="101"/>
      <c r="K4" s="101"/>
      <c r="L4" s="101"/>
      <c r="M4" s="101"/>
      <c r="N4" s="101"/>
      <c r="O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</row>
    <row r="5" spans="1:41" ht="16.5" customHeight="1">
      <c r="B5" s="103" t="s">
        <v>7155</v>
      </c>
      <c r="C5" s="103"/>
      <c r="D5" s="86"/>
      <c r="E5" s="101"/>
      <c r="F5" s="101"/>
      <c r="G5" s="101"/>
      <c r="H5" s="104" t="s">
        <v>7149</v>
      </c>
      <c r="I5" s="102"/>
      <c r="J5" s="101"/>
      <c r="K5" s="101"/>
      <c r="L5" s="101"/>
      <c r="M5" s="101"/>
      <c r="N5" s="101"/>
      <c r="O5" s="91"/>
      <c r="Q5" s="86"/>
      <c r="R5" s="101"/>
      <c r="S5" s="101"/>
      <c r="T5" s="101"/>
      <c r="U5" s="104" t="s">
        <v>7152</v>
      </c>
      <c r="V5" s="101"/>
      <c r="W5" s="101"/>
      <c r="X5" s="101"/>
      <c r="Y5" s="101"/>
      <c r="Z5" s="101"/>
      <c r="AA5" s="101"/>
      <c r="AB5" s="91"/>
      <c r="AD5" s="86"/>
      <c r="AE5" s="101"/>
      <c r="AF5" s="101"/>
      <c r="AG5" s="101"/>
      <c r="AH5" s="104" t="s">
        <v>7153</v>
      </c>
      <c r="AI5" s="101"/>
      <c r="AJ5" s="101"/>
      <c r="AK5" s="101"/>
      <c r="AL5" s="101"/>
      <c r="AM5" s="101"/>
      <c r="AN5" s="101"/>
      <c r="AO5" s="91"/>
    </row>
    <row r="6" spans="1:41" ht="16.5" customHeight="1">
      <c r="B6" s="105"/>
      <c r="C6" s="105"/>
      <c r="D6" s="95">
        <v>2000</v>
      </c>
      <c r="E6" s="95">
        <v>2005</v>
      </c>
      <c r="F6" s="95">
        <v>2010</v>
      </c>
      <c r="G6" s="95">
        <v>2015</v>
      </c>
      <c r="H6" s="106">
        <v>2016</v>
      </c>
      <c r="I6" s="107">
        <v>2020</v>
      </c>
      <c r="J6" s="105">
        <v>2025</v>
      </c>
      <c r="K6" s="105">
        <v>2030</v>
      </c>
      <c r="L6" s="105">
        <v>2035</v>
      </c>
      <c r="M6" s="105">
        <v>2040</v>
      </c>
      <c r="N6" s="105">
        <v>2045</v>
      </c>
      <c r="O6" s="105">
        <v>2050</v>
      </c>
      <c r="Q6" s="95">
        <v>2000</v>
      </c>
      <c r="R6" s="95">
        <v>2005</v>
      </c>
      <c r="S6" s="95">
        <v>2010</v>
      </c>
      <c r="T6" s="95">
        <v>2015</v>
      </c>
      <c r="U6" s="106">
        <v>2016</v>
      </c>
      <c r="V6" s="105">
        <v>2020</v>
      </c>
      <c r="W6" s="105">
        <v>2025</v>
      </c>
      <c r="X6" s="105">
        <v>2030</v>
      </c>
      <c r="Y6" s="105">
        <v>2035</v>
      </c>
      <c r="Z6" s="105">
        <v>2040</v>
      </c>
      <c r="AA6" s="105">
        <v>2045</v>
      </c>
      <c r="AB6" s="105">
        <v>2050</v>
      </c>
      <c r="AD6" s="95">
        <v>2000</v>
      </c>
      <c r="AE6" s="95">
        <v>2005</v>
      </c>
      <c r="AF6" s="95">
        <v>2010</v>
      </c>
      <c r="AG6" s="95">
        <v>2015</v>
      </c>
      <c r="AH6" s="106">
        <v>2016</v>
      </c>
      <c r="AI6" s="105">
        <v>2020</v>
      </c>
      <c r="AJ6" s="105">
        <v>2025</v>
      </c>
      <c r="AK6" s="105">
        <v>2030</v>
      </c>
      <c r="AL6" s="105">
        <v>2035</v>
      </c>
      <c r="AM6" s="105">
        <v>2040</v>
      </c>
      <c r="AN6" s="105">
        <v>2045</v>
      </c>
      <c r="AO6" s="105">
        <v>2050</v>
      </c>
    </row>
    <row r="7" spans="1:41" ht="16.5" customHeight="1">
      <c r="B7" s="108" t="s">
        <v>7156</v>
      </c>
      <c r="C7" s="109"/>
      <c r="D7" s="110"/>
      <c r="E7" s="110"/>
      <c r="F7" s="110"/>
      <c r="G7" s="110"/>
      <c r="H7" s="110"/>
      <c r="I7" s="111"/>
      <c r="J7" s="110"/>
      <c r="K7" s="110"/>
      <c r="L7" s="110"/>
      <c r="M7" s="110"/>
      <c r="N7" s="110"/>
      <c r="O7" s="112"/>
      <c r="Q7" s="110"/>
      <c r="R7" s="110"/>
      <c r="S7" s="110"/>
      <c r="T7" s="110"/>
      <c r="U7" s="113"/>
      <c r="V7" s="110"/>
      <c r="W7" s="110"/>
      <c r="X7" s="110"/>
      <c r="Y7" s="110"/>
      <c r="Z7" s="110"/>
      <c r="AA7" s="110"/>
      <c r="AB7" s="112"/>
      <c r="AD7" s="110"/>
      <c r="AE7" s="110"/>
      <c r="AF7" s="110"/>
      <c r="AG7" s="110"/>
      <c r="AH7" s="113"/>
      <c r="AI7" s="110"/>
      <c r="AJ7" s="110"/>
      <c r="AK7" s="110"/>
      <c r="AL7" s="110"/>
      <c r="AM7" s="110"/>
      <c r="AN7" s="110"/>
      <c r="AO7" s="112"/>
    </row>
    <row r="8" spans="1:41" ht="16.5" customHeight="1">
      <c r="B8" s="114" t="s">
        <v>7157</v>
      </c>
      <c r="C8" s="115"/>
      <c r="D8" s="116">
        <v>1041.0989999999999</v>
      </c>
      <c r="E8" s="116">
        <v>1311.8789999999999</v>
      </c>
      <c r="F8" s="116">
        <v>1604.825</v>
      </c>
      <c r="G8" s="116">
        <v>1860.3679999999999</v>
      </c>
      <c r="H8" s="117">
        <v>1914.864</v>
      </c>
      <c r="I8" s="118">
        <v>2170.2199999999998</v>
      </c>
      <c r="J8" s="116">
        <v>2495.9279999999999</v>
      </c>
      <c r="K8" s="116">
        <v>2806.239</v>
      </c>
      <c r="L8" s="116">
        <v>3102.2570000000001</v>
      </c>
      <c r="M8" s="116">
        <v>3392.7060000000001</v>
      </c>
      <c r="N8" s="116">
        <v>3679.7359999999999</v>
      </c>
      <c r="O8" s="119">
        <v>3960.2040000000002</v>
      </c>
      <c r="P8" s="120"/>
      <c r="Q8" s="116">
        <v>1041.0989999999999</v>
      </c>
      <c r="R8" s="116">
        <v>1311.8789999999999</v>
      </c>
      <c r="S8" s="116">
        <v>1604.825</v>
      </c>
      <c r="T8" s="116">
        <v>1860.3679999999999</v>
      </c>
      <c r="U8" s="121">
        <v>1914.864</v>
      </c>
      <c r="V8" s="116">
        <v>2170.2199999999998</v>
      </c>
      <c r="W8" s="116">
        <v>2495.9279999999999</v>
      </c>
      <c r="X8" s="116">
        <v>2806.239</v>
      </c>
      <c r="Y8" s="116">
        <v>3102.2570000000001</v>
      </c>
      <c r="Z8" s="116">
        <v>3392.7060000000001</v>
      </c>
      <c r="AA8" s="116">
        <v>3679.7359999999999</v>
      </c>
      <c r="AB8" s="119">
        <v>3960.2040000000002</v>
      </c>
      <c r="AC8" s="120"/>
      <c r="AD8" s="116">
        <v>1041.0989999999999</v>
      </c>
      <c r="AE8" s="116">
        <v>1311.8789999999999</v>
      </c>
      <c r="AF8" s="116">
        <v>1604.825</v>
      </c>
      <c r="AG8" s="116">
        <v>1860.3679999999999</v>
      </c>
      <c r="AH8" s="121">
        <v>1914.864</v>
      </c>
      <c r="AI8" s="116">
        <v>2170.2199999999998</v>
      </c>
      <c r="AJ8" s="116">
        <v>2495.9279999999999</v>
      </c>
      <c r="AK8" s="116">
        <v>2806.239</v>
      </c>
      <c r="AL8" s="116">
        <v>3102.2570000000001</v>
      </c>
      <c r="AM8" s="116">
        <v>3392.7060000000001</v>
      </c>
      <c r="AN8" s="116">
        <v>3679.7359999999999</v>
      </c>
      <c r="AO8" s="119">
        <v>3960.2040000000002</v>
      </c>
    </row>
    <row r="9" spans="1:41" ht="16.5" customHeight="1">
      <c r="B9" s="122" t="s">
        <v>7158</v>
      </c>
      <c r="C9" s="123"/>
      <c r="D9" s="124">
        <v>47.387</v>
      </c>
      <c r="E9" s="124">
        <v>48.709000000000003</v>
      </c>
      <c r="F9" s="124">
        <v>49.552</v>
      </c>
      <c r="G9" s="124">
        <v>50.594000000000001</v>
      </c>
      <c r="H9" s="117">
        <v>50.790999999999997</v>
      </c>
      <c r="I9" s="125">
        <v>51.506999999999998</v>
      </c>
      <c r="J9" s="124">
        <v>52.219000000000001</v>
      </c>
      <c r="K9" s="124">
        <v>52.701999999999998</v>
      </c>
      <c r="L9" s="124">
        <v>52.805999999999997</v>
      </c>
      <c r="M9" s="124">
        <v>52.41</v>
      </c>
      <c r="N9" s="124">
        <v>51.585999999999999</v>
      </c>
      <c r="O9" s="126">
        <v>50.457000000000001</v>
      </c>
      <c r="P9" s="120"/>
      <c r="Q9" s="124">
        <v>47.387</v>
      </c>
      <c r="R9" s="124">
        <v>48.709000000000003</v>
      </c>
      <c r="S9" s="124">
        <v>49.552</v>
      </c>
      <c r="T9" s="124">
        <v>50.594000000000001</v>
      </c>
      <c r="U9" s="121">
        <v>50.790999999999997</v>
      </c>
      <c r="V9" s="124">
        <v>51.506999999999998</v>
      </c>
      <c r="W9" s="124">
        <v>52.219000000000001</v>
      </c>
      <c r="X9" s="124">
        <v>52.701999999999998</v>
      </c>
      <c r="Y9" s="124">
        <v>52.805999999999997</v>
      </c>
      <c r="Z9" s="124">
        <v>52.41</v>
      </c>
      <c r="AA9" s="124">
        <v>51.585999999999999</v>
      </c>
      <c r="AB9" s="126">
        <v>50.457000000000001</v>
      </c>
      <c r="AC9" s="120"/>
      <c r="AD9" s="124">
        <v>47.387</v>
      </c>
      <c r="AE9" s="124">
        <v>48.709000000000003</v>
      </c>
      <c r="AF9" s="124">
        <v>49.552</v>
      </c>
      <c r="AG9" s="124">
        <v>50.594000000000001</v>
      </c>
      <c r="AH9" s="121">
        <v>50.790999999999997</v>
      </c>
      <c r="AI9" s="124">
        <v>51.506999999999998</v>
      </c>
      <c r="AJ9" s="124">
        <v>52.219000000000001</v>
      </c>
      <c r="AK9" s="124">
        <v>52.701999999999998</v>
      </c>
      <c r="AL9" s="124">
        <v>52.805999999999997</v>
      </c>
      <c r="AM9" s="124">
        <v>52.41</v>
      </c>
      <c r="AN9" s="124">
        <v>51.585999999999999</v>
      </c>
      <c r="AO9" s="126">
        <v>50.457000000000001</v>
      </c>
    </row>
    <row r="10" spans="1:41" ht="16.5" customHeight="1">
      <c r="B10" s="127" t="s">
        <v>7159</v>
      </c>
      <c r="C10" s="115"/>
      <c r="D10" s="116">
        <v>21970.133999999998</v>
      </c>
      <c r="E10" s="116">
        <v>26932.983</v>
      </c>
      <c r="F10" s="116">
        <v>32386.683000000001</v>
      </c>
      <c r="G10" s="116">
        <v>36770.525000000001</v>
      </c>
      <c r="H10" s="117">
        <v>37700.847999999998</v>
      </c>
      <c r="I10" s="118">
        <v>42134.476000000002</v>
      </c>
      <c r="J10" s="116">
        <v>47797.317999999999</v>
      </c>
      <c r="K10" s="116">
        <v>53247.290999999997</v>
      </c>
      <c r="L10" s="116">
        <v>58748.194000000003</v>
      </c>
      <c r="M10" s="116">
        <v>64733.947</v>
      </c>
      <c r="N10" s="116">
        <v>71332.065000000002</v>
      </c>
      <c r="O10" s="119">
        <v>78486.710999999996</v>
      </c>
      <c r="P10" s="120"/>
      <c r="Q10" s="116">
        <v>21970.133999999998</v>
      </c>
      <c r="R10" s="116">
        <v>26932.983</v>
      </c>
      <c r="S10" s="116">
        <v>32386.683000000001</v>
      </c>
      <c r="T10" s="116">
        <v>36770.525000000001</v>
      </c>
      <c r="U10" s="121">
        <v>37700.847999999998</v>
      </c>
      <c r="V10" s="116">
        <v>42134.476000000002</v>
      </c>
      <c r="W10" s="116">
        <v>47797.317999999999</v>
      </c>
      <c r="X10" s="116">
        <v>53247.290999999997</v>
      </c>
      <c r="Y10" s="116">
        <v>58748.194000000003</v>
      </c>
      <c r="Z10" s="116">
        <v>64733.947</v>
      </c>
      <c r="AA10" s="116">
        <v>71332.065000000002</v>
      </c>
      <c r="AB10" s="119">
        <v>78486.710999999996</v>
      </c>
      <c r="AC10" s="120"/>
      <c r="AD10" s="116">
        <v>21970.133999999998</v>
      </c>
      <c r="AE10" s="116">
        <v>26932.983</v>
      </c>
      <c r="AF10" s="116">
        <v>32386.683000000001</v>
      </c>
      <c r="AG10" s="116">
        <v>36770.525000000001</v>
      </c>
      <c r="AH10" s="121">
        <v>37700.847999999998</v>
      </c>
      <c r="AI10" s="116">
        <v>42134.476000000002</v>
      </c>
      <c r="AJ10" s="116">
        <v>47797.317999999999</v>
      </c>
      <c r="AK10" s="116">
        <v>53247.290999999997</v>
      </c>
      <c r="AL10" s="116">
        <v>58748.194000000003</v>
      </c>
      <c r="AM10" s="116">
        <v>64733.947</v>
      </c>
      <c r="AN10" s="116">
        <v>71332.065000000002</v>
      </c>
      <c r="AO10" s="119">
        <v>78486.710999999996</v>
      </c>
    </row>
    <row r="11" spans="1:41" ht="16.5" customHeight="1">
      <c r="B11" s="128" t="s">
        <v>7160</v>
      </c>
      <c r="C11" s="129"/>
      <c r="D11" s="130">
        <v>190.24199999999999</v>
      </c>
      <c r="E11" s="130">
        <v>213.96199999999999</v>
      </c>
      <c r="F11" s="130">
        <v>253.9</v>
      </c>
      <c r="G11" s="130">
        <v>276.55399999999997</v>
      </c>
      <c r="H11" s="130">
        <v>285.08800000000002</v>
      </c>
      <c r="I11" s="131">
        <v>304.20600000000002</v>
      </c>
      <c r="J11" s="130">
        <v>314.52300000000002</v>
      </c>
      <c r="K11" s="130">
        <v>317.72000000000003</v>
      </c>
      <c r="L11" s="130">
        <v>324.726</v>
      </c>
      <c r="M11" s="130">
        <v>328.54899999999998</v>
      </c>
      <c r="N11" s="130">
        <v>331.20800000000003</v>
      </c>
      <c r="O11" s="132">
        <v>334.99400000000003</v>
      </c>
      <c r="P11" s="120"/>
      <c r="Q11" s="130">
        <v>190.24199999999999</v>
      </c>
      <c r="R11" s="130">
        <v>213.96199999999999</v>
      </c>
      <c r="S11" s="130">
        <v>253.9</v>
      </c>
      <c r="T11" s="130">
        <v>276.55399999999997</v>
      </c>
      <c r="U11" s="133">
        <v>285.08800000000002</v>
      </c>
      <c r="V11" s="130">
        <v>297.85399999999998</v>
      </c>
      <c r="W11" s="130">
        <v>304.49799999999999</v>
      </c>
      <c r="X11" s="130">
        <v>301.87799999999999</v>
      </c>
      <c r="Y11" s="130">
        <v>304.27100000000002</v>
      </c>
      <c r="Z11" s="130">
        <v>304.66800000000001</v>
      </c>
      <c r="AA11" s="130">
        <v>304.27800000000002</v>
      </c>
      <c r="AB11" s="132">
        <v>305.81200000000001</v>
      </c>
      <c r="AC11" s="120"/>
      <c r="AD11" s="130">
        <v>190.24199999999999</v>
      </c>
      <c r="AE11" s="130">
        <v>213.96199999999999</v>
      </c>
      <c r="AF11" s="130">
        <v>253.9</v>
      </c>
      <c r="AG11" s="130">
        <v>276.55399999999997</v>
      </c>
      <c r="AH11" s="133">
        <v>285.089</v>
      </c>
      <c r="AI11" s="130">
        <v>288.54700000000003</v>
      </c>
      <c r="AJ11" s="130">
        <v>286.02</v>
      </c>
      <c r="AK11" s="130">
        <v>284.99400000000003</v>
      </c>
      <c r="AL11" s="130">
        <v>278.87</v>
      </c>
      <c r="AM11" s="130">
        <v>272.14100000000002</v>
      </c>
      <c r="AN11" s="130">
        <v>272.54599999999999</v>
      </c>
      <c r="AO11" s="132">
        <v>272.66300000000001</v>
      </c>
    </row>
    <row r="12" spans="1:41" ht="16.5" customHeight="1">
      <c r="B12" s="114" t="s">
        <v>7161</v>
      </c>
      <c r="C12" s="115"/>
      <c r="D12" s="116">
        <v>4.0149999999999997</v>
      </c>
      <c r="E12" s="116">
        <v>4.3929999999999998</v>
      </c>
      <c r="F12" s="116">
        <v>5.1239999999999997</v>
      </c>
      <c r="G12" s="116">
        <v>5.4660000000000002</v>
      </c>
      <c r="H12" s="117">
        <v>5.6130000000000004</v>
      </c>
      <c r="I12" s="118">
        <v>5.9059999999999997</v>
      </c>
      <c r="J12" s="116">
        <v>6.0229999999999997</v>
      </c>
      <c r="K12" s="116">
        <v>6.0289999999999999</v>
      </c>
      <c r="L12" s="116">
        <v>6.149</v>
      </c>
      <c r="M12" s="116">
        <v>6.2690000000000001</v>
      </c>
      <c r="N12" s="116">
        <v>6.42</v>
      </c>
      <c r="O12" s="119">
        <v>6.6390000000000002</v>
      </c>
      <c r="P12" s="120"/>
      <c r="Q12" s="116">
        <v>4.0149999999999997</v>
      </c>
      <c r="R12" s="116">
        <v>4.3929999999999998</v>
      </c>
      <c r="S12" s="116">
        <v>5.1239999999999997</v>
      </c>
      <c r="T12" s="116">
        <v>5.4660000000000002</v>
      </c>
      <c r="U12" s="121">
        <v>5.6130000000000004</v>
      </c>
      <c r="V12" s="116">
        <v>5.7830000000000004</v>
      </c>
      <c r="W12" s="116">
        <v>5.8310000000000004</v>
      </c>
      <c r="X12" s="116">
        <v>5.7279999999999998</v>
      </c>
      <c r="Y12" s="116">
        <v>5.7619999999999996</v>
      </c>
      <c r="Z12" s="116">
        <v>5.8129999999999997</v>
      </c>
      <c r="AA12" s="116">
        <v>5.8979999999999997</v>
      </c>
      <c r="AB12" s="119">
        <v>6.0609999999999999</v>
      </c>
      <c r="AC12" s="120"/>
      <c r="AD12" s="116">
        <v>4.0149999999999997</v>
      </c>
      <c r="AE12" s="116">
        <v>4.3929999999999998</v>
      </c>
      <c r="AF12" s="116">
        <v>5.1239999999999997</v>
      </c>
      <c r="AG12" s="116">
        <v>5.4660000000000002</v>
      </c>
      <c r="AH12" s="121">
        <v>5.6130000000000004</v>
      </c>
      <c r="AI12" s="116">
        <v>5.6020000000000003</v>
      </c>
      <c r="AJ12" s="116">
        <v>5.4770000000000003</v>
      </c>
      <c r="AK12" s="116">
        <v>5.4080000000000004</v>
      </c>
      <c r="AL12" s="116">
        <v>5.2809999999999997</v>
      </c>
      <c r="AM12" s="116">
        <v>5.1929999999999996</v>
      </c>
      <c r="AN12" s="116">
        <v>5.2830000000000004</v>
      </c>
      <c r="AO12" s="119">
        <v>5.4039999999999999</v>
      </c>
    </row>
    <row r="13" spans="1:41" ht="16.5" customHeight="1">
      <c r="B13" s="134" t="s">
        <v>7162</v>
      </c>
      <c r="C13" s="135"/>
      <c r="D13" s="136">
        <v>182.732</v>
      </c>
      <c r="E13" s="136">
        <v>163.096</v>
      </c>
      <c r="F13" s="136">
        <v>158.21</v>
      </c>
      <c r="G13" s="136">
        <v>148.655</v>
      </c>
      <c r="H13" s="117">
        <v>148.88200000000001</v>
      </c>
      <c r="I13" s="137">
        <v>140.173</v>
      </c>
      <c r="J13" s="136">
        <v>126.014</v>
      </c>
      <c r="K13" s="136">
        <v>113.21899999999999</v>
      </c>
      <c r="L13" s="136">
        <v>104.67400000000001</v>
      </c>
      <c r="M13" s="136">
        <v>96.84</v>
      </c>
      <c r="N13" s="136">
        <v>90.009</v>
      </c>
      <c r="O13" s="138">
        <v>84.59</v>
      </c>
      <c r="P13" s="120"/>
      <c r="Q13" s="136">
        <v>182.732</v>
      </c>
      <c r="R13" s="136">
        <v>163.096</v>
      </c>
      <c r="S13" s="136">
        <v>158.21</v>
      </c>
      <c r="T13" s="136">
        <v>148.655</v>
      </c>
      <c r="U13" s="121">
        <v>148.88200000000001</v>
      </c>
      <c r="V13" s="136">
        <v>137.24600000000001</v>
      </c>
      <c r="W13" s="136">
        <v>121.998</v>
      </c>
      <c r="X13" s="136">
        <v>107.574</v>
      </c>
      <c r="Y13" s="136">
        <v>98.081000000000003</v>
      </c>
      <c r="Z13" s="136">
        <v>89.801000000000002</v>
      </c>
      <c r="AA13" s="136">
        <v>82.69</v>
      </c>
      <c r="AB13" s="138">
        <v>77.221000000000004</v>
      </c>
      <c r="AC13" s="120"/>
      <c r="AD13" s="136">
        <v>182.732</v>
      </c>
      <c r="AE13" s="136">
        <v>163.096</v>
      </c>
      <c r="AF13" s="136">
        <v>158.21</v>
      </c>
      <c r="AG13" s="136">
        <v>148.655</v>
      </c>
      <c r="AH13" s="121">
        <v>148.88200000000001</v>
      </c>
      <c r="AI13" s="136">
        <v>132.958</v>
      </c>
      <c r="AJ13" s="136">
        <v>114.595</v>
      </c>
      <c r="AK13" s="136">
        <v>101.557</v>
      </c>
      <c r="AL13" s="136">
        <v>89.893000000000001</v>
      </c>
      <c r="AM13" s="136">
        <v>80.213999999999999</v>
      </c>
      <c r="AN13" s="136">
        <v>74.066999999999993</v>
      </c>
      <c r="AO13" s="138">
        <v>68.850999999999999</v>
      </c>
    </row>
    <row r="14" spans="1:41" ht="16.5" customHeight="1">
      <c r="B14" s="128" t="s">
        <v>7163</v>
      </c>
      <c r="C14" s="139"/>
      <c r="D14" s="130">
        <v>127.107</v>
      </c>
      <c r="E14" s="130">
        <v>140.453</v>
      </c>
      <c r="F14" s="130">
        <v>157.69</v>
      </c>
      <c r="G14" s="130">
        <v>173.21799999999999</v>
      </c>
      <c r="H14" s="130">
        <v>178.709</v>
      </c>
      <c r="I14" s="131">
        <v>194.214</v>
      </c>
      <c r="J14" s="130">
        <v>205.732</v>
      </c>
      <c r="K14" s="130">
        <v>213.358</v>
      </c>
      <c r="L14" s="130">
        <v>220.71199999999999</v>
      </c>
      <c r="M14" s="130">
        <v>225.96299999999999</v>
      </c>
      <c r="N14" s="130">
        <v>231.50800000000001</v>
      </c>
      <c r="O14" s="132">
        <v>235.393</v>
      </c>
      <c r="P14" s="120"/>
      <c r="Q14" s="130">
        <v>127.107</v>
      </c>
      <c r="R14" s="130">
        <v>140.453</v>
      </c>
      <c r="S14" s="130">
        <v>157.69</v>
      </c>
      <c r="T14" s="130">
        <v>173.21799999999999</v>
      </c>
      <c r="U14" s="133">
        <v>178.709</v>
      </c>
      <c r="V14" s="130">
        <v>189.095</v>
      </c>
      <c r="W14" s="130">
        <v>197.77199999999999</v>
      </c>
      <c r="X14" s="130">
        <v>201.55199999999999</v>
      </c>
      <c r="Y14" s="130">
        <v>205.773</v>
      </c>
      <c r="Z14" s="130">
        <v>208.59</v>
      </c>
      <c r="AA14" s="130">
        <v>211.96299999999999</v>
      </c>
      <c r="AB14" s="132">
        <v>214.2</v>
      </c>
      <c r="AC14" s="120"/>
      <c r="AD14" s="130">
        <v>127.107</v>
      </c>
      <c r="AE14" s="130">
        <v>140.453</v>
      </c>
      <c r="AF14" s="130">
        <v>157.69</v>
      </c>
      <c r="AG14" s="130">
        <v>173.21799999999999</v>
      </c>
      <c r="AH14" s="133">
        <v>178.709</v>
      </c>
      <c r="AI14" s="130">
        <v>181.91300000000001</v>
      </c>
      <c r="AJ14" s="130">
        <v>185.88800000000001</v>
      </c>
      <c r="AK14" s="130">
        <v>185.56299999999999</v>
      </c>
      <c r="AL14" s="130">
        <v>186.328</v>
      </c>
      <c r="AM14" s="130">
        <v>185.98599999999999</v>
      </c>
      <c r="AN14" s="130">
        <v>186.40199999999999</v>
      </c>
      <c r="AO14" s="132">
        <v>186.04499999999999</v>
      </c>
    </row>
    <row r="15" spans="1:41" ht="16.5" customHeight="1">
      <c r="B15" s="127" t="s">
        <v>7164</v>
      </c>
      <c r="C15" s="140"/>
      <c r="D15" s="116">
        <v>2.6819999999999999</v>
      </c>
      <c r="E15" s="116">
        <v>2.8839999999999999</v>
      </c>
      <c r="F15" s="116">
        <v>3.1819999999999999</v>
      </c>
      <c r="G15" s="116">
        <v>3.4239999999999999</v>
      </c>
      <c r="H15" s="117">
        <v>3.5190000000000001</v>
      </c>
      <c r="I15" s="118">
        <v>3.7709999999999999</v>
      </c>
      <c r="J15" s="116">
        <v>3.94</v>
      </c>
      <c r="K15" s="116">
        <v>4.048</v>
      </c>
      <c r="L15" s="116">
        <v>4.18</v>
      </c>
      <c r="M15" s="116">
        <v>4.3109999999999999</v>
      </c>
      <c r="N15" s="116">
        <v>4.4880000000000004</v>
      </c>
      <c r="O15" s="119">
        <v>4.665</v>
      </c>
      <c r="P15" s="120"/>
      <c r="Q15" s="116">
        <v>2.6819999999999999</v>
      </c>
      <c r="R15" s="116">
        <v>2.8839999999999999</v>
      </c>
      <c r="S15" s="116">
        <v>3.1819999999999999</v>
      </c>
      <c r="T15" s="116">
        <v>3.4239999999999999</v>
      </c>
      <c r="U15" s="121">
        <v>3.5190000000000001</v>
      </c>
      <c r="V15" s="116">
        <v>3.6709999999999998</v>
      </c>
      <c r="W15" s="116">
        <v>3.7869999999999999</v>
      </c>
      <c r="X15" s="116">
        <v>3.8239999999999998</v>
      </c>
      <c r="Y15" s="116">
        <v>3.8969999999999998</v>
      </c>
      <c r="Z15" s="116">
        <v>3.98</v>
      </c>
      <c r="AA15" s="116">
        <v>4.109</v>
      </c>
      <c r="AB15" s="119">
        <v>4.2450000000000001</v>
      </c>
      <c r="AC15" s="120"/>
      <c r="AD15" s="116">
        <v>2.6819999999999999</v>
      </c>
      <c r="AE15" s="116">
        <v>2.8839999999999999</v>
      </c>
      <c r="AF15" s="116">
        <v>3.1819999999999999</v>
      </c>
      <c r="AG15" s="116">
        <v>3.4239999999999999</v>
      </c>
      <c r="AH15" s="121">
        <v>3.5190000000000001</v>
      </c>
      <c r="AI15" s="116">
        <v>3.532</v>
      </c>
      <c r="AJ15" s="116">
        <v>3.56</v>
      </c>
      <c r="AK15" s="116">
        <v>3.5209999999999999</v>
      </c>
      <c r="AL15" s="116">
        <v>3.5289999999999999</v>
      </c>
      <c r="AM15" s="116">
        <v>3.5489999999999999</v>
      </c>
      <c r="AN15" s="116">
        <v>3.613</v>
      </c>
      <c r="AO15" s="119">
        <v>3.6869999999999998</v>
      </c>
    </row>
    <row r="16" spans="1:41" ht="16.5" customHeight="1">
      <c r="B16" s="141" t="s">
        <v>7165</v>
      </c>
      <c r="C16" s="142"/>
      <c r="D16" s="143">
        <v>122.089</v>
      </c>
      <c r="E16" s="143">
        <v>107.062</v>
      </c>
      <c r="F16" s="143">
        <v>98.26</v>
      </c>
      <c r="G16" s="143">
        <v>93.11</v>
      </c>
      <c r="H16" s="144">
        <v>93.326999999999998</v>
      </c>
      <c r="I16" s="145">
        <v>89.49</v>
      </c>
      <c r="J16" s="143">
        <v>82.427000000000007</v>
      </c>
      <c r="K16" s="143">
        <v>76.03</v>
      </c>
      <c r="L16" s="143">
        <v>71.146000000000001</v>
      </c>
      <c r="M16" s="143">
        <v>66.602999999999994</v>
      </c>
      <c r="N16" s="143">
        <v>62.914000000000001</v>
      </c>
      <c r="O16" s="146">
        <v>59.44</v>
      </c>
      <c r="P16" s="120"/>
      <c r="Q16" s="143">
        <v>122.089</v>
      </c>
      <c r="R16" s="143">
        <v>107.062</v>
      </c>
      <c r="S16" s="143">
        <v>98.26</v>
      </c>
      <c r="T16" s="143">
        <v>93.11</v>
      </c>
      <c r="U16" s="147">
        <v>93.326999999999998</v>
      </c>
      <c r="V16" s="143">
        <v>87.132000000000005</v>
      </c>
      <c r="W16" s="143">
        <v>79.238</v>
      </c>
      <c r="X16" s="143">
        <v>71.822999999999993</v>
      </c>
      <c r="Y16" s="143">
        <v>66.33</v>
      </c>
      <c r="Z16" s="143">
        <v>61.481999999999999</v>
      </c>
      <c r="AA16" s="143">
        <v>57.603000000000002</v>
      </c>
      <c r="AB16" s="146">
        <v>54.088000000000001</v>
      </c>
      <c r="AC16" s="120"/>
      <c r="AD16" s="143">
        <v>122.089</v>
      </c>
      <c r="AE16" s="143">
        <v>107.062</v>
      </c>
      <c r="AF16" s="143">
        <v>98.26</v>
      </c>
      <c r="AG16" s="143">
        <v>93.11</v>
      </c>
      <c r="AH16" s="147">
        <v>93.326999999999998</v>
      </c>
      <c r="AI16" s="143">
        <v>83.822000000000003</v>
      </c>
      <c r="AJ16" s="143">
        <v>74.477000000000004</v>
      </c>
      <c r="AK16" s="143">
        <v>66.125</v>
      </c>
      <c r="AL16" s="143">
        <v>60.061999999999998</v>
      </c>
      <c r="AM16" s="143">
        <v>54.819000000000003</v>
      </c>
      <c r="AN16" s="143">
        <v>50.655999999999999</v>
      </c>
      <c r="AO16" s="146">
        <v>46.978999999999999</v>
      </c>
    </row>
    <row r="17" spans="2:41" ht="16.5" customHeight="1"/>
    <row r="18" spans="2:41" ht="16.5" customHeight="1">
      <c r="B18" s="103" t="s">
        <v>7166</v>
      </c>
      <c r="C18" s="103"/>
      <c r="D18" s="86"/>
      <c r="E18" s="101"/>
      <c r="F18" s="101"/>
      <c r="G18" s="101"/>
      <c r="H18" s="104" t="s">
        <v>7149</v>
      </c>
      <c r="I18" s="102"/>
      <c r="J18" s="101"/>
      <c r="K18" s="101"/>
      <c r="L18" s="101"/>
      <c r="M18" s="101"/>
      <c r="N18" s="101"/>
      <c r="O18" s="91"/>
      <c r="Q18" s="86"/>
      <c r="R18" s="101"/>
      <c r="S18" s="101"/>
      <c r="T18" s="101"/>
      <c r="U18" s="104" t="s">
        <v>7152</v>
      </c>
      <c r="V18" s="101"/>
      <c r="W18" s="101"/>
      <c r="X18" s="101"/>
      <c r="Y18" s="101"/>
      <c r="Z18" s="101"/>
      <c r="AA18" s="101"/>
      <c r="AB18" s="91"/>
      <c r="AD18" s="86"/>
      <c r="AE18" s="101"/>
      <c r="AF18" s="101"/>
      <c r="AG18" s="101"/>
      <c r="AH18" s="104" t="s">
        <v>7153</v>
      </c>
      <c r="AI18" s="101"/>
      <c r="AJ18" s="101"/>
      <c r="AK18" s="101"/>
      <c r="AL18" s="101"/>
      <c r="AM18" s="101"/>
      <c r="AN18" s="101"/>
      <c r="AO18" s="91"/>
    </row>
    <row r="19" spans="2:41" ht="16.5" customHeight="1">
      <c r="D19" s="95">
        <v>2000</v>
      </c>
      <c r="E19" s="95">
        <v>2005</v>
      </c>
      <c r="F19" s="95">
        <v>2010</v>
      </c>
      <c r="G19" s="95">
        <v>2015</v>
      </c>
      <c r="H19" s="106">
        <v>2016</v>
      </c>
      <c r="I19" s="107">
        <v>2020</v>
      </c>
      <c r="J19" s="105">
        <v>2025</v>
      </c>
      <c r="K19" s="105">
        <v>2030</v>
      </c>
      <c r="L19" s="105">
        <v>2035</v>
      </c>
      <c r="M19" s="105">
        <v>2040</v>
      </c>
      <c r="N19" s="105">
        <v>2045</v>
      </c>
      <c r="O19" s="105">
        <v>2050</v>
      </c>
      <c r="Q19" s="95">
        <v>2000</v>
      </c>
      <c r="R19" s="95">
        <v>2005</v>
      </c>
      <c r="S19" s="95">
        <v>2010</v>
      </c>
      <c r="T19" s="95">
        <v>2015</v>
      </c>
      <c r="U19" s="106">
        <v>2016</v>
      </c>
      <c r="V19" s="105">
        <v>2020</v>
      </c>
      <c r="W19" s="105">
        <v>2025</v>
      </c>
      <c r="X19" s="105">
        <v>2030</v>
      </c>
      <c r="Y19" s="105">
        <v>2035</v>
      </c>
      <c r="Z19" s="105">
        <v>2040</v>
      </c>
      <c r="AA19" s="105">
        <v>2045</v>
      </c>
      <c r="AB19" s="105">
        <v>2050</v>
      </c>
      <c r="AD19" s="95">
        <v>2000</v>
      </c>
      <c r="AE19" s="95">
        <v>2005</v>
      </c>
      <c r="AF19" s="95">
        <v>2010</v>
      </c>
      <c r="AG19" s="95">
        <v>2015</v>
      </c>
      <c r="AH19" s="106">
        <v>2016</v>
      </c>
      <c r="AI19" s="105">
        <v>2020</v>
      </c>
      <c r="AJ19" s="105">
        <v>2025</v>
      </c>
      <c r="AK19" s="105">
        <v>2030</v>
      </c>
      <c r="AL19" s="105">
        <v>2035</v>
      </c>
      <c r="AM19" s="105">
        <v>2040</v>
      </c>
      <c r="AN19" s="105">
        <v>2045</v>
      </c>
      <c r="AO19" s="105">
        <v>2050</v>
      </c>
    </row>
    <row r="20" spans="2:41" ht="16.5" customHeight="1">
      <c r="B20" s="148" t="s">
        <v>7167</v>
      </c>
      <c r="C20" s="148"/>
      <c r="D20" s="149">
        <v>34.427</v>
      </c>
      <c r="E20" s="149">
        <v>42.915999999999997</v>
      </c>
      <c r="F20" s="149">
        <v>44.636000000000003</v>
      </c>
      <c r="G20" s="149">
        <v>51.036000000000001</v>
      </c>
      <c r="H20" s="149">
        <v>50.963000000000001</v>
      </c>
      <c r="I20" s="150">
        <v>58.79</v>
      </c>
      <c r="J20" s="149">
        <v>58.774000000000001</v>
      </c>
      <c r="K20" s="149">
        <v>51.302</v>
      </c>
      <c r="L20" s="149">
        <v>48.075000000000003</v>
      </c>
      <c r="M20" s="149">
        <v>44.881</v>
      </c>
      <c r="N20" s="149">
        <v>37.555999999999997</v>
      </c>
      <c r="O20" s="151">
        <v>37.909999999999997</v>
      </c>
      <c r="P20" s="120"/>
      <c r="Q20" s="149">
        <v>34.427</v>
      </c>
      <c r="R20" s="149">
        <v>42.915999999999997</v>
      </c>
      <c r="S20" s="149">
        <v>44.636000000000003</v>
      </c>
      <c r="T20" s="149">
        <v>51.036000000000001</v>
      </c>
      <c r="U20" s="152">
        <v>50.963000000000001</v>
      </c>
      <c r="V20" s="149">
        <v>59.427</v>
      </c>
      <c r="W20" s="149">
        <v>60.673000000000002</v>
      </c>
      <c r="X20" s="149">
        <v>54.743000000000002</v>
      </c>
      <c r="Y20" s="149">
        <v>52.103999999999999</v>
      </c>
      <c r="Z20" s="149">
        <v>49.579000000000001</v>
      </c>
      <c r="AA20" s="149">
        <v>42.75</v>
      </c>
      <c r="AB20" s="151">
        <v>43.512</v>
      </c>
      <c r="AC20" s="120"/>
      <c r="AD20" s="149">
        <v>34.427</v>
      </c>
      <c r="AE20" s="149">
        <v>42.915999999999997</v>
      </c>
      <c r="AF20" s="149">
        <v>44.636000000000003</v>
      </c>
      <c r="AG20" s="149">
        <v>51.036000000000001</v>
      </c>
      <c r="AH20" s="152">
        <v>50.963000000000001</v>
      </c>
      <c r="AI20" s="149">
        <v>60.305</v>
      </c>
      <c r="AJ20" s="149">
        <v>66.388000000000005</v>
      </c>
      <c r="AK20" s="149">
        <v>72.070999999999998</v>
      </c>
      <c r="AL20" s="149">
        <v>74.947999999999993</v>
      </c>
      <c r="AM20" s="149">
        <v>80.319000000000003</v>
      </c>
      <c r="AN20" s="149">
        <v>85.6</v>
      </c>
      <c r="AO20" s="151">
        <v>93.1</v>
      </c>
    </row>
    <row r="21" spans="2:41" ht="16.5" customHeight="1">
      <c r="B21" s="153" t="s">
        <v>7168</v>
      </c>
      <c r="C21" s="154"/>
      <c r="D21" s="155">
        <v>3.6379999999999999</v>
      </c>
      <c r="E21" s="155">
        <v>1.2609999999999999</v>
      </c>
      <c r="F21" s="155">
        <v>0.95899999999999996</v>
      </c>
      <c r="G21" s="155">
        <v>0.78500000000000003</v>
      </c>
      <c r="H21" s="156">
        <v>0.76800000000000002</v>
      </c>
      <c r="I21" s="157">
        <v>0.76800000000000002</v>
      </c>
      <c r="J21" s="155">
        <v>0.76800000000000002</v>
      </c>
      <c r="K21" s="155">
        <v>0.76800000000000002</v>
      </c>
      <c r="L21" s="155">
        <v>0.76800000000000002</v>
      </c>
      <c r="M21" s="155">
        <v>0.76800000000000002</v>
      </c>
      <c r="N21" s="155">
        <v>0.76800000000000002</v>
      </c>
      <c r="O21" s="158">
        <v>0.76800000000000002</v>
      </c>
      <c r="P21" s="120"/>
      <c r="Q21" s="155">
        <v>3.6379999999999999</v>
      </c>
      <c r="R21" s="155">
        <v>1.2609999999999999</v>
      </c>
      <c r="S21" s="155">
        <v>0.95899999999999996</v>
      </c>
      <c r="T21" s="155">
        <v>0.78500000000000003</v>
      </c>
      <c r="U21" s="159">
        <v>0.76800000000000002</v>
      </c>
      <c r="V21" s="155">
        <v>0.78500000000000003</v>
      </c>
      <c r="W21" s="155">
        <v>0.78500000000000003</v>
      </c>
      <c r="X21" s="155">
        <v>0.78500000000000003</v>
      </c>
      <c r="Y21" s="155">
        <v>0.78500000000000003</v>
      </c>
      <c r="Z21" s="155">
        <v>0.78500000000000003</v>
      </c>
      <c r="AA21" s="155">
        <v>0.78500000000000003</v>
      </c>
      <c r="AB21" s="158">
        <v>0.78500000000000003</v>
      </c>
      <c r="AC21" s="120"/>
      <c r="AD21" s="155">
        <v>3.6379999999999999</v>
      </c>
      <c r="AE21" s="155">
        <v>1.2609999999999999</v>
      </c>
      <c r="AF21" s="155">
        <v>0.95899999999999996</v>
      </c>
      <c r="AG21" s="155">
        <v>0.78500000000000003</v>
      </c>
      <c r="AH21" s="159">
        <v>0.76800000000000002</v>
      </c>
      <c r="AI21" s="155">
        <v>0.78500000000000003</v>
      </c>
      <c r="AJ21" s="155">
        <v>0.78500000000000003</v>
      </c>
      <c r="AK21" s="155">
        <v>0.78500000000000003</v>
      </c>
      <c r="AL21" s="155">
        <v>0.78500000000000003</v>
      </c>
      <c r="AM21" s="155">
        <v>0.78500000000000003</v>
      </c>
      <c r="AN21" s="155">
        <v>0.78500000000000003</v>
      </c>
      <c r="AO21" s="158">
        <v>0.78500000000000003</v>
      </c>
    </row>
    <row r="22" spans="2:41" ht="16.5" customHeight="1">
      <c r="B22" s="160" t="s">
        <v>7169</v>
      </c>
      <c r="C22" s="161"/>
      <c r="D22" s="162">
        <v>0.67</v>
      </c>
      <c r="E22" s="162">
        <v>0.53400000000000003</v>
      </c>
      <c r="F22" s="162">
        <v>0.69799999999999995</v>
      </c>
      <c r="G22" s="162">
        <v>0.65800000000000003</v>
      </c>
      <c r="H22" s="163">
        <v>0.68899999999999995</v>
      </c>
      <c r="I22" s="164">
        <v>1.4E-2</v>
      </c>
      <c r="J22" s="162">
        <v>1.2E-2</v>
      </c>
      <c r="K22" s="162">
        <v>1.0999999999999999E-2</v>
      </c>
      <c r="L22" s="162">
        <v>8.9999999999999993E-3</v>
      </c>
      <c r="M22" s="162">
        <v>8.0000000000000002E-3</v>
      </c>
      <c r="N22" s="162">
        <v>7.0000000000000001E-3</v>
      </c>
      <c r="O22" s="165">
        <v>6.0000000000000001E-3</v>
      </c>
      <c r="P22" s="120"/>
      <c r="Q22" s="162">
        <v>0.67</v>
      </c>
      <c r="R22" s="162">
        <v>0.53400000000000003</v>
      </c>
      <c r="S22" s="162">
        <v>0.69799999999999995</v>
      </c>
      <c r="T22" s="162">
        <v>0.65800000000000003</v>
      </c>
      <c r="U22" s="166">
        <v>0.68899999999999995</v>
      </c>
      <c r="V22" s="162">
        <v>1.4E-2</v>
      </c>
      <c r="W22" s="162">
        <v>1.2E-2</v>
      </c>
      <c r="X22" s="162">
        <v>1.0999999999999999E-2</v>
      </c>
      <c r="Y22" s="162">
        <v>8.9999999999999993E-3</v>
      </c>
      <c r="Z22" s="162">
        <v>8.0000000000000002E-3</v>
      </c>
      <c r="AA22" s="162">
        <v>7.0000000000000001E-3</v>
      </c>
      <c r="AB22" s="165">
        <v>6.0000000000000001E-3</v>
      </c>
      <c r="AC22" s="120"/>
      <c r="AD22" s="162">
        <v>0.67</v>
      </c>
      <c r="AE22" s="162">
        <v>0.53400000000000003</v>
      </c>
      <c r="AF22" s="162">
        <v>0.69799999999999995</v>
      </c>
      <c r="AG22" s="162">
        <v>0.65800000000000003</v>
      </c>
      <c r="AH22" s="166">
        <v>0.68899999999999995</v>
      </c>
      <c r="AI22" s="162">
        <v>1.4E-2</v>
      </c>
      <c r="AJ22" s="162">
        <v>1.2E-2</v>
      </c>
      <c r="AK22" s="162">
        <v>1.0999999999999999E-2</v>
      </c>
      <c r="AL22" s="162">
        <v>8.9999999999999993E-3</v>
      </c>
      <c r="AM22" s="162">
        <v>8.0000000000000002E-3</v>
      </c>
      <c r="AN22" s="162">
        <v>7.0000000000000001E-3</v>
      </c>
      <c r="AO22" s="165">
        <v>6.0000000000000001E-3</v>
      </c>
    </row>
    <row r="23" spans="2:41" ht="16.5" customHeight="1">
      <c r="B23" s="153" t="s">
        <v>7170</v>
      </c>
      <c r="C23" s="154"/>
      <c r="D23" s="155"/>
      <c r="E23" s="155">
        <v>0.441</v>
      </c>
      <c r="F23" s="155">
        <v>0.48499999999999999</v>
      </c>
      <c r="G23" s="155">
        <v>0.16900000000000001</v>
      </c>
      <c r="H23" s="163">
        <v>0.13800000000000001</v>
      </c>
      <c r="I23" s="157">
        <v>5.0999999999999997E-2</v>
      </c>
      <c r="J23" s="155">
        <v>1.4E-2</v>
      </c>
      <c r="K23" s="155">
        <v>4.0000000000000001E-3</v>
      </c>
      <c r="L23" s="155">
        <v>1E-3</v>
      </c>
      <c r="M23" s="155">
        <v>0</v>
      </c>
      <c r="N23" s="155">
        <v>0</v>
      </c>
      <c r="O23" s="158">
        <v>0</v>
      </c>
      <c r="P23" s="120"/>
      <c r="Q23" s="155"/>
      <c r="R23" s="155">
        <v>0.441</v>
      </c>
      <c r="S23" s="155">
        <v>0.48499999999999999</v>
      </c>
      <c r="T23" s="155">
        <v>0.16900000000000001</v>
      </c>
      <c r="U23" s="166">
        <v>0.13800000000000001</v>
      </c>
      <c r="V23" s="155">
        <v>5.0999999999999997E-2</v>
      </c>
      <c r="W23" s="155">
        <v>1.4E-2</v>
      </c>
      <c r="X23" s="155">
        <v>4.0000000000000001E-3</v>
      </c>
      <c r="Y23" s="155">
        <v>1E-3</v>
      </c>
      <c r="Z23" s="155">
        <v>0</v>
      </c>
      <c r="AA23" s="155">
        <v>0</v>
      </c>
      <c r="AB23" s="158">
        <v>0</v>
      </c>
      <c r="AC23" s="120"/>
      <c r="AD23" s="155"/>
      <c r="AE23" s="155">
        <v>0.441</v>
      </c>
      <c r="AF23" s="155">
        <v>0.48499999999999999</v>
      </c>
      <c r="AG23" s="155">
        <v>0.16900000000000001</v>
      </c>
      <c r="AH23" s="166">
        <v>0.13800000000000001</v>
      </c>
      <c r="AI23" s="155">
        <v>5.0999999999999997E-2</v>
      </c>
      <c r="AJ23" s="155">
        <v>1.4E-2</v>
      </c>
      <c r="AK23" s="155">
        <v>4.0000000000000001E-3</v>
      </c>
      <c r="AL23" s="155">
        <v>1E-3</v>
      </c>
      <c r="AM23" s="155">
        <v>0</v>
      </c>
      <c r="AN23" s="155">
        <v>0</v>
      </c>
      <c r="AO23" s="158">
        <v>0</v>
      </c>
    </row>
    <row r="24" spans="2:41" ht="16.5" customHeight="1">
      <c r="B24" s="160" t="s">
        <v>7171</v>
      </c>
      <c r="C24" s="161"/>
      <c r="D24" s="162">
        <v>28.391999999999999</v>
      </c>
      <c r="E24" s="162">
        <v>38.244999999999997</v>
      </c>
      <c r="F24" s="162">
        <v>38.718000000000004</v>
      </c>
      <c r="G24" s="162">
        <v>42.93</v>
      </c>
      <c r="H24" s="163">
        <v>42.209000000000003</v>
      </c>
      <c r="I24" s="164">
        <v>50.122999999999998</v>
      </c>
      <c r="J24" s="162">
        <v>48.844999999999999</v>
      </c>
      <c r="K24" s="162">
        <v>39.805999999999997</v>
      </c>
      <c r="L24" s="162">
        <v>36.005000000000003</v>
      </c>
      <c r="M24" s="162">
        <v>32.164999999999999</v>
      </c>
      <c r="N24" s="162">
        <v>24.483000000000001</v>
      </c>
      <c r="O24" s="165">
        <v>24.483000000000001</v>
      </c>
      <c r="P24" s="120"/>
      <c r="Q24" s="162">
        <v>28.391999999999999</v>
      </c>
      <c r="R24" s="162">
        <v>38.244999999999997</v>
      </c>
      <c r="S24" s="162">
        <v>38.718000000000004</v>
      </c>
      <c r="T24" s="162">
        <v>42.93</v>
      </c>
      <c r="U24" s="166">
        <v>42.209000000000003</v>
      </c>
      <c r="V24" s="162">
        <v>50.122999999999998</v>
      </c>
      <c r="W24" s="162">
        <v>48.844999999999999</v>
      </c>
      <c r="X24" s="162">
        <v>39.805999999999997</v>
      </c>
      <c r="Y24" s="162">
        <v>36.005000000000003</v>
      </c>
      <c r="Z24" s="162">
        <v>32.164999999999999</v>
      </c>
      <c r="AA24" s="162">
        <v>24.483000000000001</v>
      </c>
      <c r="AB24" s="165">
        <v>24.483000000000001</v>
      </c>
      <c r="AC24" s="120"/>
      <c r="AD24" s="162">
        <v>28.391999999999999</v>
      </c>
      <c r="AE24" s="162">
        <v>38.244999999999997</v>
      </c>
      <c r="AF24" s="162">
        <v>38.718000000000004</v>
      </c>
      <c r="AG24" s="162">
        <v>42.93</v>
      </c>
      <c r="AH24" s="166">
        <v>42.209000000000003</v>
      </c>
      <c r="AI24" s="162">
        <v>50.122999999999998</v>
      </c>
      <c r="AJ24" s="162">
        <v>51.401000000000003</v>
      </c>
      <c r="AK24" s="162">
        <v>53.319000000000003</v>
      </c>
      <c r="AL24" s="162">
        <v>53.319000000000003</v>
      </c>
      <c r="AM24" s="162">
        <v>56.057000000000002</v>
      </c>
      <c r="AN24" s="162">
        <v>58.795999999999999</v>
      </c>
      <c r="AO24" s="165">
        <v>61.534999999999997</v>
      </c>
    </row>
    <row r="25" spans="2:41" ht="16.5" customHeight="1">
      <c r="B25" s="153" t="s">
        <v>7172</v>
      </c>
      <c r="C25" s="154"/>
      <c r="D25" s="155">
        <v>0.34499999999999997</v>
      </c>
      <c r="E25" s="155">
        <v>0.316</v>
      </c>
      <c r="F25" s="155">
        <v>0.317</v>
      </c>
      <c r="G25" s="155">
        <v>0.185</v>
      </c>
      <c r="H25" s="163">
        <v>0.245</v>
      </c>
      <c r="I25" s="157">
        <v>0.25</v>
      </c>
      <c r="J25" s="155">
        <v>0.25800000000000001</v>
      </c>
      <c r="K25" s="155">
        <v>0.26400000000000001</v>
      </c>
      <c r="L25" s="155">
        <v>0.26400000000000001</v>
      </c>
      <c r="M25" s="155">
        <v>0.26400000000000001</v>
      </c>
      <c r="N25" s="155">
        <v>0.26400000000000001</v>
      </c>
      <c r="O25" s="158">
        <v>0.26400000000000001</v>
      </c>
      <c r="P25" s="120"/>
      <c r="Q25" s="155">
        <v>0.34499999999999997</v>
      </c>
      <c r="R25" s="155">
        <v>0.316</v>
      </c>
      <c r="S25" s="155">
        <v>0.317</v>
      </c>
      <c r="T25" s="155">
        <v>0.185</v>
      </c>
      <c r="U25" s="166">
        <v>0.245</v>
      </c>
      <c r="V25" s="155">
        <v>0.254</v>
      </c>
      <c r="W25" s="155">
        <v>0.26900000000000002</v>
      </c>
      <c r="X25" s="155">
        <v>0.28100000000000003</v>
      </c>
      <c r="Y25" s="155">
        <v>0.28599999999999998</v>
      </c>
      <c r="Z25" s="155">
        <v>0.28599999999999998</v>
      </c>
      <c r="AA25" s="155">
        <v>0.28599999999999998</v>
      </c>
      <c r="AB25" s="158">
        <v>0.28299999999999997</v>
      </c>
      <c r="AC25" s="120"/>
      <c r="AD25" s="155">
        <v>0.34499999999999997</v>
      </c>
      <c r="AE25" s="155">
        <v>0.316</v>
      </c>
      <c r="AF25" s="155">
        <v>0.317</v>
      </c>
      <c r="AG25" s="155">
        <v>0.185</v>
      </c>
      <c r="AH25" s="166">
        <v>0.245</v>
      </c>
      <c r="AI25" s="155">
        <v>0.254</v>
      </c>
      <c r="AJ25" s="155">
        <v>0.26900000000000002</v>
      </c>
      <c r="AK25" s="155">
        <v>0.28299999999999997</v>
      </c>
      <c r="AL25" s="155">
        <v>0.28299999999999997</v>
      </c>
      <c r="AM25" s="155">
        <v>0.28100000000000003</v>
      </c>
      <c r="AN25" s="155">
        <v>0.28100000000000003</v>
      </c>
      <c r="AO25" s="158">
        <v>0.28599999999999998</v>
      </c>
    </row>
    <row r="26" spans="2:41" ht="16.5" customHeight="1">
      <c r="B26" s="160" t="s">
        <v>7173</v>
      </c>
      <c r="C26" s="161"/>
      <c r="D26" s="162">
        <v>0.45600000000000002</v>
      </c>
      <c r="E26" s="162">
        <v>0.85499999999999998</v>
      </c>
      <c r="F26" s="162">
        <v>1.825</v>
      </c>
      <c r="G26" s="162">
        <v>4.1859999999999999</v>
      </c>
      <c r="H26" s="163">
        <v>4.4379999999999997</v>
      </c>
      <c r="I26" s="164">
        <v>4.9880000000000004</v>
      </c>
      <c r="J26" s="162">
        <v>6.1849999999999996</v>
      </c>
      <c r="K26" s="162">
        <v>7.6959999999999997</v>
      </c>
      <c r="L26" s="162">
        <v>8.1980000000000004</v>
      </c>
      <c r="M26" s="162">
        <v>8.7750000000000004</v>
      </c>
      <c r="N26" s="162">
        <v>9.077</v>
      </c>
      <c r="O26" s="165">
        <v>9.3610000000000007</v>
      </c>
      <c r="P26" s="120"/>
      <c r="Q26" s="162">
        <v>0.45600000000000002</v>
      </c>
      <c r="R26" s="162">
        <v>0.85499999999999998</v>
      </c>
      <c r="S26" s="162">
        <v>1.825</v>
      </c>
      <c r="T26" s="162">
        <v>4.1859999999999999</v>
      </c>
      <c r="U26" s="166">
        <v>4.4379999999999997</v>
      </c>
      <c r="V26" s="162">
        <v>5.6189999999999998</v>
      </c>
      <c r="W26" s="162">
        <v>8.09</v>
      </c>
      <c r="X26" s="162">
        <v>11.157</v>
      </c>
      <c r="Y26" s="162">
        <v>12.263999999999999</v>
      </c>
      <c r="Z26" s="162">
        <v>13.532999999999999</v>
      </c>
      <c r="AA26" s="162">
        <v>14.353</v>
      </c>
      <c r="AB26" s="165">
        <v>15.073</v>
      </c>
      <c r="AC26" s="120"/>
      <c r="AD26" s="162">
        <v>0.45600000000000002</v>
      </c>
      <c r="AE26" s="162">
        <v>0.85499999999999998</v>
      </c>
      <c r="AF26" s="162">
        <v>1.825</v>
      </c>
      <c r="AG26" s="162">
        <v>4.1859999999999999</v>
      </c>
      <c r="AH26" s="166">
        <v>4.4379999999999997</v>
      </c>
      <c r="AI26" s="162">
        <v>6.5</v>
      </c>
      <c r="AJ26" s="162">
        <v>11.257999999999999</v>
      </c>
      <c r="AK26" s="162">
        <v>14.983000000000001</v>
      </c>
      <c r="AL26" s="162">
        <v>17.815000000000001</v>
      </c>
      <c r="AM26" s="162">
        <v>20.407</v>
      </c>
      <c r="AN26" s="162">
        <v>22.92</v>
      </c>
      <c r="AO26" s="165">
        <v>27.635999999999999</v>
      </c>
    </row>
    <row r="27" spans="2:41" ht="16.5" customHeight="1">
      <c r="B27" s="153" t="s">
        <v>7174</v>
      </c>
      <c r="C27" s="154"/>
      <c r="D27" s="155">
        <v>0.92700000000000005</v>
      </c>
      <c r="E27" s="155">
        <v>1.2649999999999999</v>
      </c>
      <c r="F27" s="155">
        <v>1.635</v>
      </c>
      <c r="G27" s="155">
        <v>2.1230000000000002</v>
      </c>
      <c r="H27" s="167">
        <v>2.476</v>
      </c>
      <c r="I27" s="157">
        <v>2.5960000000000001</v>
      </c>
      <c r="J27" s="155">
        <v>2.6909999999999998</v>
      </c>
      <c r="K27" s="155">
        <v>2.7530000000000001</v>
      </c>
      <c r="L27" s="155">
        <v>2.8290000000000002</v>
      </c>
      <c r="M27" s="155">
        <v>2.9009999999999998</v>
      </c>
      <c r="N27" s="155">
        <v>2.956</v>
      </c>
      <c r="O27" s="158">
        <v>3.0270000000000001</v>
      </c>
      <c r="P27" s="120"/>
      <c r="Q27" s="155">
        <v>0.92700000000000005</v>
      </c>
      <c r="R27" s="155">
        <v>1.2649999999999999</v>
      </c>
      <c r="S27" s="155">
        <v>1.635</v>
      </c>
      <c r="T27" s="155">
        <v>2.1230000000000002</v>
      </c>
      <c r="U27" s="168">
        <v>2.476</v>
      </c>
      <c r="V27" s="155">
        <v>2.581</v>
      </c>
      <c r="W27" s="155">
        <v>2.657</v>
      </c>
      <c r="X27" s="155">
        <v>2.6989999999999998</v>
      </c>
      <c r="Y27" s="155">
        <v>2.754</v>
      </c>
      <c r="Z27" s="155">
        <v>2.8029999999999999</v>
      </c>
      <c r="AA27" s="155">
        <v>2.8359999999999999</v>
      </c>
      <c r="AB27" s="158">
        <v>2.8820000000000001</v>
      </c>
      <c r="AC27" s="120"/>
      <c r="AD27" s="155">
        <v>0.92700000000000005</v>
      </c>
      <c r="AE27" s="155">
        <v>1.2649999999999999</v>
      </c>
      <c r="AF27" s="155">
        <v>1.635</v>
      </c>
      <c r="AG27" s="155">
        <v>2.1230000000000002</v>
      </c>
      <c r="AH27" s="168">
        <v>2.476</v>
      </c>
      <c r="AI27" s="155">
        <v>2.5779999999999998</v>
      </c>
      <c r="AJ27" s="155">
        <v>2.6480000000000001</v>
      </c>
      <c r="AK27" s="155">
        <v>2.6859999999999999</v>
      </c>
      <c r="AL27" s="155">
        <v>2.7360000000000002</v>
      </c>
      <c r="AM27" s="155">
        <v>2.78</v>
      </c>
      <c r="AN27" s="155">
        <v>2.81</v>
      </c>
      <c r="AO27" s="158">
        <v>2.851</v>
      </c>
    </row>
    <row r="28" spans="2:41" ht="16.5" customHeight="1">
      <c r="B28" s="169" t="s">
        <v>7175</v>
      </c>
      <c r="C28" s="170"/>
      <c r="D28" s="171">
        <v>165.708</v>
      </c>
      <c r="E28" s="171">
        <v>175.535</v>
      </c>
      <c r="F28" s="171">
        <v>221.041</v>
      </c>
      <c r="G28" s="171">
        <v>237.02099999999999</v>
      </c>
      <c r="H28" s="171">
        <v>246.51</v>
      </c>
      <c r="I28" s="172">
        <v>265.58999999999997</v>
      </c>
      <c r="J28" s="171">
        <v>277.476</v>
      </c>
      <c r="K28" s="171">
        <v>289.28100000000001</v>
      </c>
      <c r="L28" s="171">
        <v>300.52199999999999</v>
      </c>
      <c r="M28" s="171">
        <v>308.28199999999998</v>
      </c>
      <c r="N28" s="171">
        <v>318.83300000000003</v>
      </c>
      <c r="O28" s="173">
        <v>322.65800000000002</v>
      </c>
      <c r="P28" s="120"/>
      <c r="Q28" s="171">
        <v>165.708</v>
      </c>
      <c r="R28" s="171">
        <v>175.535</v>
      </c>
      <c r="S28" s="171">
        <v>221.041</v>
      </c>
      <c r="T28" s="171">
        <v>237.02099999999999</v>
      </c>
      <c r="U28" s="174">
        <v>246.51</v>
      </c>
      <c r="V28" s="171">
        <v>258.517</v>
      </c>
      <c r="W28" s="171">
        <v>265.33499999999998</v>
      </c>
      <c r="X28" s="171">
        <v>269.54700000000003</v>
      </c>
      <c r="Y28" s="171">
        <v>275.26799999999997</v>
      </c>
      <c r="Z28" s="171">
        <v>278.62299999999999</v>
      </c>
      <c r="AA28" s="171">
        <v>285.25200000000001</v>
      </c>
      <c r="AB28" s="173">
        <v>286.09100000000001</v>
      </c>
      <c r="AC28" s="120"/>
      <c r="AD28" s="171">
        <v>165.708</v>
      </c>
      <c r="AE28" s="171">
        <v>175.535</v>
      </c>
      <c r="AF28" s="171">
        <v>221.041</v>
      </c>
      <c r="AG28" s="171">
        <v>237.02099999999999</v>
      </c>
      <c r="AH28" s="174">
        <v>246.51</v>
      </c>
      <c r="AI28" s="171">
        <v>248.19399999999999</v>
      </c>
      <c r="AJ28" s="171">
        <v>240.53899999999999</v>
      </c>
      <c r="AK28" s="171">
        <v>231.203</v>
      </c>
      <c r="AL28" s="171">
        <v>221.50299999999999</v>
      </c>
      <c r="AM28" s="171">
        <v>209.30500000000001</v>
      </c>
      <c r="AN28" s="171">
        <v>205.614</v>
      </c>
      <c r="AO28" s="173">
        <v>197.57400000000001</v>
      </c>
    </row>
    <row r="29" spans="2:41" ht="16.5" customHeight="1">
      <c r="B29" s="153" t="s">
        <v>7168</v>
      </c>
      <c r="C29" s="154"/>
      <c r="D29" s="155">
        <v>39.137</v>
      </c>
      <c r="E29" s="155">
        <v>46.929000000000002</v>
      </c>
      <c r="F29" s="155">
        <v>72.948999999999998</v>
      </c>
      <c r="G29" s="155">
        <v>81.129000000000005</v>
      </c>
      <c r="H29" s="156">
        <v>81.366</v>
      </c>
      <c r="I29" s="157">
        <v>81.492000000000004</v>
      </c>
      <c r="J29" s="155">
        <v>81.45</v>
      </c>
      <c r="K29" s="155">
        <v>78</v>
      </c>
      <c r="L29" s="155">
        <v>77.150999999999996</v>
      </c>
      <c r="M29" s="155">
        <v>76.116</v>
      </c>
      <c r="N29" s="155">
        <v>75.146000000000001</v>
      </c>
      <c r="O29" s="158">
        <v>74.224999999999994</v>
      </c>
      <c r="P29" s="120"/>
      <c r="Q29" s="155">
        <v>39.137</v>
      </c>
      <c r="R29" s="155">
        <v>46.929000000000002</v>
      </c>
      <c r="S29" s="155">
        <v>72.948999999999998</v>
      </c>
      <c r="T29" s="155">
        <v>81.129000000000005</v>
      </c>
      <c r="U29" s="159">
        <v>81.366</v>
      </c>
      <c r="V29" s="155">
        <v>80.203999999999994</v>
      </c>
      <c r="W29" s="155">
        <v>79.522999999999996</v>
      </c>
      <c r="X29" s="155">
        <v>75.221999999999994</v>
      </c>
      <c r="Y29" s="155">
        <v>74.015000000000001</v>
      </c>
      <c r="Z29" s="155">
        <v>72.623999999999995</v>
      </c>
      <c r="AA29" s="155">
        <v>71.369</v>
      </c>
      <c r="AB29" s="158">
        <v>70.152000000000001</v>
      </c>
      <c r="AC29" s="120"/>
      <c r="AD29" s="155">
        <v>39.137</v>
      </c>
      <c r="AE29" s="155">
        <v>46.929000000000002</v>
      </c>
      <c r="AF29" s="155">
        <v>72.948999999999998</v>
      </c>
      <c r="AG29" s="155">
        <v>81.129000000000005</v>
      </c>
      <c r="AH29" s="159">
        <v>81.366</v>
      </c>
      <c r="AI29" s="155">
        <v>78.572999999999993</v>
      </c>
      <c r="AJ29" s="155">
        <v>66.972999999999999</v>
      </c>
      <c r="AK29" s="155">
        <v>55.433</v>
      </c>
      <c r="AL29" s="155">
        <v>38.167000000000002</v>
      </c>
      <c r="AM29" s="155">
        <v>21.129000000000001</v>
      </c>
      <c r="AN29" s="155">
        <v>20.295999999999999</v>
      </c>
      <c r="AO29" s="158">
        <v>19.795000000000002</v>
      </c>
    </row>
    <row r="30" spans="2:41" ht="16.5" customHeight="1">
      <c r="B30" s="160" t="s">
        <v>7176</v>
      </c>
      <c r="C30" s="161"/>
      <c r="D30" s="162">
        <v>125.71</v>
      </c>
      <c r="E30" s="162">
        <v>117.33499999999999</v>
      </c>
      <c r="F30" s="162">
        <v>121.089</v>
      </c>
      <c r="G30" s="162">
        <v>141.76400000000001</v>
      </c>
      <c r="H30" s="163">
        <v>148.75299999999999</v>
      </c>
      <c r="I30" s="164">
        <v>137.63399999999999</v>
      </c>
      <c r="J30" s="162">
        <v>137.636</v>
      </c>
      <c r="K30" s="162">
        <v>137.63800000000001</v>
      </c>
      <c r="L30" s="162">
        <v>137.63900000000001</v>
      </c>
      <c r="M30" s="162">
        <v>137.63999999999999</v>
      </c>
      <c r="N30" s="162">
        <v>137.642</v>
      </c>
      <c r="O30" s="165">
        <v>137.643</v>
      </c>
      <c r="P30" s="120"/>
      <c r="Q30" s="162">
        <v>125.71</v>
      </c>
      <c r="R30" s="162">
        <v>117.33499999999999</v>
      </c>
      <c r="S30" s="162">
        <v>121.089</v>
      </c>
      <c r="T30" s="162">
        <v>141.76400000000001</v>
      </c>
      <c r="U30" s="166">
        <v>148.75299999999999</v>
      </c>
      <c r="V30" s="162">
        <v>137.63399999999999</v>
      </c>
      <c r="W30" s="162">
        <v>137.636</v>
      </c>
      <c r="X30" s="162">
        <v>137.63800000000001</v>
      </c>
      <c r="Y30" s="162">
        <v>137.63900000000001</v>
      </c>
      <c r="Z30" s="162">
        <v>137.63999999999999</v>
      </c>
      <c r="AA30" s="162">
        <v>137.642</v>
      </c>
      <c r="AB30" s="165">
        <v>137.643</v>
      </c>
      <c r="AC30" s="120"/>
      <c r="AD30" s="162">
        <v>125.71</v>
      </c>
      <c r="AE30" s="162">
        <v>117.33499999999999</v>
      </c>
      <c r="AF30" s="162">
        <v>121.089</v>
      </c>
      <c r="AG30" s="162">
        <v>141.76400000000001</v>
      </c>
      <c r="AH30" s="166">
        <v>148.75299999999999</v>
      </c>
      <c r="AI30" s="162">
        <v>135.542</v>
      </c>
      <c r="AJ30" s="162">
        <v>135.54400000000001</v>
      </c>
      <c r="AK30" s="162">
        <v>138.49199999999999</v>
      </c>
      <c r="AL30" s="162">
        <v>138.494</v>
      </c>
      <c r="AM30" s="162">
        <v>138.495</v>
      </c>
      <c r="AN30" s="162">
        <v>138.49600000000001</v>
      </c>
      <c r="AO30" s="165">
        <v>138.49700000000001</v>
      </c>
    </row>
    <row r="31" spans="2:41" ht="16.5" customHeight="1">
      <c r="B31" s="153" t="s">
        <v>7177</v>
      </c>
      <c r="C31" s="154"/>
      <c r="D31" s="155">
        <v>-16.210999999999999</v>
      </c>
      <c r="E31" s="155">
        <v>-14.84</v>
      </c>
      <c r="F31" s="155">
        <v>-12.287000000000001</v>
      </c>
      <c r="G31" s="155">
        <v>-24.824999999999999</v>
      </c>
      <c r="H31" s="175">
        <v>-23.216999999999999</v>
      </c>
      <c r="I31" s="157">
        <v>5.0629999999999997</v>
      </c>
      <c r="J31" s="155">
        <v>8.843</v>
      </c>
      <c r="K31" s="155">
        <v>14.044</v>
      </c>
      <c r="L31" s="155">
        <v>18.975999999999999</v>
      </c>
      <c r="M31" s="155">
        <v>23.097999999999999</v>
      </c>
      <c r="N31" s="155">
        <v>27.734999999999999</v>
      </c>
      <c r="O31" s="158">
        <v>30.977</v>
      </c>
      <c r="P31" s="120"/>
      <c r="Q31" s="155">
        <v>-16.210999999999999</v>
      </c>
      <c r="R31" s="155">
        <v>-14.84</v>
      </c>
      <c r="S31" s="155">
        <v>-12.287000000000001</v>
      </c>
      <c r="T31" s="155">
        <v>-24.824999999999999</v>
      </c>
      <c r="U31" s="176">
        <v>-23.216999999999999</v>
      </c>
      <c r="V31" s="155">
        <v>0.54600000000000004</v>
      </c>
      <c r="W31" s="155">
        <v>2.1749999999999998</v>
      </c>
      <c r="X31" s="155">
        <v>5.056</v>
      </c>
      <c r="Y31" s="155">
        <v>8.5129999999999999</v>
      </c>
      <c r="Z31" s="155">
        <v>11.121</v>
      </c>
      <c r="AA31" s="155">
        <v>14.260999999999999</v>
      </c>
      <c r="AB31" s="158">
        <v>16.277000000000001</v>
      </c>
      <c r="AC31" s="120"/>
      <c r="AD31" s="155">
        <v>-16.210999999999999</v>
      </c>
      <c r="AE31" s="155">
        <v>-14.84</v>
      </c>
      <c r="AF31" s="155">
        <v>-12.287000000000001</v>
      </c>
      <c r="AG31" s="155">
        <v>-24.824999999999999</v>
      </c>
      <c r="AH31" s="176">
        <v>-23.216999999999999</v>
      </c>
      <c r="AI31" s="155">
        <v>-3.3660000000000001</v>
      </c>
      <c r="AJ31" s="155">
        <v>-3.4510000000000001</v>
      </c>
      <c r="AK31" s="155">
        <v>-3.45</v>
      </c>
      <c r="AL31" s="155">
        <v>-1.871</v>
      </c>
      <c r="AM31" s="155">
        <v>-1.6559999999999999</v>
      </c>
      <c r="AN31" s="155">
        <v>-0.81100000000000005</v>
      </c>
      <c r="AO31" s="158">
        <v>-0.90500000000000003</v>
      </c>
    </row>
    <row r="32" spans="2:41" ht="16.5" customHeight="1">
      <c r="B32" s="160" t="s">
        <v>7170</v>
      </c>
      <c r="C32" s="161"/>
      <c r="D32" s="162">
        <v>17.071000000000002</v>
      </c>
      <c r="E32" s="162">
        <v>26.111000000000001</v>
      </c>
      <c r="F32" s="162">
        <v>39.29</v>
      </c>
      <c r="G32" s="162">
        <v>38.944000000000003</v>
      </c>
      <c r="H32" s="163">
        <v>39.607999999999997</v>
      </c>
      <c r="I32" s="164">
        <v>41.395000000000003</v>
      </c>
      <c r="J32" s="162">
        <v>49.533999999999999</v>
      </c>
      <c r="K32" s="162">
        <v>59.581000000000003</v>
      </c>
      <c r="L32" s="162">
        <v>66.731999999999999</v>
      </c>
      <c r="M32" s="162">
        <v>71.397000000000006</v>
      </c>
      <c r="N32" s="162">
        <v>78.271000000000001</v>
      </c>
      <c r="O32" s="165">
        <v>79.766999999999996</v>
      </c>
      <c r="P32" s="120"/>
      <c r="Q32" s="162">
        <v>17.071000000000002</v>
      </c>
      <c r="R32" s="162">
        <v>26.111000000000001</v>
      </c>
      <c r="S32" s="162">
        <v>39.29</v>
      </c>
      <c r="T32" s="162">
        <v>38.944000000000003</v>
      </c>
      <c r="U32" s="166">
        <v>39.607999999999997</v>
      </c>
      <c r="V32" s="162">
        <v>40.116999999999997</v>
      </c>
      <c r="W32" s="162">
        <v>45.972999999999999</v>
      </c>
      <c r="X32" s="162">
        <v>51.591999999999999</v>
      </c>
      <c r="Y32" s="162">
        <v>55.05</v>
      </c>
      <c r="Z32" s="162">
        <v>57.173000000000002</v>
      </c>
      <c r="AA32" s="162">
        <v>61.902000000000001</v>
      </c>
      <c r="AB32" s="165">
        <v>61.924999999999997</v>
      </c>
      <c r="AC32" s="120"/>
      <c r="AD32" s="162">
        <v>17.071000000000002</v>
      </c>
      <c r="AE32" s="162">
        <v>26.111000000000001</v>
      </c>
      <c r="AF32" s="162">
        <v>39.29</v>
      </c>
      <c r="AG32" s="162">
        <v>38.944000000000003</v>
      </c>
      <c r="AH32" s="166">
        <v>39.607999999999997</v>
      </c>
      <c r="AI32" s="162">
        <v>37.423000000000002</v>
      </c>
      <c r="AJ32" s="162">
        <v>41.435000000000002</v>
      </c>
      <c r="AK32" s="162">
        <v>40.680999999999997</v>
      </c>
      <c r="AL32" s="162">
        <v>46.658999999999999</v>
      </c>
      <c r="AM32" s="162">
        <v>51.277999999999999</v>
      </c>
      <c r="AN32" s="162">
        <v>47.567999999999998</v>
      </c>
      <c r="AO32" s="165">
        <v>40.115000000000002</v>
      </c>
    </row>
    <row r="33" spans="2:41" ht="16.5" customHeight="1">
      <c r="B33" s="153" t="s">
        <v>7178</v>
      </c>
      <c r="C33" s="154"/>
      <c r="D33" s="155"/>
      <c r="E33" s="155"/>
      <c r="F33" s="155"/>
      <c r="G33" s="155"/>
      <c r="H33" s="175"/>
      <c r="I33" s="157"/>
      <c r="J33" s="155"/>
      <c r="K33" s="155"/>
      <c r="L33" s="155"/>
      <c r="M33" s="155"/>
      <c r="N33" s="155"/>
      <c r="O33" s="158"/>
      <c r="P33" s="120"/>
      <c r="Q33" s="155"/>
      <c r="R33" s="155"/>
      <c r="S33" s="155"/>
      <c r="T33" s="155"/>
      <c r="U33" s="176"/>
      <c r="V33" s="155"/>
      <c r="W33" s="155"/>
      <c r="X33" s="155"/>
      <c r="Y33" s="155"/>
      <c r="Z33" s="155"/>
      <c r="AA33" s="155"/>
      <c r="AB33" s="158"/>
      <c r="AC33" s="120"/>
      <c r="AD33" s="155"/>
      <c r="AE33" s="155"/>
      <c r="AF33" s="155"/>
      <c r="AG33" s="155"/>
      <c r="AH33" s="176"/>
      <c r="AI33" s="155"/>
      <c r="AJ33" s="155"/>
      <c r="AK33" s="155"/>
      <c r="AL33" s="155"/>
      <c r="AM33" s="155"/>
      <c r="AN33" s="155"/>
      <c r="AO33" s="158"/>
    </row>
    <row r="34" spans="2:41" ht="16.5" customHeight="1">
      <c r="B34" s="160" t="s">
        <v>17</v>
      </c>
      <c r="C34" s="161"/>
      <c r="D34" s="162"/>
      <c r="E34" s="162"/>
      <c r="F34" s="162"/>
      <c r="G34" s="162"/>
      <c r="H34" s="163"/>
      <c r="I34" s="164"/>
      <c r="J34" s="162"/>
      <c r="K34" s="162"/>
      <c r="L34" s="162"/>
      <c r="M34" s="162"/>
      <c r="N34" s="162"/>
      <c r="O34" s="165"/>
      <c r="P34" s="120"/>
      <c r="Q34" s="162"/>
      <c r="R34" s="162"/>
      <c r="S34" s="162"/>
      <c r="T34" s="162"/>
      <c r="U34" s="166"/>
      <c r="V34" s="162"/>
      <c r="W34" s="162"/>
      <c r="X34" s="162"/>
      <c r="Y34" s="162"/>
      <c r="Z34" s="162"/>
      <c r="AA34" s="162"/>
      <c r="AB34" s="165"/>
      <c r="AC34" s="120"/>
      <c r="AD34" s="162"/>
      <c r="AE34" s="162"/>
      <c r="AF34" s="162"/>
      <c r="AG34" s="162"/>
      <c r="AH34" s="166"/>
      <c r="AI34" s="162"/>
      <c r="AJ34" s="162"/>
      <c r="AK34" s="162"/>
      <c r="AL34" s="162"/>
      <c r="AM34" s="162"/>
      <c r="AN34" s="162"/>
      <c r="AO34" s="165"/>
    </row>
    <row r="35" spans="2:41" ht="16.5" customHeight="1">
      <c r="B35" s="169" t="s">
        <v>7179</v>
      </c>
      <c r="C35" s="170"/>
      <c r="D35" s="171">
        <v>-10.109</v>
      </c>
      <c r="E35" s="171">
        <v>-12.859</v>
      </c>
      <c r="F35" s="171">
        <v>-13.016999999999999</v>
      </c>
      <c r="G35" s="171">
        <v>-13.837</v>
      </c>
      <c r="H35" s="171">
        <v>-15.481</v>
      </c>
      <c r="I35" s="172">
        <v>-16.562999999999999</v>
      </c>
      <c r="J35" s="171">
        <v>-17.817</v>
      </c>
      <c r="K35" s="171">
        <v>-18.88</v>
      </c>
      <c r="L35" s="171">
        <v>-19.777000000000001</v>
      </c>
      <c r="M35" s="171">
        <v>-20.548999999999999</v>
      </c>
      <c r="N35" s="171">
        <v>-21.210999999999999</v>
      </c>
      <c r="O35" s="173">
        <v>-21.766999999999999</v>
      </c>
      <c r="P35" s="120"/>
      <c r="Q35" s="171">
        <v>-10.109</v>
      </c>
      <c r="R35" s="171">
        <v>-12.859</v>
      </c>
      <c r="S35" s="171">
        <v>-13.016999999999999</v>
      </c>
      <c r="T35" s="171">
        <v>-13.837</v>
      </c>
      <c r="U35" s="174">
        <v>-15.481</v>
      </c>
      <c r="V35" s="171">
        <v>-16.545999999999999</v>
      </c>
      <c r="W35" s="171">
        <v>-17.736000000000001</v>
      </c>
      <c r="X35" s="171">
        <v>-18.696000000000002</v>
      </c>
      <c r="Y35" s="171">
        <v>-19.457999999999998</v>
      </c>
      <c r="Z35" s="171">
        <v>-20.065000000000001</v>
      </c>
      <c r="AA35" s="171">
        <v>-20.54</v>
      </c>
      <c r="AB35" s="173">
        <v>-20.895</v>
      </c>
      <c r="AC35" s="120"/>
      <c r="AD35" s="171">
        <v>-10.109</v>
      </c>
      <c r="AE35" s="171">
        <v>-12.859</v>
      </c>
      <c r="AF35" s="171">
        <v>-13.016999999999999</v>
      </c>
      <c r="AG35" s="171">
        <v>-13.837</v>
      </c>
      <c r="AH35" s="174">
        <v>-15.481</v>
      </c>
      <c r="AI35" s="171">
        <v>-16.494</v>
      </c>
      <c r="AJ35" s="171">
        <v>-17.510000000000002</v>
      </c>
      <c r="AK35" s="171">
        <v>-18.202000000000002</v>
      </c>
      <c r="AL35" s="171">
        <v>-18.623999999999999</v>
      </c>
      <c r="AM35" s="171">
        <v>-18.831</v>
      </c>
      <c r="AN35" s="171">
        <v>-18.859000000000002</v>
      </c>
      <c r="AO35" s="173">
        <v>-18.741</v>
      </c>
    </row>
    <row r="36" spans="2:41" ht="16.5" customHeight="1">
      <c r="B36" s="153" t="s">
        <v>7122</v>
      </c>
      <c r="C36" s="154"/>
      <c r="D36" s="155">
        <v>-0.57299999999999995</v>
      </c>
      <c r="E36" s="155">
        <v>-2.4460000000000002</v>
      </c>
      <c r="F36" s="155">
        <v>-4.0119999999999996</v>
      </c>
      <c r="G36" s="155">
        <v>-4.407</v>
      </c>
      <c r="H36" s="156">
        <v>-4.923</v>
      </c>
      <c r="I36" s="157">
        <v>-5.5750000000000002</v>
      </c>
      <c r="J36" s="155">
        <v>-6.3259999999999996</v>
      </c>
      <c r="K36" s="155">
        <v>-6.952</v>
      </c>
      <c r="L36" s="155">
        <v>-7.46</v>
      </c>
      <c r="M36" s="155">
        <v>-7.8739999999999997</v>
      </c>
      <c r="N36" s="155">
        <v>-8.2029999999999994</v>
      </c>
      <c r="O36" s="158">
        <v>-8.4499999999999993</v>
      </c>
      <c r="P36" s="120"/>
      <c r="Q36" s="155">
        <v>-0.57299999999999995</v>
      </c>
      <c r="R36" s="155">
        <v>-2.4460000000000002</v>
      </c>
      <c r="S36" s="155">
        <v>-4.0119999999999996</v>
      </c>
      <c r="T36" s="155">
        <v>-4.407</v>
      </c>
      <c r="U36" s="159">
        <v>-4.923</v>
      </c>
      <c r="V36" s="155">
        <v>-5.5570000000000004</v>
      </c>
      <c r="W36" s="155">
        <v>-6.2460000000000004</v>
      </c>
      <c r="X36" s="155">
        <v>-6.7679999999999998</v>
      </c>
      <c r="Y36" s="155">
        <v>-7.14</v>
      </c>
      <c r="Z36" s="155">
        <v>-7.39</v>
      </c>
      <c r="AA36" s="155">
        <v>-7.532</v>
      </c>
      <c r="AB36" s="158">
        <v>-7.5789999999999997</v>
      </c>
      <c r="AC36" s="120"/>
      <c r="AD36" s="155">
        <v>-0.57299999999999995</v>
      </c>
      <c r="AE36" s="155">
        <v>-2.4460000000000002</v>
      </c>
      <c r="AF36" s="155">
        <v>-4.0119999999999996</v>
      </c>
      <c r="AG36" s="155">
        <v>-4.407</v>
      </c>
      <c r="AH36" s="159">
        <v>-4.923</v>
      </c>
      <c r="AI36" s="155">
        <v>-5.54</v>
      </c>
      <c r="AJ36" s="155">
        <v>-6.1660000000000004</v>
      </c>
      <c r="AK36" s="155">
        <v>-6.5890000000000004</v>
      </c>
      <c r="AL36" s="155">
        <v>-6.8339999999999996</v>
      </c>
      <c r="AM36" s="155">
        <v>-6.9359999999999999</v>
      </c>
      <c r="AN36" s="155">
        <v>-6.9160000000000004</v>
      </c>
      <c r="AO36" s="158">
        <v>-6.7969999999999997</v>
      </c>
    </row>
    <row r="37" spans="2:41" ht="16.5" customHeight="1">
      <c r="B37" s="160" t="s">
        <v>7128</v>
      </c>
      <c r="C37" s="161"/>
      <c r="D37" s="162">
        <v>-9.5359999999999996</v>
      </c>
      <c r="E37" s="162">
        <v>-10.413</v>
      </c>
      <c r="F37" s="162">
        <v>-9.0050000000000008</v>
      </c>
      <c r="G37" s="162">
        <v>-9.43</v>
      </c>
      <c r="H37" s="163">
        <v>-10.557</v>
      </c>
      <c r="I37" s="164">
        <v>-10.988</v>
      </c>
      <c r="J37" s="162">
        <v>-11.49</v>
      </c>
      <c r="K37" s="162">
        <v>-11.929</v>
      </c>
      <c r="L37" s="162">
        <v>-12.317</v>
      </c>
      <c r="M37" s="162">
        <v>-12.673999999999999</v>
      </c>
      <c r="N37" s="162">
        <v>-13.007999999999999</v>
      </c>
      <c r="O37" s="165">
        <v>-13.317</v>
      </c>
      <c r="P37" s="120"/>
      <c r="Q37" s="162">
        <v>-9.5359999999999996</v>
      </c>
      <c r="R37" s="162">
        <v>-10.413</v>
      </c>
      <c r="S37" s="162">
        <v>-9.0050000000000008</v>
      </c>
      <c r="T37" s="162">
        <v>-9.43</v>
      </c>
      <c r="U37" s="166">
        <v>-10.557</v>
      </c>
      <c r="V37" s="162">
        <v>-10.988</v>
      </c>
      <c r="W37" s="162">
        <v>-11.49</v>
      </c>
      <c r="X37" s="162">
        <v>-11.929</v>
      </c>
      <c r="Y37" s="162">
        <v>-12.317</v>
      </c>
      <c r="Z37" s="162">
        <v>-12.673999999999999</v>
      </c>
      <c r="AA37" s="162">
        <v>-13.007999999999999</v>
      </c>
      <c r="AB37" s="165">
        <v>-13.317</v>
      </c>
      <c r="AC37" s="120"/>
      <c r="AD37" s="162">
        <v>-9.5359999999999996</v>
      </c>
      <c r="AE37" s="162">
        <v>-10.413</v>
      </c>
      <c r="AF37" s="162">
        <v>-9.0050000000000008</v>
      </c>
      <c r="AG37" s="162">
        <v>-9.43</v>
      </c>
      <c r="AH37" s="166">
        <v>-10.557</v>
      </c>
      <c r="AI37" s="162">
        <v>-10.954000000000001</v>
      </c>
      <c r="AJ37" s="162">
        <v>-11.343999999999999</v>
      </c>
      <c r="AK37" s="162">
        <v>-11.613</v>
      </c>
      <c r="AL37" s="162">
        <v>-11.789</v>
      </c>
      <c r="AM37" s="162">
        <v>-11.895</v>
      </c>
      <c r="AN37" s="162">
        <v>-11.943</v>
      </c>
      <c r="AO37" s="165">
        <v>-11.943</v>
      </c>
    </row>
    <row r="38" spans="2:41" ht="16.5" customHeight="1">
      <c r="B38" s="169" t="s">
        <v>7180</v>
      </c>
      <c r="C38" s="170"/>
      <c r="D38" s="171">
        <v>-1.9079999999999999</v>
      </c>
      <c r="E38" s="171">
        <v>4.6109999999999998</v>
      </c>
      <c r="F38" s="171">
        <v>-2.9609999999999999</v>
      </c>
      <c r="G38" s="171">
        <v>-1.905</v>
      </c>
      <c r="H38" s="171">
        <v>-4.8000000000000001E-2</v>
      </c>
      <c r="I38" s="172"/>
      <c r="J38" s="171"/>
      <c r="K38" s="171"/>
      <c r="L38" s="171"/>
      <c r="M38" s="171"/>
      <c r="N38" s="171"/>
      <c r="O38" s="173"/>
      <c r="P38" s="120"/>
      <c r="Q38" s="171">
        <v>-1.9079999999999999</v>
      </c>
      <c r="R38" s="171">
        <v>4.6109999999999998</v>
      </c>
      <c r="S38" s="171">
        <v>-2.9609999999999999</v>
      </c>
      <c r="T38" s="171">
        <v>-1.905</v>
      </c>
      <c r="U38" s="174">
        <v>-4.8000000000000001E-2</v>
      </c>
      <c r="V38" s="171"/>
      <c r="W38" s="171"/>
      <c r="X38" s="171"/>
      <c r="Y38" s="171"/>
      <c r="Z38" s="171"/>
      <c r="AA38" s="171"/>
      <c r="AB38" s="173"/>
      <c r="AC38" s="120"/>
      <c r="AD38" s="171">
        <v>-1.9079999999999999</v>
      </c>
      <c r="AE38" s="171">
        <v>4.6109999999999998</v>
      </c>
      <c r="AF38" s="171">
        <v>-2.9609999999999999</v>
      </c>
      <c r="AG38" s="171">
        <v>-1.905</v>
      </c>
      <c r="AH38" s="174">
        <v>-4.8000000000000001E-2</v>
      </c>
      <c r="AI38" s="171"/>
      <c r="AJ38" s="171"/>
      <c r="AK38" s="171"/>
      <c r="AL38" s="171"/>
      <c r="AM38" s="171"/>
      <c r="AN38" s="171"/>
      <c r="AO38" s="173"/>
    </row>
    <row r="39" spans="2:41" ht="16.5" customHeight="1">
      <c r="B39" s="153" t="s">
        <v>7168</v>
      </c>
      <c r="C39" s="154"/>
      <c r="D39" s="155">
        <v>-0.82599999999999996</v>
      </c>
      <c r="E39" s="155">
        <v>1.4670000000000001</v>
      </c>
      <c r="F39" s="155">
        <v>-0.45300000000000001</v>
      </c>
      <c r="G39" s="155">
        <v>-1.077</v>
      </c>
      <c r="H39" s="156">
        <v>-0.66700000000000004</v>
      </c>
      <c r="I39" s="157"/>
      <c r="J39" s="155"/>
      <c r="K39" s="155"/>
      <c r="L39" s="155"/>
      <c r="M39" s="155"/>
      <c r="N39" s="155"/>
      <c r="O39" s="158"/>
      <c r="P39" s="120"/>
      <c r="Q39" s="155">
        <v>-0.82599999999999996</v>
      </c>
      <c r="R39" s="155">
        <v>1.4670000000000001</v>
      </c>
      <c r="S39" s="155">
        <v>-0.45300000000000001</v>
      </c>
      <c r="T39" s="155">
        <v>-1.077</v>
      </c>
      <c r="U39" s="159">
        <v>-0.66700000000000004</v>
      </c>
      <c r="V39" s="155"/>
      <c r="W39" s="155"/>
      <c r="X39" s="155"/>
      <c r="Y39" s="155"/>
      <c r="Z39" s="155"/>
      <c r="AA39" s="155"/>
      <c r="AB39" s="158"/>
      <c r="AC39" s="120"/>
      <c r="AD39" s="155">
        <v>-0.82599999999999996</v>
      </c>
      <c r="AE39" s="155">
        <v>1.4670000000000001</v>
      </c>
      <c r="AF39" s="155">
        <v>-0.45300000000000001</v>
      </c>
      <c r="AG39" s="155">
        <v>-1.077</v>
      </c>
      <c r="AH39" s="159">
        <v>-0.66700000000000004</v>
      </c>
      <c r="AI39" s="155"/>
      <c r="AJ39" s="155"/>
      <c r="AK39" s="155"/>
      <c r="AL39" s="155"/>
      <c r="AM39" s="155"/>
      <c r="AN39" s="155"/>
      <c r="AO39" s="158"/>
    </row>
    <row r="40" spans="2:41" ht="16.5" customHeight="1">
      <c r="B40" s="160" t="s">
        <v>7169</v>
      </c>
      <c r="C40" s="161"/>
      <c r="D40" s="162"/>
      <c r="E40" s="162"/>
      <c r="F40" s="162"/>
      <c r="G40" s="162"/>
      <c r="H40" s="163"/>
      <c r="I40" s="164"/>
      <c r="J40" s="162"/>
      <c r="K40" s="162"/>
      <c r="L40" s="162"/>
      <c r="M40" s="162"/>
      <c r="N40" s="162"/>
      <c r="O40" s="165"/>
      <c r="P40" s="120"/>
      <c r="Q40" s="162"/>
      <c r="R40" s="162"/>
      <c r="S40" s="162"/>
      <c r="T40" s="162"/>
      <c r="U40" s="166"/>
      <c r="V40" s="162"/>
      <c r="W40" s="162"/>
      <c r="X40" s="162"/>
      <c r="Y40" s="162"/>
      <c r="Z40" s="162"/>
      <c r="AA40" s="162"/>
      <c r="AB40" s="165"/>
      <c r="AC40" s="120"/>
      <c r="AD40" s="162"/>
      <c r="AE40" s="162"/>
      <c r="AF40" s="162"/>
      <c r="AG40" s="162"/>
      <c r="AH40" s="166"/>
      <c r="AI40" s="162"/>
      <c r="AJ40" s="162"/>
      <c r="AK40" s="162"/>
      <c r="AL40" s="162"/>
      <c r="AM40" s="162"/>
      <c r="AN40" s="162"/>
      <c r="AO40" s="165"/>
    </row>
    <row r="41" spans="2:41" ht="16.5" customHeight="1">
      <c r="B41" s="153" t="s">
        <v>7170</v>
      </c>
      <c r="C41" s="154"/>
      <c r="D41" s="155">
        <v>-6.0999999999999999E-2</v>
      </c>
      <c r="E41" s="155">
        <v>0.82399999999999995</v>
      </c>
      <c r="F41" s="155">
        <v>-1.139</v>
      </c>
      <c r="G41" s="155">
        <v>0.23400000000000001</v>
      </c>
      <c r="H41" s="163">
        <v>1.5669999999999999</v>
      </c>
      <c r="I41" s="157"/>
      <c r="J41" s="155"/>
      <c r="K41" s="155"/>
      <c r="L41" s="155"/>
      <c r="M41" s="155"/>
      <c r="N41" s="155"/>
      <c r="O41" s="158"/>
      <c r="P41" s="120"/>
      <c r="Q41" s="155">
        <v>-6.0999999999999999E-2</v>
      </c>
      <c r="R41" s="155">
        <v>0.82399999999999995</v>
      </c>
      <c r="S41" s="155">
        <v>-1.139</v>
      </c>
      <c r="T41" s="155">
        <v>0.23400000000000001</v>
      </c>
      <c r="U41" s="166">
        <v>1.5669999999999999</v>
      </c>
      <c r="V41" s="155"/>
      <c r="W41" s="155"/>
      <c r="X41" s="155"/>
      <c r="Y41" s="155"/>
      <c r="Z41" s="155"/>
      <c r="AA41" s="155"/>
      <c r="AB41" s="158"/>
      <c r="AC41" s="120"/>
      <c r="AD41" s="155">
        <v>-6.0999999999999999E-2</v>
      </c>
      <c r="AE41" s="155">
        <v>0.82399999999999995</v>
      </c>
      <c r="AF41" s="155">
        <v>-1.139</v>
      </c>
      <c r="AG41" s="155">
        <v>0.23400000000000001</v>
      </c>
      <c r="AH41" s="166">
        <v>1.5669999999999999</v>
      </c>
      <c r="AI41" s="155"/>
      <c r="AJ41" s="155"/>
      <c r="AK41" s="155"/>
      <c r="AL41" s="155"/>
      <c r="AM41" s="155"/>
      <c r="AN41" s="155"/>
      <c r="AO41" s="158"/>
    </row>
    <row r="42" spans="2:41" ht="16.5" customHeight="1">
      <c r="B42" s="169" t="s">
        <v>7160</v>
      </c>
      <c r="C42" s="170"/>
      <c r="D42" s="171">
        <v>190.24199999999999</v>
      </c>
      <c r="E42" s="171">
        <v>213.96199999999999</v>
      </c>
      <c r="F42" s="171">
        <v>253.9</v>
      </c>
      <c r="G42" s="171">
        <v>276.55399999999997</v>
      </c>
      <c r="H42" s="171">
        <v>285.08800000000002</v>
      </c>
      <c r="I42" s="172">
        <v>304.20600000000002</v>
      </c>
      <c r="J42" s="171">
        <v>314.52300000000002</v>
      </c>
      <c r="K42" s="171">
        <v>317.72000000000003</v>
      </c>
      <c r="L42" s="171">
        <v>324.726</v>
      </c>
      <c r="M42" s="171">
        <v>328.54899999999998</v>
      </c>
      <c r="N42" s="171">
        <v>331.20800000000003</v>
      </c>
      <c r="O42" s="173">
        <v>334.99400000000003</v>
      </c>
      <c r="P42" s="120"/>
      <c r="Q42" s="171">
        <v>190.24199999999999</v>
      </c>
      <c r="R42" s="171">
        <v>213.96199999999999</v>
      </c>
      <c r="S42" s="171">
        <v>253.9</v>
      </c>
      <c r="T42" s="171">
        <v>276.55399999999997</v>
      </c>
      <c r="U42" s="174">
        <v>285.08800000000002</v>
      </c>
      <c r="V42" s="171">
        <v>297.85399999999998</v>
      </c>
      <c r="W42" s="171">
        <v>304.49799999999999</v>
      </c>
      <c r="X42" s="171">
        <v>301.87799999999999</v>
      </c>
      <c r="Y42" s="171">
        <v>304.27100000000002</v>
      </c>
      <c r="Z42" s="171">
        <v>304.66800000000001</v>
      </c>
      <c r="AA42" s="171">
        <v>304.27800000000002</v>
      </c>
      <c r="AB42" s="173">
        <v>305.81200000000001</v>
      </c>
      <c r="AC42" s="120"/>
      <c r="AD42" s="171">
        <v>190.24199999999999</v>
      </c>
      <c r="AE42" s="171">
        <v>213.96199999999999</v>
      </c>
      <c r="AF42" s="171">
        <v>253.9</v>
      </c>
      <c r="AG42" s="171">
        <v>276.55399999999997</v>
      </c>
      <c r="AH42" s="174">
        <v>285.089</v>
      </c>
      <c r="AI42" s="171">
        <v>288.54700000000003</v>
      </c>
      <c r="AJ42" s="171">
        <v>286.02</v>
      </c>
      <c r="AK42" s="171">
        <v>284.99400000000003</v>
      </c>
      <c r="AL42" s="171">
        <v>278.87</v>
      </c>
      <c r="AM42" s="171">
        <v>272.14100000000002</v>
      </c>
      <c r="AN42" s="171">
        <v>272.54599999999999</v>
      </c>
      <c r="AO42" s="173">
        <v>272.66300000000001</v>
      </c>
    </row>
    <row r="43" spans="2:41" ht="16.5" customHeight="1">
      <c r="B43" s="153" t="s">
        <v>7168</v>
      </c>
      <c r="C43" s="154"/>
      <c r="D43" s="155">
        <v>41.948999999999998</v>
      </c>
      <c r="E43" s="155">
        <v>49.656999999999996</v>
      </c>
      <c r="F43" s="155">
        <v>73.453999999999994</v>
      </c>
      <c r="G43" s="155">
        <v>80.837000000000003</v>
      </c>
      <c r="H43" s="156">
        <v>81.465999999999994</v>
      </c>
      <c r="I43" s="157">
        <v>82.26</v>
      </c>
      <c r="J43" s="155">
        <v>82.218000000000004</v>
      </c>
      <c r="K43" s="155">
        <v>78.768000000000001</v>
      </c>
      <c r="L43" s="155">
        <v>77.918999999999997</v>
      </c>
      <c r="M43" s="155">
        <v>76.884</v>
      </c>
      <c r="N43" s="155">
        <v>75.914000000000001</v>
      </c>
      <c r="O43" s="158">
        <v>74.992999999999995</v>
      </c>
      <c r="P43" s="120"/>
      <c r="Q43" s="155">
        <v>41.948999999999998</v>
      </c>
      <c r="R43" s="155">
        <v>49.656999999999996</v>
      </c>
      <c r="S43" s="155">
        <v>73.453999999999994</v>
      </c>
      <c r="T43" s="155">
        <v>80.837000000000003</v>
      </c>
      <c r="U43" s="159">
        <v>81.465999999999994</v>
      </c>
      <c r="V43" s="155">
        <v>80.989000000000004</v>
      </c>
      <c r="W43" s="155">
        <v>80.308000000000007</v>
      </c>
      <c r="X43" s="155">
        <v>76.007000000000005</v>
      </c>
      <c r="Y43" s="155">
        <v>74.8</v>
      </c>
      <c r="Z43" s="155">
        <v>73.409000000000006</v>
      </c>
      <c r="AA43" s="155">
        <v>72.153999999999996</v>
      </c>
      <c r="AB43" s="158">
        <v>70.936999999999998</v>
      </c>
      <c r="AC43" s="120"/>
      <c r="AD43" s="155">
        <v>41.948999999999998</v>
      </c>
      <c r="AE43" s="155">
        <v>49.656999999999996</v>
      </c>
      <c r="AF43" s="155">
        <v>73.453999999999994</v>
      </c>
      <c r="AG43" s="155">
        <v>80.837000000000003</v>
      </c>
      <c r="AH43" s="159">
        <v>81.463999999999999</v>
      </c>
      <c r="AI43" s="155">
        <v>79.358000000000004</v>
      </c>
      <c r="AJ43" s="155">
        <v>67.757999999999996</v>
      </c>
      <c r="AK43" s="155">
        <v>56.218000000000004</v>
      </c>
      <c r="AL43" s="155">
        <v>38.951999999999998</v>
      </c>
      <c r="AM43" s="155">
        <v>21.838999999999999</v>
      </c>
      <c r="AN43" s="155">
        <v>19.388999999999999</v>
      </c>
      <c r="AO43" s="158">
        <v>19.164000000000001</v>
      </c>
    </row>
    <row r="44" spans="2:41" ht="16.5" customHeight="1">
      <c r="B44" s="160" t="s">
        <v>7169</v>
      </c>
      <c r="C44" s="161"/>
      <c r="D44" s="162">
        <v>101.833</v>
      </c>
      <c r="E44" s="162">
        <v>96.599000000000004</v>
      </c>
      <c r="F44" s="162">
        <v>99.370999999999995</v>
      </c>
      <c r="G44" s="162">
        <v>106.35599999999999</v>
      </c>
      <c r="H44" s="163">
        <v>112.41800000000001</v>
      </c>
      <c r="I44" s="164">
        <v>121.639</v>
      </c>
      <c r="J44" s="162">
        <v>123.768</v>
      </c>
      <c r="K44" s="162">
        <v>127.667</v>
      </c>
      <c r="L44" s="162">
        <v>131.46100000000001</v>
      </c>
      <c r="M44" s="162">
        <v>134.68100000000001</v>
      </c>
      <c r="N44" s="162">
        <v>138.62700000000001</v>
      </c>
      <c r="O44" s="165">
        <v>141.30600000000001</v>
      </c>
      <c r="P44" s="120"/>
      <c r="Q44" s="162">
        <v>101.833</v>
      </c>
      <c r="R44" s="162">
        <v>96.599000000000004</v>
      </c>
      <c r="S44" s="162">
        <v>99.370999999999995</v>
      </c>
      <c r="T44" s="162">
        <v>106.35599999999999</v>
      </c>
      <c r="U44" s="166">
        <v>112.41800000000001</v>
      </c>
      <c r="V44" s="162">
        <v>117.244</v>
      </c>
      <c r="W44" s="162">
        <v>117.395</v>
      </c>
      <c r="X44" s="162">
        <v>119.187</v>
      </c>
      <c r="Y44" s="162">
        <v>121.758</v>
      </c>
      <c r="Z44" s="162">
        <v>123.748</v>
      </c>
      <c r="AA44" s="162">
        <v>126.499</v>
      </c>
      <c r="AB44" s="165">
        <v>128.267</v>
      </c>
      <c r="AC44" s="120"/>
      <c r="AD44" s="162">
        <v>101.833</v>
      </c>
      <c r="AE44" s="162">
        <v>96.599000000000004</v>
      </c>
      <c r="AF44" s="162">
        <v>99.370999999999995</v>
      </c>
      <c r="AG44" s="162">
        <v>106.35599999999999</v>
      </c>
      <c r="AH44" s="166">
        <v>112.41800000000001</v>
      </c>
      <c r="AI44" s="162">
        <v>111.303</v>
      </c>
      <c r="AJ44" s="162">
        <v>110.05200000000001</v>
      </c>
      <c r="AK44" s="162">
        <v>114.90300000000001</v>
      </c>
      <c r="AL44" s="162">
        <v>116.732</v>
      </c>
      <c r="AM44" s="162">
        <v>116.907</v>
      </c>
      <c r="AN44" s="162">
        <v>117.997</v>
      </c>
      <c r="AO44" s="165">
        <v>118.30800000000001</v>
      </c>
    </row>
    <row r="45" spans="2:41" ht="16.5" customHeight="1">
      <c r="B45" s="153" t="s">
        <v>7170</v>
      </c>
      <c r="C45" s="154"/>
      <c r="D45" s="155">
        <v>17.010000000000002</v>
      </c>
      <c r="E45" s="155">
        <v>27.376000000000001</v>
      </c>
      <c r="F45" s="155">
        <v>38.636000000000003</v>
      </c>
      <c r="G45" s="155">
        <v>39.347000000000001</v>
      </c>
      <c r="H45" s="163">
        <v>41.447000000000003</v>
      </c>
      <c r="I45" s="157">
        <v>41.445999999999998</v>
      </c>
      <c r="J45" s="155">
        <v>49.548999999999999</v>
      </c>
      <c r="K45" s="155">
        <v>59.585000000000001</v>
      </c>
      <c r="L45" s="155">
        <v>66.733000000000004</v>
      </c>
      <c r="M45" s="155">
        <v>71.397000000000006</v>
      </c>
      <c r="N45" s="155">
        <v>78.272000000000006</v>
      </c>
      <c r="O45" s="158">
        <v>79.766999999999996</v>
      </c>
      <c r="P45" s="120"/>
      <c r="Q45" s="155">
        <v>17.010000000000002</v>
      </c>
      <c r="R45" s="155">
        <v>27.376000000000001</v>
      </c>
      <c r="S45" s="155">
        <v>38.636000000000003</v>
      </c>
      <c r="T45" s="155">
        <v>39.347000000000001</v>
      </c>
      <c r="U45" s="166">
        <v>41.445999999999998</v>
      </c>
      <c r="V45" s="155">
        <v>40.168999999999997</v>
      </c>
      <c r="W45" s="155">
        <v>45.988</v>
      </c>
      <c r="X45" s="155">
        <v>51.597000000000001</v>
      </c>
      <c r="Y45" s="155">
        <v>55.051000000000002</v>
      </c>
      <c r="Z45" s="155">
        <v>57.173999999999999</v>
      </c>
      <c r="AA45" s="155">
        <v>61.902000000000001</v>
      </c>
      <c r="AB45" s="158">
        <v>61.924999999999997</v>
      </c>
      <c r="AC45" s="120"/>
      <c r="AD45" s="155">
        <v>17.010000000000002</v>
      </c>
      <c r="AE45" s="155">
        <v>27.376000000000001</v>
      </c>
      <c r="AF45" s="155">
        <v>38.636000000000003</v>
      </c>
      <c r="AG45" s="155">
        <v>39.347000000000001</v>
      </c>
      <c r="AH45" s="166">
        <v>41.45</v>
      </c>
      <c r="AI45" s="155">
        <v>37.473999999999997</v>
      </c>
      <c r="AJ45" s="155">
        <v>41.448999999999998</v>
      </c>
      <c r="AK45" s="155">
        <v>40.685000000000002</v>
      </c>
      <c r="AL45" s="155">
        <v>46.66</v>
      </c>
      <c r="AM45" s="155">
        <v>51.277999999999999</v>
      </c>
      <c r="AN45" s="155">
        <v>47.567999999999998</v>
      </c>
      <c r="AO45" s="158">
        <v>40.115000000000002</v>
      </c>
    </row>
    <row r="46" spans="2:41" ht="16.5" customHeight="1">
      <c r="B46" s="160" t="s">
        <v>7171</v>
      </c>
      <c r="C46" s="161"/>
      <c r="D46" s="162">
        <v>28.391999999999999</v>
      </c>
      <c r="E46" s="162">
        <v>38.244999999999997</v>
      </c>
      <c r="F46" s="162">
        <v>38.718000000000004</v>
      </c>
      <c r="G46" s="162">
        <v>42.93</v>
      </c>
      <c r="H46" s="163">
        <v>42.209000000000003</v>
      </c>
      <c r="I46" s="164">
        <v>50.122999999999998</v>
      </c>
      <c r="J46" s="162">
        <v>48.844999999999999</v>
      </c>
      <c r="K46" s="162">
        <v>39.805999999999997</v>
      </c>
      <c r="L46" s="162">
        <v>36.005000000000003</v>
      </c>
      <c r="M46" s="162">
        <v>32.164999999999999</v>
      </c>
      <c r="N46" s="162">
        <v>24.483000000000001</v>
      </c>
      <c r="O46" s="165">
        <v>24.483000000000001</v>
      </c>
      <c r="P46" s="120"/>
      <c r="Q46" s="162">
        <v>28.391999999999999</v>
      </c>
      <c r="R46" s="162">
        <v>38.244999999999997</v>
      </c>
      <c r="S46" s="162">
        <v>38.718000000000004</v>
      </c>
      <c r="T46" s="162">
        <v>42.93</v>
      </c>
      <c r="U46" s="166">
        <v>42.209000000000003</v>
      </c>
      <c r="V46" s="162">
        <v>50.122999999999998</v>
      </c>
      <c r="W46" s="162">
        <v>48.844999999999999</v>
      </c>
      <c r="X46" s="162">
        <v>39.805999999999997</v>
      </c>
      <c r="Y46" s="162">
        <v>36.005000000000003</v>
      </c>
      <c r="Z46" s="162">
        <v>32.164999999999999</v>
      </c>
      <c r="AA46" s="162">
        <v>24.483000000000001</v>
      </c>
      <c r="AB46" s="165">
        <v>24.483000000000001</v>
      </c>
      <c r="AC46" s="120"/>
      <c r="AD46" s="162">
        <v>28.391999999999999</v>
      </c>
      <c r="AE46" s="162">
        <v>38.244999999999997</v>
      </c>
      <c r="AF46" s="162">
        <v>38.718000000000004</v>
      </c>
      <c r="AG46" s="162">
        <v>42.93</v>
      </c>
      <c r="AH46" s="166">
        <v>42.209000000000003</v>
      </c>
      <c r="AI46" s="162">
        <v>50.122999999999998</v>
      </c>
      <c r="AJ46" s="162">
        <v>51.401000000000003</v>
      </c>
      <c r="AK46" s="162">
        <v>53.319000000000003</v>
      </c>
      <c r="AL46" s="162">
        <v>53.319000000000003</v>
      </c>
      <c r="AM46" s="162">
        <v>56.057000000000002</v>
      </c>
      <c r="AN46" s="162">
        <v>58.795999999999999</v>
      </c>
      <c r="AO46" s="165">
        <v>61.534999999999997</v>
      </c>
    </row>
    <row r="47" spans="2:41" ht="16.5" customHeight="1">
      <c r="B47" s="153" t="s">
        <v>7172</v>
      </c>
      <c r="C47" s="154"/>
      <c r="D47" s="155">
        <v>0.34499999999999997</v>
      </c>
      <c r="E47" s="155">
        <v>0.316</v>
      </c>
      <c r="F47" s="155">
        <v>0.317</v>
      </c>
      <c r="G47" s="155">
        <v>0.185</v>
      </c>
      <c r="H47" s="163">
        <v>0.245</v>
      </c>
      <c r="I47" s="157">
        <v>0.25</v>
      </c>
      <c r="J47" s="155">
        <v>0.25800000000000001</v>
      </c>
      <c r="K47" s="155">
        <v>0.26400000000000001</v>
      </c>
      <c r="L47" s="155">
        <v>0.26400000000000001</v>
      </c>
      <c r="M47" s="155">
        <v>0.26400000000000001</v>
      </c>
      <c r="N47" s="155">
        <v>0.26400000000000001</v>
      </c>
      <c r="O47" s="158">
        <v>0.26400000000000001</v>
      </c>
      <c r="P47" s="120"/>
      <c r="Q47" s="155">
        <v>0.34499999999999997</v>
      </c>
      <c r="R47" s="155">
        <v>0.316</v>
      </c>
      <c r="S47" s="155">
        <v>0.317</v>
      </c>
      <c r="T47" s="155">
        <v>0.185</v>
      </c>
      <c r="U47" s="166">
        <v>0.245</v>
      </c>
      <c r="V47" s="155">
        <v>0.254</v>
      </c>
      <c r="W47" s="155">
        <v>0.26900000000000002</v>
      </c>
      <c r="X47" s="155">
        <v>0.28100000000000003</v>
      </c>
      <c r="Y47" s="155">
        <v>0.28599999999999998</v>
      </c>
      <c r="Z47" s="155">
        <v>0.28599999999999998</v>
      </c>
      <c r="AA47" s="155">
        <v>0.28599999999999998</v>
      </c>
      <c r="AB47" s="158">
        <v>0.28299999999999997</v>
      </c>
      <c r="AC47" s="120"/>
      <c r="AD47" s="155">
        <v>0.34499999999999997</v>
      </c>
      <c r="AE47" s="155">
        <v>0.316</v>
      </c>
      <c r="AF47" s="155">
        <v>0.317</v>
      </c>
      <c r="AG47" s="155">
        <v>0.185</v>
      </c>
      <c r="AH47" s="166">
        <v>0.245</v>
      </c>
      <c r="AI47" s="155">
        <v>0.254</v>
      </c>
      <c r="AJ47" s="155">
        <v>0.26900000000000002</v>
      </c>
      <c r="AK47" s="155">
        <v>0.28299999999999997</v>
      </c>
      <c r="AL47" s="155">
        <v>0.28299999999999997</v>
      </c>
      <c r="AM47" s="155">
        <v>0.28100000000000003</v>
      </c>
      <c r="AN47" s="155">
        <v>0.28100000000000003</v>
      </c>
      <c r="AO47" s="158">
        <v>0.28599999999999998</v>
      </c>
    </row>
    <row r="48" spans="2:41" ht="16.5" customHeight="1">
      <c r="B48" s="160" t="s">
        <v>7173</v>
      </c>
      <c r="C48" s="161"/>
      <c r="D48" s="162">
        <v>0.45600000000000002</v>
      </c>
      <c r="E48" s="162">
        <v>0.85499999999999998</v>
      </c>
      <c r="F48" s="162">
        <v>1.825</v>
      </c>
      <c r="G48" s="162">
        <v>4.1859999999999999</v>
      </c>
      <c r="H48" s="163">
        <v>4.4379999999999997</v>
      </c>
      <c r="I48" s="164">
        <v>4.9880000000000004</v>
      </c>
      <c r="J48" s="162">
        <v>6.1849999999999996</v>
      </c>
      <c r="K48" s="162">
        <v>7.6959999999999997</v>
      </c>
      <c r="L48" s="162">
        <v>8.1980000000000004</v>
      </c>
      <c r="M48" s="162">
        <v>8.7750000000000004</v>
      </c>
      <c r="N48" s="162">
        <v>9.077</v>
      </c>
      <c r="O48" s="165">
        <v>9.3610000000000007</v>
      </c>
      <c r="P48" s="120"/>
      <c r="Q48" s="162">
        <v>0.45600000000000002</v>
      </c>
      <c r="R48" s="162">
        <v>0.85499999999999998</v>
      </c>
      <c r="S48" s="162">
        <v>1.825</v>
      </c>
      <c r="T48" s="162">
        <v>4.1859999999999999</v>
      </c>
      <c r="U48" s="166">
        <v>4.4379999999999997</v>
      </c>
      <c r="V48" s="162">
        <v>5.6189999999999998</v>
      </c>
      <c r="W48" s="162">
        <v>8.09</v>
      </c>
      <c r="X48" s="162">
        <v>11.157</v>
      </c>
      <c r="Y48" s="162">
        <v>12.263999999999999</v>
      </c>
      <c r="Z48" s="162">
        <v>13.532999999999999</v>
      </c>
      <c r="AA48" s="162">
        <v>14.353</v>
      </c>
      <c r="AB48" s="165">
        <v>15.073</v>
      </c>
      <c r="AC48" s="120"/>
      <c r="AD48" s="162">
        <v>0.45600000000000002</v>
      </c>
      <c r="AE48" s="162">
        <v>0.85499999999999998</v>
      </c>
      <c r="AF48" s="162">
        <v>1.825</v>
      </c>
      <c r="AG48" s="162">
        <v>4.1859999999999999</v>
      </c>
      <c r="AH48" s="166">
        <v>4.4379999999999997</v>
      </c>
      <c r="AI48" s="162">
        <v>6.5</v>
      </c>
      <c r="AJ48" s="162">
        <v>11.257999999999999</v>
      </c>
      <c r="AK48" s="162">
        <v>14.983000000000001</v>
      </c>
      <c r="AL48" s="162">
        <v>17.815000000000001</v>
      </c>
      <c r="AM48" s="162">
        <v>20.407</v>
      </c>
      <c r="AN48" s="162">
        <v>22.92</v>
      </c>
      <c r="AO48" s="165">
        <v>27.635999999999999</v>
      </c>
    </row>
    <row r="49" spans="2:41" ht="16.5" customHeight="1">
      <c r="B49" s="177" t="s">
        <v>7174</v>
      </c>
      <c r="C49" s="178"/>
      <c r="D49" s="179">
        <v>0.92700000000000005</v>
      </c>
      <c r="E49" s="179">
        <v>1.2649999999999999</v>
      </c>
      <c r="F49" s="179">
        <v>1.635</v>
      </c>
      <c r="G49" s="179">
        <v>2.1230000000000002</v>
      </c>
      <c r="H49" s="180">
        <v>2.476</v>
      </c>
      <c r="I49" s="181">
        <v>2.5960000000000001</v>
      </c>
      <c r="J49" s="179">
        <v>2.6909999999999998</v>
      </c>
      <c r="K49" s="179">
        <v>2.7530000000000001</v>
      </c>
      <c r="L49" s="179">
        <v>2.8290000000000002</v>
      </c>
      <c r="M49" s="179">
        <v>2.9009999999999998</v>
      </c>
      <c r="N49" s="179">
        <v>2.956</v>
      </c>
      <c r="O49" s="182">
        <v>3.0270000000000001</v>
      </c>
      <c r="P49" s="120"/>
      <c r="Q49" s="179">
        <v>0.92700000000000005</v>
      </c>
      <c r="R49" s="179">
        <v>1.2649999999999999</v>
      </c>
      <c r="S49" s="179">
        <v>1.635</v>
      </c>
      <c r="T49" s="179">
        <v>2.1230000000000002</v>
      </c>
      <c r="U49" s="183">
        <v>2.476</v>
      </c>
      <c r="V49" s="179">
        <v>2.581</v>
      </c>
      <c r="W49" s="179">
        <v>2.657</v>
      </c>
      <c r="X49" s="179">
        <v>2.6989999999999998</v>
      </c>
      <c r="Y49" s="179">
        <v>2.754</v>
      </c>
      <c r="Z49" s="179">
        <v>2.8029999999999999</v>
      </c>
      <c r="AA49" s="179">
        <v>2.8359999999999999</v>
      </c>
      <c r="AB49" s="182">
        <v>2.8820000000000001</v>
      </c>
      <c r="AC49" s="120"/>
      <c r="AD49" s="179">
        <v>0.92700000000000005</v>
      </c>
      <c r="AE49" s="179">
        <v>1.2649999999999999</v>
      </c>
      <c r="AF49" s="179">
        <v>1.635</v>
      </c>
      <c r="AG49" s="179">
        <v>2.1230000000000002</v>
      </c>
      <c r="AH49" s="183">
        <v>2.476</v>
      </c>
      <c r="AI49" s="179">
        <v>2.5779999999999998</v>
      </c>
      <c r="AJ49" s="179">
        <v>2.6480000000000001</v>
      </c>
      <c r="AK49" s="179">
        <v>2.6859999999999999</v>
      </c>
      <c r="AL49" s="179">
        <v>2.7360000000000002</v>
      </c>
      <c r="AM49" s="179">
        <v>2.78</v>
      </c>
      <c r="AN49" s="179">
        <v>2.81</v>
      </c>
      <c r="AO49" s="182">
        <v>2.851</v>
      </c>
    </row>
    <row r="50" spans="2:41" ht="16.5" customHeight="1">
      <c r="B50" s="184"/>
      <c r="C50" s="184"/>
      <c r="D50" s="184"/>
      <c r="E50" s="184"/>
      <c r="F50" s="184"/>
      <c r="G50" s="184"/>
      <c r="H50" s="184"/>
      <c r="I50" s="185"/>
      <c r="J50" s="184"/>
      <c r="K50" s="184"/>
      <c r="L50" s="184"/>
      <c r="M50" s="184"/>
      <c r="N50" s="184"/>
      <c r="O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  <c r="AA50" s="184"/>
      <c r="AB50" s="184"/>
      <c r="AD50" s="184"/>
      <c r="AE50" s="184"/>
      <c r="AF50" s="184"/>
      <c r="AG50" s="184"/>
      <c r="AH50" s="184"/>
      <c r="AI50" s="184"/>
      <c r="AJ50" s="184"/>
      <c r="AK50" s="184"/>
      <c r="AL50" s="184"/>
      <c r="AM50" s="184"/>
      <c r="AN50" s="184"/>
      <c r="AO50" s="184"/>
    </row>
    <row r="51" spans="2:41" ht="16.5" customHeight="1">
      <c r="B51" s="103" t="s">
        <v>7181</v>
      </c>
      <c r="D51" s="86"/>
      <c r="E51" s="101"/>
      <c r="F51" s="101"/>
      <c r="G51" s="101"/>
      <c r="H51" s="104" t="s">
        <v>7149</v>
      </c>
      <c r="I51" s="102"/>
      <c r="J51" s="101"/>
      <c r="K51" s="101"/>
      <c r="L51" s="101"/>
      <c r="M51" s="101"/>
      <c r="N51" s="101"/>
      <c r="O51" s="91"/>
      <c r="Q51" s="86"/>
      <c r="R51" s="101"/>
      <c r="S51" s="101"/>
      <c r="T51" s="101"/>
      <c r="U51" s="104" t="s">
        <v>7152</v>
      </c>
      <c r="V51" s="101"/>
      <c r="W51" s="101"/>
      <c r="X51" s="101"/>
      <c r="Y51" s="101"/>
      <c r="Z51" s="101"/>
      <c r="AA51" s="101"/>
      <c r="AB51" s="91"/>
      <c r="AD51" s="86"/>
      <c r="AE51" s="101"/>
      <c r="AF51" s="101"/>
      <c r="AG51" s="101"/>
      <c r="AH51" s="104" t="s">
        <v>7153</v>
      </c>
      <c r="AI51" s="101"/>
      <c r="AJ51" s="101"/>
      <c r="AK51" s="101"/>
      <c r="AL51" s="101"/>
      <c r="AM51" s="101"/>
      <c r="AN51" s="101"/>
      <c r="AO51" s="91"/>
    </row>
    <row r="52" spans="2:41" ht="16.5" customHeight="1">
      <c r="D52" s="95">
        <v>2000</v>
      </c>
      <c r="E52" s="95">
        <v>2005</v>
      </c>
      <c r="F52" s="95">
        <v>2010</v>
      </c>
      <c r="G52" s="95">
        <v>2015</v>
      </c>
      <c r="H52" s="106">
        <v>2016</v>
      </c>
      <c r="I52" s="107">
        <v>2020</v>
      </c>
      <c r="J52" s="105">
        <v>2025</v>
      </c>
      <c r="K52" s="105">
        <v>2030</v>
      </c>
      <c r="L52" s="105">
        <v>2035</v>
      </c>
      <c r="M52" s="105">
        <v>2040</v>
      </c>
      <c r="N52" s="105">
        <v>2045</v>
      </c>
      <c r="O52" s="105">
        <v>2050</v>
      </c>
      <c r="Q52" s="95">
        <v>2000</v>
      </c>
      <c r="R52" s="95">
        <v>2005</v>
      </c>
      <c r="S52" s="95">
        <v>2010</v>
      </c>
      <c r="T52" s="95">
        <v>2015</v>
      </c>
      <c r="U52" s="106">
        <v>2016</v>
      </c>
      <c r="V52" s="105">
        <v>2020</v>
      </c>
      <c r="W52" s="105">
        <v>2025</v>
      </c>
      <c r="X52" s="105">
        <v>2030</v>
      </c>
      <c r="Y52" s="105">
        <v>2035</v>
      </c>
      <c r="Z52" s="105">
        <v>2040</v>
      </c>
      <c r="AA52" s="105">
        <v>2045</v>
      </c>
      <c r="AB52" s="105">
        <v>2050</v>
      </c>
      <c r="AD52" s="95">
        <v>2000</v>
      </c>
      <c r="AE52" s="95">
        <v>2005</v>
      </c>
      <c r="AF52" s="95">
        <v>2010</v>
      </c>
      <c r="AG52" s="95">
        <v>2015</v>
      </c>
      <c r="AH52" s="106">
        <v>2016</v>
      </c>
      <c r="AI52" s="105">
        <v>2020</v>
      </c>
      <c r="AJ52" s="105">
        <v>2025</v>
      </c>
      <c r="AK52" s="105">
        <v>2030</v>
      </c>
      <c r="AL52" s="105">
        <v>2035</v>
      </c>
      <c r="AM52" s="105">
        <v>2040</v>
      </c>
      <c r="AN52" s="105">
        <v>2045</v>
      </c>
      <c r="AO52" s="105">
        <v>2050</v>
      </c>
    </row>
    <row r="53" spans="2:41" ht="16.5" customHeight="1">
      <c r="B53" s="186" t="s">
        <v>7182</v>
      </c>
      <c r="C53" s="187"/>
      <c r="D53" s="188">
        <v>-41.564</v>
      </c>
      <c r="E53" s="188">
        <v>-55.561999999999998</v>
      </c>
      <c r="F53" s="188">
        <v>-68.546000000000006</v>
      </c>
      <c r="G53" s="188">
        <v>-73.165999999999997</v>
      </c>
      <c r="H53" s="188">
        <v>-73.930999999999997</v>
      </c>
      <c r="I53" s="189">
        <v>-77.831000000000003</v>
      </c>
      <c r="J53" s="188">
        <v>-76.754999999999995</v>
      </c>
      <c r="K53" s="188">
        <v>-72.423000000000002</v>
      </c>
      <c r="L53" s="188">
        <v>-71.956999999999994</v>
      </c>
      <c r="M53" s="188">
        <v>-70.613</v>
      </c>
      <c r="N53" s="188">
        <v>-67.765000000000001</v>
      </c>
      <c r="O53" s="190">
        <v>-67.769000000000005</v>
      </c>
      <c r="P53" s="120"/>
      <c r="Q53" s="188">
        <v>-41.564</v>
      </c>
      <c r="R53" s="188">
        <v>-55.561999999999998</v>
      </c>
      <c r="S53" s="188">
        <v>-68.546000000000006</v>
      </c>
      <c r="T53" s="188">
        <v>-73.165999999999997</v>
      </c>
      <c r="U53" s="191">
        <v>-73.930999999999997</v>
      </c>
      <c r="V53" s="188">
        <v>-77.426000000000002</v>
      </c>
      <c r="W53" s="188">
        <v>-75.575999999999993</v>
      </c>
      <c r="X53" s="188">
        <v>-69.73</v>
      </c>
      <c r="Y53" s="188">
        <v>-68.024000000000001</v>
      </c>
      <c r="Z53" s="188">
        <v>-65.757000000000005</v>
      </c>
      <c r="AA53" s="188">
        <v>-62.104999999999997</v>
      </c>
      <c r="AB53" s="190">
        <v>-61.546999999999997</v>
      </c>
      <c r="AC53" s="120"/>
      <c r="AD53" s="188">
        <v>-41.564</v>
      </c>
      <c r="AE53" s="188">
        <v>-55.561999999999998</v>
      </c>
      <c r="AF53" s="188">
        <v>-68.546000000000006</v>
      </c>
      <c r="AG53" s="188">
        <v>-73.165999999999997</v>
      </c>
      <c r="AH53" s="191">
        <v>-73.932000000000002</v>
      </c>
      <c r="AI53" s="188">
        <v>-75.873000000000005</v>
      </c>
      <c r="AJ53" s="188">
        <v>-69.808000000000007</v>
      </c>
      <c r="AK53" s="188">
        <v>-64.171999999999997</v>
      </c>
      <c r="AL53" s="188">
        <v>-56.167000000000002</v>
      </c>
      <c r="AM53" s="188">
        <v>-50.085999999999999</v>
      </c>
      <c r="AN53" s="188">
        <v>-50.325000000000003</v>
      </c>
      <c r="AO53" s="190">
        <v>-50.966999999999999</v>
      </c>
    </row>
    <row r="54" spans="2:41" ht="16.5" customHeight="1">
      <c r="B54" s="192" t="s">
        <v>7183</v>
      </c>
      <c r="C54" s="193"/>
      <c r="D54" s="194"/>
      <c r="E54" s="194"/>
      <c r="F54" s="194"/>
      <c r="G54" s="194"/>
      <c r="H54" s="195"/>
      <c r="I54" s="196"/>
      <c r="J54" s="194"/>
      <c r="K54" s="194"/>
      <c r="L54" s="194"/>
      <c r="M54" s="194"/>
      <c r="N54" s="194"/>
      <c r="O54" s="197"/>
      <c r="P54" s="120"/>
      <c r="Q54" s="194"/>
      <c r="R54" s="194"/>
      <c r="S54" s="194"/>
      <c r="T54" s="194"/>
      <c r="U54" s="198"/>
      <c r="V54" s="194"/>
      <c r="W54" s="194"/>
      <c r="X54" s="194"/>
      <c r="Y54" s="194"/>
      <c r="Z54" s="194"/>
      <c r="AA54" s="194"/>
      <c r="AB54" s="197"/>
      <c r="AC54" s="120"/>
      <c r="AD54" s="194"/>
      <c r="AE54" s="194"/>
      <c r="AF54" s="194"/>
      <c r="AG54" s="194"/>
      <c r="AH54" s="198"/>
      <c r="AI54" s="194"/>
      <c r="AJ54" s="194"/>
      <c r="AK54" s="194"/>
      <c r="AL54" s="194"/>
      <c r="AM54" s="194"/>
      <c r="AN54" s="194"/>
      <c r="AO54" s="197"/>
    </row>
    <row r="55" spans="2:41" ht="16.5" customHeight="1">
      <c r="B55" s="199" t="s">
        <v>7168</v>
      </c>
      <c r="C55" s="200"/>
      <c r="D55" s="201">
        <v>-27.059000000000001</v>
      </c>
      <c r="E55" s="201">
        <v>-36.332000000000001</v>
      </c>
      <c r="F55" s="201">
        <v>-52.432000000000002</v>
      </c>
      <c r="G55" s="201">
        <v>-56.363</v>
      </c>
      <c r="H55" s="202">
        <v>-56.220999999999997</v>
      </c>
      <c r="I55" s="203">
        <v>-57.646000000000001</v>
      </c>
      <c r="J55" s="201">
        <v>-58.012</v>
      </c>
      <c r="K55" s="201">
        <v>-54.978000000000002</v>
      </c>
      <c r="L55" s="201">
        <v>-54.162999999999997</v>
      </c>
      <c r="M55" s="201">
        <v>-53.323</v>
      </c>
      <c r="N55" s="201">
        <v>-52.531999999999996</v>
      </c>
      <c r="O55" s="204">
        <v>-51.67</v>
      </c>
      <c r="P55" s="120"/>
      <c r="Q55" s="201">
        <v>-27.059000000000001</v>
      </c>
      <c r="R55" s="201">
        <v>-36.332000000000001</v>
      </c>
      <c r="S55" s="201">
        <v>-52.432000000000002</v>
      </c>
      <c r="T55" s="201">
        <v>-56.363</v>
      </c>
      <c r="U55" s="205">
        <v>-56.220999999999997</v>
      </c>
      <c r="V55" s="201">
        <v>-57.597000000000001</v>
      </c>
      <c r="W55" s="201">
        <v>-57.603999999999999</v>
      </c>
      <c r="X55" s="201">
        <v>-54.421999999999997</v>
      </c>
      <c r="Y55" s="201">
        <v>-53.54</v>
      </c>
      <c r="Z55" s="201">
        <v>-52.465000000000003</v>
      </c>
      <c r="AA55" s="201">
        <v>-51.499000000000002</v>
      </c>
      <c r="AB55" s="204">
        <v>-50.454000000000001</v>
      </c>
      <c r="AC55" s="120"/>
      <c r="AD55" s="201">
        <v>-27.059000000000001</v>
      </c>
      <c r="AE55" s="201">
        <v>-36.332000000000001</v>
      </c>
      <c r="AF55" s="201">
        <v>-52.432000000000002</v>
      </c>
      <c r="AG55" s="201">
        <v>-56.363</v>
      </c>
      <c r="AH55" s="205">
        <v>-56.219000000000001</v>
      </c>
      <c r="AI55" s="201">
        <v>-56.473999999999997</v>
      </c>
      <c r="AJ55" s="201">
        <v>-45.762999999999998</v>
      </c>
      <c r="AK55" s="201">
        <v>-35.378</v>
      </c>
      <c r="AL55" s="201">
        <v>-18.573</v>
      </c>
      <c r="AM55" s="201">
        <v>-1.994</v>
      </c>
      <c r="AN55" s="201"/>
      <c r="AO55" s="204"/>
    </row>
    <row r="56" spans="2:41" ht="16.5" customHeight="1">
      <c r="B56" s="206" t="s">
        <v>7169</v>
      </c>
      <c r="C56" s="161"/>
      <c r="D56" s="162">
        <v>-8.0440000000000005</v>
      </c>
      <c r="E56" s="162">
        <v>-7.1589999999999998</v>
      </c>
      <c r="F56" s="162">
        <v>-5.077</v>
      </c>
      <c r="G56" s="162">
        <v>-4.2389999999999999</v>
      </c>
      <c r="H56" s="207">
        <v>-4.7869999999999999</v>
      </c>
      <c r="I56" s="164">
        <v>-4.4370000000000003</v>
      </c>
      <c r="J56" s="162">
        <v>-0.34699999999999998</v>
      </c>
      <c r="K56" s="162">
        <v>-0.33300000000000002</v>
      </c>
      <c r="L56" s="162">
        <v>-0.32600000000000001</v>
      </c>
      <c r="M56" s="162">
        <v>-0.32</v>
      </c>
      <c r="N56" s="162">
        <v>-0.317</v>
      </c>
      <c r="O56" s="208">
        <v>-0.314</v>
      </c>
      <c r="P56" s="120"/>
      <c r="Q56" s="162">
        <v>-8.0440000000000005</v>
      </c>
      <c r="R56" s="162">
        <v>-7.1589999999999998</v>
      </c>
      <c r="S56" s="162">
        <v>-5.077</v>
      </c>
      <c r="T56" s="162">
        <v>-4.2389999999999999</v>
      </c>
      <c r="U56" s="209">
        <v>-4.7869999999999999</v>
      </c>
      <c r="V56" s="162">
        <v>-4.415</v>
      </c>
      <c r="W56" s="162">
        <v>-0.32500000000000001</v>
      </c>
      <c r="X56" s="162">
        <v>-0.312</v>
      </c>
      <c r="Y56" s="162">
        <v>-0.30499999999999999</v>
      </c>
      <c r="Z56" s="162">
        <v>-0.30099999999999999</v>
      </c>
      <c r="AA56" s="162">
        <v>-0.29799999999999999</v>
      </c>
      <c r="AB56" s="208">
        <v>-0.29599999999999999</v>
      </c>
      <c r="AC56" s="120"/>
      <c r="AD56" s="162">
        <v>-8.0440000000000005</v>
      </c>
      <c r="AE56" s="162">
        <v>-7.1589999999999998</v>
      </c>
      <c r="AF56" s="162">
        <v>-5.077</v>
      </c>
      <c r="AG56" s="162">
        <v>-4.2389999999999999</v>
      </c>
      <c r="AH56" s="209">
        <v>-4.7869999999999999</v>
      </c>
      <c r="AI56" s="162">
        <v>-3.5409999999999999</v>
      </c>
      <c r="AJ56" s="162">
        <v>-0.191</v>
      </c>
      <c r="AK56" s="162">
        <v>-0.108</v>
      </c>
      <c r="AL56" s="162">
        <v>-5.8999999999999997E-2</v>
      </c>
      <c r="AM56" s="162">
        <v>-1.2E-2</v>
      </c>
      <c r="AN56" s="162">
        <v>-8.9999999999999993E-3</v>
      </c>
      <c r="AO56" s="208">
        <v>-7.0000000000000001E-3</v>
      </c>
    </row>
    <row r="57" spans="2:41" ht="16.5" customHeight="1">
      <c r="B57" s="199" t="s">
        <v>7170</v>
      </c>
      <c r="C57" s="200"/>
      <c r="D57" s="201">
        <v>-5.7569999999999997</v>
      </c>
      <c r="E57" s="201">
        <v>-11.076000000000001</v>
      </c>
      <c r="F57" s="201">
        <v>-18.006</v>
      </c>
      <c r="G57" s="201">
        <v>-19.172000000000001</v>
      </c>
      <c r="H57" s="202">
        <v>-20.681999999999999</v>
      </c>
      <c r="I57" s="203">
        <v>-17.780999999999999</v>
      </c>
      <c r="J57" s="201">
        <v>-23.361999999999998</v>
      </c>
      <c r="K57" s="201">
        <v>-31.603000000000002</v>
      </c>
      <c r="L57" s="201">
        <v>-37.718000000000004</v>
      </c>
      <c r="M57" s="201">
        <v>-41.795000000000002</v>
      </c>
      <c r="N57" s="201">
        <v>-48.261000000000003</v>
      </c>
      <c r="O57" s="204">
        <v>-49.466999999999999</v>
      </c>
      <c r="P57" s="120"/>
      <c r="Q57" s="201">
        <v>-5.7569999999999997</v>
      </c>
      <c r="R57" s="201">
        <v>-11.076000000000001</v>
      </c>
      <c r="S57" s="201">
        <v>-18.006</v>
      </c>
      <c r="T57" s="201">
        <v>-19.172000000000001</v>
      </c>
      <c r="U57" s="205">
        <v>-20.681000000000001</v>
      </c>
      <c r="V57" s="201">
        <v>-16.763999999999999</v>
      </c>
      <c r="W57" s="201">
        <v>-20.794</v>
      </c>
      <c r="X57" s="201">
        <v>-25.538</v>
      </c>
      <c r="Y57" s="201">
        <v>-28.74</v>
      </c>
      <c r="Z57" s="201">
        <v>-30.853000000000002</v>
      </c>
      <c r="AA57" s="201">
        <v>-35.545999999999999</v>
      </c>
      <c r="AB57" s="204">
        <v>-35.524999999999999</v>
      </c>
      <c r="AC57" s="120"/>
      <c r="AD57" s="201">
        <v>-5.7569999999999997</v>
      </c>
      <c r="AE57" s="201">
        <v>-11.076000000000001</v>
      </c>
      <c r="AF57" s="201">
        <v>-18.006</v>
      </c>
      <c r="AG57" s="201">
        <v>-19.172000000000001</v>
      </c>
      <c r="AH57" s="205">
        <v>-20.684999999999999</v>
      </c>
      <c r="AI57" s="201">
        <v>-15.052</v>
      </c>
      <c r="AJ57" s="201">
        <v>-18.440000000000001</v>
      </c>
      <c r="AK57" s="201">
        <v>-17.803000000000001</v>
      </c>
      <c r="AL57" s="201">
        <v>-24.088000000000001</v>
      </c>
      <c r="AM57" s="201">
        <v>-29.192</v>
      </c>
      <c r="AN57" s="201">
        <v>-26.058</v>
      </c>
      <c r="AO57" s="204">
        <v>-19.193999999999999</v>
      </c>
    </row>
    <row r="58" spans="2:41" ht="16.5" customHeight="1">
      <c r="B58" s="206" t="s">
        <v>7171</v>
      </c>
      <c r="C58" s="161"/>
      <c r="D58" s="162">
        <v>-28.391999999999999</v>
      </c>
      <c r="E58" s="162">
        <v>-38.244999999999997</v>
      </c>
      <c r="F58" s="162">
        <v>-38.718000000000004</v>
      </c>
      <c r="G58" s="162">
        <v>-42.93</v>
      </c>
      <c r="H58" s="207">
        <v>-42.209000000000003</v>
      </c>
      <c r="I58" s="164">
        <v>-50.122999999999998</v>
      </c>
      <c r="J58" s="162">
        <v>-48.844999999999999</v>
      </c>
      <c r="K58" s="162">
        <v>-39.805999999999997</v>
      </c>
      <c r="L58" s="162">
        <v>-36.005000000000003</v>
      </c>
      <c r="M58" s="162">
        <v>-32.164999999999999</v>
      </c>
      <c r="N58" s="162">
        <v>-24.483000000000001</v>
      </c>
      <c r="O58" s="208">
        <v>-24.483000000000001</v>
      </c>
      <c r="P58" s="120"/>
      <c r="Q58" s="162">
        <v>-28.391999999999999</v>
      </c>
      <c r="R58" s="162">
        <v>-38.244999999999997</v>
      </c>
      <c r="S58" s="162">
        <v>-38.718000000000004</v>
      </c>
      <c r="T58" s="162">
        <v>-42.93</v>
      </c>
      <c r="U58" s="209">
        <v>-42.209000000000003</v>
      </c>
      <c r="V58" s="162">
        <v>-50.122999999999998</v>
      </c>
      <c r="W58" s="162">
        <v>-48.844999999999999</v>
      </c>
      <c r="X58" s="162">
        <v>-39.805999999999997</v>
      </c>
      <c r="Y58" s="162">
        <v>-36.005000000000003</v>
      </c>
      <c r="Z58" s="162">
        <v>-32.164999999999999</v>
      </c>
      <c r="AA58" s="162">
        <v>-24.483000000000001</v>
      </c>
      <c r="AB58" s="208">
        <v>-24.483000000000001</v>
      </c>
      <c r="AC58" s="120"/>
      <c r="AD58" s="162">
        <v>-28.391999999999999</v>
      </c>
      <c r="AE58" s="162">
        <v>-38.244999999999997</v>
      </c>
      <c r="AF58" s="162">
        <v>-38.718000000000004</v>
      </c>
      <c r="AG58" s="162">
        <v>-42.93</v>
      </c>
      <c r="AH58" s="209">
        <v>-42.209000000000003</v>
      </c>
      <c r="AI58" s="162">
        <v>-50.122999999999998</v>
      </c>
      <c r="AJ58" s="162">
        <v>-51.401000000000003</v>
      </c>
      <c r="AK58" s="162">
        <v>-53.319000000000003</v>
      </c>
      <c r="AL58" s="162">
        <v>-53.319000000000003</v>
      </c>
      <c r="AM58" s="162">
        <v>-56.057000000000002</v>
      </c>
      <c r="AN58" s="162">
        <v>-58.795999999999999</v>
      </c>
      <c r="AO58" s="208">
        <v>-61.534999999999997</v>
      </c>
    </row>
    <row r="59" spans="2:41" ht="16.5" customHeight="1">
      <c r="B59" s="199" t="s">
        <v>7172</v>
      </c>
      <c r="C59" s="200"/>
      <c r="D59" s="201">
        <v>-0.34499999999999997</v>
      </c>
      <c r="E59" s="201">
        <v>-0.316</v>
      </c>
      <c r="F59" s="201">
        <v>-0.317</v>
      </c>
      <c r="G59" s="201">
        <v>-0.185</v>
      </c>
      <c r="H59" s="202">
        <v>-0.245</v>
      </c>
      <c r="I59" s="203">
        <v>-0.25</v>
      </c>
      <c r="J59" s="201">
        <v>-0.25800000000000001</v>
      </c>
      <c r="K59" s="201">
        <v>-0.26400000000000001</v>
      </c>
      <c r="L59" s="201">
        <v>-0.26400000000000001</v>
      </c>
      <c r="M59" s="201">
        <v>-0.26400000000000001</v>
      </c>
      <c r="N59" s="201">
        <v>-0.26400000000000001</v>
      </c>
      <c r="O59" s="204">
        <v>-0.26400000000000001</v>
      </c>
      <c r="P59" s="120"/>
      <c r="Q59" s="201">
        <v>-0.34499999999999997</v>
      </c>
      <c r="R59" s="201">
        <v>-0.316</v>
      </c>
      <c r="S59" s="201">
        <v>-0.317</v>
      </c>
      <c r="T59" s="201">
        <v>-0.185</v>
      </c>
      <c r="U59" s="205">
        <v>-0.245</v>
      </c>
      <c r="V59" s="201">
        <v>-0.254</v>
      </c>
      <c r="W59" s="201">
        <v>-0.26900000000000002</v>
      </c>
      <c r="X59" s="201">
        <v>-0.28100000000000003</v>
      </c>
      <c r="Y59" s="201">
        <v>-0.28599999999999998</v>
      </c>
      <c r="Z59" s="201">
        <v>-0.28599999999999998</v>
      </c>
      <c r="AA59" s="201">
        <v>-0.28599999999999998</v>
      </c>
      <c r="AB59" s="204">
        <v>-0.28299999999999997</v>
      </c>
      <c r="AC59" s="120"/>
      <c r="AD59" s="201">
        <v>-0.34499999999999997</v>
      </c>
      <c r="AE59" s="201">
        <v>-0.316</v>
      </c>
      <c r="AF59" s="201">
        <v>-0.317</v>
      </c>
      <c r="AG59" s="201">
        <v>-0.185</v>
      </c>
      <c r="AH59" s="205">
        <v>-0.245</v>
      </c>
      <c r="AI59" s="201">
        <v>-0.254</v>
      </c>
      <c r="AJ59" s="201">
        <v>-0.26900000000000002</v>
      </c>
      <c r="AK59" s="201">
        <v>-0.28299999999999997</v>
      </c>
      <c r="AL59" s="201">
        <v>-0.28299999999999997</v>
      </c>
      <c r="AM59" s="201">
        <v>-0.28100000000000003</v>
      </c>
      <c r="AN59" s="201">
        <v>-0.28100000000000003</v>
      </c>
      <c r="AO59" s="204">
        <v>-0.28599999999999998</v>
      </c>
    </row>
    <row r="60" spans="2:41" ht="16.5" customHeight="1">
      <c r="B60" s="206" t="s">
        <v>7173</v>
      </c>
      <c r="C60" s="161"/>
      <c r="D60" s="162">
        <v>-0.08</v>
      </c>
      <c r="E60" s="162">
        <v>-0.23799999999999999</v>
      </c>
      <c r="F60" s="162">
        <v>-0.71099999999999997</v>
      </c>
      <c r="G60" s="162">
        <v>-1.3839999999999999</v>
      </c>
      <c r="H60" s="207">
        <v>-2.2109999999999999</v>
      </c>
      <c r="I60" s="164">
        <v>-2.7869999999999999</v>
      </c>
      <c r="J60" s="162">
        <v>-3.9049999999999998</v>
      </c>
      <c r="K60" s="162">
        <v>-5.3719999999999999</v>
      </c>
      <c r="L60" s="162">
        <v>-5.851</v>
      </c>
      <c r="M60" s="162">
        <v>-6.4260000000000002</v>
      </c>
      <c r="N60" s="162">
        <v>-6.7469999999999999</v>
      </c>
      <c r="O60" s="208">
        <v>-7.0670000000000002</v>
      </c>
      <c r="P60" s="120"/>
      <c r="Q60" s="162">
        <v>-0.08</v>
      </c>
      <c r="R60" s="162">
        <v>-0.23799999999999999</v>
      </c>
      <c r="S60" s="162">
        <v>-0.71099999999999997</v>
      </c>
      <c r="T60" s="162">
        <v>-1.3839999999999999</v>
      </c>
      <c r="U60" s="209">
        <v>-2.2109999999999999</v>
      </c>
      <c r="V60" s="162">
        <v>-3.2959999999999998</v>
      </c>
      <c r="W60" s="162">
        <v>-5.5350000000000001</v>
      </c>
      <c r="X60" s="162">
        <v>-8.4030000000000005</v>
      </c>
      <c r="Y60" s="162">
        <v>-9.3350000000000009</v>
      </c>
      <c r="Z60" s="162">
        <v>-10.457000000000001</v>
      </c>
      <c r="AA60" s="162">
        <v>-11.17</v>
      </c>
      <c r="AB60" s="208">
        <v>-11.791</v>
      </c>
      <c r="AC60" s="120"/>
      <c r="AD60" s="162">
        <v>-0.08</v>
      </c>
      <c r="AE60" s="162">
        <v>-0.23799999999999999</v>
      </c>
      <c r="AF60" s="162">
        <v>-0.71099999999999997</v>
      </c>
      <c r="AG60" s="162">
        <v>-1.3839999999999999</v>
      </c>
      <c r="AH60" s="209">
        <v>-2.2109999999999999</v>
      </c>
      <c r="AI60" s="162">
        <v>-3.9729999999999999</v>
      </c>
      <c r="AJ60" s="162">
        <v>-8.2420000000000009</v>
      </c>
      <c r="AK60" s="162">
        <v>-11.547000000000001</v>
      </c>
      <c r="AL60" s="162">
        <v>-13.917</v>
      </c>
      <c r="AM60" s="162">
        <v>-16.129000000000001</v>
      </c>
      <c r="AN60" s="162">
        <v>-18.344000000000001</v>
      </c>
      <c r="AO60" s="208">
        <v>-22.792999999999999</v>
      </c>
    </row>
    <row r="61" spans="2:41" ht="16.5" customHeight="1">
      <c r="B61" s="199" t="s">
        <v>7174</v>
      </c>
      <c r="C61" s="200"/>
      <c r="D61" s="201">
        <v>-3.0000000000000001E-3</v>
      </c>
      <c r="E61" s="201">
        <v>-4.7E-2</v>
      </c>
      <c r="F61" s="201">
        <v>-0.111</v>
      </c>
      <c r="G61" s="201">
        <v>-0.249</v>
      </c>
      <c r="H61" s="202">
        <v>-0.27400000000000002</v>
      </c>
      <c r="I61" s="203">
        <v>-0.27400000000000002</v>
      </c>
      <c r="J61" s="201">
        <v>-0.27400000000000002</v>
      </c>
      <c r="K61" s="201">
        <v>-0.27400000000000002</v>
      </c>
      <c r="L61" s="201">
        <v>-0.27400000000000002</v>
      </c>
      <c r="M61" s="201">
        <v>-0.27400000000000002</v>
      </c>
      <c r="N61" s="201">
        <v>-0.27400000000000002</v>
      </c>
      <c r="O61" s="204">
        <v>-0.27400000000000002</v>
      </c>
      <c r="P61" s="120"/>
      <c r="Q61" s="201">
        <v>-3.0000000000000001E-3</v>
      </c>
      <c r="R61" s="201">
        <v>-4.7E-2</v>
      </c>
      <c r="S61" s="201">
        <v>-0.111</v>
      </c>
      <c r="T61" s="201">
        <v>-0.249</v>
      </c>
      <c r="U61" s="205">
        <v>-0.27400000000000002</v>
      </c>
      <c r="V61" s="201">
        <v>-0.27400000000000002</v>
      </c>
      <c r="W61" s="201">
        <v>-0.27400000000000002</v>
      </c>
      <c r="X61" s="201">
        <v>-0.27400000000000002</v>
      </c>
      <c r="Y61" s="201">
        <v>-0.27400000000000002</v>
      </c>
      <c r="Z61" s="201">
        <v>-0.27400000000000002</v>
      </c>
      <c r="AA61" s="201">
        <v>-0.27400000000000002</v>
      </c>
      <c r="AB61" s="204">
        <v>-0.27400000000000002</v>
      </c>
      <c r="AC61" s="120"/>
      <c r="AD61" s="201">
        <v>-3.0000000000000001E-3</v>
      </c>
      <c r="AE61" s="201">
        <v>-4.7E-2</v>
      </c>
      <c r="AF61" s="201">
        <v>-0.111</v>
      </c>
      <c r="AG61" s="201">
        <v>-0.249</v>
      </c>
      <c r="AH61" s="205">
        <v>-0.27400000000000002</v>
      </c>
      <c r="AI61" s="201">
        <v>-0.27400000000000002</v>
      </c>
      <c r="AJ61" s="201">
        <v>-0.27400000000000002</v>
      </c>
      <c r="AK61" s="201">
        <v>-0.27400000000000002</v>
      </c>
      <c r="AL61" s="201">
        <v>-0.27400000000000002</v>
      </c>
      <c r="AM61" s="201">
        <v>-0.27400000000000002</v>
      </c>
      <c r="AN61" s="201">
        <v>-0.27400000000000002</v>
      </c>
      <c r="AO61" s="204">
        <v>-0.27400000000000002</v>
      </c>
    </row>
    <row r="62" spans="2:41" ht="16.5" customHeight="1">
      <c r="B62" s="192" t="s">
        <v>7184</v>
      </c>
      <c r="C62" s="193"/>
      <c r="D62" s="194"/>
      <c r="E62" s="194"/>
      <c r="F62" s="194"/>
      <c r="G62" s="194"/>
      <c r="H62" s="195"/>
      <c r="I62" s="196"/>
      <c r="J62" s="194"/>
      <c r="K62" s="194"/>
      <c r="L62" s="194"/>
      <c r="M62" s="194"/>
      <c r="N62" s="194"/>
      <c r="O62" s="197"/>
      <c r="P62" s="120"/>
      <c r="Q62" s="194"/>
      <c r="R62" s="194"/>
      <c r="S62" s="194"/>
      <c r="T62" s="194"/>
      <c r="U62" s="198"/>
      <c r="V62" s="194"/>
      <c r="W62" s="194"/>
      <c r="X62" s="194"/>
      <c r="Y62" s="194"/>
      <c r="Z62" s="194"/>
      <c r="AA62" s="194"/>
      <c r="AB62" s="197"/>
      <c r="AC62" s="120"/>
      <c r="AD62" s="194"/>
      <c r="AE62" s="194"/>
      <c r="AF62" s="194"/>
      <c r="AG62" s="194"/>
      <c r="AH62" s="198"/>
      <c r="AI62" s="194"/>
      <c r="AJ62" s="194"/>
      <c r="AK62" s="194"/>
      <c r="AL62" s="194"/>
      <c r="AM62" s="194"/>
      <c r="AN62" s="194"/>
      <c r="AO62" s="197"/>
    </row>
    <row r="63" spans="2:41" ht="16.5" customHeight="1">
      <c r="B63" s="199" t="s">
        <v>17</v>
      </c>
      <c r="C63" s="200"/>
      <c r="D63" s="201">
        <v>24.809000000000001</v>
      </c>
      <c r="E63" s="201">
        <v>33.350999999999999</v>
      </c>
      <c r="F63" s="201">
        <v>42.71</v>
      </c>
      <c r="G63" s="201">
        <v>47.21</v>
      </c>
      <c r="H63" s="202">
        <v>48.112000000000002</v>
      </c>
      <c r="I63" s="203">
        <v>50.34</v>
      </c>
      <c r="J63" s="201">
        <v>52.752000000000002</v>
      </c>
      <c r="K63" s="201">
        <v>54.487000000000002</v>
      </c>
      <c r="L63" s="201">
        <v>56.673999999999999</v>
      </c>
      <c r="M63" s="201">
        <v>57.796999999999997</v>
      </c>
      <c r="N63" s="201">
        <v>58.765999999999998</v>
      </c>
      <c r="O63" s="204">
        <v>59.290999999999997</v>
      </c>
      <c r="P63" s="120"/>
      <c r="Q63" s="201">
        <v>24.809000000000001</v>
      </c>
      <c r="R63" s="201">
        <v>33.350999999999999</v>
      </c>
      <c r="S63" s="201">
        <v>42.71</v>
      </c>
      <c r="T63" s="201">
        <v>47.21</v>
      </c>
      <c r="U63" s="205">
        <v>48.112000000000002</v>
      </c>
      <c r="V63" s="201">
        <v>50.113</v>
      </c>
      <c r="W63" s="201">
        <v>52.462000000000003</v>
      </c>
      <c r="X63" s="201">
        <v>53.426000000000002</v>
      </c>
      <c r="Y63" s="201">
        <v>54.328000000000003</v>
      </c>
      <c r="Z63" s="201">
        <v>54.716999999999999</v>
      </c>
      <c r="AA63" s="201">
        <v>54.942</v>
      </c>
      <c r="AB63" s="204">
        <v>54.927999999999997</v>
      </c>
      <c r="AC63" s="120"/>
      <c r="AD63" s="201">
        <v>24.809000000000001</v>
      </c>
      <c r="AE63" s="201">
        <v>33.350999999999999</v>
      </c>
      <c r="AF63" s="201">
        <v>42.71</v>
      </c>
      <c r="AG63" s="201">
        <v>47.21</v>
      </c>
      <c r="AH63" s="205">
        <v>48.113999999999997</v>
      </c>
      <c r="AI63" s="201">
        <v>48.610999999999997</v>
      </c>
      <c r="AJ63" s="201">
        <v>49.115000000000002</v>
      </c>
      <c r="AK63" s="201">
        <v>48.585000000000001</v>
      </c>
      <c r="AL63" s="201">
        <v>48.186999999999998</v>
      </c>
      <c r="AM63" s="201">
        <v>47.558</v>
      </c>
      <c r="AN63" s="201">
        <v>47.012</v>
      </c>
      <c r="AO63" s="204">
        <v>46.628999999999998</v>
      </c>
    </row>
    <row r="64" spans="2:41" ht="16.5" customHeight="1">
      <c r="B64" s="210" t="s">
        <v>7185</v>
      </c>
      <c r="C64" s="211"/>
      <c r="D64" s="212">
        <v>3.3460000000000001</v>
      </c>
      <c r="E64" s="212">
        <v>4.5739999999999998</v>
      </c>
      <c r="F64" s="212">
        <v>4.3550000000000004</v>
      </c>
      <c r="G64" s="212">
        <v>4.4710000000000001</v>
      </c>
      <c r="H64" s="213">
        <v>5.0010000000000003</v>
      </c>
      <c r="I64" s="214">
        <v>5.48</v>
      </c>
      <c r="J64" s="212">
        <v>5.86</v>
      </c>
      <c r="K64" s="212">
        <v>6.0869999999999997</v>
      </c>
      <c r="L64" s="212">
        <v>6.34</v>
      </c>
      <c r="M64" s="212">
        <v>6.5330000000000004</v>
      </c>
      <c r="N64" s="212">
        <v>6.7270000000000003</v>
      </c>
      <c r="O64" s="215">
        <v>6.8620000000000001</v>
      </c>
      <c r="P64" s="120"/>
      <c r="Q64" s="212">
        <v>3.3460000000000001</v>
      </c>
      <c r="R64" s="212">
        <v>4.5739999999999998</v>
      </c>
      <c r="S64" s="212">
        <v>4.3550000000000004</v>
      </c>
      <c r="T64" s="212">
        <v>4.4710000000000001</v>
      </c>
      <c r="U64" s="216">
        <v>5.0010000000000003</v>
      </c>
      <c r="V64" s="212">
        <v>5.4969999999999999</v>
      </c>
      <c r="W64" s="212">
        <v>5.8890000000000002</v>
      </c>
      <c r="X64" s="212">
        <v>6.125</v>
      </c>
      <c r="Y64" s="212">
        <v>6.351</v>
      </c>
      <c r="Z64" s="212">
        <v>6.5190000000000001</v>
      </c>
      <c r="AA64" s="212">
        <v>6.6820000000000004</v>
      </c>
      <c r="AB64" s="215">
        <v>6.7859999999999996</v>
      </c>
      <c r="AC64" s="120"/>
      <c r="AD64" s="212">
        <v>3.3460000000000001</v>
      </c>
      <c r="AE64" s="212">
        <v>4.5739999999999998</v>
      </c>
      <c r="AF64" s="212">
        <v>4.3550000000000004</v>
      </c>
      <c r="AG64" s="212">
        <v>4.4710000000000001</v>
      </c>
      <c r="AH64" s="216">
        <v>5.0010000000000003</v>
      </c>
      <c r="AI64" s="212">
        <v>5.4989999999999997</v>
      </c>
      <c r="AJ64" s="212">
        <v>5.8929999999999998</v>
      </c>
      <c r="AK64" s="212">
        <v>6.1379999999999999</v>
      </c>
      <c r="AL64" s="212">
        <v>6.2990000000000004</v>
      </c>
      <c r="AM64" s="212">
        <v>6.4029999999999996</v>
      </c>
      <c r="AN64" s="212">
        <v>6.5060000000000002</v>
      </c>
      <c r="AO64" s="215">
        <v>6.5519999999999996</v>
      </c>
    </row>
    <row r="65" spans="2:41" ht="16.5" customHeight="1">
      <c r="B65" s="217" t="s">
        <v>7186</v>
      </c>
      <c r="C65" s="218"/>
      <c r="D65" s="219">
        <v>-4.8339999999999996</v>
      </c>
      <c r="E65" s="219">
        <v>-4.4619999999999997</v>
      </c>
      <c r="F65" s="219">
        <v>-5.5289999999999999</v>
      </c>
      <c r="G65" s="219">
        <v>-7.0179999999999998</v>
      </c>
      <c r="H65" s="219">
        <v>-7.4429999999999996</v>
      </c>
      <c r="I65" s="220">
        <v>-6.1219999999999999</v>
      </c>
      <c r="J65" s="219">
        <v>-6.1219999999999999</v>
      </c>
      <c r="K65" s="219">
        <v>-6.1219999999999999</v>
      </c>
      <c r="L65" s="219">
        <v>-6.1219999999999999</v>
      </c>
      <c r="M65" s="219">
        <v>-6.1219999999999999</v>
      </c>
      <c r="N65" s="219">
        <v>-6.1219999999999999</v>
      </c>
      <c r="O65" s="221">
        <v>-6.1219999999999999</v>
      </c>
      <c r="P65" s="120"/>
      <c r="Q65" s="219">
        <v>-4.8339999999999996</v>
      </c>
      <c r="R65" s="219">
        <v>-4.4619999999999997</v>
      </c>
      <c r="S65" s="219">
        <v>-5.5289999999999999</v>
      </c>
      <c r="T65" s="219">
        <v>-7.0179999999999998</v>
      </c>
      <c r="U65" s="222">
        <v>-7.4429999999999996</v>
      </c>
      <c r="V65" s="219">
        <v>-6.1219999999999999</v>
      </c>
      <c r="W65" s="219">
        <v>-6.1219999999999999</v>
      </c>
      <c r="X65" s="219">
        <v>-6.1219999999999999</v>
      </c>
      <c r="Y65" s="219">
        <v>-6.1219999999999999</v>
      </c>
      <c r="Z65" s="219">
        <v>-6.1219999999999999</v>
      </c>
      <c r="AA65" s="219">
        <v>-6.1219999999999999</v>
      </c>
      <c r="AB65" s="221">
        <v>-6.1219999999999999</v>
      </c>
      <c r="AC65" s="120"/>
      <c r="AD65" s="219">
        <v>-4.8339999999999996</v>
      </c>
      <c r="AE65" s="219">
        <v>-4.4619999999999997</v>
      </c>
      <c r="AF65" s="219">
        <v>-5.5289999999999999</v>
      </c>
      <c r="AG65" s="219">
        <v>-7.0179999999999998</v>
      </c>
      <c r="AH65" s="222">
        <v>-7.4429999999999996</v>
      </c>
      <c r="AI65" s="219">
        <v>-6.0289999999999999</v>
      </c>
      <c r="AJ65" s="219">
        <v>-6.0289999999999999</v>
      </c>
      <c r="AK65" s="219">
        <v>-8.6240000000000006</v>
      </c>
      <c r="AL65" s="219">
        <v>-9.24</v>
      </c>
      <c r="AM65" s="219">
        <v>-9.24</v>
      </c>
      <c r="AN65" s="219">
        <v>-9.24</v>
      </c>
      <c r="AO65" s="221">
        <v>-9.24</v>
      </c>
    </row>
    <row r="66" spans="2:41" ht="16.5" customHeight="1">
      <c r="B66" s="192" t="s">
        <v>7183</v>
      </c>
      <c r="C66" s="193"/>
      <c r="D66" s="194"/>
      <c r="E66" s="194"/>
      <c r="F66" s="194"/>
      <c r="G66" s="194"/>
      <c r="H66" s="195"/>
      <c r="I66" s="196"/>
      <c r="J66" s="194"/>
      <c r="K66" s="194"/>
      <c r="L66" s="194"/>
      <c r="M66" s="194"/>
      <c r="N66" s="194"/>
      <c r="O66" s="197"/>
      <c r="P66" s="120"/>
      <c r="Q66" s="194"/>
      <c r="R66" s="194"/>
      <c r="S66" s="194"/>
      <c r="T66" s="194"/>
      <c r="U66" s="198"/>
      <c r="V66" s="194"/>
      <c r="W66" s="194"/>
      <c r="X66" s="194"/>
      <c r="Y66" s="194"/>
      <c r="Z66" s="194"/>
      <c r="AA66" s="194"/>
      <c r="AB66" s="197"/>
      <c r="AC66" s="120"/>
      <c r="AD66" s="194"/>
      <c r="AE66" s="194"/>
      <c r="AF66" s="194"/>
      <c r="AG66" s="194"/>
      <c r="AH66" s="198"/>
      <c r="AI66" s="194"/>
      <c r="AJ66" s="194"/>
      <c r="AK66" s="194"/>
      <c r="AL66" s="194"/>
      <c r="AM66" s="194"/>
      <c r="AN66" s="194"/>
      <c r="AO66" s="197"/>
    </row>
    <row r="67" spans="2:41" ht="16.5" customHeight="1">
      <c r="B67" s="199" t="s">
        <v>7176</v>
      </c>
      <c r="C67" s="200"/>
      <c r="D67" s="201">
        <v>-127.97799999999999</v>
      </c>
      <c r="E67" s="201">
        <v>-123.967</v>
      </c>
      <c r="F67" s="201">
        <v>-124.96899999999999</v>
      </c>
      <c r="G67" s="201">
        <v>-147.91</v>
      </c>
      <c r="H67" s="202">
        <v>-155.876</v>
      </c>
      <c r="I67" s="203">
        <v>-137.649</v>
      </c>
      <c r="J67" s="201">
        <v>-137.649</v>
      </c>
      <c r="K67" s="201">
        <v>-137.649</v>
      </c>
      <c r="L67" s="201">
        <v>-137.649</v>
      </c>
      <c r="M67" s="201">
        <v>-137.649</v>
      </c>
      <c r="N67" s="201">
        <v>-137.649</v>
      </c>
      <c r="O67" s="204">
        <v>-137.649</v>
      </c>
      <c r="P67" s="120"/>
      <c r="Q67" s="201">
        <v>-127.97799999999999</v>
      </c>
      <c r="R67" s="201">
        <v>-123.967</v>
      </c>
      <c r="S67" s="201">
        <v>-124.96899999999999</v>
      </c>
      <c r="T67" s="201">
        <v>-147.91</v>
      </c>
      <c r="U67" s="205">
        <v>-155.876</v>
      </c>
      <c r="V67" s="201">
        <v>-137.649</v>
      </c>
      <c r="W67" s="201">
        <v>-137.649</v>
      </c>
      <c r="X67" s="201">
        <v>-137.649</v>
      </c>
      <c r="Y67" s="201">
        <v>-137.649</v>
      </c>
      <c r="Z67" s="201">
        <v>-137.649</v>
      </c>
      <c r="AA67" s="201">
        <v>-137.649</v>
      </c>
      <c r="AB67" s="204">
        <v>-137.649</v>
      </c>
      <c r="AC67" s="120"/>
      <c r="AD67" s="201">
        <v>-127.97799999999999</v>
      </c>
      <c r="AE67" s="201">
        <v>-123.967</v>
      </c>
      <c r="AF67" s="201">
        <v>-124.96899999999999</v>
      </c>
      <c r="AG67" s="201">
        <v>-147.91</v>
      </c>
      <c r="AH67" s="205">
        <v>-155.876</v>
      </c>
      <c r="AI67" s="201">
        <v>-135.55699999999999</v>
      </c>
      <c r="AJ67" s="201">
        <v>-135.55699999999999</v>
      </c>
      <c r="AK67" s="201">
        <v>-138.50399999999999</v>
      </c>
      <c r="AL67" s="201">
        <v>-138.50399999999999</v>
      </c>
      <c r="AM67" s="201">
        <v>-138.50399999999999</v>
      </c>
      <c r="AN67" s="201">
        <v>-138.50399999999999</v>
      </c>
      <c r="AO67" s="204">
        <v>-138.50399999999999</v>
      </c>
    </row>
    <row r="68" spans="2:41" ht="16.5" customHeight="1">
      <c r="B68" s="192" t="s">
        <v>7184</v>
      </c>
      <c r="C68" s="193"/>
      <c r="D68" s="194"/>
      <c r="E68" s="194"/>
      <c r="F68" s="194"/>
      <c r="G68" s="194"/>
      <c r="H68" s="195"/>
      <c r="I68" s="196"/>
      <c r="J68" s="194"/>
      <c r="K68" s="194"/>
      <c r="L68" s="194"/>
      <c r="M68" s="194"/>
      <c r="N68" s="194"/>
      <c r="O68" s="197"/>
      <c r="P68" s="120"/>
      <c r="Q68" s="194"/>
      <c r="R68" s="194"/>
      <c r="S68" s="194"/>
      <c r="T68" s="194"/>
      <c r="U68" s="198"/>
      <c r="V68" s="194"/>
      <c r="W68" s="194"/>
      <c r="X68" s="194"/>
      <c r="Y68" s="194"/>
      <c r="Z68" s="194"/>
      <c r="AA68" s="194"/>
      <c r="AB68" s="197"/>
      <c r="AC68" s="120"/>
      <c r="AD68" s="194"/>
      <c r="AE68" s="194"/>
      <c r="AF68" s="194"/>
      <c r="AG68" s="194"/>
      <c r="AH68" s="198"/>
      <c r="AI68" s="194"/>
      <c r="AJ68" s="194"/>
      <c r="AK68" s="194"/>
      <c r="AL68" s="194"/>
      <c r="AM68" s="194"/>
      <c r="AN68" s="194"/>
      <c r="AO68" s="197"/>
    </row>
    <row r="69" spans="2:41" ht="16.5" customHeight="1">
      <c r="B69" s="199" t="s">
        <v>7187</v>
      </c>
      <c r="C69" s="200"/>
      <c r="D69" s="201">
        <v>123.14400000000001</v>
      </c>
      <c r="E69" s="201">
        <v>119.505</v>
      </c>
      <c r="F69" s="201">
        <v>119.44</v>
      </c>
      <c r="G69" s="201">
        <v>131.52699999999999</v>
      </c>
      <c r="H69" s="202">
        <v>131.52699999999999</v>
      </c>
      <c r="I69" s="203">
        <v>131.52699999999999</v>
      </c>
      <c r="J69" s="201">
        <v>131.52699999999999</v>
      </c>
      <c r="K69" s="201">
        <v>131.52699999999999</v>
      </c>
      <c r="L69" s="201">
        <v>131.52699999999999</v>
      </c>
      <c r="M69" s="201">
        <v>131.52699999999999</v>
      </c>
      <c r="N69" s="201">
        <v>131.52699999999999</v>
      </c>
      <c r="O69" s="204">
        <v>131.52699999999999</v>
      </c>
      <c r="P69" s="120"/>
      <c r="Q69" s="201">
        <v>123.14400000000001</v>
      </c>
      <c r="R69" s="201">
        <v>119.505</v>
      </c>
      <c r="S69" s="201">
        <v>119.44</v>
      </c>
      <c r="T69" s="201">
        <v>131.52699999999999</v>
      </c>
      <c r="U69" s="205">
        <v>131.52699999999999</v>
      </c>
      <c r="V69" s="201">
        <v>131.52699999999999</v>
      </c>
      <c r="W69" s="201">
        <v>131.52699999999999</v>
      </c>
      <c r="X69" s="201">
        <v>131.52699999999999</v>
      </c>
      <c r="Y69" s="201">
        <v>131.52699999999999</v>
      </c>
      <c r="Z69" s="201">
        <v>131.52699999999999</v>
      </c>
      <c r="AA69" s="201">
        <v>131.52699999999999</v>
      </c>
      <c r="AB69" s="204">
        <v>131.52699999999999</v>
      </c>
      <c r="AC69" s="120"/>
      <c r="AD69" s="201">
        <v>123.14400000000001</v>
      </c>
      <c r="AE69" s="201">
        <v>119.505</v>
      </c>
      <c r="AF69" s="201">
        <v>119.44</v>
      </c>
      <c r="AG69" s="201">
        <v>129.52799999999999</v>
      </c>
      <c r="AH69" s="205">
        <v>129.52799999999999</v>
      </c>
      <c r="AI69" s="201">
        <v>129.52799999999999</v>
      </c>
      <c r="AJ69" s="201">
        <v>129.52799999999999</v>
      </c>
      <c r="AK69" s="201">
        <v>129.88</v>
      </c>
      <c r="AL69" s="201">
        <v>129.26400000000001</v>
      </c>
      <c r="AM69" s="201">
        <v>129.26400000000001</v>
      </c>
      <c r="AN69" s="201">
        <v>129.26400000000001</v>
      </c>
      <c r="AO69" s="204">
        <v>129.26400000000001</v>
      </c>
    </row>
    <row r="70" spans="2:41" ht="16.5" customHeight="1">
      <c r="B70" s="223" t="s">
        <v>7188</v>
      </c>
      <c r="C70" s="224"/>
      <c r="D70" s="225">
        <v>-8.157</v>
      </c>
      <c r="E70" s="225">
        <v>-7.2320000000000002</v>
      </c>
      <c r="F70" s="225">
        <v>-10.59</v>
      </c>
      <c r="G70" s="225">
        <v>-13.452999999999999</v>
      </c>
      <c r="H70" s="225">
        <v>-13.768000000000001</v>
      </c>
      <c r="I70" s="226">
        <v>-12.429</v>
      </c>
      <c r="J70" s="225">
        <v>-12.465</v>
      </c>
      <c r="K70" s="225">
        <v>-12.512</v>
      </c>
      <c r="L70" s="225">
        <v>-12.61</v>
      </c>
      <c r="M70" s="225">
        <v>-12.635</v>
      </c>
      <c r="N70" s="225">
        <v>-12.67</v>
      </c>
      <c r="O70" s="227">
        <v>-12.677</v>
      </c>
      <c r="P70" s="120"/>
      <c r="Q70" s="225">
        <v>-8.157</v>
      </c>
      <c r="R70" s="225">
        <v>-7.2320000000000002</v>
      </c>
      <c r="S70" s="225">
        <v>-10.59</v>
      </c>
      <c r="T70" s="225">
        <v>-13.452999999999999</v>
      </c>
      <c r="U70" s="228">
        <v>-13.768000000000001</v>
      </c>
      <c r="V70" s="225">
        <v>-12.255000000000001</v>
      </c>
      <c r="W70" s="225">
        <v>-12.272</v>
      </c>
      <c r="X70" s="225">
        <v>-12.196</v>
      </c>
      <c r="Y70" s="225">
        <v>-12.202999999999999</v>
      </c>
      <c r="Z70" s="225">
        <v>-12.188000000000001</v>
      </c>
      <c r="AA70" s="225">
        <v>-12.183999999999999</v>
      </c>
      <c r="AB70" s="227">
        <v>-12.164</v>
      </c>
      <c r="AC70" s="120"/>
      <c r="AD70" s="225">
        <v>-8.157</v>
      </c>
      <c r="AE70" s="225">
        <v>-7.2320000000000002</v>
      </c>
      <c r="AF70" s="225">
        <v>-10.59</v>
      </c>
      <c r="AG70" s="225">
        <v>-13.452999999999999</v>
      </c>
      <c r="AH70" s="228">
        <v>-13.768000000000001</v>
      </c>
      <c r="AI70" s="225">
        <v>-12.029</v>
      </c>
      <c r="AJ70" s="225">
        <v>-11.944000000000001</v>
      </c>
      <c r="AK70" s="225">
        <v>-14.82</v>
      </c>
      <c r="AL70" s="225">
        <v>-15.502000000000001</v>
      </c>
      <c r="AM70" s="225">
        <v>-15.436</v>
      </c>
      <c r="AN70" s="225">
        <v>-15.362</v>
      </c>
      <c r="AO70" s="227">
        <v>-15.304</v>
      </c>
    </row>
    <row r="71" spans="2:41" ht="16.5" customHeight="1">
      <c r="B71" s="229" t="s">
        <v>7183</v>
      </c>
      <c r="C71" s="230"/>
      <c r="D71" s="194"/>
      <c r="E71" s="194"/>
      <c r="F71" s="194"/>
      <c r="G71" s="194"/>
      <c r="H71" s="195"/>
      <c r="I71" s="196"/>
      <c r="J71" s="194"/>
      <c r="K71" s="194"/>
      <c r="L71" s="194"/>
      <c r="M71" s="194"/>
      <c r="N71" s="194"/>
      <c r="O71" s="197"/>
      <c r="P71" s="120"/>
      <c r="Q71" s="194"/>
      <c r="R71" s="194"/>
      <c r="S71" s="194"/>
      <c r="T71" s="194"/>
      <c r="U71" s="198"/>
      <c r="V71" s="194"/>
      <c r="W71" s="194"/>
      <c r="X71" s="194"/>
      <c r="Y71" s="194"/>
      <c r="Z71" s="194"/>
      <c r="AA71" s="194"/>
      <c r="AB71" s="197"/>
      <c r="AC71" s="120"/>
      <c r="AD71" s="194"/>
      <c r="AE71" s="194"/>
      <c r="AF71" s="194"/>
      <c r="AG71" s="194"/>
      <c r="AH71" s="198"/>
      <c r="AI71" s="194"/>
      <c r="AJ71" s="194"/>
      <c r="AK71" s="194"/>
      <c r="AL71" s="194"/>
      <c r="AM71" s="194"/>
      <c r="AN71" s="194"/>
      <c r="AO71" s="197"/>
    </row>
    <row r="72" spans="2:41" ht="16.5" customHeight="1">
      <c r="B72" s="199" t="s">
        <v>7168</v>
      </c>
      <c r="C72" s="200"/>
      <c r="D72" s="201">
        <v>-2.1179999999999999</v>
      </c>
      <c r="E72" s="201">
        <v>-0.81799999999999995</v>
      </c>
      <c r="F72" s="201">
        <v>-2.359</v>
      </c>
      <c r="G72" s="201">
        <v>-3.1259999999999999</v>
      </c>
      <c r="H72" s="202">
        <v>-3.0830000000000002</v>
      </c>
      <c r="I72" s="203">
        <v>-2.9849999999999999</v>
      </c>
      <c r="J72" s="201">
        <v>-2.9239999999999999</v>
      </c>
      <c r="K72" s="201">
        <v>-2.8740000000000001</v>
      </c>
      <c r="L72" s="201">
        <v>-2.86</v>
      </c>
      <c r="M72" s="201">
        <v>-2.8239999999999998</v>
      </c>
      <c r="N72" s="201">
        <v>-2.798</v>
      </c>
      <c r="O72" s="204">
        <v>-2.778</v>
      </c>
      <c r="P72" s="120"/>
      <c r="Q72" s="201">
        <v>-2.1179999999999999</v>
      </c>
      <c r="R72" s="201">
        <v>-0.81799999999999995</v>
      </c>
      <c r="S72" s="201">
        <v>-2.359</v>
      </c>
      <c r="T72" s="201">
        <v>-3.1259999999999999</v>
      </c>
      <c r="U72" s="205">
        <v>-3.0830000000000002</v>
      </c>
      <c r="V72" s="201">
        <v>-2.8250000000000002</v>
      </c>
      <c r="W72" s="201">
        <v>-2.7549999999999999</v>
      </c>
      <c r="X72" s="201">
        <v>-2.6280000000000001</v>
      </c>
      <c r="Y72" s="201">
        <v>-2.5870000000000002</v>
      </c>
      <c r="Z72" s="201">
        <v>-2.5489999999999999</v>
      </c>
      <c r="AA72" s="201">
        <v>-2.5190000000000001</v>
      </c>
      <c r="AB72" s="204">
        <v>-2.4980000000000002</v>
      </c>
      <c r="AC72" s="120"/>
      <c r="AD72" s="201">
        <v>-2.1179999999999999</v>
      </c>
      <c r="AE72" s="201">
        <v>-0.81799999999999995</v>
      </c>
      <c r="AF72" s="201">
        <v>-2.359</v>
      </c>
      <c r="AG72" s="201">
        <v>-3.1259999999999999</v>
      </c>
      <c r="AH72" s="205">
        <v>-3.0830000000000002</v>
      </c>
      <c r="AI72" s="201">
        <v>-2.774</v>
      </c>
      <c r="AJ72" s="201">
        <v>-2.681</v>
      </c>
      <c r="AK72" s="201">
        <v>-2.5510000000000002</v>
      </c>
      <c r="AL72" s="201">
        <v>-2.508</v>
      </c>
      <c r="AM72" s="201">
        <v>-2.4529999999999998</v>
      </c>
      <c r="AN72" s="201">
        <v>-2.4129999999999998</v>
      </c>
      <c r="AO72" s="204">
        <v>-2.4009999999999998</v>
      </c>
    </row>
    <row r="73" spans="2:41" ht="16.5" customHeight="1">
      <c r="B73" s="206" t="s">
        <v>7169</v>
      </c>
      <c r="C73" s="161"/>
      <c r="D73" s="162">
        <v>-5.2380000000000004</v>
      </c>
      <c r="E73" s="162">
        <v>-5.1390000000000002</v>
      </c>
      <c r="F73" s="162">
        <v>-5.8789999999999996</v>
      </c>
      <c r="G73" s="162">
        <v>-7.1740000000000004</v>
      </c>
      <c r="H73" s="207">
        <v>-7.61</v>
      </c>
      <c r="I73" s="164">
        <v>-6.23</v>
      </c>
      <c r="J73" s="162">
        <v>-6.226</v>
      </c>
      <c r="K73" s="162">
        <v>-6.242</v>
      </c>
      <c r="L73" s="162">
        <v>-6.2560000000000002</v>
      </c>
      <c r="M73" s="162">
        <v>-6.2649999999999997</v>
      </c>
      <c r="N73" s="162">
        <v>-6.28</v>
      </c>
      <c r="O73" s="208">
        <v>-6.2830000000000004</v>
      </c>
      <c r="P73" s="120"/>
      <c r="Q73" s="162">
        <v>-5.2380000000000004</v>
      </c>
      <c r="R73" s="162">
        <v>-5.1390000000000002</v>
      </c>
      <c r="S73" s="162">
        <v>-5.8789999999999996</v>
      </c>
      <c r="T73" s="162">
        <v>-7.1740000000000004</v>
      </c>
      <c r="U73" s="209">
        <v>-7.61</v>
      </c>
      <c r="V73" s="162">
        <v>-6.2270000000000003</v>
      </c>
      <c r="W73" s="162">
        <v>-6.218</v>
      </c>
      <c r="X73" s="162">
        <v>-6.2240000000000002</v>
      </c>
      <c r="Y73" s="162">
        <v>-6.23</v>
      </c>
      <c r="Z73" s="162">
        <v>-6.234</v>
      </c>
      <c r="AA73" s="162">
        <v>-6.2450000000000001</v>
      </c>
      <c r="AB73" s="208">
        <v>-6.2450000000000001</v>
      </c>
      <c r="AC73" s="120"/>
      <c r="AD73" s="162">
        <v>-5.2380000000000004</v>
      </c>
      <c r="AE73" s="162">
        <v>-5.1390000000000002</v>
      </c>
      <c r="AF73" s="162">
        <v>-5.8789999999999996</v>
      </c>
      <c r="AG73" s="162">
        <v>-7.1740000000000004</v>
      </c>
      <c r="AH73" s="209">
        <v>-7.61</v>
      </c>
      <c r="AI73" s="162">
        <v>-6.1280000000000001</v>
      </c>
      <c r="AJ73" s="162">
        <v>-6.1159999999999997</v>
      </c>
      <c r="AK73" s="162">
        <v>-8.6980000000000004</v>
      </c>
      <c r="AL73" s="162">
        <v>-9.3239999999999998</v>
      </c>
      <c r="AM73" s="162">
        <v>-9.3339999999999996</v>
      </c>
      <c r="AN73" s="162">
        <v>-9.3249999999999993</v>
      </c>
      <c r="AO73" s="208">
        <v>-9.3089999999999993</v>
      </c>
    </row>
    <row r="74" spans="2:41" ht="16.5" customHeight="1">
      <c r="B74" s="199" t="s">
        <v>7170</v>
      </c>
      <c r="C74" s="200"/>
      <c r="D74" s="201">
        <v>-0.39800000000000002</v>
      </c>
      <c r="E74" s="201">
        <v>-0.245</v>
      </c>
      <c r="F74" s="201">
        <v>-0.245</v>
      </c>
      <c r="G74" s="201">
        <v>-6.8000000000000005E-2</v>
      </c>
      <c r="H74" s="202">
        <v>-8.5999999999999993E-2</v>
      </c>
      <c r="I74" s="203">
        <v>-5.1999999999999998E-2</v>
      </c>
      <c r="J74" s="201">
        <v>-5.0999999999999997E-2</v>
      </c>
      <c r="K74" s="201">
        <v>-5.8000000000000003E-2</v>
      </c>
      <c r="L74" s="201">
        <v>-6.4000000000000001E-2</v>
      </c>
      <c r="M74" s="201">
        <v>-6.8000000000000005E-2</v>
      </c>
      <c r="N74" s="201">
        <v>-7.3999999999999996E-2</v>
      </c>
      <c r="O74" s="204">
        <v>-7.5999999999999998E-2</v>
      </c>
      <c r="P74" s="120"/>
      <c r="Q74" s="201">
        <v>-0.39800000000000002</v>
      </c>
      <c r="R74" s="201">
        <v>-0.245</v>
      </c>
      <c r="S74" s="201">
        <v>-0.245</v>
      </c>
      <c r="T74" s="201">
        <v>-6.8000000000000005E-2</v>
      </c>
      <c r="U74" s="205">
        <v>-8.5999999999999993E-2</v>
      </c>
      <c r="V74" s="201">
        <v>-5.0999999999999997E-2</v>
      </c>
      <c r="W74" s="201">
        <v>-4.7E-2</v>
      </c>
      <c r="X74" s="201">
        <v>-0.05</v>
      </c>
      <c r="Y74" s="201">
        <v>-5.2999999999999999E-2</v>
      </c>
      <c r="Z74" s="201">
        <v>-5.3999999999999999E-2</v>
      </c>
      <c r="AA74" s="201">
        <v>-5.8999999999999997E-2</v>
      </c>
      <c r="AB74" s="204">
        <v>-5.8999999999999997E-2</v>
      </c>
      <c r="AC74" s="120"/>
      <c r="AD74" s="201">
        <v>-0.39800000000000002</v>
      </c>
      <c r="AE74" s="201">
        <v>-0.245</v>
      </c>
      <c r="AF74" s="201">
        <v>-0.245</v>
      </c>
      <c r="AG74" s="201">
        <v>-6.8000000000000005E-2</v>
      </c>
      <c r="AH74" s="205">
        <v>-8.5999999999999993E-2</v>
      </c>
      <c r="AI74" s="201">
        <v>-4.9000000000000002E-2</v>
      </c>
      <c r="AJ74" s="201">
        <v>-4.2999999999999997E-2</v>
      </c>
      <c r="AK74" s="201">
        <v>-0.04</v>
      </c>
      <c r="AL74" s="201">
        <v>-4.4999999999999998E-2</v>
      </c>
      <c r="AM74" s="201">
        <v>-4.9000000000000002E-2</v>
      </c>
      <c r="AN74" s="201">
        <v>-4.4999999999999998E-2</v>
      </c>
      <c r="AO74" s="204">
        <v>-3.7999999999999999E-2</v>
      </c>
    </row>
    <row r="75" spans="2:41" ht="16.5" customHeight="1">
      <c r="B75" s="206" t="s">
        <v>7189</v>
      </c>
      <c r="C75" s="161"/>
      <c r="D75" s="162"/>
      <c r="E75" s="162"/>
      <c r="F75" s="162"/>
      <c r="G75" s="162"/>
      <c r="H75" s="207"/>
      <c r="I75" s="164"/>
      <c r="J75" s="162"/>
      <c r="K75" s="162"/>
      <c r="L75" s="162"/>
      <c r="M75" s="162"/>
      <c r="N75" s="162"/>
      <c r="O75" s="208"/>
      <c r="P75" s="120"/>
      <c r="Q75" s="162"/>
      <c r="R75" s="162"/>
      <c r="S75" s="162"/>
      <c r="T75" s="162"/>
      <c r="U75" s="209"/>
      <c r="V75" s="162"/>
      <c r="W75" s="162"/>
      <c r="X75" s="162"/>
      <c r="Y75" s="162"/>
      <c r="Z75" s="162"/>
      <c r="AA75" s="162"/>
      <c r="AB75" s="208"/>
      <c r="AC75" s="120"/>
      <c r="AD75" s="162"/>
      <c r="AE75" s="162"/>
      <c r="AF75" s="162"/>
      <c r="AG75" s="162"/>
      <c r="AH75" s="209"/>
      <c r="AI75" s="162"/>
      <c r="AJ75" s="162"/>
      <c r="AK75" s="162"/>
      <c r="AL75" s="162"/>
      <c r="AM75" s="162"/>
      <c r="AN75" s="162"/>
      <c r="AO75" s="208"/>
    </row>
    <row r="76" spans="2:41" ht="16.5" customHeight="1">
      <c r="B76" s="199" t="s">
        <v>17</v>
      </c>
      <c r="C76" s="200"/>
      <c r="D76" s="201">
        <v>-1.1140000000000001</v>
      </c>
      <c r="E76" s="201">
        <v>-1.4670000000000001</v>
      </c>
      <c r="F76" s="201">
        <v>-1.7190000000000001</v>
      </c>
      <c r="G76" s="201">
        <v>-2.1539999999999999</v>
      </c>
      <c r="H76" s="202">
        <v>-2.016</v>
      </c>
      <c r="I76" s="203">
        <v>-2.1080000000000001</v>
      </c>
      <c r="J76" s="201">
        <v>-2.2090000000000001</v>
      </c>
      <c r="K76" s="201">
        <v>-2.2839999999999998</v>
      </c>
      <c r="L76" s="201">
        <v>-2.375</v>
      </c>
      <c r="M76" s="201">
        <v>-2.423</v>
      </c>
      <c r="N76" s="201">
        <v>-2.4620000000000002</v>
      </c>
      <c r="O76" s="204">
        <v>-2.4849999999999999</v>
      </c>
      <c r="P76" s="120"/>
      <c r="Q76" s="201">
        <v>-1.1140000000000001</v>
      </c>
      <c r="R76" s="201">
        <v>-1.4670000000000001</v>
      </c>
      <c r="S76" s="201">
        <v>-2.504</v>
      </c>
      <c r="T76" s="201">
        <v>-3.1280000000000001</v>
      </c>
      <c r="U76" s="205">
        <v>-3.1230000000000002</v>
      </c>
      <c r="V76" s="201">
        <v>-3.089</v>
      </c>
      <c r="W76" s="201">
        <v>-3.1859999999999999</v>
      </c>
      <c r="X76" s="201">
        <v>-3.2290000000000001</v>
      </c>
      <c r="Y76" s="201">
        <v>-3.2679999999999998</v>
      </c>
      <c r="Z76" s="201">
        <v>-3.286</v>
      </c>
      <c r="AA76" s="201">
        <v>-3.298</v>
      </c>
      <c r="AB76" s="204">
        <v>-3.2989999999999999</v>
      </c>
      <c r="AC76" s="120"/>
      <c r="AD76" s="201">
        <v>-1.1140000000000001</v>
      </c>
      <c r="AE76" s="201">
        <v>-1.4670000000000001</v>
      </c>
      <c r="AF76" s="201">
        <v>-2.504</v>
      </c>
      <c r="AG76" s="201">
        <v>-3.1280000000000001</v>
      </c>
      <c r="AH76" s="205">
        <v>-3.1230000000000002</v>
      </c>
      <c r="AI76" s="201">
        <v>-3.0150000000000001</v>
      </c>
      <c r="AJ76" s="201">
        <v>-3.0409999999999999</v>
      </c>
      <c r="AK76" s="201">
        <v>-3.4409999999999998</v>
      </c>
      <c r="AL76" s="201">
        <v>-3.5289999999999999</v>
      </c>
      <c r="AM76" s="201">
        <v>-3.504</v>
      </c>
      <c r="AN76" s="201">
        <v>-3.4830000000000001</v>
      </c>
      <c r="AO76" s="204">
        <v>-3.4590000000000001</v>
      </c>
    </row>
    <row r="77" spans="2:41" ht="16.5" customHeight="1">
      <c r="B77" s="206" t="s">
        <v>7185</v>
      </c>
      <c r="C77" s="161"/>
      <c r="D77" s="162"/>
      <c r="E77" s="162"/>
      <c r="F77" s="162">
        <v>-8.3000000000000004E-2</v>
      </c>
      <c r="G77" s="162">
        <v>-5.8999999999999997E-2</v>
      </c>
      <c r="H77" s="207">
        <v>-8.8999999999999996E-2</v>
      </c>
      <c r="I77" s="164">
        <v>-9.9000000000000005E-2</v>
      </c>
      <c r="J77" s="162">
        <v>-0.106</v>
      </c>
      <c r="K77" s="162">
        <v>-0.11</v>
      </c>
      <c r="L77" s="162">
        <v>-0.114</v>
      </c>
      <c r="M77" s="162">
        <v>-0.11799999999999999</v>
      </c>
      <c r="N77" s="162">
        <v>-0.121</v>
      </c>
      <c r="O77" s="208">
        <v>-0.124</v>
      </c>
      <c r="P77" s="120"/>
      <c r="Q77" s="162"/>
      <c r="R77" s="162"/>
      <c r="S77" s="162">
        <v>-8.3000000000000004E-2</v>
      </c>
      <c r="T77" s="162">
        <v>-8.5000000000000006E-2</v>
      </c>
      <c r="U77" s="209">
        <v>-0.11700000000000001</v>
      </c>
      <c r="V77" s="162">
        <v>-0.13</v>
      </c>
      <c r="W77" s="162">
        <v>-0.13900000000000001</v>
      </c>
      <c r="X77" s="162">
        <v>-0.14299999999999999</v>
      </c>
      <c r="Y77" s="162">
        <v>-0.14699999999999999</v>
      </c>
      <c r="Z77" s="162">
        <v>-0.15</v>
      </c>
      <c r="AA77" s="162">
        <v>-0.153</v>
      </c>
      <c r="AB77" s="208">
        <v>-0.155</v>
      </c>
      <c r="AC77" s="120"/>
      <c r="AD77" s="162"/>
      <c r="AE77" s="162"/>
      <c r="AF77" s="162">
        <v>-8.3000000000000004E-2</v>
      </c>
      <c r="AG77" s="162">
        <v>-8.5000000000000006E-2</v>
      </c>
      <c r="AH77" s="209">
        <v>-0.11700000000000001</v>
      </c>
      <c r="AI77" s="162">
        <v>-0.13</v>
      </c>
      <c r="AJ77" s="162">
        <v>-0.13800000000000001</v>
      </c>
      <c r="AK77" s="162">
        <v>-0.157</v>
      </c>
      <c r="AL77" s="162">
        <v>-0.16300000000000001</v>
      </c>
      <c r="AM77" s="162">
        <v>-0.16500000000000001</v>
      </c>
      <c r="AN77" s="162">
        <v>-0.16700000000000001</v>
      </c>
      <c r="AO77" s="208">
        <v>-0.16800000000000001</v>
      </c>
    </row>
    <row r="78" spans="2:41" ht="16.5" customHeight="1">
      <c r="B78" s="231" t="s">
        <v>7174</v>
      </c>
      <c r="C78" s="232"/>
      <c r="D78" s="233"/>
      <c r="E78" s="233"/>
      <c r="F78" s="233"/>
      <c r="G78" s="233"/>
      <c r="H78" s="234"/>
      <c r="I78" s="235"/>
      <c r="J78" s="233"/>
      <c r="K78" s="233"/>
      <c r="L78" s="233"/>
      <c r="M78" s="233"/>
      <c r="N78" s="233"/>
      <c r="O78" s="236"/>
      <c r="P78" s="120"/>
      <c r="Q78" s="233"/>
      <c r="R78" s="233"/>
      <c r="S78" s="233"/>
      <c r="T78" s="233"/>
      <c r="U78" s="237"/>
      <c r="V78" s="233"/>
      <c r="W78" s="233"/>
      <c r="X78" s="233"/>
      <c r="Y78" s="233"/>
      <c r="Z78" s="233"/>
      <c r="AA78" s="233"/>
      <c r="AB78" s="236"/>
      <c r="AC78" s="120"/>
      <c r="AD78" s="233"/>
      <c r="AE78" s="233"/>
      <c r="AF78" s="233"/>
      <c r="AG78" s="233"/>
      <c r="AH78" s="237"/>
      <c r="AI78" s="233"/>
      <c r="AJ78" s="233"/>
      <c r="AK78" s="233"/>
      <c r="AL78" s="233"/>
      <c r="AM78" s="233"/>
      <c r="AN78" s="233"/>
      <c r="AO78" s="236"/>
    </row>
    <row r="79" spans="2:41" ht="16.5" customHeight="1">
      <c r="B79" s="238" t="s">
        <v>7190</v>
      </c>
      <c r="C79" s="239"/>
      <c r="D79" s="240">
        <v>-1.125</v>
      </c>
      <c r="E79" s="240">
        <v>-1.27</v>
      </c>
      <c r="F79" s="240">
        <v>-1.6020000000000001</v>
      </c>
      <c r="G79" s="240">
        <v>-1.605</v>
      </c>
      <c r="H79" s="240">
        <v>-1.6519999999999999</v>
      </c>
      <c r="I79" s="241">
        <v>-1.7310000000000001</v>
      </c>
      <c r="J79" s="240">
        <v>-1.8160000000000001</v>
      </c>
      <c r="K79" s="240">
        <v>-1.8779999999999999</v>
      </c>
      <c r="L79" s="240">
        <v>-1.9530000000000001</v>
      </c>
      <c r="M79" s="240">
        <v>-1.9930000000000001</v>
      </c>
      <c r="N79" s="240">
        <v>-2.0259999999999998</v>
      </c>
      <c r="O79" s="242">
        <v>-2.0459999999999998</v>
      </c>
      <c r="P79" s="120"/>
      <c r="Q79" s="240">
        <v>-1.125</v>
      </c>
      <c r="R79" s="240">
        <v>-1.27</v>
      </c>
      <c r="S79" s="240">
        <v>-1.6020000000000001</v>
      </c>
      <c r="T79" s="240">
        <v>-1.605</v>
      </c>
      <c r="U79" s="243">
        <v>-1.6519999999999999</v>
      </c>
      <c r="V79" s="240">
        <v>-1.724</v>
      </c>
      <c r="W79" s="240">
        <v>-1.8049999999999999</v>
      </c>
      <c r="X79" s="240">
        <v>-1.8420000000000001</v>
      </c>
      <c r="Y79" s="240">
        <v>-1.8759999999999999</v>
      </c>
      <c r="Z79" s="240">
        <v>-1.8919999999999999</v>
      </c>
      <c r="AA79" s="240">
        <v>-1.903</v>
      </c>
      <c r="AB79" s="242">
        <v>-1.905</v>
      </c>
      <c r="AC79" s="120"/>
      <c r="AD79" s="240">
        <v>-1.125</v>
      </c>
      <c r="AE79" s="240">
        <v>-1.27</v>
      </c>
      <c r="AF79" s="240">
        <v>-1.6020000000000001</v>
      </c>
      <c r="AG79" s="240">
        <v>-1.605</v>
      </c>
      <c r="AH79" s="243">
        <v>-1.6519999999999999</v>
      </c>
      <c r="AI79" s="240">
        <v>-1.6779999999999999</v>
      </c>
      <c r="AJ79" s="240">
        <v>-1.7030000000000001</v>
      </c>
      <c r="AK79" s="240">
        <v>-1.69</v>
      </c>
      <c r="AL79" s="240">
        <v>-1.6830000000000001</v>
      </c>
      <c r="AM79" s="240">
        <v>-1.665</v>
      </c>
      <c r="AN79" s="240">
        <v>-1.649</v>
      </c>
      <c r="AO79" s="242">
        <v>-1.631</v>
      </c>
    </row>
    <row r="80" spans="2:41" ht="16.5" customHeight="1">
      <c r="B80" s="199" t="s">
        <v>7168</v>
      </c>
      <c r="C80" s="200"/>
      <c r="D80" s="201"/>
      <c r="E80" s="201"/>
      <c r="F80" s="201"/>
      <c r="G80" s="201"/>
      <c r="H80" s="244"/>
      <c r="I80" s="203"/>
      <c r="J80" s="201"/>
      <c r="K80" s="201"/>
      <c r="L80" s="201"/>
      <c r="M80" s="201"/>
      <c r="N80" s="201"/>
      <c r="O80" s="204"/>
      <c r="P80" s="120"/>
      <c r="Q80" s="201"/>
      <c r="R80" s="201"/>
      <c r="S80" s="201"/>
      <c r="T80" s="201"/>
      <c r="U80" s="245"/>
      <c r="V80" s="201"/>
      <c r="W80" s="201"/>
      <c r="X80" s="201"/>
      <c r="Y80" s="201"/>
      <c r="Z80" s="201"/>
      <c r="AA80" s="201"/>
      <c r="AB80" s="204"/>
      <c r="AC80" s="120"/>
      <c r="AD80" s="201"/>
      <c r="AE80" s="201"/>
      <c r="AF80" s="201"/>
      <c r="AG80" s="201"/>
      <c r="AH80" s="245"/>
      <c r="AI80" s="201"/>
      <c r="AJ80" s="201"/>
      <c r="AK80" s="201"/>
      <c r="AL80" s="201"/>
      <c r="AM80" s="201"/>
      <c r="AN80" s="201"/>
      <c r="AO80" s="204"/>
    </row>
    <row r="81" spans="1:41" ht="16.5" customHeight="1">
      <c r="B81" s="206" t="s">
        <v>7169</v>
      </c>
      <c r="C81" s="161"/>
      <c r="D81" s="162"/>
      <c r="E81" s="162"/>
      <c r="F81" s="162"/>
      <c r="G81" s="162"/>
      <c r="H81" s="207"/>
      <c r="I81" s="164"/>
      <c r="J81" s="162"/>
      <c r="K81" s="162"/>
      <c r="L81" s="162"/>
      <c r="M81" s="162"/>
      <c r="N81" s="162"/>
      <c r="O81" s="208"/>
      <c r="P81" s="120"/>
      <c r="Q81" s="162"/>
      <c r="R81" s="162"/>
      <c r="S81" s="162"/>
      <c r="T81" s="162"/>
      <c r="U81" s="209"/>
      <c r="V81" s="162"/>
      <c r="W81" s="162"/>
      <c r="X81" s="162"/>
      <c r="Y81" s="162"/>
      <c r="Z81" s="162"/>
      <c r="AA81" s="162"/>
      <c r="AB81" s="208"/>
      <c r="AC81" s="120"/>
      <c r="AD81" s="162"/>
      <c r="AE81" s="162"/>
      <c r="AF81" s="162"/>
      <c r="AG81" s="162"/>
      <c r="AH81" s="209"/>
      <c r="AI81" s="162"/>
      <c r="AJ81" s="162"/>
      <c r="AK81" s="162"/>
      <c r="AL81" s="162"/>
      <c r="AM81" s="162"/>
      <c r="AN81" s="162"/>
      <c r="AO81" s="208"/>
    </row>
    <row r="82" spans="1:41" ht="16.5" customHeight="1">
      <c r="B82" s="199" t="s">
        <v>7170</v>
      </c>
      <c r="C82" s="200"/>
      <c r="D82" s="201"/>
      <c r="E82" s="201"/>
      <c r="F82" s="201"/>
      <c r="G82" s="201"/>
      <c r="H82" s="202"/>
      <c r="I82" s="203"/>
      <c r="J82" s="201"/>
      <c r="K82" s="201"/>
      <c r="L82" s="201"/>
      <c r="M82" s="201"/>
      <c r="N82" s="201"/>
      <c r="O82" s="204"/>
      <c r="P82" s="120"/>
      <c r="Q82" s="201"/>
      <c r="R82" s="201"/>
      <c r="S82" s="201"/>
      <c r="T82" s="201"/>
      <c r="U82" s="205"/>
      <c r="V82" s="201"/>
      <c r="W82" s="201"/>
      <c r="X82" s="201"/>
      <c r="Y82" s="201"/>
      <c r="Z82" s="201"/>
      <c r="AA82" s="201"/>
      <c r="AB82" s="204"/>
      <c r="AC82" s="120"/>
      <c r="AD82" s="201"/>
      <c r="AE82" s="201"/>
      <c r="AF82" s="201"/>
      <c r="AG82" s="201"/>
      <c r="AH82" s="205"/>
      <c r="AI82" s="201"/>
      <c r="AJ82" s="201"/>
      <c r="AK82" s="201"/>
      <c r="AL82" s="201"/>
      <c r="AM82" s="201"/>
      <c r="AN82" s="201"/>
      <c r="AO82" s="204"/>
    </row>
    <row r="83" spans="1:41" ht="16.5" customHeight="1">
      <c r="B83" s="206" t="s">
        <v>17</v>
      </c>
      <c r="C83" s="161"/>
      <c r="D83" s="162">
        <v>-1.071</v>
      </c>
      <c r="E83" s="162">
        <v>-1.18</v>
      </c>
      <c r="F83" s="162">
        <v>-1.5509999999999999</v>
      </c>
      <c r="G83" s="162">
        <v>-1.546</v>
      </c>
      <c r="H83" s="207">
        <v>-1.589</v>
      </c>
      <c r="I83" s="164">
        <v>-1.661</v>
      </c>
      <c r="J83" s="162">
        <v>-1.74</v>
      </c>
      <c r="K83" s="162">
        <v>-1.7989999999999999</v>
      </c>
      <c r="L83" s="162">
        <v>-1.8720000000000001</v>
      </c>
      <c r="M83" s="162">
        <v>-1.909</v>
      </c>
      <c r="N83" s="162">
        <v>-1.94</v>
      </c>
      <c r="O83" s="208">
        <v>-1.958</v>
      </c>
      <c r="P83" s="120"/>
      <c r="Q83" s="162">
        <v>-1.071</v>
      </c>
      <c r="R83" s="162">
        <v>-1.18</v>
      </c>
      <c r="S83" s="162">
        <v>-1.5509999999999999</v>
      </c>
      <c r="T83" s="162">
        <v>-1.546</v>
      </c>
      <c r="U83" s="209">
        <v>-1.589</v>
      </c>
      <c r="V83" s="162">
        <v>-1.653</v>
      </c>
      <c r="W83" s="162">
        <v>-1.73</v>
      </c>
      <c r="X83" s="162">
        <v>-1.7629999999999999</v>
      </c>
      <c r="Y83" s="162">
        <v>-1.794</v>
      </c>
      <c r="Z83" s="162">
        <v>-1.8080000000000001</v>
      </c>
      <c r="AA83" s="162">
        <v>-1.8180000000000001</v>
      </c>
      <c r="AB83" s="208">
        <v>-1.8180000000000001</v>
      </c>
      <c r="AC83" s="120"/>
      <c r="AD83" s="162">
        <v>-1.071</v>
      </c>
      <c r="AE83" s="162">
        <v>-1.18</v>
      </c>
      <c r="AF83" s="162">
        <v>-1.5509999999999999</v>
      </c>
      <c r="AG83" s="162">
        <v>-1.546</v>
      </c>
      <c r="AH83" s="209">
        <v>-1.589</v>
      </c>
      <c r="AI83" s="162">
        <v>-1.607</v>
      </c>
      <c r="AJ83" s="162">
        <v>-1.627</v>
      </c>
      <c r="AK83" s="162">
        <v>-1.6120000000000001</v>
      </c>
      <c r="AL83" s="162">
        <v>-1.603</v>
      </c>
      <c r="AM83" s="162">
        <v>-1.583</v>
      </c>
      <c r="AN83" s="162">
        <v>-1.5660000000000001</v>
      </c>
      <c r="AO83" s="208">
        <v>-1.5469999999999999</v>
      </c>
    </row>
    <row r="84" spans="1:41" ht="16.5" customHeight="1">
      <c r="B84" s="199" t="s">
        <v>7185</v>
      </c>
      <c r="C84" s="200"/>
      <c r="D84" s="201">
        <v>-5.3999999999999999E-2</v>
      </c>
      <c r="E84" s="201">
        <v>-8.8999999999999996E-2</v>
      </c>
      <c r="F84" s="201">
        <v>-5.1999999999999998E-2</v>
      </c>
      <c r="G84" s="201">
        <v>-0.06</v>
      </c>
      <c r="H84" s="246">
        <v>-6.3E-2</v>
      </c>
      <c r="I84" s="203">
        <v>-7.0000000000000007E-2</v>
      </c>
      <c r="J84" s="201">
        <v>-7.4999999999999997E-2</v>
      </c>
      <c r="K84" s="201">
        <v>-7.8E-2</v>
      </c>
      <c r="L84" s="201">
        <v>-8.1000000000000003E-2</v>
      </c>
      <c r="M84" s="201">
        <v>-8.4000000000000005E-2</v>
      </c>
      <c r="N84" s="201">
        <v>-8.5999999999999993E-2</v>
      </c>
      <c r="O84" s="204">
        <v>-8.7999999999999995E-2</v>
      </c>
      <c r="P84" s="120"/>
      <c r="Q84" s="201">
        <v>-5.3999999999999999E-2</v>
      </c>
      <c r="R84" s="201">
        <v>-8.8999999999999996E-2</v>
      </c>
      <c r="S84" s="201">
        <v>-5.1999999999999998E-2</v>
      </c>
      <c r="T84" s="201">
        <v>-0.06</v>
      </c>
      <c r="U84" s="247">
        <v>-6.3E-2</v>
      </c>
      <c r="V84" s="201">
        <v>-7.0999999999999994E-2</v>
      </c>
      <c r="W84" s="201">
        <v>-7.5999999999999998E-2</v>
      </c>
      <c r="X84" s="201">
        <v>-7.9000000000000001E-2</v>
      </c>
      <c r="Y84" s="201">
        <v>-8.1000000000000003E-2</v>
      </c>
      <c r="Z84" s="201">
        <v>-8.4000000000000005E-2</v>
      </c>
      <c r="AA84" s="201">
        <v>-8.5999999999999993E-2</v>
      </c>
      <c r="AB84" s="204">
        <v>-8.6999999999999994E-2</v>
      </c>
      <c r="AC84" s="120"/>
      <c r="AD84" s="201">
        <v>-5.3999999999999999E-2</v>
      </c>
      <c r="AE84" s="201">
        <v>-8.8999999999999996E-2</v>
      </c>
      <c r="AF84" s="201">
        <v>-5.1999999999999998E-2</v>
      </c>
      <c r="AG84" s="201">
        <v>-0.06</v>
      </c>
      <c r="AH84" s="247">
        <v>-6.3E-2</v>
      </c>
      <c r="AI84" s="201">
        <v>-7.0999999999999994E-2</v>
      </c>
      <c r="AJ84" s="201">
        <v>-7.5999999999999998E-2</v>
      </c>
      <c r="AK84" s="201">
        <v>-7.9000000000000001E-2</v>
      </c>
      <c r="AL84" s="201">
        <v>-8.1000000000000003E-2</v>
      </c>
      <c r="AM84" s="201">
        <v>-8.2000000000000003E-2</v>
      </c>
      <c r="AN84" s="201">
        <v>-8.3000000000000004E-2</v>
      </c>
      <c r="AO84" s="204">
        <v>-8.4000000000000005E-2</v>
      </c>
    </row>
    <row r="85" spans="1:41" ht="16.5" customHeight="1">
      <c r="B85" s="217" t="s">
        <v>7191</v>
      </c>
      <c r="C85" s="218"/>
      <c r="D85" s="219">
        <v>4.3999999999999997E-2</v>
      </c>
      <c r="E85" s="219">
        <v>7.3999999999999996E-2</v>
      </c>
      <c r="F85" s="219">
        <v>9.2999999999999999E-2</v>
      </c>
      <c r="G85" s="219">
        <v>8.2000000000000003E-2</v>
      </c>
      <c r="H85" s="219">
        <v>3.5999999999999997E-2</v>
      </c>
      <c r="I85" s="220">
        <v>2.7E-2</v>
      </c>
      <c r="J85" s="219">
        <v>1.4999999999999999E-2</v>
      </c>
      <c r="K85" s="219">
        <v>3.0000000000000001E-3</v>
      </c>
      <c r="L85" s="219">
        <v>-8.0000000000000002E-3</v>
      </c>
      <c r="M85" s="219">
        <v>-0.02</v>
      </c>
      <c r="N85" s="219">
        <v>-3.2000000000000001E-2</v>
      </c>
      <c r="O85" s="221"/>
      <c r="P85" s="120"/>
      <c r="Q85" s="219">
        <v>4.3999999999999997E-2</v>
      </c>
      <c r="R85" s="219">
        <v>7.3999999999999996E-2</v>
      </c>
      <c r="S85" s="219">
        <v>9.2999999999999999E-2</v>
      </c>
      <c r="T85" s="219">
        <v>8.2000000000000003E-2</v>
      </c>
      <c r="U85" s="222">
        <v>3.5999999999999997E-2</v>
      </c>
      <c r="V85" s="219">
        <v>2.7E-2</v>
      </c>
      <c r="W85" s="219">
        <v>1.4999999999999999E-2</v>
      </c>
      <c r="X85" s="219">
        <v>3.0000000000000001E-3</v>
      </c>
      <c r="Y85" s="219">
        <v>-8.0000000000000002E-3</v>
      </c>
      <c r="Z85" s="219">
        <v>-0.02</v>
      </c>
      <c r="AA85" s="219">
        <v>-3.2000000000000001E-2</v>
      </c>
      <c r="AB85" s="221"/>
      <c r="AC85" s="120"/>
      <c r="AD85" s="219">
        <v>4.3999999999999997E-2</v>
      </c>
      <c r="AE85" s="219">
        <v>7.3999999999999996E-2</v>
      </c>
      <c r="AF85" s="219">
        <v>9.2999999999999999E-2</v>
      </c>
      <c r="AG85" s="219">
        <v>8.2000000000000003E-2</v>
      </c>
      <c r="AH85" s="222">
        <v>3.5999999999999997E-2</v>
      </c>
      <c r="AI85" s="219">
        <v>2.7E-2</v>
      </c>
      <c r="AJ85" s="219">
        <v>1.4999999999999999E-2</v>
      </c>
      <c r="AK85" s="219">
        <v>3.0000000000000001E-3</v>
      </c>
      <c r="AL85" s="219">
        <v>-8.0000000000000002E-3</v>
      </c>
      <c r="AM85" s="219">
        <v>-0.02</v>
      </c>
      <c r="AN85" s="219">
        <v>-3.2000000000000001E-2</v>
      </c>
      <c r="AO85" s="221"/>
    </row>
    <row r="86" spans="1:41" ht="16.5" customHeight="1">
      <c r="B86" s="248" t="s">
        <v>7192</v>
      </c>
      <c r="C86" s="249"/>
      <c r="D86" s="250">
        <v>-1.0980000000000001</v>
      </c>
      <c r="E86" s="250">
        <v>2.839</v>
      </c>
      <c r="F86" s="250">
        <v>-1.4470000000000001</v>
      </c>
      <c r="G86" s="250">
        <v>2.74</v>
      </c>
      <c r="H86" s="250">
        <v>2.698</v>
      </c>
      <c r="I86" s="251"/>
      <c r="J86" s="250"/>
      <c r="K86" s="250"/>
      <c r="L86" s="250"/>
      <c r="M86" s="250"/>
      <c r="N86" s="250"/>
      <c r="O86" s="252"/>
      <c r="P86" s="120"/>
      <c r="Q86" s="250">
        <v>-1.0980000000000001</v>
      </c>
      <c r="R86" s="250">
        <v>2.839</v>
      </c>
      <c r="S86" s="250">
        <v>-1.4470000000000001</v>
      </c>
      <c r="T86" s="250">
        <v>2.74</v>
      </c>
      <c r="U86" s="253">
        <v>2.698</v>
      </c>
      <c r="V86" s="250"/>
      <c r="W86" s="250"/>
      <c r="X86" s="250"/>
      <c r="Y86" s="250"/>
      <c r="Z86" s="250"/>
      <c r="AA86" s="250"/>
      <c r="AB86" s="252"/>
      <c r="AC86" s="120"/>
      <c r="AD86" s="250">
        <v>-1.0980000000000001</v>
      </c>
      <c r="AE86" s="250">
        <v>2.839</v>
      </c>
      <c r="AF86" s="250">
        <v>-1.4470000000000001</v>
      </c>
      <c r="AG86" s="250">
        <v>2.74</v>
      </c>
      <c r="AH86" s="253">
        <v>2.698</v>
      </c>
      <c r="AI86" s="250"/>
      <c r="AJ86" s="250"/>
      <c r="AK86" s="250"/>
      <c r="AL86" s="250"/>
      <c r="AM86" s="250"/>
      <c r="AN86" s="250"/>
      <c r="AO86" s="252"/>
    </row>
    <row r="87" spans="1:41" ht="16.5" customHeight="1"/>
    <row r="88" spans="1:41" ht="16.5" customHeight="1">
      <c r="B88" s="103" t="s">
        <v>7193</v>
      </c>
      <c r="D88" s="86"/>
      <c r="E88" s="101"/>
      <c r="F88" s="101"/>
      <c r="G88" s="101"/>
      <c r="H88" s="104" t="s">
        <v>7149</v>
      </c>
      <c r="I88" s="102"/>
      <c r="J88" s="101"/>
      <c r="K88" s="101"/>
      <c r="L88" s="101"/>
      <c r="M88" s="101"/>
      <c r="N88" s="101"/>
      <c r="O88" s="91"/>
      <c r="Q88" s="86"/>
      <c r="R88" s="101"/>
      <c r="S88" s="101"/>
      <c r="T88" s="101"/>
      <c r="U88" s="104" t="s">
        <v>7152</v>
      </c>
      <c r="V88" s="101"/>
      <c r="W88" s="101"/>
      <c r="X88" s="101"/>
      <c r="Y88" s="101"/>
      <c r="Z88" s="101"/>
      <c r="AA88" s="101"/>
      <c r="AB88" s="91"/>
      <c r="AD88" s="86"/>
      <c r="AE88" s="101"/>
      <c r="AF88" s="101"/>
      <c r="AG88" s="101"/>
      <c r="AH88" s="104" t="s">
        <v>7153</v>
      </c>
      <c r="AI88" s="101"/>
      <c r="AJ88" s="101"/>
      <c r="AK88" s="101"/>
      <c r="AL88" s="101"/>
      <c r="AM88" s="101"/>
      <c r="AN88" s="101"/>
      <c r="AO88" s="91"/>
    </row>
    <row r="89" spans="1:41" ht="16.5" customHeight="1">
      <c r="D89" s="95">
        <v>2000</v>
      </c>
      <c r="E89" s="95">
        <v>2005</v>
      </c>
      <c r="F89" s="95">
        <v>2010</v>
      </c>
      <c r="G89" s="95">
        <v>2015</v>
      </c>
      <c r="H89" s="106">
        <v>2016</v>
      </c>
      <c r="I89" s="107">
        <v>2020</v>
      </c>
      <c r="J89" s="105">
        <v>2025</v>
      </c>
      <c r="K89" s="105">
        <v>2030</v>
      </c>
      <c r="L89" s="105">
        <v>2035</v>
      </c>
      <c r="M89" s="105">
        <v>2040</v>
      </c>
      <c r="N89" s="105">
        <v>2045</v>
      </c>
      <c r="O89" s="105">
        <v>2050</v>
      </c>
      <c r="Q89" s="95">
        <v>2000</v>
      </c>
      <c r="R89" s="95">
        <v>2005</v>
      </c>
      <c r="S89" s="95">
        <v>2010</v>
      </c>
      <c r="T89" s="95">
        <v>2015</v>
      </c>
      <c r="U89" s="106">
        <v>2016</v>
      </c>
      <c r="V89" s="105">
        <v>2020</v>
      </c>
      <c r="W89" s="105">
        <v>2025</v>
      </c>
      <c r="X89" s="105">
        <v>2030</v>
      </c>
      <c r="Y89" s="105">
        <v>2035</v>
      </c>
      <c r="Z89" s="105">
        <v>2040</v>
      </c>
      <c r="AA89" s="105">
        <v>2045</v>
      </c>
      <c r="AB89" s="105">
        <v>2050</v>
      </c>
      <c r="AD89" s="95">
        <v>2000</v>
      </c>
      <c r="AE89" s="95">
        <v>2005</v>
      </c>
      <c r="AF89" s="95">
        <v>2010</v>
      </c>
      <c r="AG89" s="95">
        <v>2015</v>
      </c>
      <c r="AH89" s="106">
        <v>2016</v>
      </c>
      <c r="AI89" s="105">
        <v>2020</v>
      </c>
      <c r="AJ89" s="105">
        <v>2025</v>
      </c>
      <c r="AK89" s="105">
        <v>2030</v>
      </c>
      <c r="AL89" s="105">
        <v>2035</v>
      </c>
      <c r="AM89" s="105">
        <v>2040</v>
      </c>
      <c r="AN89" s="105">
        <v>2045</v>
      </c>
      <c r="AO89" s="105">
        <v>2050</v>
      </c>
    </row>
    <row r="90" spans="1:41" ht="16.5" customHeight="1">
      <c r="B90" s="254" t="s">
        <v>7194</v>
      </c>
      <c r="C90" s="255"/>
      <c r="D90" s="256">
        <f t="shared" ref="D90:O90" si="3">D96</f>
        <v>127.107</v>
      </c>
      <c r="E90" s="256">
        <f t="shared" si="3"/>
        <v>140.453</v>
      </c>
      <c r="F90" s="256">
        <f t="shared" si="3"/>
        <v>157.69</v>
      </c>
      <c r="G90" s="256">
        <f t="shared" si="3"/>
        <v>173.21799999999999</v>
      </c>
      <c r="H90" s="256">
        <f t="shared" si="3"/>
        <v>178.709</v>
      </c>
      <c r="I90" s="257">
        <f t="shared" si="3"/>
        <v>194.214</v>
      </c>
      <c r="J90" s="256">
        <f t="shared" si="3"/>
        <v>205.732</v>
      </c>
      <c r="K90" s="256">
        <f t="shared" si="3"/>
        <v>213.358</v>
      </c>
      <c r="L90" s="256">
        <f t="shared" si="3"/>
        <v>220.71199999999999</v>
      </c>
      <c r="M90" s="256">
        <f t="shared" si="3"/>
        <v>225.96299999999999</v>
      </c>
      <c r="N90" s="256">
        <f t="shared" si="3"/>
        <v>231.50800000000001</v>
      </c>
      <c r="O90" s="258">
        <f t="shared" si="3"/>
        <v>235.393</v>
      </c>
      <c r="P90" s="120"/>
      <c r="Q90" s="256">
        <f t="shared" ref="Q90:AB90" si="4">Q96</f>
        <v>127.107</v>
      </c>
      <c r="R90" s="256">
        <f t="shared" si="4"/>
        <v>140.453</v>
      </c>
      <c r="S90" s="256">
        <f t="shared" si="4"/>
        <v>157.69</v>
      </c>
      <c r="T90" s="256">
        <f t="shared" si="4"/>
        <v>173.21799999999999</v>
      </c>
      <c r="U90" s="259">
        <f t="shared" si="4"/>
        <v>178.709</v>
      </c>
      <c r="V90" s="256">
        <f t="shared" si="4"/>
        <v>189.095</v>
      </c>
      <c r="W90" s="256">
        <f t="shared" si="4"/>
        <v>197.77199999999999</v>
      </c>
      <c r="X90" s="256">
        <f t="shared" si="4"/>
        <v>201.55199999999999</v>
      </c>
      <c r="Y90" s="256">
        <f t="shared" si="4"/>
        <v>205.773</v>
      </c>
      <c r="Z90" s="256">
        <f t="shared" si="4"/>
        <v>208.59</v>
      </c>
      <c r="AA90" s="256">
        <f t="shared" si="4"/>
        <v>211.96299999999999</v>
      </c>
      <c r="AB90" s="258">
        <f t="shared" si="4"/>
        <v>214.2</v>
      </c>
      <c r="AC90" s="120"/>
      <c r="AD90" s="256">
        <f t="shared" ref="AD90:AO90" si="5">AD96</f>
        <v>127.107</v>
      </c>
      <c r="AE90" s="256">
        <f t="shared" si="5"/>
        <v>140.453</v>
      </c>
      <c r="AF90" s="256">
        <f t="shared" si="5"/>
        <v>157.69</v>
      </c>
      <c r="AG90" s="256">
        <f t="shared" si="5"/>
        <v>173.21799999999999</v>
      </c>
      <c r="AH90" s="259">
        <f t="shared" si="5"/>
        <v>178.709</v>
      </c>
      <c r="AI90" s="256">
        <f t="shared" si="5"/>
        <v>181.91300000000001</v>
      </c>
      <c r="AJ90" s="256">
        <f t="shared" si="5"/>
        <v>185.88800000000001</v>
      </c>
      <c r="AK90" s="256">
        <f t="shared" si="5"/>
        <v>185.56299999999999</v>
      </c>
      <c r="AL90" s="256">
        <f t="shared" si="5"/>
        <v>186.328</v>
      </c>
      <c r="AM90" s="256">
        <f t="shared" si="5"/>
        <v>185.98599999999999</v>
      </c>
      <c r="AN90" s="256">
        <f t="shared" si="5"/>
        <v>186.40199999999999</v>
      </c>
      <c r="AO90" s="258">
        <f t="shared" si="5"/>
        <v>186.04499999999999</v>
      </c>
    </row>
    <row r="91" spans="1:41" ht="16.5" customHeight="1">
      <c r="B91" s="260" t="s">
        <v>7195</v>
      </c>
      <c r="C91" s="261"/>
      <c r="D91" s="262">
        <f t="shared" ref="D91:O91" si="6">D106</f>
        <v>5.0949999999999998</v>
      </c>
      <c r="E91" s="262">
        <f t="shared" si="6"/>
        <v>4.2039999999999997</v>
      </c>
      <c r="F91" s="262">
        <f t="shared" si="6"/>
        <v>4.0469999999999997</v>
      </c>
      <c r="G91" s="262">
        <f t="shared" si="6"/>
        <v>3.9790000000000001</v>
      </c>
      <c r="H91" s="263">
        <f t="shared" si="6"/>
        <v>3.7080000000000002</v>
      </c>
      <c r="I91" s="264">
        <f t="shared" si="6"/>
        <v>3.8849999999999998</v>
      </c>
      <c r="J91" s="262">
        <f t="shared" si="6"/>
        <v>3.839</v>
      </c>
      <c r="K91" s="262">
        <f t="shared" si="6"/>
        <v>3.7360000000000002</v>
      </c>
      <c r="L91" s="262">
        <f t="shared" si="6"/>
        <v>3.7879999999999998</v>
      </c>
      <c r="M91" s="262">
        <f t="shared" si="6"/>
        <v>3.8010000000000002</v>
      </c>
      <c r="N91" s="262">
        <f t="shared" si="6"/>
        <v>3.7810000000000001</v>
      </c>
      <c r="O91" s="265">
        <f t="shared" si="6"/>
        <v>3.7290000000000001</v>
      </c>
      <c r="P91" s="120"/>
      <c r="Q91" s="262">
        <f t="shared" ref="Q91:AB91" si="7">Q106</f>
        <v>5.0949999999999998</v>
      </c>
      <c r="R91" s="262">
        <f t="shared" si="7"/>
        <v>4.2039999999999997</v>
      </c>
      <c r="S91" s="262">
        <f t="shared" si="7"/>
        <v>4.0469999999999997</v>
      </c>
      <c r="T91" s="262">
        <f t="shared" si="7"/>
        <v>3.9790000000000001</v>
      </c>
      <c r="U91" s="266">
        <f t="shared" si="7"/>
        <v>3.7080000000000002</v>
      </c>
      <c r="V91" s="262">
        <f t="shared" si="7"/>
        <v>3.8849999999999998</v>
      </c>
      <c r="W91" s="262">
        <f t="shared" si="7"/>
        <v>3.839</v>
      </c>
      <c r="X91" s="262">
        <f t="shared" si="7"/>
        <v>3.7360000000000002</v>
      </c>
      <c r="Y91" s="262">
        <f t="shared" si="7"/>
        <v>3.7879999999999998</v>
      </c>
      <c r="Z91" s="262">
        <f t="shared" si="7"/>
        <v>3.8010000000000002</v>
      </c>
      <c r="AA91" s="262">
        <f t="shared" si="7"/>
        <v>3.7810000000000001</v>
      </c>
      <c r="AB91" s="265">
        <f t="shared" si="7"/>
        <v>3.7290000000000001</v>
      </c>
      <c r="AC91" s="120"/>
      <c r="AD91" s="262">
        <f t="shared" ref="AD91:AO91" si="8">AD106</f>
        <v>5.0949999999999998</v>
      </c>
      <c r="AE91" s="262">
        <f t="shared" si="8"/>
        <v>4.2039999999999997</v>
      </c>
      <c r="AF91" s="262">
        <f t="shared" si="8"/>
        <v>4.0469999999999997</v>
      </c>
      <c r="AG91" s="262">
        <f t="shared" si="8"/>
        <v>3.9790000000000001</v>
      </c>
      <c r="AH91" s="266">
        <f t="shared" si="8"/>
        <v>3.7080000000000002</v>
      </c>
      <c r="AI91" s="262">
        <f t="shared" si="8"/>
        <v>3.8849999999999998</v>
      </c>
      <c r="AJ91" s="262">
        <f t="shared" si="8"/>
        <v>3.839</v>
      </c>
      <c r="AK91" s="262">
        <f t="shared" si="8"/>
        <v>3.7360000000000002</v>
      </c>
      <c r="AL91" s="262">
        <f t="shared" si="8"/>
        <v>3.7879999999999998</v>
      </c>
      <c r="AM91" s="262">
        <f t="shared" si="8"/>
        <v>3.8010000000000002</v>
      </c>
      <c r="AN91" s="262">
        <f t="shared" si="8"/>
        <v>3.7810000000000001</v>
      </c>
      <c r="AO91" s="265">
        <f t="shared" si="8"/>
        <v>3.7290000000000001</v>
      </c>
    </row>
    <row r="92" spans="1:41" ht="16.5" customHeight="1">
      <c r="B92" s="267" t="s">
        <v>106</v>
      </c>
      <c r="C92" s="268"/>
      <c r="D92" s="162">
        <f t="shared" ref="D92:O92" si="9">D114</f>
        <v>32.244999999999997</v>
      </c>
      <c r="E92" s="162">
        <f t="shared" si="9"/>
        <v>37.634999999999998</v>
      </c>
      <c r="F92" s="162">
        <f t="shared" si="9"/>
        <v>40.360999999999997</v>
      </c>
      <c r="G92" s="162">
        <f t="shared" si="9"/>
        <v>39.968000000000004</v>
      </c>
      <c r="H92" s="269">
        <f t="shared" si="9"/>
        <v>42.316000000000003</v>
      </c>
      <c r="I92" s="164">
        <f t="shared" si="9"/>
        <v>43.451000000000001</v>
      </c>
      <c r="J92" s="162">
        <f t="shared" si="9"/>
        <v>45.411000000000001</v>
      </c>
      <c r="K92" s="162">
        <f t="shared" si="9"/>
        <v>46.609000000000002</v>
      </c>
      <c r="L92" s="162">
        <f t="shared" si="9"/>
        <v>47.728999999999999</v>
      </c>
      <c r="M92" s="162">
        <f t="shared" si="9"/>
        <v>47.616999999999997</v>
      </c>
      <c r="N92" s="162">
        <f t="shared" si="9"/>
        <v>47.088000000000001</v>
      </c>
      <c r="O92" s="270">
        <f t="shared" si="9"/>
        <v>46.118000000000002</v>
      </c>
      <c r="P92" s="120"/>
      <c r="Q92" s="162">
        <f t="shared" ref="Q92:AB92" si="10">Q114</f>
        <v>32.244999999999997</v>
      </c>
      <c r="R92" s="162">
        <f t="shared" si="10"/>
        <v>37.634999999999998</v>
      </c>
      <c r="S92" s="162">
        <f t="shared" si="10"/>
        <v>40.360999999999997</v>
      </c>
      <c r="T92" s="162">
        <f t="shared" si="10"/>
        <v>39.968000000000004</v>
      </c>
      <c r="U92" s="271">
        <f t="shared" si="10"/>
        <v>42.316000000000003</v>
      </c>
      <c r="V92" s="162">
        <f t="shared" si="10"/>
        <v>42.942999999999998</v>
      </c>
      <c r="W92" s="162">
        <f t="shared" si="10"/>
        <v>44.154000000000003</v>
      </c>
      <c r="X92" s="162">
        <f t="shared" si="10"/>
        <v>44.127000000000002</v>
      </c>
      <c r="Y92" s="162">
        <f t="shared" si="10"/>
        <v>43.895000000000003</v>
      </c>
      <c r="Z92" s="162">
        <f t="shared" si="10"/>
        <v>43.13</v>
      </c>
      <c r="AA92" s="162">
        <f t="shared" si="10"/>
        <v>42.186</v>
      </c>
      <c r="AB92" s="270">
        <f t="shared" si="10"/>
        <v>41.07</v>
      </c>
      <c r="AC92" s="120"/>
      <c r="AD92" s="162">
        <f t="shared" ref="AD92:AO92" si="11">AD114</f>
        <v>32.244999999999997</v>
      </c>
      <c r="AE92" s="162">
        <f t="shared" si="11"/>
        <v>37.634999999999998</v>
      </c>
      <c r="AF92" s="162">
        <f t="shared" si="11"/>
        <v>40.360999999999997</v>
      </c>
      <c r="AG92" s="162">
        <f t="shared" si="11"/>
        <v>39.968000000000004</v>
      </c>
      <c r="AH92" s="271">
        <f t="shared" si="11"/>
        <v>42.316000000000003</v>
      </c>
      <c r="AI92" s="162">
        <f t="shared" si="11"/>
        <v>40.177999999999997</v>
      </c>
      <c r="AJ92" s="162">
        <f t="shared" si="11"/>
        <v>38.658000000000001</v>
      </c>
      <c r="AK92" s="162">
        <f t="shared" si="11"/>
        <v>36.466000000000001</v>
      </c>
      <c r="AL92" s="162">
        <f t="shared" si="11"/>
        <v>34.738999999999997</v>
      </c>
      <c r="AM92" s="162">
        <f t="shared" si="11"/>
        <v>32.67</v>
      </c>
      <c r="AN92" s="162">
        <f t="shared" si="11"/>
        <v>30.527999999999999</v>
      </c>
      <c r="AO92" s="270">
        <f t="shared" si="11"/>
        <v>28.363</v>
      </c>
    </row>
    <row r="93" spans="1:41" ht="16.5" customHeight="1">
      <c r="B93" s="260" t="s">
        <v>105</v>
      </c>
      <c r="C93" s="261"/>
      <c r="D93" s="262">
        <f t="shared" ref="D93:O93" si="12">D123</f>
        <v>38.470999999999997</v>
      </c>
      <c r="E93" s="262">
        <f t="shared" si="12"/>
        <v>39.061999999999998</v>
      </c>
      <c r="F93" s="262">
        <f t="shared" si="12"/>
        <v>44.978000000000002</v>
      </c>
      <c r="G93" s="262">
        <f t="shared" si="12"/>
        <v>48.085000000000001</v>
      </c>
      <c r="H93" s="269">
        <f t="shared" si="12"/>
        <v>47.817999999999998</v>
      </c>
      <c r="I93" s="264">
        <f t="shared" si="12"/>
        <v>50.459000000000003</v>
      </c>
      <c r="J93" s="262">
        <f t="shared" si="12"/>
        <v>52.685000000000002</v>
      </c>
      <c r="K93" s="262">
        <f t="shared" si="12"/>
        <v>54.286000000000001</v>
      </c>
      <c r="L93" s="262">
        <f t="shared" si="12"/>
        <v>56.15</v>
      </c>
      <c r="M93" s="262">
        <f t="shared" si="12"/>
        <v>57.87</v>
      </c>
      <c r="N93" s="262">
        <f t="shared" si="12"/>
        <v>59.63</v>
      </c>
      <c r="O93" s="265">
        <f t="shared" si="12"/>
        <v>61.448999999999998</v>
      </c>
      <c r="P93" s="120"/>
      <c r="Q93" s="262">
        <f t="shared" ref="Q93:AB93" si="13">Q123</f>
        <v>38.470999999999997</v>
      </c>
      <c r="R93" s="262">
        <f t="shared" si="13"/>
        <v>39.061999999999998</v>
      </c>
      <c r="S93" s="262">
        <f t="shared" si="13"/>
        <v>44.978000000000002</v>
      </c>
      <c r="T93" s="262">
        <f t="shared" si="13"/>
        <v>48.085000000000001</v>
      </c>
      <c r="U93" s="271">
        <f t="shared" si="13"/>
        <v>47.817999999999998</v>
      </c>
      <c r="V93" s="262">
        <f t="shared" si="13"/>
        <v>49.725000000000001</v>
      </c>
      <c r="W93" s="262">
        <f t="shared" si="13"/>
        <v>51.582999999999998</v>
      </c>
      <c r="X93" s="262">
        <f t="shared" si="13"/>
        <v>52.573999999999998</v>
      </c>
      <c r="Y93" s="262">
        <f t="shared" si="13"/>
        <v>53.951999999999998</v>
      </c>
      <c r="Z93" s="262">
        <f t="shared" si="13"/>
        <v>55.24</v>
      </c>
      <c r="AA93" s="262">
        <f t="shared" si="13"/>
        <v>56.545000000000002</v>
      </c>
      <c r="AB93" s="265">
        <f t="shared" si="13"/>
        <v>57.865000000000002</v>
      </c>
      <c r="AC93" s="120"/>
      <c r="AD93" s="262">
        <f t="shared" ref="AD93:AO93" si="14">AD123</f>
        <v>38.470999999999997</v>
      </c>
      <c r="AE93" s="262">
        <f t="shared" si="14"/>
        <v>39.061999999999998</v>
      </c>
      <c r="AF93" s="262">
        <f t="shared" si="14"/>
        <v>44.978000000000002</v>
      </c>
      <c r="AG93" s="262">
        <f t="shared" si="14"/>
        <v>48.085000000000001</v>
      </c>
      <c r="AH93" s="271">
        <f t="shared" si="14"/>
        <v>47.817999999999998</v>
      </c>
      <c r="AI93" s="262">
        <f t="shared" si="14"/>
        <v>49.5</v>
      </c>
      <c r="AJ93" s="262">
        <f t="shared" si="14"/>
        <v>51.23</v>
      </c>
      <c r="AK93" s="262">
        <f t="shared" si="14"/>
        <v>52.164999999999999</v>
      </c>
      <c r="AL93" s="262">
        <f t="shared" si="14"/>
        <v>53.494999999999997</v>
      </c>
      <c r="AM93" s="262">
        <f t="shared" si="14"/>
        <v>54.726999999999997</v>
      </c>
      <c r="AN93" s="262">
        <f t="shared" si="14"/>
        <v>56.017000000000003</v>
      </c>
      <c r="AO93" s="265">
        <f t="shared" si="14"/>
        <v>57.381999999999998</v>
      </c>
    </row>
    <row r="94" spans="1:41" ht="16.5" customHeight="1">
      <c r="B94" s="267" t="s">
        <v>7196</v>
      </c>
      <c r="C94" s="268"/>
      <c r="D94" s="162">
        <f t="shared" ref="D94:O94" si="15">D131</f>
        <v>25.03</v>
      </c>
      <c r="E94" s="162">
        <f t="shared" si="15"/>
        <v>30.367000000000001</v>
      </c>
      <c r="F94" s="162">
        <f t="shared" si="15"/>
        <v>38.357999999999997</v>
      </c>
      <c r="G94" s="162">
        <f t="shared" si="15"/>
        <v>47.328000000000003</v>
      </c>
      <c r="H94" s="269">
        <f t="shared" si="15"/>
        <v>49.954999999999998</v>
      </c>
      <c r="I94" s="164">
        <f t="shared" si="15"/>
        <v>59.947000000000003</v>
      </c>
      <c r="J94" s="162">
        <f t="shared" si="15"/>
        <v>65.049000000000007</v>
      </c>
      <c r="K94" s="162">
        <f t="shared" si="15"/>
        <v>68.049000000000007</v>
      </c>
      <c r="L94" s="162">
        <f t="shared" si="15"/>
        <v>71.578000000000003</v>
      </c>
      <c r="M94" s="162">
        <f t="shared" si="15"/>
        <v>74.438999999999993</v>
      </c>
      <c r="N94" s="162">
        <f t="shared" si="15"/>
        <v>77.95</v>
      </c>
      <c r="O94" s="270">
        <f t="shared" si="15"/>
        <v>80.137</v>
      </c>
      <c r="P94" s="120"/>
      <c r="Q94" s="162">
        <f t="shared" ref="Q94:AB94" si="16">Q131</f>
        <v>25.03</v>
      </c>
      <c r="R94" s="162">
        <f t="shared" si="16"/>
        <v>30.367000000000001</v>
      </c>
      <c r="S94" s="162">
        <f t="shared" si="16"/>
        <v>38.357999999999997</v>
      </c>
      <c r="T94" s="162">
        <f t="shared" si="16"/>
        <v>47.328000000000003</v>
      </c>
      <c r="U94" s="271">
        <f t="shared" si="16"/>
        <v>49.954999999999998</v>
      </c>
      <c r="V94" s="162">
        <f t="shared" si="16"/>
        <v>57.058</v>
      </c>
      <c r="W94" s="162">
        <f t="shared" si="16"/>
        <v>61.912999999999997</v>
      </c>
      <c r="X94" s="162">
        <f t="shared" si="16"/>
        <v>64.769000000000005</v>
      </c>
      <c r="Y94" s="162">
        <f t="shared" si="16"/>
        <v>68.128</v>
      </c>
      <c r="Z94" s="162">
        <f t="shared" si="16"/>
        <v>70.852999999999994</v>
      </c>
      <c r="AA94" s="162">
        <f t="shared" si="16"/>
        <v>74.194000000000003</v>
      </c>
      <c r="AB94" s="270">
        <f t="shared" si="16"/>
        <v>76.278999999999996</v>
      </c>
      <c r="AC94" s="120"/>
      <c r="AD94" s="162">
        <f t="shared" ref="AD94:AO94" si="17">AD131</f>
        <v>25.03</v>
      </c>
      <c r="AE94" s="162">
        <f t="shared" si="17"/>
        <v>30.367000000000001</v>
      </c>
      <c r="AF94" s="162">
        <f t="shared" si="17"/>
        <v>38.357999999999997</v>
      </c>
      <c r="AG94" s="162">
        <f t="shared" si="17"/>
        <v>47.328000000000003</v>
      </c>
      <c r="AH94" s="271">
        <f t="shared" si="17"/>
        <v>49.954999999999998</v>
      </c>
      <c r="AI94" s="162">
        <f t="shared" si="17"/>
        <v>54.17</v>
      </c>
      <c r="AJ94" s="162">
        <f t="shared" si="17"/>
        <v>58.777000000000001</v>
      </c>
      <c r="AK94" s="162">
        <f t="shared" si="17"/>
        <v>61.49</v>
      </c>
      <c r="AL94" s="162">
        <f t="shared" si="17"/>
        <v>64.677999999999997</v>
      </c>
      <c r="AM94" s="162">
        <f t="shared" si="17"/>
        <v>67.266000000000005</v>
      </c>
      <c r="AN94" s="162">
        <f t="shared" si="17"/>
        <v>70.438999999999993</v>
      </c>
      <c r="AO94" s="270">
        <f t="shared" si="17"/>
        <v>72.421999999999997</v>
      </c>
    </row>
    <row r="95" spans="1:41" ht="16.5" customHeight="1">
      <c r="B95" s="260" t="s">
        <v>7197</v>
      </c>
      <c r="C95" s="261"/>
      <c r="D95" s="262">
        <f t="shared" ref="D95:O95" si="18">D135</f>
        <v>26.265999999999998</v>
      </c>
      <c r="E95" s="262">
        <f t="shared" si="18"/>
        <v>29.184999999999999</v>
      </c>
      <c r="F95" s="262">
        <f t="shared" si="18"/>
        <v>29.946999999999999</v>
      </c>
      <c r="G95" s="262">
        <f t="shared" si="18"/>
        <v>33.857999999999997</v>
      </c>
      <c r="H95" s="269">
        <f t="shared" si="18"/>
        <v>34.911999999999999</v>
      </c>
      <c r="I95" s="264">
        <f t="shared" si="18"/>
        <v>36.472000000000001</v>
      </c>
      <c r="J95" s="262">
        <f t="shared" si="18"/>
        <v>38.747999999999998</v>
      </c>
      <c r="K95" s="262">
        <f t="shared" si="18"/>
        <v>40.677999999999997</v>
      </c>
      <c r="L95" s="262">
        <f t="shared" si="18"/>
        <v>41.468000000000004</v>
      </c>
      <c r="M95" s="262">
        <f t="shared" si="18"/>
        <v>42.234999999999999</v>
      </c>
      <c r="N95" s="262">
        <f t="shared" si="18"/>
        <v>43.058999999999997</v>
      </c>
      <c r="O95" s="265">
        <f t="shared" si="18"/>
        <v>43.96</v>
      </c>
      <c r="P95" s="120"/>
      <c r="Q95" s="262">
        <f t="shared" ref="Q95:AB95" si="19">Q135</f>
        <v>26.265999999999998</v>
      </c>
      <c r="R95" s="262">
        <f t="shared" si="19"/>
        <v>29.184999999999999</v>
      </c>
      <c r="S95" s="262">
        <f t="shared" si="19"/>
        <v>29.946999999999999</v>
      </c>
      <c r="T95" s="262">
        <f t="shared" si="19"/>
        <v>33.857999999999997</v>
      </c>
      <c r="U95" s="271">
        <f t="shared" si="19"/>
        <v>34.911999999999999</v>
      </c>
      <c r="V95" s="262">
        <f t="shared" si="19"/>
        <v>35.482999999999997</v>
      </c>
      <c r="W95" s="262">
        <f t="shared" si="19"/>
        <v>36.283000000000001</v>
      </c>
      <c r="X95" s="262">
        <f t="shared" si="19"/>
        <v>36.345999999999997</v>
      </c>
      <c r="Y95" s="262">
        <f t="shared" si="19"/>
        <v>36.01</v>
      </c>
      <c r="Z95" s="262">
        <f t="shared" si="19"/>
        <v>35.564999999999998</v>
      </c>
      <c r="AA95" s="262">
        <f t="shared" si="19"/>
        <v>35.256999999999998</v>
      </c>
      <c r="AB95" s="265">
        <f t="shared" si="19"/>
        <v>35.256999999999998</v>
      </c>
      <c r="AC95" s="120"/>
      <c r="AD95" s="262">
        <f t="shared" ref="AD95:AO95" si="20">AD135</f>
        <v>26.265999999999998</v>
      </c>
      <c r="AE95" s="262">
        <f t="shared" si="20"/>
        <v>29.184999999999999</v>
      </c>
      <c r="AF95" s="262">
        <f t="shared" si="20"/>
        <v>29.946999999999999</v>
      </c>
      <c r="AG95" s="262">
        <f t="shared" si="20"/>
        <v>33.857999999999997</v>
      </c>
      <c r="AH95" s="271">
        <f t="shared" si="20"/>
        <v>34.911999999999999</v>
      </c>
      <c r="AI95" s="262">
        <f t="shared" si="20"/>
        <v>34.180999999999997</v>
      </c>
      <c r="AJ95" s="262">
        <f t="shared" si="20"/>
        <v>33.384</v>
      </c>
      <c r="AK95" s="262">
        <f t="shared" si="20"/>
        <v>31.707000000000001</v>
      </c>
      <c r="AL95" s="262">
        <f t="shared" si="20"/>
        <v>29.628</v>
      </c>
      <c r="AM95" s="262">
        <f t="shared" si="20"/>
        <v>27.521999999999998</v>
      </c>
      <c r="AN95" s="262">
        <f t="shared" si="20"/>
        <v>25.635999999999999</v>
      </c>
      <c r="AO95" s="265">
        <f t="shared" si="20"/>
        <v>24.149000000000001</v>
      </c>
    </row>
    <row r="96" spans="1:41" ht="16.5" customHeight="1">
      <c r="A96" s="82" t="s">
        <v>7198</v>
      </c>
      <c r="B96" s="254" t="s">
        <v>7199</v>
      </c>
      <c r="C96" s="255"/>
      <c r="D96" s="256">
        <v>127.107</v>
      </c>
      <c r="E96" s="256">
        <v>140.453</v>
      </c>
      <c r="F96" s="256">
        <v>157.69</v>
      </c>
      <c r="G96" s="256">
        <v>173.21799999999999</v>
      </c>
      <c r="H96" s="256">
        <v>178.709</v>
      </c>
      <c r="I96" s="257">
        <v>194.214</v>
      </c>
      <c r="J96" s="256">
        <v>205.732</v>
      </c>
      <c r="K96" s="256">
        <v>213.358</v>
      </c>
      <c r="L96" s="256">
        <v>220.71199999999999</v>
      </c>
      <c r="M96" s="256">
        <v>225.96299999999999</v>
      </c>
      <c r="N96" s="256">
        <v>231.50800000000001</v>
      </c>
      <c r="O96" s="258">
        <v>235.393</v>
      </c>
      <c r="P96" s="120"/>
      <c r="Q96" s="256">
        <v>127.107</v>
      </c>
      <c r="R96" s="256">
        <v>140.453</v>
      </c>
      <c r="S96" s="256">
        <v>157.69</v>
      </c>
      <c r="T96" s="256">
        <v>173.21799999999999</v>
      </c>
      <c r="U96" s="259">
        <v>178.709</v>
      </c>
      <c r="V96" s="256">
        <v>189.095</v>
      </c>
      <c r="W96" s="256">
        <v>197.77199999999999</v>
      </c>
      <c r="X96" s="256">
        <v>201.55199999999999</v>
      </c>
      <c r="Y96" s="256">
        <v>205.773</v>
      </c>
      <c r="Z96" s="256">
        <v>208.59</v>
      </c>
      <c r="AA96" s="256">
        <v>211.96299999999999</v>
      </c>
      <c r="AB96" s="258">
        <v>214.2</v>
      </c>
      <c r="AC96" s="120"/>
      <c r="AD96" s="256">
        <v>127.107</v>
      </c>
      <c r="AE96" s="256">
        <v>140.453</v>
      </c>
      <c r="AF96" s="256">
        <v>157.69</v>
      </c>
      <c r="AG96" s="256">
        <v>173.21799999999999</v>
      </c>
      <c r="AH96" s="259">
        <v>178.709</v>
      </c>
      <c r="AI96" s="256">
        <v>181.91300000000001</v>
      </c>
      <c r="AJ96" s="256">
        <v>185.88800000000001</v>
      </c>
      <c r="AK96" s="256">
        <v>185.56299999999999</v>
      </c>
      <c r="AL96" s="256">
        <v>186.328</v>
      </c>
      <c r="AM96" s="256">
        <v>185.98599999999999</v>
      </c>
      <c r="AN96" s="256">
        <v>186.40199999999999</v>
      </c>
      <c r="AO96" s="258">
        <v>186.04499999999999</v>
      </c>
    </row>
    <row r="97" spans="2:41" ht="16.5" customHeight="1">
      <c r="B97" s="260" t="s">
        <v>7168</v>
      </c>
      <c r="C97" s="261"/>
      <c r="D97" s="262">
        <v>9.0719999999999992</v>
      </c>
      <c r="E97" s="262">
        <v>7.7480000000000002</v>
      </c>
      <c r="F97" s="262">
        <v>9.5449999999999999</v>
      </c>
      <c r="G97" s="262">
        <v>10.807</v>
      </c>
      <c r="H97" s="263">
        <v>9.43</v>
      </c>
      <c r="I97" s="264">
        <v>9.516</v>
      </c>
      <c r="J97" s="262">
        <v>9.4109999999999996</v>
      </c>
      <c r="K97" s="262">
        <v>9.2509999999999994</v>
      </c>
      <c r="L97" s="262">
        <v>9.2850000000000001</v>
      </c>
      <c r="M97" s="262">
        <v>9.2750000000000004</v>
      </c>
      <c r="N97" s="262">
        <v>9.2270000000000003</v>
      </c>
      <c r="O97" s="265">
        <v>9.27</v>
      </c>
      <c r="P97" s="120"/>
      <c r="Q97" s="262">
        <v>9.0719999999999992</v>
      </c>
      <c r="R97" s="262">
        <v>7.7480000000000002</v>
      </c>
      <c r="S97" s="262">
        <v>9.5449999999999999</v>
      </c>
      <c r="T97" s="262">
        <v>10.807</v>
      </c>
      <c r="U97" s="266">
        <v>9.43</v>
      </c>
      <c r="V97" s="262">
        <v>9.1039999999999992</v>
      </c>
      <c r="W97" s="262">
        <v>8.7639999999999993</v>
      </c>
      <c r="X97" s="262">
        <v>8.2899999999999991</v>
      </c>
      <c r="Y97" s="262">
        <v>8.1709999999999994</v>
      </c>
      <c r="Z97" s="262">
        <v>8.0500000000000007</v>
      </c>
      <c r="AA97" s="262">
        <v>7.91</v>
      </c>
      <c r="AB97" s="265">
        <v>7.8449999999999998</v>
      </c>
      <c r="AC97" s="120"/>
      <c r="AD97" s="262">
        <v>9.0719999999999992</v>
      </c>
      <c r="AE97" s="262">
        <v>7.7480000000000002</v>
      </c>
      <c r="AF97" s="262">
        <v>9.5449999999999999</v>
      </c>
      <c r="AG97" s="262">
        <v>10.807</v>
      </c>
      <c r="AH97" s="266">
        <v>9.43</v>
      </c>
      <c r="AI97" s="262">
        <v>8.8520000000000003</v>
      </c>
      <c r="AJ97" s="262">
        <v>8.4320000000000004</v>
      </c>
      <c r="AK97" s="262">
        <v>7.9329999999999998</v>
      </c>
      <c r="AL97" s="262">
        <v>7.694</v>
      </c>
      <c r="AM97" s="262">
        <v>7.4370000000000003</v>
      </c>
      <c r="AN97" s="262">
        <v>7.1840000000000002</v>
      </c>
      <c r="AO97" s="265">
        <v>7.0190000000000001</v>
      </c>
    </row>
    <row r="98" spans="2:41" ht="16.5" customHeight="1">
      <c r="B98" s="267" t="s">
        <v>7169</v>
      </c>
      <c r="C98" s="268"/>
      <c r="D98" s="162">
        <v>79.876000000000005</v>
      </c>
      <c r="E98" s="162">
        <v>79.637</v>
      </c>
      <c r="F98" s="162">
        <v>81.864999999999995</v>
      </c>
      <c r="G98" s="162">
        <v>90.302999999999997</v>
      </c>
      <c r="H98" s="269">
        <v>94.081000000000003</v>
      </c>
      <c r="I98" s="164">
        <v>105.084</v>
      </c>
      <c r="J98" s="162">
        <v>111.31</v>
      </c>
      <c r="K98" s="162">
        <v>115.208</v>
      </c>
      <c r="L98" s="162">
        <v>118.996</v>
      </c>
      <c r="M98" s="162">
        <v>122.21299999999999</v>
      </c>
      <c r="N98" s="162">
        <v>126.148</v>
      </c>
      <c r="O98" s="270">
        <v>128.87299999999999</v>
      </c>
      <c r="P98" s="120"/>
      <c r="Q98" s="162">
        <v>79.876000000000005</v>
      </c>
      <c r="R98" s="162">
        <v>79.637</v>
      </c>
      <c r="S98" s="162">
        <v>81.864999999999995</v>
      </c>
      <c r="T98" s="162">
        <v>90.302999999999997</v>
      </c>
      <c r="U98" s="271">
        <v>94.081000000000003</v>
      </c>
      <c r="V98" s="162">
        <v>100.712</v>
      </c>
      <c r="W98" s="162">
        <v>104.96299999999999</v>
      </c>
      <c r="X98" s="162">
        <v>106.759</v>
      </c>
      <c r="Y98" s="162">
        <v>109.32899999999999</v>
      </c>
      <c r="Z98" s="162">
        <v>111.31699999999999</v>
      </c>
      <c r="AA98" s="162">
        <v>114.06</v>
      </c>
      <c r="AB98" s="270">
        <v>115.871</v>
      </c>
      <c r="AC98" s="120"/>
      <c r="AD98" s="162">
        <v>79.876000000000005</v>
      </c>
      <c r="AE98" s="162">
        <v>79.637</v>
      </c>
      <c r="AF98" s="162">
        <v>81.864999999999995</v>
      </c>
      <c r="AG98" s="162">
        <v>90.302999999999997</v>
      </c>
      <c r="AH98" s="271">
        <v>94.081000000000003</v>
      </c>
      <c r="AI98" s="162">
        <v>95.837000000000003</v>
      </c>
      <c r="AJ98" s="162">
        <v>97.948999999999998</v>
      </c>
      <c r="AK98" s="162">
        <v>97.703999999999994</v>
      </c>
      <c r="AL98" s="162">
        <v>98.337999999999994</v>
      </c>
      <c r="AM98" s="162">
        <v>98.548000000000002</v>
      </c>
      <c r="AN98" s="162">
        <v>99.647000000000006</v>
      </c>
      <c r="AO98" s="270">
        <v>100.01900000000001</v>
      </c>
    </row>
    <row r="99" spans="2:41" ht="16.5" customHeight="1">
      <c r="B99" s="260" t="s">
        <v>7170</v>
      </c>
      <c r="C99" s="261"/>
      <c r="D99" s="262">
        <v>10.927</v>
      </c>
      <c r="E99" s="262">
        <v>15.986000000000001</v>
      </c>
      <c r="F99" s="262">
        <v>20.585999999999999</v>
      </c>
      <c r="G99" s="262">
        <v>20.504000000000001</v>
      </c>
      <c r="H99" s="269">
        <v>21.532</v>
      </c>
      <c r="I99" s="264">
        <v>23.611999999999998</v>
      </c>
      <c r="J99" s="262">
        <v>26.135999999999999</v>
      </c>
      <c r="K99" s="262">
        <v>27.923999999999999</v>
      </c>
      <c r="L99" s="262">
        <v>28.951000000000001</v>
      </c>
      <c r="M99" s="262">
        <v>29.533999999999999</v>
      </c>
      <c r="N99" s="262">
        <v>29.936</v>
      </c>
      <c r="O99" s="265">
        <v>30.224</v>
      </c>
      <c r="P99" s="120"/>
      <c r="Q99" s="262">
        <v>10.927</v>
      </c>
      <c r="R99" s="262">
        <v>15.986000000000001</v>
      </c>
      <c r="S99" s="262">
        <v>20.585999999999999</v>
      </c>
      <c r="T99" s="262">
        <v>20.504000000000001</v>
      </c>
      <c r="U99" s="271">
        <v>21.532</v>
      </c>
      <c r="V99" s="262">
        <v>23.353000000000002</v>
      </c>
      <c r="W99" s="262">
        <v>25.146000000000001</v>
      </c>
      <c r="X99" s="262">
        <v>26.009</v>
      </c>
      <c r="Y99" s="262">
        <v>26.259</v>
      </c>
      <c r="Z99" s="262">
        <v>26.265999999999998</v>
      </c>
      <c r="AA99" s="262">
        <v>26.297000000000001</v>
      </c>
      <c r="AB99" s="265">
        <v>26.341000000000001</v>
      </c>
      <c r="AC99" s="120"/>
      <c r="AD99" s="262">
        <v>10.927</v>
      </c>
      <c r="AE99" s="262">
        <v>15.986000000000001</v>
      </c>
      <c r="AF99" s="262">
        <v>20.585999999999999</v>
      </c>
      <c r="AG99" s="262">
        <v>20.504000000000001</v>
      </c>
      <c r="AH99" s="271">
        <v>21.532</v>
      </c>
      <c r="AI99" s="262">
        <v>22.373999999999999</v>
      </c>
      <c r="AJ99" s="262">
        <v>22.966000000000001</v>
      </c>
      <c r="AK99" s="262">
        <v>22.843</v>
      </c>
      <c r="AL99" s="262">
        <v>22.527000000000001</v>
      </c>
      <c r="AM99" s="262">
        <v>22.036999999999999</v>
      </c>
      <c r="AN99" s="262">
        <v>21.465</v>
      </c>
      <c r="AO99" s="265">
        <v>20.882999999999999</v>
      </c>
    </row>
    <row r="100" spans="2:41" ht="16.5" customHeight="1">
      <c r="B100" s="267" t="s">
        <v>7189</v>
      </c>
      <c r="C100" s="268"/>
      <c r="D100" s="162">
        <v>0.38800000000000001</v>
      </c>
      <c r="E100" s="162">
        <v>0.61699999999999999</v>
      </c>
      <c r="F100" s="162">
        <v>1.1659999999999999</v>
      </c>
      <c r="G100" s="162">
        <v>2.7759999999999998</v>
      </c>
      <c r="H100" s="269">
        <v>2.226</v>
      </c>
      <c r="I100" s="164">
        <v>1.843</v>
      </c>
      <c r="J100" s="162">
        <v>1.982</v>
      </c>
      <c r="K100" s="162">
        <v>2.085</v>
      </c>
      <c r="L100" s="162">
        <v>2.1680000000000001</v>
      </c>
      <c r="M100" s="162">
        <v>2.2290000000000001</v>
      </c>
      <c r="N100" s="162">
        <v>2.2709999999999999</v>
      </c>
      <c r="O100" s="270">
        <v>2.294</v>
      </c>
      <c r="P100" s="120"/>
      <c r="Q100" s="162">
        <v>0.38800000000000001</v>
      </c>
      <c r="R100" s="162">
        <v>0.61699999999999999</v>
      </c>
      <c r="S100" s="162">
        <v>1.1659999999999999</v>
      </c>
      <c r="T100" s="162">
        <v>2.7759999999999998</v>
      </c>
      <c r="U100" s="271">
        <v>2.226</v>
      </c>
      <c r="V100" s="162">
        <v>1.9650000000000001</v>
      </c>
      <c r="W100" s="162">
        <v>2.2570000000000001</v>
      </c>
      <c r="X100" s="162">
        <v>2.516</v>
      </c>
      <c r="Y100" s="162">
        <v>2.7490000000000001</v>
      </c>
      <c r="Z100" s="162">
        <v>2.9569999999999999</v>
      </c>
      <c r="AA100" s="162">
        <v>3.1230000000000002</v>
      </c>
      <c r="AB100" s="270">
        <v>3.282</v>
      </c>
      <c r="AC100" s="120"/>
      <c r="AD100" s="162">
        <v>0.38800000000000001</v>
      </c>
      <c r="AE100" s="162">
        <v>0.61699999999999999</v>
      </c>
      <c r="AF100" s="162">
        <v>1.1659999999999999</v>
      </c>
      <c r="AG100" s="162">
        <v>2.7759999999999998</v>
      </c>
      <c r="AH100" s="271">
        <v>2.226</v>
      </c>
      <c r="AI100" s="162">
        <v>2.169</v>
      </c>
      <c r="AJ100" s="162">
        <v>2.7170000000000001</v>
      </c>
      <c r="AK100" s="162">
        <v>3.1970000000000001</v>
      </c>
      <c r="AL100" s="162">
        <v>3.7189999999999999</v>
      </c>
      <c r="AM100" s="162">
        <v>4.1589999999999998</v>
      </c>
      <c r="AN100" s="162">
        <v>4.5170000000000003</v>
      </c>
      <c r="AO100" s="270">
        <v>4.843</v>
      </c>
    </row>
    <row r="101" spans="2:41" ht="16.5" customHeight="1">
      <c r="B101" s="260" t="s">
        <v>17</v>
      </c>
      <c r="C101" s="261"/>
      <c r="D101" s="262">
        <v>22.623999999999999</v>
      </c>
      <c r="E101" s="262">
        <v>30.75</v>
      </c>
      <c r="F101" s="262">
        <v>38.637</v>
      </c>
      <c r="G101" s="262">
        <v>42.588999999999999</v>
      </c>
      <c r="H101" s="269">
        <v>44.476999999999997</v>
      </c>
      <c r="I101" s="264">
        <v>46.493000000000002</v>
      </c>
      <c r="J101" s="262">
        <v>48.73</v>
      </c>
      <c r="K101" s="262">
        <v>50.381999999999998</v>
      </c>
      <c r="L101" s="262">
        <v>52.401000000000003</v>
      </c>
      <c r="M101" s="262">
        <v>53.451999999999998</v>
      </c>
      <c r="N101" s="262">
        <v>54.319000000000003</v>
      </c>
      <c r="O101" s="265">
        <v>54.813000000000002</v>
      </c>
      <c r="P101" s="120"/>
      <c r="Q101" s="262">
        <v>22.623999999999999</v>
      </c>
      <c r="R101" s="262">
        <v>30.75</v>
      </c>
      <c r="S101" s="262">
        <v>38.637</v>
      </c>
      <c r="T101" s="262">
        <v>42.588999999999999</v>
      </c>
      <c r="U101" s="271">
        <v>44.476999999999997</v>
      </c>
      <c r="V101" s="262">
        <v>46.283000000000001</v>
      </c>
      <c r="W101" s="262">
        <v>48.433999999999997</v>
      </c>
      <c r="X101" s="262">
        <v>49.37</v>
      </c>
      <c r="Y101" s="262">
        <v>50.238999999999997</v>
      </c>
      <c r="Z101" s="262">
        <v>50.63</v>
      </c>
      <c r="AA101" s="262">
        <v>50.89</v>
      </c>
      <c r="AB101" s="265">
        <v>50.911999999999999</v>
      </c>
      <c r="AC101" s="120"/>
      <c r="AD101" s="262">
        <v>22.623999999999999</v>
      </c>
      <c r="AE101" s="262">
        <v>30.75</v>
      </c>
      <c r="AF101" s="262">
        <v>38.637</v>
      </c>
      <c r="AG101" s="262">
        <v>42.588999999999999</v>
      </c>
      <c r="AH101" s="271">
        <v>44.476999999999997</v>
      </c>
      <c r="AI101" s="262">
        <v>44.994</v>
      </c>
      <c r="AJ101" s="262">
        <v>45.555</v>
      </c>
      <c r="AK101" s="262">
        <v>45.122</v>
      </c>
      <c r="AL101" s="262">
        <v>44.868000000000002</v>
      </c>
      <c r="AM101" s="262">
        <v>44.311999999999998</v>
      </c>
      <c r="AN101" s="262">
        <v>43.835000000000001</v>
      </c>
      <c r="AO101" s="265">
        <v>43.316000000000003</v>
      </c>
    </row>
    <row r="102" spans="2:41" ht="16.5" customHeight="1">
      <c r="B102" s="267" t="s">
        <v>7185</v>
      </c>
      <c r="C102" s="268"/>
      <c r="D102" s="162">
        <v>3.2919999999999998</v>
      </c>
      <c r="E102" s="162">
        <v>4.4969999999999999</v>
      </c>
      <c r="F102" s="162">
        <v>4.3319999999999999</v>
      </c>
      <c r="G102" s="162">
        <v>4.3639999999999999</v>
      </c>
      <c r="H102" s="269">
        <v>4.76</v>
      </c>
      <c r="I102" s="164">
        <v>5.3109999999999999</v>
      </c>
      <c r="J102" s="162">
        <v>5.68</v>
      </c>
      <c r="K102" s="162">
        <v>5.9</v>
      </c>
      <c r="L102" s="162">
        <v>6.1449999999999996</v>
      </c>
      <c r="M102" s="162">
        <v>6.3310000000000004</v>
      </c>
      <c r="N102" s="162">
        <v>6.5190000000000001</v>
      </c>
      <c r="O102" s="270">
        <v>6.65</v>
      </c>
      <c r="P102" s="120"/>
      <c r="Q102" s="162">
        <v>3.2919999999999998</v>
      </c>
      <c r="R102" s="162">
        <v>4.4969999999999999</v>
      </c>
      <c r="S102" s="162">
        <v>4.3319999999999999</v>
      </c>
      <c r="T102" s="162">
        <v>4.3639999999999999</v>
      </c>
      <c r="U102" s="271">
        <v>4.76</v>
      </c>
      <c r="V102" s="162">
        <v>5.3280000000000003</v>
      </c>
      <c r="W102" s="162">
        <v>5.7069999999999999</v>
      </c>
      <c r="X102" s="162">
        <v>5.9359999999999999</v>
      </c>
      <c r="Y102" s="162">
        <v>6.1550000000000002</v>
      </c>
      <c r="Z102" s="162">
        <v>6.3179999999999996</v>
      </c>
      <c r="AA102" s="162">
        <v>6.476</v>
      </c>
      <c r="AB102" s="270">
        <v>6.577</v>
      </c>
      <c r="AC102" s="120"/>
      <c r="AD102" s="162">
        <v>3.2919999999999998</v>
      </c>
      <c r="AE102" s="162">
        <v>4.4969999999999999</v>
      </c>
      <c r="AF102" s="162">
        <v>4.3319999999999999</v>
      </c>
      <c r="AG102" s="162">
        <v>4.3639999999999999</v>
      </c>
      <c r="AH102" s="271">
        <v>4.76</v>
      </c>
      <c r="AI102" s="162">
        <v>5.3289999999999997</v>
      </c>
      <c r="AJ102" s="162">
        <v>5.7110000000000003</v>
      </c>
      <c r="AK102" s="162">
        <v>5.9489999999999998</v>
      </c>
      <c r="AL102" s="162">
        <v>6.1050000000000004</v>
      </c>
      <c r="AM102" s="162">
        <v>6.2050000000000001</v>
      </c>
      <c r="AN102" s="162">
        <v>6.3049999999999997</v>
      </c>
      <c r="AO102" s="270">
        <v>6.3490000000000002</v>
      </c>
    </row>
    <row r="103" spans="2:41" ht="16.5" customHeight="1">
      <c r="B103" s="260" t="s">
        <v>7200</v>
      </c>
      <c r="C103" s="261"/>
      <c r="D103" s="262"/>
      <c r="E103" s="262"/>
      <c r="F103" s="262"/>
      <c r="G103" s="262"/>
      <c r="H103" s="269"/>
      <c r="I103" s="264">
        <v>2.4E-2</v>
      </c>
      <c r="J103" s="262">
        <v>2.5999999999999999E-2</v>
      </c>
      <c r="K103" s="262">
        <v>2.7E-2</v>
      </c>
      <c r="L103" s="262">
        <v>2.7E-2</v>
      </c>
      <c r="M103" s="262">
        <v>2.5999999999999999E-2</v>
      </c>
      <c r="N103" s="262">
        <v>2.5000000000000001E-2</v>
      </c>
      <c r="O103" s="265">
        <v>2.4E-2</v>
      </c>
      <c r="P103" s="120"/>
      <c r="Q103" s="262"/>
      <c r="R103" s="262"/>
      <c r="S103" s="262"/>
      <c r="T103" s="262"/>
      <c r="U103" s="271"/>
      <c r="V103" s="262">
        <v>2.4E-2</v>
      </c>
      <c r="W103" s="262">
        <v>2.5999999999999999E-2</v>
      </c>
      <c r="X103" s="262">
        <v>2.7E-2</v>
      </c>
      <c r="Y103" s="262">
        <v>2.7E-2</v>
      </c>
      <c r="Z103" s="262">
        <v>2.7E-2</v>
      </c>
      <c r="AA103" s="262">
        <v>2.7E-2</v>
      </c>
      <c r="AB103" s="265">
        <v>2.7E-2</v>
      </c>
      <c r="AC103" s="120"/>
      <c r="AD103" s="262"/>
      <c r="AE103" s="262"/>
      <c r="AF103" s="262"/>
      <c r="AG103" s="262"/>
      <c r="AH103" s="271"/>
      <c r="AI103" s="262">
        <v>2.1999999999999999E-2</v>
      </c>
      <c r="AJ103" s="262">
        <v>2.4E-2</v>
      </c>
      <c r="AK103" s="262">
        <v>2.4E-2</v>
      </c>
      <c r="AL103" s="262">
        <v>2.4E-2</v>
      </c>
      <c r="AM103" s="262">
        <v>2.3E-2</v>
      </c>
      <c r="AN103" s="262">
        <v>2.1999999999999999E-2</v>
      </c>
      <c r="AO103" s="265">
        <v>2.1999999999999999E-2</v>
      </c>
    </row>
    <row r="104" spans="2:41" ht="16.5" customHeight="1">
      <c r="B104" s="267" t="s">
        <v>18</v>
      </c>
      <c r="C104" s="268"/>
      <c r="D104" s="162"/>
      <c r="E104" s="162"/>
      <c r="F104" s="162"/>
      <c r="G104" s="162"/>
      <c r="H104" s="269"/>
      <c r="I104" s="164">
        <v>4.0000000000000001E-3</v>
      </c>
      <c r="J104" s="162">
        <v>2.8000000000000001E-2</v>
      </c>
      <c r="K104" s="162">
        <v>7.4999999999999997E-2</v>
      </c>
      <c r="L104" s="162">
        <v>0.13900000000000001</v>
      </c>
      <c r="M104" s="162">
        <v>0.21299999999999999</v>
      </c>
      <c r="N104" s="162">
        <v>0.29399999999999998</v>
      </c>
      <c r="O104" s="270">
        <v>0.38200000000000001</v>
      </c>
      <c r="P104" s="120"/>
      <c r="Q104" s="162"/>
      <c r="R104" s="162"/>
      <c r="S104" s="162"/>
      <c r="T104" s="162"/>
      <c r="U104" s="271"/>
      <c r="V104" s="162">
        <v>8.0000000000000002E-3</v>
      </c>
      <c r="W104" s="162">
        <v>5.8999999999999997E-2</v>
      </c>
      <c r="X104" s="162">
        <v>0.16</v>
      </c>
      <c r="Y104" s="162">
        <v>0.27</v>
      </c>
      <c r="Z104" s="162">
        <v>0.36499999999999999</v>
      </c>
      <c r="AA104" s="162">
        <v>0.44400000000000001</v>
      </c>
      <c r="AB104" s="270">
        <v>0.52</v>
      </c>
      <c r="AC104" s="120"/>
      <c r="AD104" s="162"/>
      <c r="AE104" s="162"/>
      <c r="AF104" s="162"/>
      <c r="AG104" s="162"/>
      <c r="AH104" s="271"/>
      <c r="AI104" s="162">
        <v>0.01</v>
      </c>
      <c r="AJ104" s="162">
        <v>9.5000000000000001E-2</v>
      </c>
      <c r="AK104" s="162">
        <v>0.26100000000000001</v>
      </c>
      <c r="AL104" s="162">
        <v>0.41799999999999998</v>
      </c>
      <c r="AM104" s="162">
        <v>0.52100000000000002</v>
      </c>
      <c r="AN104" s="162">
        <v>0.58699999999999997</v>
      </c>
      <c r="AO104" s="270">
        <v>0.64600000000000002</v>
      </c>
    </row>
    <row r="105" spans="2:41" ht="16.5" customHeight="1">
      <c r="B105" s="260" t="s">
        <v>7174</v>
      </c>
      <c r="C105" s="261"/>
      <c r="D105" s="262">
        <v>0.92700000000000005</v>
      </c>
      <c r="E105" s="262">
        <v>1.2170000000000001</v>
      </c>
      <c r="F105" s="262">
        <v>1.5589999999999999</v>
      </c>
      <c r="G105" s="262">
        <v>1.875</v>
      </c>
      <c r="H105" s="272">
        <v>2.202</v>
      </c>
      <c r="I105" s="264">
        <v>2.3220000000000001</v>
      </c>
      <c r="J105" s="262">
        <v>2.4169999999999998</v>
      </c>
      <c r="K105" s="262">
        <v>2.4790000000000001</v>
      </c>
      <c r="L105" s="262">
        <v>2.5550000000000002</v>
      </c>
      <c r="M105" s="262">
        <v>2.6269999999999998</v>
      </c>
      <c r="N105" s="262">
        <v>2.6819999999999999</v>
      </c>
      <c r="O105" s="265">
        <v>2.7530000000000001</v>
      </c>
      <c r="P105" s="120"/>
      <c r="Q105" s="262">
        <v>0.92700000000000005</v>
      </c>
      <c r="R105" s="262">
        <v>1.2170000000000001</v>
      </c>
      <c r="S105" s="262">
        <v>1.5589999999999999</v>
      </c>
      <c r="T105" s="262">
        <v>1.875</v>
      </c>
      <c r="U105" s="273">
        <v>2.202</v>
      </c>
      <c r="V105" s="262">
        <v>2.3069999999999999</v>
      </c>
      <c r="W105" s="262">
        <v>2.383</v>
      </c>
      <c r="X105" s="262">
        <v>2.4249999999999998</v>
      </c>
      <c r="Y105" s="262">
        <v>2.48</v>
      </c>
      <c r="Z105" s="262">
        <v>2.5289999999999999</v>
      </c>
      <c r="AA105" s="262">
        <v>2.5619999999999998</v>
      </c>
      <c r="AB105" s="265">
        <v>2.6080000000000001</v>
      </c>
      <c r="AC105" s="120"/>
      <c r="AD105" s="262">
        <v>0.92700000000000005</v>
      </c>
      <c r="AE105" s="262">
        <v>1.2170000000000001</v>
      </c>
      <c r="AF105" s="262">
        <v>1.5589999999999999</v>
      </c>
      <c r="AG105" s="262">
        <v>1.875</v>
      </c>
      <c r="AH105" s="273">
        <v>2.202</v>
      </c>
      <c r="AI105" s="262">
        <v>2.3039999999999998</v>
      </c>
      <c r="AJ105" s="262">
        <v>2.3740000000000001</v>
      </c>
      <c r="AK105" s="262">
        <v>2.4119999999999999</v>
      </c>
      <c r="AL105" s="262">
        <v>2.4620000000000002</v>
      </c>
      <c r="AM105" s="262">
        <v>2.5059999999999998</v>
      </c>
      <c r="AN105" s="262">
        <v>2.536</v>
      </c>
      <c r="AO105" s="265">
        <v>2.577</v>
      </c>
    </row>
    <row r="106" spans="2:41" ht="16.5" customHeight="1">
      <c r="B106" s="254" t="s">
        <v>7201</v>
      </c>
      <c r="C106" s="255"/>
      <c r="D106" s="256">
        <v>5.0949999999999998</v>
      </c>
      <c r="E106" s="256">
        <v>4.2039999999999997</v>
      </c>
      <c r="F106" s="256">
        <v>4.0469999999999997</v>
      </c>
      <c r="G106" s="256">
        <v>3.9790000000000001</v>
      </c>
      <c r="H106" s="256">
        <v>3.7080000000000002</v>
      </c>
      <c r="I106" s="257">
        <v>3.8849999999999998</v>
      </c>
      <c r="J106" s="256">
        <v>3.839</v>
      </c>
      <c r="K106" s="256">
        <v>3.7360000000000002</v>
      </c>
      <c r="L106" s="256">
        <v>3.7879999999999998</v>
      </c>
      <c r="M106" s="256">
        <v>3.8010000000000002</v>
      </c>
      <c r="N106" s="256">
        <v>3.7810000000000001</v>
      </c>
      <c r="O106" s="258">
        <v>3.7290000000000001</v>
      </c>
      <c r="P106" s="120"/>
      <c r="Q106" s="256">
        <v>5.0949999999999998</v>
      </c>
      <c r="R106" s="256">
        <v>4.2039999999999997</v>
      </c>
      <c r="S106" s="256">
        <v>4.0469999999999997</v>
      </c>
      <c r="T106" s="256">
        <v>3.9790000000000001</v>
      </c>
      <c r="U106" s="259">
        <v>3.7080000000000002</v>
      </c>
      <c r="V106" s="256">
        <v>3.8849999999999998</v>
      </c>
      <c r="W106" s="256">
        <v>3.839</v>
      </c>
      <c r="X106" s="256">
        <v>3.7360000000000002</v>
      </c>
      <c r="Y106" s="256">
        <v>3.7879999999999998</v>
      </c>
      <c r="Z106" s="256">
        <v>3.8010000000000002</v>
      </c>
      <c r="AA106" s="256">
        <v>3.7810000000000001</v>
      </c>
      <c r="AB106" s="258">
        <v>3.7290000000000001</v>
      </c>
      <c r="AC106" s="120"/>
      <c r="AD106" s="256">
        <v>5.0949999999999998</v>
      </c>
      <c r="AE106" s="256">
        <v>4.2039999999999997</v>
      </c>
      <c r="AF106" s="256">
        <v>4.0469999999999997</v>
      </c>
      <c r="AG106" s="256">
        <v>3.9790000000000001</v>
      </c>
      <c r="AH106" s="259">
        <v>3.7080000000000002</v>
      </c>
      <c r="AI106" s="256">
        <v>3.8849999999999998</v>
      </c>
      <c r="AJ106" s="256">
        <v>3.839</v>
      </c>
      <c r="AK106" s="256">
        <v>3.7360000000000002</v>
      </c>
      <c r="AL106" s="256">
        <v>3.7879999999999998</v>
      </c>
      <c r="AM106" s="256">
        <v>3.8010000000000002</v>
      </c>
      <c r="AN106" s="256">
        <v>3.7810000000000001</v>
      </c>
      <c r="AO106" s="258">
        <v>3.7290000000000001</v>
      </c>
    </row>
    <row r="107" spans="2:41" ht="16.5" customHeight="1">
      <c r="B107" s="260" t="s">
        <v>7168</v>
      </c>
      <c r="C107" s="261"/>
      <c r="D107" s="262"/>
      <c r="E107" s="262"/>
      <c r="F107" s="262"/>
      <c r="G107" s="262"/>
      <c r="H107" s="263"/>
      <c r="I107" s="264"/>
      <c r="J107" s="262"/>
      <c r="K107" s="262"/>
      <c r="L107" s="262"/>
      <c r="M107" s="262"/>
      <c r="N107" s="262"/>
      <c r="O107" s="265"/>
      <c r="P107" s="120"/>
      <c r="Q107" s="262"/>
      <c r="R107" s="262"/>
      <c r="S107" s="262"/>
      <c r="T107" s="262"/>
      <c r="U107" s="266"/>
      <c r="V107" s="262"/>
      <c r="W107" s="262"/>
      <c r="X107" s="262"/>
      <c r="Y107" s="262"/>
      <c r="Z107" s="262"/>
      <c r="AA107" s="262"/>
      <c r="AB107" s="265"/>
      <c r="AC107" s="120"/>
      <c r="AD107" s="262"/>
      <c r="AE107" s="262"/>
      <c r="AF107" s="262"/>
      <c r="AG107" s="262"/>
      <c r="AH107" s="266"/>
      <c r="AI107" s="262"/>
      <c r="AJ107" s="262"/>
      <c r="AK107" s="262"/>
      <c r="AL107" s="262"/>
      <c r="AM107" s="262"/>
      <c r="AN107" s="262"/>
      <c r="AO107" s="265"/>
    </row>
    <row r="108" spans="2:41" ht="16.5" customHeight="1">
      <c r="B108" s="267" t="s">
        <v>7169</v>
      </c>
      <c r="C108" s="268"/>
      <c r="D108" s="162">
        <v>4.6280000000000001</v>
      </c>
      <c r="E108" s="162">
        <v>3.577</v>
      </c>
      <c r="F108" s="162">
        <v>3.1789999999999998</v>
      </c>
      <c r="G108" s="162">
        <v>2.629</v>
      </c>
      <c r="H108" s="269">
        <v>2.2410000000000001</v>
      </c>
      <c r="I108" s="164">
        <v>2.726</v>
      </c>
      <c r="J108" s="162">
        <v>2.6989999999999998</v>
      </c>
      <c r="K108" s="162">
        <v>2.637</v>
      </c>
      <c r="L108" s="162">
        <v>2.6680000000000001</v>
      </c>
      <c r="M108" s="162">
        <v>2.677</v>
      </c>
      <c r="N108" s="162">
        <v>2.665</v>
      </c>
      <c r="O108" s="270">
        <v>2.633</v>
      </c>
      <c r="P108" s="120"/>
      <c r="Q108" s="162">
        <v>4.6280000000000001</v>
      </c>
      <c r="R108" s="162">
        <v>3.577</v>
      </c>
      <c r="S108" s="162">
        <v>3.1789999999999998</v>
      </c>
      <c r="T108" s="162">
        <v>2.629</v>
      </c>
      <c r="U108" s="271">
        <v>2.2410000000000001</v>
      </c>
      <c r="V108" s="162">
        <v>2.726</v>
      </c>
      <c r="W108" s="162">
        <v>2.6989999999999998</v>
      </c>
      <c r="X108" s="162">
        <v>2.637</v>
      </c>
      <c r="Y108" s="162">
        <v>2.6680000000000001</v>
      </c>
      <c r="Z108" s="162">
        <v>2.677</v>
      </c>
      <c r="AA108" s="162">
        <v>2.665</v>
      </c>
      <c r="AB108" s="270">
        <v>2.633</v>
      </c>
      <c r="AC108" s="120"/>
      <c r="AD108" s="162">
        <v>4.6280000000000001</v>
      </c>
      <c r="AE108" s="162">
        <v>3.577</v>
      </c>
      <c r="AF108" s="162">
        <v>3.1789999999999998</v>
      </c>
      <c r="AG108" s="162">
        <v>2.629</v>
      </c>
      <c r="AH108" s="271">
        <v>2.2410000000000001</v>
      </c>
      <c r="AI108" s="162">
        <v>2.714</v>
      </c>
      <c r="AJ108" s="162">
        <v>2.6680000000000001</v>
      </c>
      <c r="AK108" s="162">
        <v>2.6230000000000002</v>
      </c>
      <c r="AL108" s="162">
        <v>2.577</v>
      </c>
      <c r="AM108" s="162">
        <v>2.5310000000000001</v>
      </c>
      <c r="AN108" s="162">
        <v>2.4849999999999999</v>
      </c>
      <c r="AO108" s="270">
        <v>2.4390000000000001</v>
      </c>
    </row>
    <row r="109" spans="2:41" ht="16.5" customHeight="1">
      <c r="B109" s="260" t="s">
        <v>7170</v>
      </c>
      <c r="C109" s="261"/>
      <c r="D109" s="262">
        <v>1.0999999999999999E-2</v>
      </c>
      <c r="E109" s="262">
        <v>2.5000000000000001E-2</v>
      </c>
      <c r="F109" s="262">
        <v>4.0000000000000001E-3</v>
      </c>
      <c r="G109" s="262">
        <v>3.0000000000000001E-3</v>
      </c>
      <c r="H109" s="269">
        <v>3.0000000000000001E-3</v>
      </c>
      <c r="I109" s="264">
        <v>4.0000000000000001E-3</v>
      </c>
      <c r="J109" s="262">
        <v>4.0000000000000001E-3</v>
      </c>
      <c r="K109" s="262">
        <v>3.0000000000000001E-3</v>
      </c>
      <c r="L109" s="262">
        <v>3.0000000000000001E-3</v>
      </c>
      <c r="M109" s="262">
        <v>3.0000000000000001E-3</v>
      </c>
      <c r="N109" s="262">
        <v>3.0000000000000001E-3</v>
      </c>
      <c r="O109" s="265">
        <v>3.0000000000000001E-3</v>
      </c>
      <c r="P109" s="120"/>
      <c r="Q109" s="262">
        <v>1.0999999999999999E-2</v>
      </c>
      <c r="R109" s="262">
        <v>2.5000000000000001E-2</v>
      </c>
      <c r="S109" s="262">
        <v>4.0000000000000001E-3</v>
      </c>
      <c r="T109" s="262">
        <v>3.0000000000000001E-3</v>
      </c>
      <c r="U109" s="271">
        <v>3.0000000000000001E-3</v>
      </c>
      <c r="V109" s="262">
        <v>4.0000000000000001E-3</v>
      </c>
      <c r="W109" s="262">
        <v>4.0000000000000001E-3</v>
      </c>
      <c r="X109" s="262">
        <v>3.0000000000000001E-3</v>
      </c>
      <c r="Y109" s="262">
        <v>3.0000000000000001E-3</v>
      </c>
      <c r="Z109" s="262">
        <v>3.0000000000000001E-3</v>
      </c>
      <c r="AA109" s="262">
        <v>3.0000000000000001E-3</v>
      </c>
      <c r="AB109" s="265">
        <v>3.0000000000000001E-3</v>
      </c>
      <c r="AC109" s="120"/>
      <c r="AD109" s="262">
        <v>1.0999999999999999E-2</v>
      </c>
      <c r="AE109" s="262">
        <v>2.5000000000000001E-2</v>
      </c>
      <c r="AF109" s="262">
        <v>4.0000000000000001E-3</v>
      </c>
      <c r="AG109" s="262">
        <v>3.0000000000000001E-3</v>
      </c>
      <c r="AH109" s="271">
        <v>3.0000000000000001E-3</v>
      </c>
      <c r="AI109" s="262">
        <v>4.0000000000000001E-3</v>
      </c>
      <c r="AJ109" s="262">
        <v>4.0000000000000001E-3</v>
      </c>
      <c r="AK109" s="262">
        <v>3.0000000000000001E-3</v>
      </c>
      <c r="AL109" s="262">
        <v>3.0000000000000001E-3</v>
      </c>
      <c r="AM109" s="262">
        <v>3.0000000000000001E-3</v>
      </c>
      <c r="AN109" s="262">
        <v>3.0000000000000001E-3</v>
      </c>
      <c r="AO109" s="265">
        <v>3.0000000000000001E-3</v>
      </c>
    </row>
    <row r="110" spans="2:41" ht="16.5" customHeight="1">
      <c r="B110" s="267" t="s">
        <v>7189</v>
      </c>
      <c r="C110" s="268"/>
      <c r="D110" s="162"/>
      <c r="E110" s="162"/>
      <c r="F110" s="162"/>
      <c r="G110" s="162">
        <v>8.6999999999999994E-2</v>
      </c>
      <c r="H110" s="269">
        <v>8.7999999999999995E-2</v>
      </c>
      <c r="I110" s="164">
        <v>4.7E-2</v>
      </c>
      <c r="J110" s="162">
        <v>4.5999999999999999E-2</v>
      </c>
      <c r="K110" s="162">
        <v>4.3999999999999997E-2</v>
      </c>
      <c r="L110" s="162">
        <v>4.4999999999999998E-2</v>
      </c>
      <c r="M110" s="162">
        <v>4.4999999999999998E-2</v>
      </c>
      <c r="N110" s="162">
        <v>4.4999999999999998E-2</v>
      </c>
      <c r="O110" s="270">
        <v>4.3999999999999997E-2</v>
      </c>
      <c r="P110" s="120"/>
      <c r="Q110" s="162"/>
      <c r="R110" s="162"/>
      <c r="S110" s="162"/>
      <c r="T110" s="162">
        <v>8.6999999999999994E-2</v>
      </c>
      <c r="U110" s="271">
        <v>8.7999999999999995E-2</v>
      </c>
      <c r="V110" s="162">
        <v>4.7E-2</v>
      </c>
      <c r="W110" s="162">
        <v>4.5999999999999999E-2</v>
      </c>
      <c r="X110" s="162">
        <v>4.3999999999999997E-2</v>
      </c>
      <c r="Y110" s="162">
        <v>4.4999999999999998E-2</v>
      </c>
      <c r="Z110" s="162">
        <v>4.4999999999999998E-2</v>
      </c>
      <c r="AA110" s="162">
        <v>4.4999999999999998E-2</v>
      </c>
      <c r="AB110" s="270">
        <v>4.3999999999999997E-2</v>
      </c>
      <c r="AC110" s="120"/>
      <c r="AD110" s="162"/>
      <c r="AE110" s="162"/>
      <c r="AF110" s="162"/>
      <c r="AG110" s="162">
        <v>8.6999999999999994E-2</v>
      </c>
      <c r="AH110" s="271">
        <v>8.7999999999999995E-2</v>
      </c>
      <c r="AI110" s="162">
        <v>5.8999999999999997E-2</v>
      </c>
      <c r="AJ110" s="162">
        <v>7.5999999999999998E-2</v>
      </c>
      <c r="AK110" s="162">
        <v>5.8999999999999997E-2</v>
      </c>
      <c r="AL110" s="162">
        <v>0.13700000000000001</v>
      </c>
      <c r="AM110" s="162">
        <v>0.191</v>
      </c>
      <c r="AN110" s="162">
        <v>0.22500000000000001</v>
      </c>
      <c r="AO110" s="270">
        <v>0.23799999999999999</v>
      </c>
    </row>
    <row r="111" spans="2:41" ht="16.5" customHeight="1">
      <c r="B111" s="260" t="s">
        <v>17</v>
      </c>
      <c r="C111" s="261"/>
      <c r="D111" s="262">
        <v>0.45600000000000002</v>
      </c>
      <c r="E111" s="262">
        <v>0.60199999999999998</v>
      </c>
      <c r="F111" s="262">
        <v>0.86299999999999999</v>
      </c>
      <c r="G111" s="262">
        <v>1.2589999999999999</v>
      </c>
      <c r="H111" s="269">
        <v>1.3759999999999999</v>
      </c>
      <c r="I111" s="264">
        <v>1.1080000000000001</v>
      </c>
      <c r="J111" s="262">
        <v>1.091</v>
      </c>
      <c r="K111" s="262">
        <v>1.0509999999999999</v>
      </c>
      <c r="L111" s="262">
        <v>1.071</v>
      </c>
      <c r="M111" s="262">
        <v>1.0760000000000001</v>
      </c>
      <c r="N111" s="262">
        <v>1.0680000000000001</v>
      </c>
      <c r="O111" s="265">
        <v>1.048</v>
      </c>
      <c r="P111" s="120"/>
      <c r="Q111" s="262">
        <v>0.45600000000000002</v>
      </c>
      <c r="R111" s="262">
        <v>0.60199999999999998</v>
      </c>
      <c r="S111" s="262">
        <v>0.86299999999999999</v>
      </c>
      <c r="T111" s="262">
        <v>1.2589999999999999</v>
      </c>
      <c r="U111" s="271">
        <v>1.3759999999999999</v>
      </c>
      <c r="V111" s="262">
        <v>1.1080000000000001</v>
      </c>
      <c r="W111" s="262">
        <v>1.091</v>
      </c>
      <c r="X111" s="262">
        <v>1.0509999999999999</v>
      </c>
      <c r="Y111" s="262">
        <v>1.071</v>
      </c>
      <c r="Z111" s="262">
        <v>1.0760000000000001</v>
      </c>
      <c r="AA111" s="262">
        <v>1.0680000000000001</v>
      </c>
      <c r="AB111" s="265">
        <v>1.048</v>
      </c>
      <c r="AC111" s="120"/>
      <c r="AD111" s="262">
        <v>0.45600000000000002</v>
      </c>
      <c r="AE111" s="262">
        <v>0.60199999999999998</v>
      </c>
      <c r="AF111" s="262">
        <v>0.86299999999999999</v>
      </c>
      <c r="AG111" s="262">
        <v>1.2589999999999999</v>
      </c>
      <c r="AH111" s="271">
        <v>1.3759999999999999</v>
      </c>
      <c r="AI111" s="262">
        <v>1.1080000000000001</v>
      </c>
      <c r="AJ111" s="262">
        <v>1.091</v>
      </c>
      <c r="AK111" s="262">
        <v>1.0509999999999999</v>
      </c>
      <c r="AL111" s="262">
        <v>1.071</v>
      </c>
      <c r="AM111" s="262">
        <v>1.0760000000000001</v>
      </c>
      <c r="AN111" s="262">
        <v>1.0680000000000001</v>
      </c>
      <c r="AO111" s="265">
        <v>1.048</v>
      </c>
    </row>
    <row r="112" spans="2:41" ht="16.5" customHeight="1">
      <c r="B112" s="267" t="s">
        <v>7185</v>
      </c>
      <c r="C112" s="268"/>
      <c r="D112" s="162"/>
      <c r="E112" s="162"/>
      <c r="F112" s="162"/>
      <c r="G112" s="162"/>
      <c r="H112" s="269"/>
      <c r="I112" s="164"/>
      <c r="J112" s="162"/>
      <c r="K112" s="162"/>
      <c r="L112" s="162"/>
      <c r="M112" s="162"/>
      <c r="N112" s="162"/>
      <c r="O112" s="270"/>
      <c r="P112" s="120"/>
      <c r="Q112" s="162"/>
      <c r="R112" s="162"/>
      <c r="S112" s="162"/>
      <c r="T112" s="162"/>
      <c r="U112" s="271"/>
      <c r="V112" s="162"/>
      <c r="W112" s="162"/>
      <c r="X112" s="162"/>
      <c r="Y112" s="162"/>
      <c r="Z112" s="162"/>
      <c r="AA112" s="162"/>
      <c r="AB112" s="270"/>
      <c r="AC112" s="120"/>
      <c r="AD112" s="162"/>
      <c r="AE112" s="162"/>
      <c r="AF112" s="162"/>
      <c r="AG112" s="162"/>
      <c r="AH112" s="271"/>
      <c r="AI112" s="162"/>
      <c r="AJ112" s="162"/>
      <c r="AK112" s="162"/>
      <c r="AL112" s="162"/>
      <c r="AM112" s="162"/>
      <c r="AN112" s="162"/>
      <c r="AO112" s="270"/>
    </row>
    <row r="113" spans="2:41" ht="16.5" customHeight="1">
      <c r="B113" s="260" t="s">
        <v>7174</v>
      </c>
      <c r="C113" s="261"/>
      <c r="D113" s="262"/>
      <c r="E113" s="262"/>
      <c r="F113" s="262"/>
      <c r="G113" s="274"/>
      <c r="H113" s="272"/>
      <c r="I113" s="264"/>
      <c r="J113" s="262"/>
      <c r="K113" s="262"/>
      <c r="L113" s="262"/>
      <c r="M113" s="262"/>
      <c r="N113" s="262"/>
      <c r="O113" s="265"/>
      <c r="P113" s="120"/>
      <c r="Q113" s="262"/>
      <c r="R113" s="262"/>
      <c r="S113" s="262"/>
      <c r="T113" s="274"/>
      <c r="U113" s="273"/>
      <c r="V113" s="262"/>
      <c r="W113" s="262"/>
      <c r="X113" s="262"/>
      <c r="Y113" s="262"/>
      <c r="Z113" s="262"/>
      <c r="AA113" s="262"/>
      <c r="AB113" s="265"/>
      <c r="AC113" s="120"/>
      <c r="AD113" s="262"/>
      <c r="AE113" s="262"/>
      <c r="AF113" s="262"/>
      <c r="AG113" s="274"/>
      <c r="AH113" s="273"/>
      <c r="AI113" s="262"/>
      <c r="AJ113" s="262"/>
      <c r="AK113" s="262"/>
      <c r="AL113" s="262"/>
      <c r="AM113" s="262"/>
      <c r="AN113" s="262"/>
      <c r="AO113" s="265"/>
    </row>
    <row r="114" spans="2:41" ht="16.5" customHeight="1">
      <c r="B114" s="254" t="s">
        <v>7202</v>
      </c>
      <c r="C114" s="255"/>
      <c r="D114" s="256">
        <v>32.244999999999997</v>
      </c>
      <c r="E114" s="256">
        <v>37.634999999999998</v>
      </c>
      <c r="F114" s="256">
        <v>40.360999999999997</v>
      </c>
      <c r="G114" s="256">
        <v>39.968000000000004</v>
      </c>
      <c r="H114" s="256">
        <v>42.316000000000003</v>
      </c>
      <c r="I114" s="257">
        <v>43.451000000000001</v>
      </c>
      <c r="J114" s="256">
        <v>45.411000000000001</v>
      </c>
      <c r="K114" s="256">
        <v>46.609000000000002</v>
      </c>
      <c r="L114" s="256">
        <v>47.728999999999999</v>
      </c>
      <c r="M114" s="256">
        <v>47.616999999999997</v>
      </c>
      <c r="N114" s="256">
        <v>47.088000000000001</v>
      </c>
      <c r="O114" s="258">
        <v>46.118000000000002</v>
      </c>
      <c r="P114" s="120"/>
      <c r="Q114" s="256">
        <v>32.244999999999997</v>
      </c>
      <c r="R114" s="256">
        <v>37.634999999999998</v>
      </c>
      <c r="S114" s="256">
        <v>40.360999999999997</v>
      </c>
      <c r="T114" s="256">
        <v>39.968000000000004</v>
      </c>
      <c r="U114" s="259">
        <v>42.316000000000003</v>
      </c>
      <c r="V114" s="256">
        <v>42.942999999999998</v>
      </c>
      <c r="W114" s="256">
        <v>44.154000000000003</v>
      </c>
      <c r="X114" s="256">
        <v>44.127000000000002</v>
      </c>
      <c r="Y114" s="256">
        <v>43.895000000000003</v>
      </c>
      <c r="Z114" s="256">
        <v>43.13</v>
      </c>
      <c r="AA114" s="256">
        <v>42.186</v>
      </c>
      <c r="AB114" s="258">
        <v>41.07</v>
      </c>
      <c r="AC114" s="120"/>
      <c r="AD114" s="256">
        <v>32.244999999999997</v>
      </c>
      <c r="AE114" s="256">
        <v>37.634999999999998</v>
      </c>
      <c r="AF114" s="256">
        <v>40.360999999999997</v>
      </c>
      <c r="AG114" s="256">
        <v>39.968000000000004</v>
      </c>
      <c r="AH114" s="259">
        <v>42.316000000000003</v>
      </c>
      <c r="AI114" s="256">
        <v>40.177999999999997</v>
      </c>
      <c r="AJ114" s="256">
        <v>38.658000000000001</v>
      </c>
      <c r="AK114" s="256">
        <v>36.466000000000001</v>
      </c>
      <c r="AL114" s="256">
        <v>34.738999999999997</v>
      </c>
      <c r="AM114" s="256">
        <v>32.67</v>
      </c>
      <c r="AN114" s="256">
        <v>30.527999999999999</v>
      </c>
      <c r="AO114" s="258">
        <v>28.363</v>
      </c>
    </row>
    <row r="115" spans="2:41" ht="16.5" customHeight="1">
      <c r="B115" s="260" t="s">
        <v>7168</v>
      </c>
      <c r="C115" s="261"/>
      <c r="D115" s="262">
        <v>0.56599999999999995</v>
      </c>
      <c r="E115" s="262">
        <v>0.95399999999999996</v>
      </c>
      <c r="F115" s="262">
        <v>0.85499999999999998</v>
      </c>
      <c r="G115" s="262">
        <v>0.65500000000000003</v>
      </c>
      <c r="H115" s="263">
        <v>0.55800000000000005</v>
      </c>
      <c r="I115" s="264">
        <v>0.60399999999999998</v>
      </c>
      <c r="J115" s="262">
        <v>0.46400000000000002</v>
      </c>
      <c r="K115" s="262">
        <v>0.318</v>
      </c>
      <c r="L115" s="262">
        <v>0.27200000000000002</v>
      </c>
      <c r="M115" s="262">
        <v>0.224</v>
      </c>
      <c r="N115" s="262">
        <v>0.17499999999999999</v>
      </c>
      <c r="O115" s="265">
        <v>0.127</v>
      </c>
      <c r="P115" s="120"/>
      <c r="Q115" s="262">
        <v>0.56599999999999995</v>
      </c>
      <c r="R115" s="262">
        <v>0.95399999999999996</v>
      </c>
      <c r="S115" s="262">
        <v>0.85499999999999998</v>
      </c>
      <c r="T115" s="262">
        <v>0.65500000000000003</v>
      </c>
      <c r="U115" s="266">
        <v>0.55800000000000005</v>
      </c>
      <c r="V115" s="262">
        <v>0.56100000000000005</v>
      </c>
      <c r="W115" s="262">
        <v>0.34300000000000003</v>
      </c>
      <c r="X115" s="262">
        <v>0.127</v>
      </c>
      <c r="Y115" s="262">
        <v>0.105</v>
      </c>
      <c r="Z115" s="262">
        <v>8.6999999999999994E-2</v>
      </c>
      <c r="AA115" s="262">
        <v>7.0999999999999994E-2</v>
      </c>
      <c r="AB115" s="265">
        <v>5.8000000000000003E-2</v>
      </c>
      <c r="AC115" s="120"/>
      <c r="AD115" s="262">
        <v>0.56599999999999995</v>
      </c>
      <c r="AE115" s="262">
        <v>0.95399999999999996</v>
      </c>
      <c r="AF115" s="262">
        <v>0.85499999999999998</v>
      </c>
      <c r="AG115" s="262">
        <v>0.65500000000000003</v>
      </c>
      <c r="AH115" s="266">
        <v>0.55800000000000005</v>
      </c>
      <c r="AI115" s="262">
        <v>0.496</v>
      </c>
      <c r="AJ115" s="262">
        <v>0.33100000000000002</v>
      </c>
      <c r="AK115" s="262">
        <v>0.186</v>
      </c>
      <c r="AL115" s="262">
        <v>0.13700000000000001</v>
      </c>
      <c r="AM115" s="262">
        <v>9.2999999999999999E-2</v>
      </c>
      <c r="AN115" s="262">
        <v>5.2999999999999999E-2</v>
      </c>
      <c r="AO115" s="265">
        <v>1.7000000000000001E-2</v>
      </c>
    </row>
    <row r="116" spans="2:41" ht="16.5" customHeight="1">
      <c r="B116" s="267" t="s">
        <v>7169</v>
      </c>
      <c r="C116" s="268"/>
      <c r="D116" s="162">
        <v>13.154</v>
      </c>
      <c r="E116" s="162">
        <v>9.0950000000000006</v>
      </c>
      <c r="F116" s="162">
        <v>6.4290000000000003</v>
      </c>
      <c r="G116" s="162">
        <v>5.3879999999999999</v>
      </c>
      <c r="H116" s="269">
        <v>5.8959999999999999</v>
      </c>
      <c r="I116" s="164">
        <v>5.3419999999999996</v>
      </c>
      <c r="J116" s="162">
        <v>5.1079999999999997</v>
      </c>
      <c r="K116" s="162">
        <v>4.782</v>
      </c>
      <c r="L116" s="162">
        <v>4.5030000000000001</v>
      </c>
      <c r="M116" s="162">
        <v>4.1950000000000003</v>
      </c>
      <c r="N116" s="162">
        <v>3.8780000000000001</v>
      </c>
      <c r="O116" s="270">
        <v>3.5630000000000002</v>
      </c>
      <c r="P116" s="120"/>
      <c r="Q116" s="162">
        <v>13.154</v>
      </c>
      <c r="R116" s="162">
        <v>9.0950000000000006</v>
      </c>
      <c r="S116" s="162">
        <v>6.4290000000000003</v>
      </c>
      <c r="T116" s="162">
        <v>5.3879999999999999</v>
      </c>
      <c r="U116" s="271">
        <v>5.8959999999999999</v>
      </c>
      <c r="V116" s="162">
        <v>4.8360000000000003</v>
      </c>
      <c r="W116" s="162">
        <v>4.28</v>
      </c>
      <c r="X116" s="162">
        <v>3.7450000000000001</v>
      </c>
      <c r="Y116" s="162">
        <v>3.49</v>
      </c>
      <c r="Z116" s="162">
        <v>3.2549999999999999</v>
      </c>
      <c r="AA116" s="162">
        <v>3.0110000000000001</v>
      </c>
      <c r="AB116" s="270">
        <v>2.782</v>
      </c>
      <c r="AC116" s="120"/>
      <c r="AD116" s="162">
        <v>13.154</v>
      </c>
      <c r="AE116" s="162">
        <v>9.0950000000000006</v>
      </c>
      <c r="AF116" s="162">
        <v>6.4290000000000003</v>
      </c>
      <c r="AG116" s="162">
        <v>5.3879999999999999</v>
      </c>
      <c r="AH116" s="271">
        <v>5.8959999999999999</v>
      </c>
      <c r="AI116" s="162">
        <v>4.2039999999999997</v>
      </c>
      <c r="AJ116" s="162">
        <v>3.4129999999999998</v>
      </c>
      <c r="AK116" s="162">
        <v>2.7509999999999999</v>
      </c>
      <c r="AL116" s="162">
        <v>2.5790000000000002</v>
      </c>
      <c r="AM116" s="162">
        <v>2.4239999999999999</v>
      </c>
      <c r="AN116" s="162">
        <v>2.286</v>
      </c>
      <c r="AO116" s="270">
        <v>2.169</v>
      </c>
    </row>
    <row r="117" spans="2:41" ht="16.5" customHeight="1">
      <c r="B117" s="260" t="s">
        <v>7170</v>
      </c>
      <c r="C117" s="261"/>
      <c r="D117" s="262">
        <v>8.0350000000000001</v>
      </c>
      <c r="E117" s="262">
        <v>11.47</v>
      </c>
      <c r="F117" s="262">
        <v>12.467000000000001</v>
      </c>
      <c r="G117" s="262">
        <v>11.923999999999999</v>
      </c>
      <c r="H117" s="269">
        <v>12.819000000000001</v>
      </c>
      <c r="I117" s="264">
        <v>13.401</v>
      </c>
      <c r="J117" s="262">
        <v>14.605</v>
      </c>
      <c r="K117" s="262">
        <v>15.497</v>
      </c>
      <c r="L117" s="262">
        <v>15.964</v>
      </c>
      <c r="M117" s="262">
        <v>16.172999999999998</v>
      </c>
      <c r="N117" s="262">
        <v>16.236999999999998</v>
      </c>
      <c r="O117" s="265">
        <v>16.209</v>
      </c>
      <c r="P117" s="120"/>
      <c r="Q117" s="262">
        <v>8.0350000000000001</v>
      </c>
      <c r="R117" s="262">
        <v>11.47</v>
      </c>
      <c r="S117" s="262">
        <v>12.467000000000001</v>
      </c>
      <c r="T117" s="262">
        <v>11.923999999999999</v>
      </c>
      <c r="U117" s="271">
        <v>12.819000000000001</v>
      </c>
      <c r="V117" s="262">
        <v>13.340999999999999</v>
      </c>
      <c r="W117" s="262">
        <v>14.093999999999999</v>
      </c>
      <c r="X117" s="262">
        <v>14.459</v>
      </c>
      <c r="Y117" s="262">
        <v>14.468</v>
      </c>
      <c r="Z117" s="262">
        <v>14.384</v>
      </c>
      <c r="AA117" s="262">
        <v>14.324</v>
      </c>
      <c r="AB117" s="265">
        <v>14.263</v>
      </c>
      <c r="AC117" s="120"/>
      <c r="AD117" s="262">
        <v>8.0350000000000001</v>
      </c>
      <c r="AE117" s="262">
        <v>11.47</v>
      </c>
      <c r="AF117" s="262">
        <v>12.467000000000001</v>
      </c>
      <c r="AG117" s="262">
        <v>11.923999999999999</v>
      </c>
      <c r="AH117" s="271">
        <v>12.819000000000001</v>
      </c>
      <c r="AI117" s="262">
        <v>12.477</v>
      </c>
      <c r="AJ117" s="262">
        <v>12.212999999999999</v>
      </c>
      <c r="AK117" s="262">
        <v>11.782999999999999</v>
      </c>
      <c r="AL117" s="262">
        <v>11.385999999999999</v>
      </c>
      <c r="AM117" s="262">
        <v>10.925000000000001</v>
      </c>
      <c r="AN117" s="262">
        <v>10.358000000000001</v>
      </c>
      <c r="AO117" s="265">
        <v>9.7560000000000002</v>
      </c>
    </row>
    <row r="118" spans="2:41" ht="16.5" customHeight="1">
      <c r="B118" s="267" t="s">
        <v>7189</v>
      </c>
      <c r="C118" s="268"/>
      <c r="D118" s="162">
        <v>0.26100000000000001</v>
      </c>
      <c r="E118" s="162">
        <v>0.35699999999999998</v>
      </c>
      <c r="F118" s="162">
        <v>0.64500000000000002</v>
      </c>
      <c r="G118" s="162">
        <v>1.6279999999999999</v>
      </c>
      <c r="H118" s="269">
        <v>1.0329999999999999</v>
      </c>
      <c r="I118" s="164">
        <v>1.151</v>
      </c>
      <c r="J118" s="162">
        <v>1.2450000000000001</v>
      </c>
      <c r="K118" s="162">
        <v>1.3109999999999999</v>
      </c>
      <c r="L118" s="162">
        <v>1.3540000000000001</v>
      </c>
      <c r="M118" s="162">
        <v>1.377</v>
      </c>
      <c r="N118" s="162">
        <v>1.387</v>
      </c>
      <c r="O118" s="270">
        <v>1.38</v>
      </c>
      <c r="P118" s="120"/>
      <c r="Q118" s="162">
        <v>0.26100000000000001</v>
      </c>
      <c r="R118" s="162">
        <v>0.35699999999999998</v>
      </c>
      <c r="S118" s="162">
        <v>0.64500000000000002</v>
      </c>
      <c r="T118" s="162">
        <v>1.6279999999999999</v>
      </c>
      <c r="U118" s="271">
        <v>1.0329999999999999</v>
      </c>
      <c r="V118" s="162">
        <v>1.177</v>
      </c>
      <c r="W118" s="162">
        <v>1.3129999999999999</v>
      </c>
      <c r="X118" s="162">
        <v>1.4330000000000001</v>
      </c>
      <c r="Y118" s="162">
        <v>1.5269999999999999</v>
      </c>
      <c r="Z118" s="162">
        <v>1.603</v>
      </c>
      <c r="AA118" s="162">
        <v>1.66</v>
      </c>
      <c r="AB118" s="270">
        <v>1.6990000000000001</v>
      </c>
      <c r="AC118" s="120"/>
      <c r="AD118" s="162">
        <v>0.26100000000000001</v>
      </c>
      <c r="AE118" s="162">
        <v>0.35699999999999998</v>
      </c>
      <c r="AF118" s="162">
        <v>0.64500000000000002</v>
      </c>
      <c r="AG118" s="162">
        <v>1.6279999999999999</v>
      </c>
      <c r="AH118" s="271">
        <v>1.0329999999999999</v>
      </c>
      <c r="AI118" s="162">
        <v>1.278</v>
      </c>
      <c r="AJ118" s="162">
        <v>1.5529999999999999</v>
      </c>
      <c r="AK118" s="162">
        <v>1.827</v>
      </c>
      <c r="AL118" s="162">
        <v>2.0569999999999999</v>
      </c>
      <c r="AM118" s="162">
        <v>2.2410000000000001</v>
      </c>
      <c r="AN118" s="162">
        <v>2.391</v>
      </c>
      <c r="AO118" s="270">
        <v>2.5059999999999998</v>
      </c>
    </row>
    <row r="119" spans="2:41" ht="16.5" customHeight="1">
      <c r="B119" s="260" t="s">
        <v>17</v>
      </c>
      <c r="C119" s="261"/>
      <c r="D119" s="262">
        <v>9.0619999999999994</v>
      </c>
      <c r="E119" s="262">
        <v>14.106999999999999</v>
      </c>
      <c r="F119" s="262">
        <v>17.97</v>
      </c>
      <c r="G119" s="262">
        <v>18.579999999999998</v>
      </c>
      <c r="H119" s="269">
        <v>20.050999999999998</v>
      </c>
      <c r="I119" s="264">
        <v>20.841999999999999</v>
      </c>
      <c r="J119" s="262">
        <v>21.754000000000001</v>
      </c>
      <c r="K119" s="262">
        <v>22.405999999999999</v>
      </c>
      <c r="L119" s="262">
        <v>23.274999999999999</v>
      </c>
      <c r="M119" s="262">
        <v>23.257000000000001</v>
      </c>
      <c r="N119" s="262">
        <v>23.009</v>
      </c>
      <c r="O119" s="265">
        <v>22.436</v>
      </c>
      <c r="P119" s="120"/>
      <c r="Q119" s="262">
        <v>9.0619999999999994</v>
      </c>
      <c r="R119" s="262">
        <v>14.106999999999999</v>
      </c>
      <c r="S119" s="262">
        <v>17.97</v>
      </c>
      <c r="T119" s="262">
        <v>18.579999999999998</v>
      </c>
      <c r="U119" s="271">
        <v>20.050999999999998</v>
      </c>
      <c r="V119" s="262">
        <v>20.893999999999998</v>
      </c>
      <c r="W119" s="262">
        <v>21.847000000000001</v>
      </c>
      <c r="X119" s="262">
        <v>22.007000000000001</v>
      </c>
      <c r="Y119" s="262">
        <v>21.896999999999998</v>
      </c>
      <c r="Z119" s="262">
        <v>21.373999999999999</v>
      </c>
      <c r="AA119" s="262">
        <v>20.696999999999999</v>
      </c>
      <c r="AB119" s="265">
        <v>19.86</v>
      </c>
      <c r="AC119" s="120"/>
      <c r="AD119" s="262">
        <v>9.0619999999999994</v>
      </c>
      <c r="AE119" s="262">
        <v>14.106999999999999</v>
      </c>
      <c r="AF119" s="262">
        <v>17.97</v>
      </c>
      <c r="AG119" s="262">
        <v>18.579999999999998</v>
      </c>
      <c r="AH119" s="271">
        <v>20.050999999999998</v>
      </c>
      <c r="AI119" s="262">
        <v>19.588999999999999</v>
      </c>
      <c r="AJ119" s="262">
        <v>18.869</v>
      </c>
      <c r="AK119" s="262">
        <v>17.550999999999998</v>
      </c>
      <c r="AL119" s="262">
        <v>16.225999999999999</v>
      </c>
      <c r="AM119" s="262">
        <v>14.676</v>
      </c>
      <c r="AN119" s="262">
        <v>13.194000000000001</v>
      </c>
      <c r="AO119" s="265">
        <v>11.739000000000001</v>
      </c>
    </row>
    <row r="120" spans="2:41" ht="16.5" customHeight="1">
      <c r="B120" s="267" t="s">
        <v>7185</v>
      </c>
      <c r="C120" s="268"/>
      <c r="D120" s="162">
        <v>1.167</v>
      </c>
      <c r="E120" s="162">
        <v>1.6519999999999999</v>
      </c>
      <c r="F120" s="162">
        <v>1.994</v>
      </c>
      <c r="G120" s="162">
        <v>1.7929999999999999</v>
      </c>
      <c r="H120" s="269">
        <v>1.9590000000000001</v>
      </c>
      <c r="I120" s="164">
        <v>2.0870000000000002</v>
      </c>
      <c r="J120" s="162">
        <v>2.2069999999999999</v>
      </c>
      <c r="K120" s="162">
        <v>2.2679999999999998</v>
      </c>
      <c r="L120" s="162">
        <v>2.3340000000000001</v>
      </c>
      <c r="M120" s="162">
        <v>2.3660000000000001</v>
      </c>
      <c r="N120" s="162">
        <v>2.3769999999999998</v>
      </c>
      <c r="O120" s="270">
        <v>2.379</v>
      </c>
      <c r="P120" s="120"/>
      <c r="Q120" s="162">
        <v>1.167</v>
      </c>
      <c r="R120" s="162">
        <v>1.6519999999999999</v>
      </c>
      <c r="S120" s="162">
        <v>1.994</v>
      </c>
      <c r="T120" s="162">
        <v>1.7929999999999999</v>
      </c>
      <c r="U120" s="271">
        <v>1.9590000000000001</v>
      </c>
      <c r="V120" s="162">
        <v>2.11</v>
      </c>
      <c r="W120" s="162">
        <v>2.2509999999999999</v>
      </c>
      <c r="X120" s="162">
        <v>2.331</v>
      </c>
      <c r="Y120" s="162">
        <v>2.3820000000000001</v>
      </c>
      <c r="Z120" s="162">
        <v>2.4009999999999998</v>
      </c>
      <c r="AA120" s="162">
        <v>2.395</v>
      </c>
      <c r="AB120" s="270">
        <v>2.3809999999999998</v>
      </c>
      <c r="AC120" s="120"/>
      <c r="AD120" s="162">
        <v>1.167</v>
      </c>
      <c r="AE120" s="162">
        <v>1.6519999999999999</v>
      </c>
      <c r="AF120" s="162">
        <v>1.994</v>
      </c>
      <c r="AG120" s="162">
        <v>1.7929999999999999</v>
      </c>
      <c r="AH120" s="271">
        <v>1.9590000000000001</v>
      </c>
      <c r="AI120" s="162">
        <v>2.1110000000000002</v>
      </c>
      <c r="AJ120" s="162">
        <v>2.254</v>
      </c>
      <c r="AK120" s="162">
        <v>2.343</v>
      </c>
      <c r="AL120" s="162">
        <v>2.331</v>
      </c>
      <c r="AM120" s="162">
        <v>2.2890000000000001</v>
      </c>
      <c r="AN120" s="162">
        <v>2.2240000000000002</v>
      </c>
      <c r="AO120" s="270">
        <v>2.1539999999999999</v>
      </c>
    </row>
    <row r="121" spans="2:41" ht="16.5" customHeight="1">
      <c r="B121" s="260" t="s">
        <v>7200</v>
      </c>
      <c r="C121" s="261"/>
      <c r="D121" s="262"/>
      <c r="E121" s="262"/>
      <c r="F121" s="262"/>
      <c r="G121" s="262"/>
      <c r="H121" s="269"/>
      <c r="I121" s="264">
        <v>2.4E-2</v>
      </c>
      <c r="J121" s="262">
        <v>2.5999999999999999E-2</v>
      </c>
      <c r="K121" s="262">
        <v>2.7E-2</v>
      </c>
      <c r="L121" s="262">
        <v>2.7E-2</v>
      </c>
      <c r="M121" s="262">
        <v>2.5999999999999999E-2</v>
      </c>
      <c r="N121" s="262">
        <v>2.5000000000000001E-2</v>
      </c>
      <c r="O121" s="265">
        <v>2.4E-2</v>
      </c>
      <c r="P121" s="120"/>
      <c r="Q121" s="262"/>
      <c r="R121" s="262"/>
      <c r="S121" s="262"/>
      <c r="T121" s="262"/>
      <c r="U121" s="271"/>
      <c r="V121" s="262">
        <v>2.4E-2</v>
      </c>
      <c r="W121" s="262">
        <v>2.5999999999999999E-2</v>
      </c>
      <c r="X121" s="262">
        <v>2.7E-2</v>
      </c>
      <c r="Y121" s="262">
        <v>2.7E-2</v>
      </c>
      <c r="Z121" s="262">
        <v>2.7E-2</v>
      </c>
      <c r="AA121" s="262">
        <v>2.7E-2</v>
      </c>
      <c r="AB121" s="265">
        <v>2.7E-2</v>
      </c>
      <c r="AC121" s="120"/>
      <c r="AD121" s="262"/>
      <c r="AE121" s="262"/>
      <c r="AF121" s="262"/>
      <c r="AG121" s="262"/>
      <c r="AH121" s="271"/>
      <c r="AI121" s="262">
        <v>2.1999999999999999E-2</v>
      </c>
      <c r="AJ121" s="262">
        <v>2.4E-2</v>
      </c>
      <c r="AK121" s="262">
        <v>2.4E-2</v>
      </c>
      <c r="AL121" s="262">
        <v>2.4E-2</v>
      </c>
      <c r="AM121" s="262">
        <v>2.3E-2</v>
      </c>
      <c r="AN121" s="262">
        <v>2.1999999999999999E-2</v>
      </c>
      <c r="AO121" s="265">
        <v>2.1999999999999999E-2</v>
      </c>
    </row>
    <row r="122" spans="2:41" ht="16.5" customHeight="1">
      <c r="B122" s="267" t="s">
        <v>7174</v>
      </c>
      <c r="C122" s="268"/>
      <c r="D122" s="162"/>
      <c r="E122" s="162"/>
      <c r="F122" s="162"/>
      <c r="G122" s="162"/>
      <c r="H122" s="272"/>
      <c r="I122" s="164"/>
      <c r="J122" s="162"/>
      <c r="K122" s="162"/>
      <c r="L122" s="162"/>
      <c r="M122" s="162"/>
      <c r="N122" s="162"/>
      <c r="O122" s="270"/>
      <c r="P122" s="120"/>
      <c r="Q122" s="162"/>
      <c r="R122" s="162"/>
      <c r="S122" s="162"/>
      <c r="T122" s="162"/>
      <c r="U122" s="273"/>
      <c r="V122" s="162"/>
      <c r="W122" s="162"/>
      <c r="X122" s="162"/>
      <c r="Y122" s="162"/>
      <c r="Z122" s="162"/>
      <c r="AA122" s="162"/>
      <c r="AB122" s="270"/>
      <c r="AC122" s="120"/>
      <c r="AD122" s="162"/>
      <c r="AE122" s="162"/>
      <c r="AF122" s="162"/>
      <c r="AG122" s="162"/>
      <c r="AH122" s="273"/>
      <c r="AI122" s="162"/>
      <c r="AJ122" s="162"/>
      <c r="AK122" s="162"/>
      <c r="AL122" s="162"/>
      <c r="AM122" s="162"/>
      <c r="AN122" s="162"/>
      <c r="AO122" s="270"/>
    </row>
    <row r="123" spans="2:41" ht="16.5" customHeight="1">
      <c r="B123" s="254" t="s">
        <v>7203</v>
      </c>
      <c r="C123" s="255"/>
      <c r="D123" s="256">
        <v>38.470999999999997</v>
      </c>
      <c r="E123" s="256">
        <v>39.061999999999998</v>
      </c>
      <c r="F123" s="256">
        <v>44.978000000000002</v>
      </c>
      <c r="G123" s="256">
        <v>48.085000000000001</v>
      </c>
      <c r="H123" s="256">
        <v>47.817999999999998</v>
      </c>
      <c r="I123" s="257">
        <v>50.459000000000003</v>
      </c>
      <c r="J123" s="256">
        <v>52.685000000000002</v>
      </c>
      <c r="K123" s="256">
        <v>54.286000000000001</v>
      </c>
      <c r="L123" s="256">
        <v>56.15</v>
      </c>
      <c r="M123" s="256">
        <v>57.87</v>
      </c>
      <c r="N123" s="256">
        <v>59.63</v>
      </c>
      <c r="O123" s="258">
        <v>61.448999999999998</v>
      </c>
      <c r="P123" s="120"/>
      <c r="Q123" s="256">
        <v>38.470999999999997</v>
      </c>
      <c r="R123" s="256">
        <v>39.061999999999998</v>
      </c>
      <c r="S123" s="256">
        <v>44.978000000000002</v>
      </c>
      <c r="T123" s="256">
        <v>48.085000000000001</v>
      </c>
      <c r="U123" s="259">
        <v>47.817999999999998</v>
      </c>
      <c r="V123" s="256">
        <v>49.725000000000001</v>
      </c>
      <c r="W123" s="256">
        <v>51.582999999999998</v>
      </c>
      <c r="X123" s="256">
        <v>52.573999999999998</v>
      </c>
      <c r="Y123" s="256">
        <v>53.951999999999998</v>
      </c>
      <c r="Z123" s="256">
        <v>55.24</v>
      </c>
      <c r="AA123" s="256">
        <v>56.545000000000002</v>
      </c>
      <c r="AB123" s="258">
        <v>57.865000000000002</v>
      </c>
      <c r="AC123" s="120"/>
      <c r="AD123" s="256">
        <v>38.470999999999997</v>
      </c>
      <c r="AE123" s="256">
        <v>39.061999999999998</v>
      </c>
      <c r="AF123" s="256">
        <v>44.978000000000002</v>
      </c>
      <c r="AG123" s="256">
        <v>48.085000000000001</v>
      </c>
      <c r="AH123" s="259">
        <v>47.817999999999998</v>
      </c>
      <c r="AI123" s="256">
        <v>49.5</v>
      </c>
      <c r="AJ123" s="256">
        <v>51.23</v>
      </c>
      <c r="AK123" s="256">
        <v>52.164999999999999</v>
      </c>
      <c r="AL123" s="256">
        <v>53.494999999999997</v>
      </c>
      <c r="AM123" s="256">
        <v>54.726999999999997</v>
      </c>
      <c r="AN123" s="256">
        <v>56.017000000000003</v>
      </c>
      <c r="AO123" s="258">
        <v>57.381999999999998</v>
      </c>
    </row>
    <row r="124" spans="2:41" ht="16.5" customHeight="1">
      <c r="B124" s="260" t="s">
        <v>7168</v>
      </c>
      <c r="C124" s="261"/>
      <c r="D124" s="262">
        <v>8.5050000000000008</v>
      </c>
      <c r="E124" s="262">
        <v>6.7939999999999996</v>
      </c>
      <c r="F124" s="262">
        <v>8.2850000000000001</v>
      </c>
      <c r="G124" s="262">
        <v>9.6</v>
      </c>
      <c r="H124" s="263">
        <v>8.2989999999999995</v>
      </c>
      <c r="I124" s="264">
        <v>8.2210000000000001</v>
      </c>
      <c r="J124" s="262">
        <v>8.1969999999999992</v>
      </c>
      <c r="K124" s="262">
        <v>8.1479999999999997</v>
      </c>
      <c r="L124" s="262">
        <v>8.1880000000000006</v>
      </c>
      <c r="M124" s="262">
        <v>8.1940000000000008</v>
      </c>
      <c r="N124" s="262">
        <v>8.1539999999999999</v>
      </c>
      <c r="O124" s="265">
        <v>8.2210000000000001</v>
      </c>
      <c r="P124" s="120"/>
      <c r="Q124" s="262">
        <v>8.5050000000000008</v>
      </c>
      <c r="R124" s="262">
        <v>6.7939999999999996</v>
      </c>
      <c r="S124" s="262">
        <v>8.2850000000000001</v>
      </c>
      <c r="T124" s="262">
        <v>9.6</v>
      </c>
      <c r="U124" s="266">
        <v>8.2989999999999995</v>
      </c>
      <c r="V124" s="262">
        <v>7.8860000000000001</v>
      </c>
      <c r="W124" s="262">
        <v>7.7089999999999996</v>
      </c>
      <c r="X124" s="262">
        <v>7.4180000000000001</v>
      </c>
      <c r="Y124" s="262">
        <v>7.282</v>
      </c>
      <c r="Z124" s="262">
        <v>7.1479999999999997</v>
      </c>
      <c r="AA124" s="262">
        <v>6.9859999999999998</v>
      </c>
      <c r="AB124" s="265">
        <v>6.9109999999999996</v>
      </c>
      <c r="AC124" s="120"/>
      <c r="AD124" s="262">
        <v>8.5050000000000008</v>
      </c>
      <c r="AE124" s="262">
        <v>6.7939999999999996</v>
      </c>
      <c r="AF124" s="262">
        <v>8.2850000000000001</v>
      </c>
      <c r="AG124" s="262">
        <v>9.6</v>
      </c>
      <c r="AH124" s="266">
        <v>8.2989999999999995</v>
      </c>
      <c r="AI124" s="262">
        <v>7.7350000000000003</v>
      </c>
      <c r="AJ124" s="262">
        <v>7.4260000000000002</v>
      </c>
      <c r="AK124" s="262">
        <v>7.0419999999999998</v>
      </c>
      <c r="AL124" s="262">
        <v>6.8150000000000004</v>
      </c>
      <c r="AM124" s="262">
        <v>6.5720000000000001</v>
      </c>
      <c r="AN124" s="262">
        <v>6.3230000000000004</v>
      </c>
      <c r="AO124" s="265">
        <v>6.173</v>
      </c>
    </row>
    <row r="125" spans="2:41" ht="16.5" customHeight="1">
      <c r="B125" s="267" t="s">
        <v>7169</v>
      </c>
      <c r="C125" s="268"/>
      <c r="D125" s="162">
        <v>10.974</v>
      </c>
      <c r="E125" s="162">
        <v>7.9720000000000004</v>
      </c>
      <c r="F125" s="162">
        <v>5.9020000000000001</v>
      </c>
      <c r="G125" s="162">
        <v>3.4239999999999999</v>
      </c>
      <c r="H125" s="269">
        <v>3.5779999999999998</v>
      </c>
      <c r="I125" s="164">
        <v>3.823</v>
      </c>
      <c r="J125" s="162">
        <v>4.048</v>
      </c>
      <c r="K125" s="162">
        <v>4.2160000000000002</v>
      </c>
      <c r="L125" s="162">
        <v>4.3949999999999996</v>
      </c>
      <c r="M125" s="162">
        <v>4.5730000000000004</v>
      </c>
      <c r="N125" s="162">
        <v>4.7510000000000003</v>
      </c>
      <c r="O125" s="270">
        <v>4.944</v>
      </c>
      <c r="P125" s="120"/>
      <c r="Q125" s="162">
        <v>10.974</v>
      </c>
      <c r="R125" s="162">
        <v>7.9720000000000004</v>
      </c>
      <c r="S125" s="162">
        <v>5.9020000000000001</v>
      </c>
      <c r="T125" s="162">
        <v>3.4239999999999999</v>
      </c>
      <c r="U125" s="271">
        <v>3.5779999999999998</v>
      </c>
      <c r="V125" s="162">
        <v>3.78</v>
      </c>
      <c r="W125" s="162">
        <v>3.952</v>
      </c>
      <c r="X125" s="162">
        <v>4.0640000000000001</v>
      </c>
      <c r="Y125" s="162">
        <v>4.1859999999999999</v>
      </c>
      <c r="Z125" s="162">
        <v>4.3040000000000003</v>
      </c>
      <c r="AA125" s="162">
        <v>4.4240000000000004</v>
      </c>
      <c r="AB125" s="270">
        <v>4.5510000000000002</v>
      </c>
      <c r="AC125" s="120"/>
      <c r="AD125" s="162">
        <v>10.974</v>
      </c>
      <c r="AE125" s="162">
        <v>7.9720000000000004</v>
      </c>
      <c r="AF125" s="162">
        <v>5.9020000000000001</v>
      </c>
      <c r="AG125" s="162">
        <v>3.4239999999999999</v>
      </c>
      <c r="AH125" s="271">
        <v>3.5779999999999998</v>
      </c>
      <c r="AI125" s="162">
        <v>3.762</v>
      </c>
      <c r="AJ125" s="162">
        <v>3.9140000000000001</v>
      </c>
      <c r="AK125" s="162">
        <v>4.0090000000000003</v>
      </c>
      <c r="AL125" s="162">
        <v>4.1139999999999999</v>
      </c>
      <c r="AM125" s="162">
        <v>4.2160000000000002</v>
      </c>
      <c r="AN125" s="162">
        <v>4.3220000000000001</v>
      </c>
      <c r="AO125" s="270">
        <v>4.4320000000000004</v>
      </c>
    </row>
    <row r="126" spans="2:41" ht="16.5" customHeight="1">
      <c r="B126" s="260" t="s">
        <v>7170</v>
      </c>
      <c r="C126" s="261"/>
      <c r="D126" s="262">
        <v>2.8809999999999998</v>
      </c>
      <c r="E126" s="262">
        <v>4.1680000000000001</v>
      </c>
      <c r="F126" s="262">
        <v>7.0919999999999996</v>
      </c>
      <c r="G126" s="262">
        <v>7.4130000000000003</v>
      </c>
      <c r="H126" s="269">
        <v>7.5090000000000003</v>
      </c>
      <c r="I126" s="264">
        <v>7.9420000000000002</v>
      </c>
      <c r="J126" s="262">
        <v>8.3360000000000003</v>
      </c>
      <c r="K126" s="262">
        <v>8.6300000000000008</v>
      </c>
      <c r="L126" s="262">
        <v>8.9570000000000007</v>
      </c>
      <c r="M126" s="262">
        <v>9.2680000000000007</v>
      </c>
      <c r="N126" s="262">
        <v>9.5950000000000006</v>
      </c>
      <c r="O126" s="265">
        <v>9.9260000000000002</v>
      </c>
      <c r="P126" s="120"/>
      <c r="Q126" s="262">
        <v>2.8809999999999998</v>
      </c>
      <c r="R126" s="262">
        <v>4.1680000000000001</v>
      </c>
      <c r="S126" s="262">
        <v>7.0919999999999996</v>
      </c>
      <c r="T126" s="262">
        <v>7.4130000000000003</v>
      </c>
      <c r="U126" s="271">
        <v>7.5090000000000003</v>
      </c>
      <c r="V126" s="262">
        <v>7.8230000000000004</v>
      </c>
      <c r="W126" s="262">
        <v>8.1560000000000006</v>
      </c>
      <c r="X126" s="262">
        <v>8.3520000000000003</v>
      </c>
      <c r="Y126" s="262">
        <v>8.5980000000000008</v>
      </c>
      <c r="Z126" s="262">
        <v>8.8350000000000009</v>
      </c>
      <c r="AA126" s="262">
        <v>9.0830000000000002</v>
      </c>
      <c r="AB126" s="265">
        <v>9.3279999999999994</v>
      </c>
      <c r="AC126" s="120"/>
      <c r="AD126" s="262">
        <v>2.8809999999999998</v>
      </c>
      <c r="AE126" s="262">
        <v>4.1680000000000001</v>
      </c>
      <c r="AF126" s="262">
        <v>7.0919999999999996</v>
      </c>
      <c r="AG126" s="262">
        <v>7.4130000000000003</v>
      </c>
      <c r="AH126" s="271">
        <v>7.5090000000000003</v>
      </c>
      <c r="AI126" s="262">
        <v>7.7960000000000003</v>
      </c>
      <c r="AJ126" s="262">
        <v>8.1140000000000008</v>
      </c>
      <c r="AK126" s="262">
        <v>8.3040000000000003</v>
      </c>
      <c r="AL126" s="262">
        <v>8.5449999999999999</v>
      </c>
      <c r="AM126" s="262">
        <v>8.7710000000000008</v>
      </c>
      <c r="AN126" s="262">
        <v>9.0109999999999992</v>
      </c>
      <c r="AO126" s="265">
        <v>9.2569999999999997</v>
      </c>
    </row>
    <row r="127" spans="2:41" ht="16.5" customHeight="1">
      <c r="B127" s="267" t="s">
        <v>7189</v>
      </c>
      <c r="C127" s="268"/>
      <c r="D127" s="162">
        <v>0.128</v>
      </c>
      <c r="E127" s="162">
        <v>0.249</v>
      </c>
      <c r="F127" s="162">
        <v>0.187</v>
      </c>
      <c r="G127" s="162">
        <v>0.64200000000000002</v>
      </c>
      <c r="H127" s="269">
        <v>0.61099999999999999</v>
      </c>
      <c r="I127" s="164">
        <v>0.63900000000000001</v>
      </c>
      <c r="J127" s="162">
        <v>0.66900000000000004</v>
      </c>
      <c r="K127" s="162">
        <v>0.69299999999999995</v>
      </c>
      <c r="L127" s="162">
        <v>0.71899999999999997</v>
      </c>
      <c r="M127" s="162">
        <v>0.74299999999999999</v>
      </c>
      <c r="N127" s="162">
        <v>0.76300000000000001</v>
      </c>
      <c r="O127" s="270">
        <v>0.78200000000000003</v>
      </c>
      <c r="P127" s="120"/>
      <c r="Q127" s="162">
        <v>0.128</v>
      </c>
      <c r="R127" s="162">
        <v>0.249</v>
      </c>
      <c r="S127" s="162">
        <v>0.187</v>
      </c>
      <c r="T127" s="162">
        <v>0.64200000000000002</v>
      </c>
      <c r="U127" s="271">
        <v>0.61099999999999999</v>
      </c>
      <c r="V127" s="162">
        <v>0.72199999999999998</v>
      </c>
      <c r="W127" s="162">
        <v>0.85299999999999998</v>
      </c>
      <c r="X127" s="162">
        <v>0.97</v>
      </c>
      <c r="Y127" s="162">
        <v>1.0880000000000001</v>
      </c>
      <c r="Z127" s="162">
        <v>1.2010000000000001</v>
      </c>
      <c r="AA127" s="162">
        <v>1.2929999999999999</v>
      </c>
      <c r="AB127" s="270">
        <v>1.397</v>
      </c>
      <c r="AC127" s="120"/>
      <c r="AD127" s="162">
        <v>0.128</v>
      </c>
      <c r="AE127" s="162">
        <v>0.249</v>
      </c>
      <c r="AF127" s="162">
        <v>0.187</v>
      </c>
      <c r="AG127" s="162">
        <v>0.64200000000000002</v>
      </c>
      <c r="AH127" s="271">
        <v>0.61099999999999999</v>
      </c>
      <c r="AI127" s="162">
        <v>0.79900000000000004</v>
      </c>
      <c r="AJ127" s="162">
        <v>1.018</v>
      </c>
      <c r="AK127" s="162">
        <v>1.214</v>
      </c>
      <c r="AL127" s="162">
        <v>1.407</v>
      </c>
      <c r="AM127" s="162">
        <v>1.593</v>
      </c>
      <c r="AN127" s="162">
        <v>1.746</v>
      </c>
      <c r="AO127" s="270">
        <v>1.925</v>
      </c>
    </row>
    <row r="128" spans="2:41" ht="16.5" customHeight="1">
      <c r="B128" s="260" t="s">
        <v>17</v>
      </c>
      <c r="C128" s="261"/>
      <c r="D128" s="262">
        <v>12.930999999999999</v>
      </c>
      <c r="E128" s="262">
        <v>15.817</v>
      </c>
      <c r="F128" s="262">
        <v>19.614999999999998</v>
      </c>
      <c r="G128" s="262">
        <v>22.56</v>
      </c>
      <c r="H128" s="269">
        <v>22.818999999999999</v>
      </c>
      <c r="I128" s="264">
        <v>24.286999999999999</v>
      </c>
      <c r="J128" s="262">
        <v>25.545000000000002</v>
      </c>
      <c r="K128" s="262">
        <v>26.488</v>
      </c>
      <c r="L128" s="262">
        <v>27.524999999999999</v>
      </c>
      <c r="M128" s="262">
        <v>28.501000000000001</v>
      </c>
      <c r="N128" s="262">
        <v>29.542000000000002</v>
      </c>
      <c r="O128" s="265">
        <v>30.552</v>
      </c>
      <c r="P128" s="120"/>
      <c r="Q128" s="262">
        <v>12.930999999999999</v>
      </c>
      <c r="R128" s="262">
        <v>15.817</v>
      </c>
      <c r="S128" s="262">
        <v>19.614999999999998</v>
      </c>
      <c r="T128" s="262">
        <v>22.56</v>
      </c>
      <c r="U128" s="271">
        <v>22.818999999999999</v>
      </c>
      <c r="V128" s="262">
        <v>23.988</v>
      </c>
      <c r="W128" s="262">
        <v>25.074000000000002</v>
      </c>
      <c r="X128" s="262">
        <v>25.74</v>
      </c>
      <c r="Y128" s="262">
        <v>26.545000000000002</v>
      </c>
      <c r="Z128" s="262">
        <v>27.306000000000001</v>
      </c>
      <c r="AA128" s="262">
        <v>28.114999999999998</v>
      </c>
      <c r="AB128" s="265">
        <v>28.875</v>
      </c>
      <c r="AC128" s="120"/>
      <c r="AD128" s="262">
        <v>12.930999999999999</v>
      </c>
      <c r="AE128" s="262">
        <v>15.817</v>
      </c>
      <c r="AF128" s="262">
        <v>19.614999999999998</v>
      </c>
      <c r="AG128" s="262">
        <v>22.56</v>
      </c>
      <c r="AH128" s="271">
        <v>22.818999999999999</v>
      </c>
      <c r="AI128" s="262">
        <v>23.885999999999999</v>
      </c>
      <c r="AJ128" s="262">
        <v>24.927</v>
      </c>
      <c r="AK128" s="262">
        <v>25.577999999999999</v>
      </c>
      <c r="AL128" s="262">
        <v>26.378</v>
      </c>
      <c r="AM128" s="262">
        <v>27.151</v>
      </c>
      <c r="AN128" s="262">
        <v>27.998000000000001</v>
      </c>
      <c r="AO128" s="265">
        <v>28.824000000000002</v>
      </c>
    </row>
    <row r="129" spans="1:41" ht="16.5" customHeight="1">
      <c r="B129" s="267" t="s">
        <v>7185</v>
      </c>
      <c r="C129" s="268"/>
      <c r="D129" s="162">
        <v>2.125</v>
      </c>
      <c r="E129" s="162">
        <v>2.8450000000000002</v>
      </c>
      <c r="F129" s="162">
        <v>2.3380000000000001</v>
      </c>
      <c r="G129" s="162">
        <v>2.5710000000000002</v>
      </c>
      <c r="H129" s="269">
        <v>2.8010000000000002</v>
      </c>
      <c r="I129" s="164">
        <v>3.2240000000000002</v>
      </c>
      <c r="J129" s="162">
        <v>3.4729999999999999</v>
      </c>
      <c r="K129" s="162">
        <v>3.6309999999999998</v>
      </c>
      <c r="L129" s="162">
        <v>3.81</v>
      </c>
      <c r="M129" s="162">
        <v>3.9649999999999999</v>
      </c>
      <c r="N129" s="162">
        <v>4.1420000000000003</v>
      </c>
      <c r="O129" s="270">
        <v>4.2709999999999999</v>
      </c>
      <c r="P129" s="120"/>
      <c r="Q129" s="162">
        <v>2.125</v>
      </c>
      <c r="R129" s="162">
        <v>2.8450000000000002</v>
      </c>
      <c r="S129" s="162">
        <v>2.3380000000000001</v>
      </c>
      <c r="T129" s="162">
        <v>2.5710000000000002</v>
      </c>
      <c r="U129" s="271">
        <v>2.8010000000000002</v>
      </c>
      <c r="V129" s="162">
        <v>3.218</v>
      </c>
      <c r="W129" s="162">
        <v>3.4569999999999999</v>
      </c>
      <c r="X129" s="162">
        <v>3.6059999999999999</v>
      </c>
      <c r="Y129" s="162">
        <v>3.774</v>
      </c>
      <c r="Z129" s="162">
        <v>3.9169999999999998</v>
      </c>
      <c r="AA129" s="162">
        <v>4.0810000000000004</v>
      </c>
      <c r="AB129" s="270">
        <v>4.1950000000000003</v>
      </c>
      <c r="AC129" s="120"/>
      <c r="AD129" s="162">
        <v>2.125</v>
      </c>
      <c r="AE129" s="162">
        <v>2.8450000000000002</v>
      </c>
      <c r="AF129" s="162">
        <v>2.3380000000000001</v>
      </c>
      <c r="AG129" s="162">
        <v>2.5710000000000002</v>
      </c>
      <c r="AH129" s="271">
        <v>2.8010000000000002</v>
      </c>
      <c r="AI129" s="162">
        <v>3.218</v>
      </c>
      <c r="AJ129" s="162">
        <v>3.4569999999999999</v>
      </c>
      <c r="AK129" s="162">
        <v>3.6059999999999999</v>
      </c>
      <c r="AL129" s="162">
        <v>3.774</v>
      </c>
      <c r="AM129" s="162">
        <v>3.9169999999999998</v>
      </c>
      <c r="AN129" s="162">
        <v>4.0810000000000004</v>
      </c>
      <c r="AO129" s="270">
        <v>4.1950000000000003</v>
      </c>
    </row>
    <row r="130" spans="1:41" ht="16.5" customHeight="1">
      <c r="B130" s="260" t="s">
        <v>7174</v>
      </c>
      <c r="C130" s="261"/>
      <c r="D130" s="262">
        <v>0.92700000000000005</v>
      </c>
      <c r="E130" s="262">
        <v>1.2170000000000001</v>
      </c>
      <c r="F130" s="262">
        <v>1.5589999999999999</v>
      </c>
      <c r="G130" s="262">
        <v>1.875</v>
      </c>
      <c r="H130" s="272">
        <v>2.202</v>
      </c>
      <c r="I130" s="264">
        <v>2.3220000000000001</v>
      </c>
      <c r="J130" s="262">
        <v>2.4169999999999998</v>
      </c>
      <c r="K130" s="262">
        <v>2.4790000000000001</v>
      </c>
      <c r="L130" s="262">
        <v>2.5550000000000002</v>
      </c>
      <c r="M130" s="262">
        <v>2.6269999999999998</v>
      </c>
      <c r="N130" s="262">
        <v>2.6819999999999999</v>
      </c>
      <c r="O130" s="265">
        <v>2.7530000000000001</v>
      </c>
      <c r="P130" s="120"/>
      <c r="Q130" s="262">
        <v>0.92700000000000005</v>
      </c>
      <c r="R130" s="262">
        <v>1.2170000000000001</v>
      </c>
      <c r="S130" s="262">
        <v>1.5589999999999999</v>
      </c>
      <c r="T130" s="262">
        <v>1.875</v>
      </c>
      <c r="U130" s="273">
        <v>2.202</v>
      </c>
      <c r="V130" s="262">
        <v>2.3069999999999999</v>
      </c>
      <c r="W130" s="262">
        <v>2.383</v>
      </c>
      <c r="X130" s="262">
        <v>2.4249999999999998</v>
      </c>
      <c r="Y130" s="262">
        <v>2.48</v>
      </c>
      <c r="Z130" s="262">
        <v>2.5289999999999999</v>
      </c>
      <c r="AA130" s="262">
        <v>2.5619999999999998</v>
      </c>
      <c r="AB130" s="265">
        <v>2.6080000000000001</v>
      </c>
      <c r="AC130" s="120"/>
      <c r="AD130" s="262">
        <v>0.92700000000000005</v>
      </c>
      <c r="AE130" s="262">
        <v>1.2170000000000001</v>
      </c>
      <c r="AF130" s="262">
        <v>1.5589999999999999</v>
      </c>
      <c r="AG130" s="262">
        <v>1.875</v>
      </c>
      <c r="AH130" s="273">
        <v>2.202</v>
      </c>
      <c r="AI130" s="262">
        <v>2.3039999999999998</v>
      </c>
      <c r="AJ130" s="262">
        <v>2.3740000000000001</v>
      </c>
      <c r="AK130" s="262">
        <v>2.4119999999999999</v>
      </c>
      <c r="AL130" s="262">
        <v>2.4620000000000002</v>
      </c>
      <c r="AM130" s="262">
        <v>2.5059999999999998</v>
      </c>
      <c r="AN130" s="262">
        <v>2.536</v>
      </c>
      <c r="AO130" s="265">
        <v>2.577</v>
      </c>
    </row>
    <row r="131" spans="1:41" ht="16.5" customHeight="1">
      <c r="B131" s="254" t="s">
        <v>7204</v>
      </c>
      <c r="C131" s="255"/>
      <c r="D131" s="256">
        <v>25.03</v>
      </c>
      <c r="E131" s="256">
        <v>30.367000000000001</v>
      </c>
      <c r="F131" s="256">
        <v>38.357999999999997</v>
      </c>
      <c r="G131" s="256">
        <v>47.328000000000003</v>
      </c>
      <c r="H131" s="256">
        <v>49.954999999999998</v>
      </c>
      <c r="I131" s="257">
        <v>59.947000000000003</v>
      </c>
      <c r="J131" s="256">
        <v>65.049000000000007</v>
      </c>
      <c r="K131" s="256">
        <v>68.049000000000007</v>
      </c>
      <c r="L131" s="256">
        <v>71.578000000000003</v>
      </c>
      <c r="M131" s="256">
        <v>74.438999999999993</v>
      </c>
      <c r="N131" s="256">
        <v>77.95</v>
      </c>
      <c r="O131" s="258">
        <v>80.137</v>
      </c>
      <c r="P131" s="120"/>
      <c r="Q131" s="256">
        <v>25.03</v>
      </c>
      <c r="R131" s="256">
        <v>30.367000000000001</v>
      </c>
      <c r="S131" s="256">
        <v>38.357999999999997</v>
      </c>
      <c r="T131" s="256">
        <v>47.328000000000003</v>
      </c>
      <c r="U131" s="259">
        <v>49.954999999999998</v>
      </c>
      <c r="V131" s="256">
        <v>57.058</v>
      </c>
      <c r="W131" s="256">
        <v>61.912999999999997</v>
      </c>
      <c r="X131" s="256">
        <v>64.769000000000005</v>
      </c>
      <c r="Y131" s="256">
        <v>68.128</v>
      </c>
      <c r="Z131" s="256">
        <v>70.852999999999994</v>
      </c>
      <c r="AA131" s="256">
        <v>74.194000000000003</v>
      </c>
      <c r="AB131" s="258">
        <v>76.278999999999996</v>
      </c>
      <c r="AC131" s="120"/>
      <c r="AD131" s="256">
        <v>25.03</v>
      </c>
      <c r="AE131" s="256">
        <v>30.367000000000001</v>
      </c>
      <c r="AF131" s="256">
        <v>38.357999999999997</v>
      </c>
      <c r="AG131" s="256">
        <v>47.328000000000003</v>
      </c>
      <c r="AH131" s="259">
        <v>49.954999999999998</v>
      </c>
      <c r="AI131" s="256">
        <v>54.17</v>
      </c>
      <c r="AJ131" s="256">
        <v>58.777000000000001</v>
      </c>
      <c r="AK131" s="256">
        <v>61.49</v>
      </c>
      <c r="AL131" s="256">
        <v>64.677999999999997</v>
      </c>
      <c r="AM131" s="256">
        <v>67.266000000000005</v>
      </c>
      <c r="AN131" s="256">
        <v>70.438999999999993</v>
      </c>
      <c r="AO131" s="258">
        <v>72.421999999999997</v>
      </c>
    </row>
    <row r="132" spans="1:41" ht="16.5" customHeight="1">
      <c r="B132" s="260" t="s">
        <v>7168</v>
      </c>
      <c r="C132" s="261"/>
      <c r="D132" s="262"/>
      <c r="E132" s="262"/>
      <c r="F132" s="262">
        <v>0.40500000000000003</v>
      </c>
      <c r="G132" s="262">
        <v>0.55200000000000005</v>
      </c>
      <c r="H132" s="263">
        <v>0.57299999999999995</v>
      </c>
      <c r="I132" s="264">
        <v>0.69099999999999995</v>
      </c>
      <c r="J132" s="262">
        <v>0.75</v>
      </c>
      <c r="K132" s="262">
        <v>0.78400000000000003</v>
      </c>
      <c r="L132" s="262">
        <v>0.82499999999999996</v>
      </c>
      <c r="M132" s="262">
        <v>0.85699999999999998</v>
      </c>
      <c r="N132" s="262">
        <v>0.89800000000000002</v>
      </c>
      <c r="O132" s="265">
        <v>0.92200000000000004</v>
      </c>
      <c r="P132" s="120"/>
      <c r="Q132" s="262"/>
      <c r="R132" s="262"/>
      <c r="S132" s="262">
        <v>0.40500000000000003</v>
      </c>
      <c r="T132" s="262">
        <v>0.55200000000000005</v>
      </c>
      <c r="U132" s="266">
        <v>0.57299999999999995</v>
      </c>
      <c r="V132" s="262">
        <v>0.65600000000000003</v>
      </c>
      <c r="W132" s="262">
        <v>0.71199999999999997</v>
      </c>
      <c r="X132" s="262">
        <v>0.745</v>
      </c>
      <c r="Y132" s="262">
        <v>0.78400000000000003</v>
      </c>
      <c r="Z132" s="262">
        <v>0.81399999999999995</v>
      </c>
      <c r="AA132" s="262">
        <v>0.85299999999999998</v>
      </c>
      <c r="AB132" s="265">
        <v>0.876</v>
      </c>
      <c r="AC132" s="120"/>
      <c r="AD132" s="262"/>
      <c r="AE132" s="262"/>
      <c r="AF132" s="262">
        <v>0.40500000000000003</v>
      </c>
      <c r="AG132" s="262">
        <v>0.55200000000000005</v>
      </c>
      <c r="AH132" s="266">
        <v>0.57299999999999995</v>
      </c>
      <c r="AI132" s="262">
        <v>0.622</v>
      </c>
      <c r="AJ132" s="262">
        <v>0.67500000000000004</v>
      </c>
      <c r="AK132" s="262">
        <v>0.70599999999999996</v>
      </c>
      <c r="AL132" s="262">
        <v>0.74199999999999999</v>
      </c>
      <c r="AM132" s="262">
        <v>0.77200000000000002</v>
      </c>
      <c r="AN132" s="262">
        <v>0.80800000000000005</v>
      </c>
      <c r="AO132" s="265">
        <v>0.83</v>
      </c>
    </row>
    <row r="133" spans="1:41" ht="16.5" customHeight="1">
      <c r="B133" s="267" t="s">
        <v>7169</v>
      </c>
      <c r="C133" s="268"/>
      <c r="D133" s="162">
        <v>25.03</v>
      </c>
      <c r="E133" s="162">
        <v>30.367000000000001</v>
      </c>
      <c r="F133" s="162">
        <v>37.953000000000003</v>
      </c>
      <c r="G133" s="162">
        <v>46.776000000000003</v>
      </c>
      <c r="H133" s="269">
        <v>49.383000000000003</v>
      </c>
      <c r="I133" s="164">
        <v>59.256999999999998</v>
      </c>
      <c r="J133" s="162">
        <v>64.299000000000007</v>
      </c>
      <c r="K133" s="162">
        <v>67.265000000000001</v>
      </c>
      <c r="L133" s="162">
        <v>70.754000000000005</v>
      </c>
      <c r="M133" s="162">
        <v>73.581999999999994</v>
      </c>
      <c r="N133" s="162">
        <v>77.052000000000007</v>
      </c>
      <c r="O133" s="270">
        <v>79.213999999999999</v>
      </c>
      <c r="P133" s="120"/>
      <c r="Q133" s="162">
        <v>25.03</v>
      </c>
      <c r="R133" s="162">
        <v>30.367000000000001</v>
      </c>
      <c r="S133" s="162">
        <v>37.953000000000003</v>
      </c>
      <c r="T133" s="162">
        <v>46.776000000000003</v>
      </c>
      <c r="U133" s="271">
        <v>49.383000000000003</v>
      </c>
      <c r="V133" s="162">
        <v>56.402000000000001</v>
      </c>
      <c r="W133" s="162">
        <v>61.201000000000001</v>
      </c>
      <c r="X133" s="162">
        <v>64.025000000000006</v>
      </c>
      <c r="Y133" s="162">
        <v>67.344999999999999</v>
      </c>
      <c r="Z133" s="162">
        <v>70.037999999999997</v>
      </c>
      <c r="AA133" s="162">
        <v>73.341999999999999</v>
      </c>
      <c r="AB133" s="270">
        <v>75.403000000000006</v>
      </c>
      <c r="AC133" s="120"/>
      <c r="AD133" s="162">
        <v>25.03</v>
      </c>
      <c r="AE133" s="162">
        <v>30.367000000000001</v>
      </c>
      <c r="AF133" s="162">
        <v>37.953000000000003</v>
      </c>
      <c r="AG133" s="162">
        <v>46.776000000000003</v>
      </c>
      <c r="AH133" s="271">
        <v>49.383000000000003</v>
      </c>
      <c r="AI133" s="162">
        <v>53.548000000000002</v>
      </c>
      <c r="AJ133" s="162">
        <v>58.101999999999997</v>
      </c>
      <c r="AK133" s="162">
        <v>60.783999999999999</v>
      </c>
      <c r="AL133" s="162">
        <v>63.936</v>
      </c>
      <c r="AM133" s="162">
        <v>66.495000000000005</v>
      </c>
      <c r="AN133" s="162">
        <v>69.631</v>
      </c>
      <c r="AO133" s="270">
        <v>71.591999999999999</v>
      </c>
    </row>
    <row r="134" spans="1:41" ht="16.5" customHeight="1">
      <c r="B134" s="260" t="s">
        <v>7170</v>
      </c>
      <c r="C134" s="261"/>
      <c r="D134" s="262"/>
      <c r="E134" s="262"/>
      <c r="F134" s="262"/>
      <c r="G134" s="262"/>
      <c r="H134" s="272"/>
      <c r="I134" s="264"/>
      <c r="J134" s="262"/>
      <c r="K134" s="262"/>
      <c r="L134" s="262"/>
      <c r="M134" s="262"/>
      <c r="N134" s="262"/>
      <c r="O134" s="265"/>
      <c r="P134" s="120"/>
      <c r="Q134" s="262"/>
      <c r="R134" s="262"/>
      <c r="S134" s="262"/>
      <c r="T134" s="262"/>
      <c r="U134" s="273"/>
      <c r="V134" s="262"/>
      <c r="W134" s="262"/>
      <c r="X134" s="262"/>
      <c r="Y134" s="262"/>
      <c r="Z134" s="262"/>
      <c r="AA134" s="262"/>
      <c r="AB134" s="265"/>
      <c r="AC134" s="120"/>
      <c r="AD134" s="262"/>
      <c r="AE134" s="262"/>
      <c r="AF134" s="262"/>
      <c r="AG134" s="262"/>
      <c r="AH134" s="273"/>
      <c r="AI134" s="262"/>
      <c r="AJ134" s="262"/>
      <c r="AK134" s="262"/>
      <c r="AL134" s="262"/>
      <c r="AM134" s="262"/>
      <c r="AN134" s="262"/>
      <c r="AO134" s="265"/>
    </row>
    <row r="135" spans="1:41" ht="16.5" customHeight="1">
      <c r="B135" s="254" t="s">
        <v>7205</v>
      </c>
      <c r="C135" s="255"/>
      <c r="D135" s="256">
        <v>26.265999999999998</v>
      </c>
      <c r="E135" s="256">
        <v>29.184999999999999</v>
      </c>
      <c r="F135" s="256">
        <v>29.946999999999999</v>
      </c>
      <c r="G135" s="256">
        <v>33.857999999999997</v>
      </c>
      <c r="H135" s="256">
        <v>34.911999999999999</v>
      </c>
      <c r="I135" s="257">
        <v>36.472000000000001</v>
      </c>
      <c r="J135" s="256">
        <v>38.747999999999998</v>
      </c>
      <c r="K135" s="256">
        <v>40.677999999999997</v>
      </c>
      <c r="L135" s="256">
        <v>41.468000000000004</v>
      </c>
      <c r="M135" s="256">
        <v>42.234999999999999</v>
      </c>
      <c r="N135" s="256">
        <v>43.058999999999997</v>
      </c>
      <c r="O135" s="258">
        <v>43.96</v>
      </c>
      <c r="P135" s="120"/>
      <c r="Q135" s="256">
        <v>26.265999999999998</v>
      </c>
      <c r="R135" s="256">
        <v>29.184999999999999</v>
      </c>
      <c r="S135" s="256">
        <v>29.946999999999999</v>
      </c>
      <c r="T135" s="256">
        <v>33.857999999999997</v>
      </c>
      <c r="U135" s="259">
        <v>34.911999999999999</v>
      </c>
      <c r="V135" s="256">
        <v>35.482999999999997</v>
      </c>
      <c r="W135" s="256">
        <v>36.283000000000001</v>
      </c>
      <c r="X135" s="256">
        <v>36.345999999999997</v>
      </c>
      <c r="Y135" s="256">
        <v>36.01</v>
      </c>
      <c r="Z135" s="256">
        <v>35.564999999999998</v>
      </c>
      <c r="AA135" s="256">
        <v>35.256999999999998</v>
      </c>
      <c r="AB135" s="258">
        <v>35.256999999999998</v>
      </c>
      <c r="AC135" s="120"/>
      <c r="AD135" s="256">
        <v>26.265999999999998</v>
      </c>
      <c r="AE135" s="256">
        <v>29.184999999999999</v>
      </c>
      <c r="AF135" s="256">
        <v>29.946999999999999</v>
      </c>
      <c r="AG135" s="256">
        <v>33.857999999999997</v>
      </c>
      <c r="AH135" s="259">
        <v>34.911999999999999</v>
      </c>
      <c r="AI135" s="256">
        <v>34.180999999999997</v>
      </c>
      <c r="AJ135" s="256">
        <v>33.384</v>
      </c>
      <c r="AK135" s="256">
        <v>31.707000000000001</v>
      </c>
      <c r="AL135" s="256">
        <v>29.628</v>
      </c>
      <c r="AM135" s="256">
        <v>27.521999999999998</v>
      </c>
      <c r="AN135" s="256">
        <v>25.635999999999999</v>
      </c>
      <c r="AO135" s="258">
        <v>24.149000000000001</v>
      </c>
    </row>
    <row r="136" spans="1:41" ht="16.5" customHeight="1">
      <c r="B136" s="260" t="s">
        <v>7168</v>
      </c>
      <c r="C136" s="261"/>
      <c r="D136" s="262"/>
      <c r="E136" s="262"/>
      <c r="F136" s="262"/>
      <c r="G136" s="262"/>
      <c r="H136" s="263"/>
      <c r="I136" s="264"/>
      <c r="J136" s="262"/>
      <c r="K136" s="262"/>
      <c r="L136" s="262"/>
      <c r="M136" s="262"/>
      <c r="N136" s="262"/>
      <c r="O136" s="265"/>
      <c r="P136" s="120"/>
      <c r="Q136" s="262"/>
      <c r="R136" s="262"/>
      <c r="S136" s="262"/>
      <c r="T136" s="262"/>
      <c r="U136" s="266"/>
      <c r="V136" s="262"/>
      <c r="W136" s="262"/>
      <c r="X136" s="262"/>
      <c r="Y136" s="262"/>
      <c r="Z136" s="262"/>
      <c r="AA136" s="262"/>
      <c r="AB136" s="265"/>
      <c r="AC136" s="120"/>
      <c r="AD136" s="262"/>
      <c r="AE136" s="262"/>
      <c r="AF136" s="262"/>
      <c r="AG136" s="262"/>
      <c r="AH136" s="266"/>
      <c r="AI136" s="262"/>
      <c r="AJ136" s="262"/>
      <c r="AK136" s="262"/>
      <c r="AL136" s="262"/>
      <c r="AM136" s="262"/>
      <c r="AN136" s="262"/>
      <c r="AO136" s="265"/>
    </row>
    <row r="137" spans="1:41" ht="16.5" customHeight="1">
      <c r="B137" s="267" t="s">
        <v>7169</v>
      </c>
      <c r="C137" s="268"/>
      <c r="D137" s="162">
        <v>26.09</v>
      </c>
      <c r="E137" s="162">
        <v>28.626999999999999</v>
      </c>
      <c r="F137" s="162">
        <v>28.402000000000001</v>
      </c>
      <c r="G137" s="162">
        <v>32.085999999999999</v>
      </c>
      <c r="H137" s="269">
        <v>32.984999999999999</v>
      </c>
      <c r="I137" s="164">
        <v>33.935000000000002</v>
      </c>
      <c r="J137" s="162">
        <v>35.155000000000001</v>
      </c>
      <c r="K137" s="162">
        <v>36.308</v>
      </c>
      <c r="L137" s="162">
        <v>36.676000000000002</v>
      </c>
      <c r="M137" s="162">
        <v>37.186</v>
      </c>
      <c r="N137" s="162">
        <v>37.802999999999997</v>
      </c>
      <c r="O137" s="270">
        <v>38.518000000000001</v>
      </c>
      <c r="P137" s="120"/>
      <c r="Q137" s="162">
        <v>26.09</v>
      </c>
      <c r="R137" s="162">
        <v>28.626999999999999</v>
      </c>
      <c r="S137" s="162">
        <v>28.402000000000001</v>
      </c>
      <c r="T137" s="162">
        <v>32.085999999999999</v>
      </c>
      <c r="U137" s="271">
        <v>32.984999999999999</v>
      </c>
      <c r="V137" s="162">
        <v>32.968000000000004</v>
      </c>
      <c r="W137" s="162">
        <v>32.832000000000001</v>
      </c>
      <c r="X137" s="162">
        <v>32.287999999999997</v>
      </c>
      <c r="Y137" s="162">
        <v>31.640999999999998</v>
      </c>
      <c r="Z137" s="162">
        <v>31.042999999999999</v>
      </c>
      <c r="AA137" s="162">
        <v>30.617999999999999</v>
      </c>
      <c r="AB137" s="270">
        <v>30.501999999999999</v>
      </c>
      <c r="AC137" s="120"/>
      <c r="AD137" s="162">
        <v>26.09</v>
      </c>
      <c r="AE137" s="162">
        <v>28.626999999999999</v>
      </c>
      <c r="AF137" s="162">
        <v>28.402000000000001</v>
      </c>
      <c r="AG137" s="162">
        <v>32.085999999999999</v>
      </c>
      <c r="AH137" s="271">
        <v>32.984999999999999</v>
      </c>
      <c r="AI137" s="162">
        <v>31.608000000000001</v>
      </c>
      <c r="AJ137" s="162">
        <v>29.850999999999999</v>
      </c>
      <c r="AK137" s="162">
        <v>27.536999999999999</v>
      </c>
      <c r="AL137" s="162">
        <v>25.132000000000001</v>
      </c>
      <c r="AM137" s="162">
        <v>22.882999999999999</v>
      </c>
      <c r="AN137" s="162">
        <v>20.922000000000001</v>
      </c>
      <c r="AO137" s="270">
        <v>19.387</v>
      </c>
    </row>
    <row r="138" spans="1:41" ht="16.5" customHeight="1">
      <c r="B138" s="260" t="s">
        <v>7170</v>
      </c>
      <c r="C138" s="261"/>
      <c r="D138" s="262"/>
      <c r="E138" s="262">
        <v>0.32400000000000001</v>
      </c>
      <c r="F138" s="262">
        <v>1.0229999999999999</v>
      </c>
      <c r="G138" s="262">
        <v>1.1639999999999999</v>
      </c>
      <c r="H138" s="269">
        <v>1.2010000000000001</v>
      </c>
      <c r="I138" s="264">
        <v>2.2669999999999999</v>
      </c>
      <c r="J138" s="262">
        <v>3.1909999999999998</v>
      </c>
      <c r="K138" s="262">
        <v>3.794</v>
      </c>
      <c r="L138" s="262">
        <v>4.0279999999999996</v>
      </c>
      <c r="M138" s="262">
        <v>4.0910000000000002</v>
      </c>
      <c r="N138" s="262">
        <v>4.101</v>
      </c>
      <c r="O138" s="265">
        <v>4.0860000000000003</v>
      </c>
      <c r="P138" s="120"/>
      <c r="Q138" s="262"/>
      <c r="R138" s="262">
        <v>0.32400000000000001</v>
      </c>
      <c r="S138" s="262">
        <v>1.0229999999999999</v>
      </c>
      <c r="T138" s="262">
        <v>1.1639999999999999</v>
      </c>
      <c r="U138" s="271">
        <v>1.2010000000000001</v>
      </c>
      <c r="V138" s="262">
        <v>2.1850000000000001</v>
      </c>
      <c r="W138" s="262">
        <v>2.8919999999999999</v>
      </c>
      <c r="X138" s="262">
        <v>3.1949999999999998</v>
      </c>
      <c r="Y138" s="262">
        <v>3.19</v>
      </c>
      <c r="Z138" s="262">
        <v>3.044</v>
      </c>
      <c r="AA138" s="262">
        <v>2.887</v>
      </c>
      <c r="AB138" s="265">
        <v>2.7469999999999999</v>
      </c>
      <c r="AC138" s="120"/>
      <c r="AD138" s="262"/>
      <c r="AE138" s="262">
        <v>0.32400000000000001</v>
      </c>
      <c r="AF138" s="262">
        <v>1.0229999999999999</v>
      </c>
      <c r="AG138" s="262">
        <v>1.1639999999999999</v>
      </c>
      <c r="AH138" s="271">
        <v>1.2010000000000001</v>
      </c>
      <c r="AI138" s="262">
        <v>2.097</v>
      </c>
      <c r="AJ138" s="262">
        <v>2.6360000000000001</v>
      </c>
      <c r="AK138" s="262">
        <v>2.7519999999999998</v>
      </c>
      <c r="AL138" s="262">
        <v>2.5920000000000001</v>
      </c>
      <c r="AM138" s="262">
        <v>2.3380000000000001</v>
      </c>
      <c r="AN138" s="262">
        <v>2.093</v>
      </c>
      <c r="AO138" s="265">
        <v>1.867</v>
      </c>
    </row>
    <row r="139" spans="1:41" ht="16.5" customHeight="1">
      <c r="B139" s="267" t="s">
        <v>7189</v>
      </c>
      <c r="C139" s="268"/>
      <c r="D139" s="162"/>
      <c r="E139" s="162">
        <v>1.0999999999999999E-2</v>
      </c>
      <c r="F139" s="162">
        <v>0.33300000000000002</v>
      </c>
      <c r="G139" s="162">
        <v>0.41799999999999998</v>
      </c>
      <c r="H139" s="269">
        <v>0.495</v>
      </c>
      <c r="I139" s="164">
        <v>6.0000000000000001E-3</v>
      </c>
      <c r="J139" s="162">
        <v>2.1000000000000001E-2</v>
      </c>
      <c r="K139" s="162">
        <v>3.5999999999999997E-2</v>
      </c>
      <c r="L139" s="162">
        <v>0.05</v>
      </c>
      <c r="M139" s="162">
        <v>6.3E-2</v>
      </c>
      <c r="N139" s="162">
        <v>7.5999999999999998E-2</v>
      </c>
      <c r="O139" s="270">
        <v>8.6999999999999994E-2</v>
      </c>
      <c r="P139" s="120"/>
      <c r="Q139" s="162"/>
      <c r="R139" s="162">
        <v>1.0999999999999999E-2</v>
      </c>
      <c r="S139" s="162">
        <v>0.33300000000000002</v>
      </c>
      <c r="T139" s="162">
        <v>0.41799999999999998</v>
      </c>
      <c r="U139" s="271">
        <v>0.495</v>
      </c>
      <c r="V139" s="162">
        <v>1.9E-2</v>
      </c>
      <c r="W139" s="162">
        <v>4.4999999999999998E-2</v>
      </c>
      <c r="X139" s="162">
        <v>6.8000000000000005E-2</v>
      </c>
      <c r="Y139" s="162">
        <v>8.8999999999999996E-2</v>
      </c>
      <c r="Z139" s="162">
        <v>0.108</v>
      </c>
      <c r="AA139" s="162">
        <v>0.125</v>
      </c>
      <c r="AB139" s="270">
        <v>0.14199999999999999</v>
      </c>
      <c r="AC139" s="120"/>
      <c r="AD139" s="162"/>
      <c r="AE139" s="162">
        <v>1.0999999999999999E-2</v>
      </c>
      <c r="AF139" s="162">
        <v>0.33300000000000002</v>
      </c>
      <c r="AG139" s="162">
        <v>0.41799999999999998</v>
      </c>
      <c r="AH139" s="271">
        <v>0.495</v>
      </c>
      <c r="AI139" s="162">
        <v>3.3000000000000002E-2</v>
      </c>
      <c r="AJ139" s="162">
        <v>6.9000000000000006E-2</v>
      </c>
      <c r="AK139" s="162">
        <v>9.7000000000000003E-2</v>
      </c>
      <c r="AL139" s="162">
        <v>0.11799999999999999</v>
      </c>
      <c r="AM139" s="162">
        <v>0.13400000000000001</v>
      </c>
      <c r="AN139" s="162">
        <v>0.155</v>
      </c>
      <c r="AO139" s="270">
        <v>0.17399999999999999</v>
      </c>
    </row>
    <row r="140" spans="1:41" ht="16.5" customHeight="1">
      <c r="B140" s="260" t="s">
        <v>17</v>
      </c>
      <c r="C140" s="261"/>
      <c r="D140" s="262">
        <v>0.17499999999999999</v>
      </c>
      <c r="E140" s="262">
        <v>0.224</v>
      </c>
      <c r="F140" s="262">
        <v>0.188</v>
      </c>
      <c r="G140" s="262">
        <v>0.191</v>
      </c>
      <c r="H140" s="269">
        <v>0.23100000000000001</v>
      </c>
      <c r="I140" s="264">
        <v>0.255</v>
      </c>
      <c r="J140" s="262">
        <v>0.33900000000000002</v>
      </c>
      <c r="K140" s="262">
        <v>0.437</v>
      </c>
      <c r="L140" s="262">
        <v>0.53100000000000003</v>
      </c>
      <c r="M140" s="262">
        <v>0.61799999999999999</v>
      </c>
      <c r="N140" s="262">
        <v>0.7</v>
      </c>
      <c r="O140" s="265">
        <v>0.77800000000000002</v>
      </c>
      <c r="P140" s="120"/>
      <c r="Q140" s="262">
        <v>0.17499999999999999</v>
      </c>
      <c r="R140" s="262">
        <v>0.224</v>
      </c>
      <c r="S140" s="262">
        <v>0.188</v>
      </c>
      <c r="T140" s="262">
        <v>0.191</v>
      </c>
      <c r="U140" s="271">
        <v>0.23100000000000001</v>
      </c>
      <c r="V140" s="262">
        <v>0.29199999999999998</v>
      </c>
      <c r="W140" s="262">
        <v>0.42199999999999999</v>
      </c>
      <c r="X140" s="262">
        <v>0.57299999999999995</v>
      </c>
      <c r="Y140" s="262">
        <v>0.72599999999999998</v>
      </c>
      <c r="Z140" s="262">
        <v>0.874</v>
      </c>
      <c r="AA140" s="262">
        <v>1.0089999999999999</v>
      </c>
      <c r="AB140" s="265">
        <v>1.129</v>
      </c>
      <c r="AC140" s="120"/>
      <c r="AD140" s="262">
        <v>0.17499999999999999</v>
      </c>
      <c r="AE140" s="262">
        <v>0.224</v>
      </c>
      <c r="AF140" s="262">
        <v>0.188</v>
      </c>
      <c r="AG140" s="262">
        <v>0.191</v>
      </c>
      <c r="AH140" s="271">
        <v>0.23100000000000001</v>
      </c>
      <c r="AI140" s="262">
        <v>0.41099999999999998</v>
      </c>
      <c r="AJ140" s="262">
        <v>0.66800000000000004</v>
      </c>
      <c r="AK140" s="262">
        <v>0.94199999999999995</v>
      </c>
      <c r="AL140" s="262">
        <v>1.1930000000000001</v>
      </c>
      <c r="AM140" s="262">
        <v>1.4079999999999999</v>
      </c>
      <c r="AN140" s="262">
        <v>1.575</v>
      </c>
      <c r="AO140" s="265">
        <v>1.7050000000000001</v>
      </c>
    </row>
    <row r="141" spans="1:41" ht="16.5" customHeight="1">
      <c r="B141" s="267" t="s">
        <v>18</v>
      </c>
      <c r="C141" s="268"/>
      <c r="D141" s="162"/>
      <c r="E141" s="162"/>
      <c r="F141" s="162"/>
      <c r="G141" s="162"/>
      <c r="H141" s="269"/>
      <c r="I141" s="164">
        <v>4.0000000000000001E-3</v>
      </c>
      <c r="J141" s="162">
        <v>2.8000000000000001E-2</v>
      </c>
      <c r="K141" s="162">
        <v>7.4999999999999997E-2</v>
      </c>
      <c r="L141" s="162">
        <v>0.13900000000000001</v>
      </c>
      <c r="M141" s="162">
        <v>0.21299999999999999</v>
      </c>
      <c r="N141" s="162">
        <v>0.29399999999999998</v>
      </c>
      <c r="O141" s="270">
        <v>0.38200000000000001</v>
      </c>
      <c r="P141" s="120"/>
      <c r="Q141" s="162"/>
      <c r="R141" s="162"/>
      <c r="S141" s="162"/>
      <c r="T141" s="162"/>
      <c r="U141" s="271"/>
      <c r="V141" s="162">
        <v>8.0000000000000002E-3</v>
      </c>
      <c r="W141" s="162">
        <v>5.8999999999999997E-2</v>
      </c>
      <c r="X141" s="162">
        <v>0.16</v>
      </c>
      <c r="Y141" s="162">
        <v>0.27</v>
      </c>
      <c r="Z141" s="162">
        <v>0.36499999999999999</v>
      </c>
      <c r="AA141" s="162">
        <v>0.44400000000000001</v>
      </c>
      <c r="AB141" s="270">
        <v>0.52</v>
      </c>
      <c r="AC141" s="120"/>
      <c r="AD141" s="162"/>
      <c r="AE141" s="162"/>
      <c r="AF141" s="162"/>
      <c r="AG141" s="162"/>
      <c r="AH141" s="271"/>
      <c r="AI141" s="162">
        <v>0.01</v>
      </c>
      <c r="AJ141" s="162">
        <v>9.5000000000000001E-2</v>
      </c>
      <c r="AK141" s="162">
        <v>0.26100000000000001</v>
      </c>
      <c r="AL141" s="162">
        <v>0.41799999999999998</v>
      </c>
      <c r="AM141" s="162">
        <v>0.52100000000000002</v>
      </c>
      <c r="AN141" s="162">
        <v>0.58699999999999997</v>
      </c>
      <c r="AO141" s="270">
        <v>0.64600000000000002</v>
      </c>
    </row>
    <row r="142" spans="1:41" ht="16.5" customHeight="1">
      <c r="B142" s="275" t="s">
        <v>7174</v>
      </c>
      <c r="C142" s="276"/>
      <c r="D142" s="277"/>
      <c r="E142" s="277"/>
      <c r="F142" s="277"/>
      <c r="G142" s="277"/>
      <c r="H142" s="278"/>
      <c r="I142" s="279"/>
      <c r="J142" s="277"/>
      <c r="K142" s="277"/>
      <c r="L142" s="277"/>
      <c r="M142" s="277"/>
      <c r="N142" s="277"/>
      <c r="O142" s="280"/>
      <c r="P142" s="120"/>
      <c r="Q142" s="277"/>
      <c r="R142" s="277"/>
      <c r="S142" s="277"/>
      <c r="T142" s="277"/>
      <c r="U142" s="281"/>
      <c r="V142" s="277"/>
      <c r="W142" s="277"/>
      <c r="X142" s="277"/>
      <c r="Y142" s="277"/>
      <c r="Z142" s="277"/>
      <c r="AA142" s="277"/>
      <c r="AB142" s="280"/>
      <c r="AC142" s="120"/>
      <c r="AD142" s="277"/>
      <c r="AE142" s="277"/>
      <c r="AF142" s="277"/>
      <c r="AG142" s="277"/>
      <c r="AH142" s="281"/>
      <c r="AI142" s="277"/>
      <c r="AJ142" s="277"/>
      <c r="AK142" s="277"/>
      <c r="AL142" s="277"/>
      <c r="AM142" s="277"/>
      <c r="AN142" s="277"/>
      <c r="AO142" s="280"/>
    </row>
    <row r="143" spans="1:41" customFormat="1" ht="16.5" customHeight="1">
      <c r="I143" s="282"/>
    </row>
    <row r="144" spans="1:41" ht="16.5" customHeight="1">
      <c r="A144" s="82" t="s">
        <v>7234</v>
      </c>
      <c r="B144" s="103" t="s">
        <v>17</v>
      </c>
      <c r="D144" s="86"/>
      <c r="E144" s="101"/>
      <c r="F144" s="101"/>
      <c r="G144" s="101"/>
      <c r="H144" s="104" t="s">
        <v>7149</v>
      </c>
      <c r="I144" s="102"/>
      <c r="J144" s="101"/>
      <c r="K144" s="101"/>
      <c r="L144" s="101"/>
      <c r="M144" s="101"/>
      <c r="N144" s="101"/>
      <c r="O144" s="91"/>
      <c r="Q144" s="86"/>
      <c r="R144" s="101"/>
      <c r="S144" s="101"/>
      <c r="T144" s="101"/>
      <c r="U144" s="104" t="s">
        <v>7152</v>
      </c>
      <c r="V144" s="101"/>
      <c r="W144" s="101"/>
      <c r="X144" s="101"/>
      <c r="Y144" s="101"/>
      <c r="Z144" s="101"/>
      <c r="AA144" s="101"/>
      <c r="AB144" s="91"/>
      <c r="AD144" s="86"/>
      <c r="AE144" s="101"/>
      <c r="AF144" s="101"/>
      <c r="AG144" s="101"/>
      <c r="AH144" s="104" t="s">
        <v>7153</v>
      </c>
      <c r="AI144" s="101"/>
      <c r="AJ144" s="101"/>
      <c r="AK144" s="101"/>
      <c r="AL144" s="101"/>
      <c r="AM144" s="101"/>
      <c r="AN144" s="101"/>
      <c r="AO144" s="91"/>
    </row>
    <row r="145" spans="1:41" ht="16.5" customHeight="1">
      <c r="B145" s="283" t="s">
        <v>7206</v>
      </c>
      <c r="D145" s="95">
        <v>2000</v>
      </c>
      <c r="E145" s="95">
        <v>2005</v>
      </c>
      <c r="F145" s="95">
        <v>2010</v>
      </c>
      <c r="G145" s="95">
        <v>2015</v>
      </c>
      <c r="H145" s="106">
        <v>2016</v>
      </c>
      <c r="I145" s="107">
        <v>2020</v>
      </c>
      <c r="J145" s="105">
        <v>2025</v>
      </c>
      <c r="K145" s="105">
        <v>2030</v>
      </c>
      <c r="L145" s="105">
        <v>2035</v>
      </c>
      <c r="M145" s="105">
        <v>2040</v>
      </c>
      <c r="N145" s="105">
        <v>2045</v>
      </c>
      <c r="O145" s="105">
        <v>2050</v>
      </c>
      <c r="Q145" s="95">
        <v>2000</v>
      </c>
      <c r="R145" s="95">
        <v>2005</v>
      </c>
      <c r="S145" s="95">
        <v>2010</v>
      </c>
      <c r="T145" s="95">
        <v>2015</v>
      </c>
      <c r="U145" s="106">
        <v>2016</v>
      </c>
      <c r="V145" s="105">
        <v>2020</v>
      </c>
      <c r="W145" s="105">
        <v>2025</v>
      </c>
      <c r="X145" s="105">
        <v>2030</v>
      </c>
      <c r="Y145" s="105">
        <v>2035</v>
      </c>
      <c r="Z145" s="105">
        <v>2040</v>
      </c>
      <c r="AA145" s="105">
        <v>2045</v>
      </c>
      <c r="AB145" s="105">
        <v>2050</v>
      </c>
      <c r="AD145" s="95">
        <v>2000</v>
      </c>
      <c r="AE145" s="95">
        <v>2005</v>
      </c>
      <c r="AF145" s="95">
        <v>2010</v>
      </c>
      <c r="AG145" s="95">
        <v>2015</v>
      </c>
      <c r="AH145" s="106">
        <v>2016</v>
      </c>
      <c r="AI145" s="105">
        <v>2020</v>
      </c>
      <c r="AJ145" s="105">
        <v>2025</v>
      </c>
      <c r="AK145" s="105">
        <v>2030</v>
      </c>
      <c r="AL145" s="105">
        <v>2035</v>
      </c>
      <c r="AM145" s="105">
        <v>2040</v>
      </c>
      <c r="AN145" s="105">
        <v>2045</v>
      </c>
      <c r="AO145" s="105">
        <v>2050</v>
      </c>
    </row>
    <row r="146" spans="1:41" customFormat="1" ht="16">
      <c r="A146" s="284"/>
      <c r="B146" s="285" t="s">
        <v>7207</v>
      </c>
      <c r="C146" s="286"/>
      <c r="D146" s="287"/>
      <c r="E146" s="288"/>
      <c r="F146" s="288"/>
      <c r="G146" s="288"/>
      <c r="H146" s="288">
        <v>99.093999999999994</v>
      </c>
      <c r="I146" s="289">
        <v>122.508</v>
      </c>
      <c r="J146" s="288">
        <v>136.03700000000001</v>
      </c>
      <c r="K146" s="288">
        <v>146.67099999999999</v>
      </c>
      <c r="L146" s="288">
        <v>148.78700000000001</v>
      </c>
      <c r="M146" s="288">
        <v>151.38800000000001</v>
      </c>
      <c r="N146" s="288">
        <v>149.60599999999999</v>
      </c>
      <c r="O146" s="290">
        <v>151.93600000000001</v>
      </c>
      <c r="P146" s="291"/>
      <c r="Q146" s="288"/>
      <c r="R146" s="288"/>
      <c r="S146" s="288"/>
      <c r="T146" s="288"/>
      <c r="U146" s="292">
        <v>99.093999999999994</v>
      </c>
      <c r="V146" s="288">
        <v>125.658</v>
      </c>
      <c r="W146" s="288">
        <v>147.435</v>
      </c>
      <c r="X146" s="288">
        <v>169.922</v>
      </c>
      <c r="Y146" s="288">
        <v>175.495</v>
      </c>
      <c r="Z146" s="288">
        <v>182.34200000000001</v>
      </c>
      <c r="AA146" s="288">
        <v>182.46799999999999</v>
      </c>
      <c r="AB146" s="290">
        <v>186.70699999999999</v>
      </c>
      <c r="AC146" s="291"/>
      <c r="AD146" s="288"/>
      <c r="AE146" s="288"/>
      <c r="AF146" s="288"/>
      <c r="AG146" s="288"/>
      <c r="AH146" s="292">
        <v>99.093999999999994</v>
      </c>
      <c r="AI146" s="288">
        <v>124.03</v>
      </c>
      <c r="AJ146" s="288">
        <v>146.042</v>
      </c>
      <c r="AK146" s="288">
        <v>171.20500000000001</v>
      </c>
      <c r="AL146" s="288">
        <v>180.422</v>
      </c>
      <c r="AM146" s="288">
        <v>193.57499999999999</v>
      </c>
      <c r="AN146" s="288">
        <v>204.994</v>
      </c>
      <c r="AO146" s="290">
        <v>241.851</v>
      </c>
    </row>
    <row r="147" spans="1:41" customFormat="1" ht="16">
      <c r="A147" s="284"/>
      <c r="B147" s="293" t="s">
        <v>7168</v>
      </c>
      <c r="C147" s="294"/>
      <c r="D147" s="295"/>
      <c r="E147" s="296"/>
      <c r="F147" s="296"/>
      <c r="G147" s="296"/>
      <c r="H147" s="297">
        <v>30.545999999999999</v>
      </c>
      <c r="I147" s="298">
        <v>35.804000000000002</v>
      </c>
      <c r="J147" s="296">
        <v>38.844000000000001</v>
      </c>
      <c r="K147" s="296">
        <v>38.844000000000001</v>
      </c>
      <c r="L147" s="296">
        <v>38.844000000000001</v>
      </c>
      <c r="M147" s="296">
        <v>38.844000000000001</v>
      </c>
      <c r="N147" s="296">
        <v>38.844000000000001</v>
      </c>
      <c r="O147" s="299">
        <v>38.844000000000001</v>
      </c>
      <c r="P147" s="291"/>
      <c r="Q147" s="296"/>
      <c r="R147" s="296"/>
      <c r="S147" s="296"/>
      <c r="T147" s="296"/>
      <c r="U147" s="300">
        <v>30.545999999999999</v>
      </c>
      <c r="V147" s="296">
        <v>35.804000000000002</v>
      </c>
      <c r="W147" s="296">
        <v>38.844000000000001</v>
      </c>
      <c r="X147" s="296">
        <v>38.844000000000001</v>
      </c>
      <c r="Y147" s="296">
        <v>38.844000000000001</v>
      </c>
      <c r="Z147" s="296">
        <v>38.844000000000001</v>
      </c>
      <c r="AA147" s="296">
        <v>38.844000000000001</v>
      </c>
      <c r="AB147" s="299">
        <v>38.844000000000001</v>
      </c>
      <c r="AC147" s="291"/>
      <c r="AD147" s="296"/>
      <c r="AE147" s="296"/>
      <c r="AF147" s="296"/>
      <c r="AG147" s="296"/>
      <c r="AH147" s="300">
        <v>30.545999999999999</v>
      </c>
      <c r="AI147" s="296">
        <v>34.554000000000002</v>
      </c>
      <c r="AJ147" s="296">
        <v>29.683</v>
      </c>
      <c r="AK147" s="296">
        <v>24.413</v>
      </c>
      <c r="AL147" s="296">
        <v>21.777000000000001</v>
      </c>
      <c r="AM147" s="296">
        <v>19.141999999999999</v>
      </c>
      <c r="AN147" s="296">
        <v>16.506</v>
      </c>
      <c r="AO147" s="299">
        <v>13.871</v>
      </c>
    </row>
    <row r="148" spans="1:41" customFormat="1" ht="16">
      <c r="A148" s="284"/>
      <c r="B148" s="301" t="s">
        <v>7208</v>
      </c>
      <c r="C148" s="302"/>
      <c r="D148" s="303"/>
      <c r="E148" s="304"/>
      <c r="F148" s="304"/>
      <c r="G148" s="304"/>
      <c r="H148" s="305">
        <v>24.2</v>
      </c>
      <c r="I148" s="306">
        <v>22.355</v>
      </c>
      <c r="J148" s="304">
        <v>18.734999999999999</v>
      </c>
      <c r="K148" s="304">
        <v>18.734999999999999</v>
      </c>
      <c r="L148" s="304">
        <v>18.734999999999999</v>
      </c>
      <c r="M148" s="304">
        <v>18.734999999999999</v>
      </c>
      <c r="N148" s="304">
        <v>18.734999999999999</v>
      </c>
      <c r="O148" s="307">
        <v>18.734999999999999</v>
      </c>
      <c r="P148" s="291"/>
      <c r="Q148" s="304"/>
      <c r="R148" s="304"/>
      <c r="S148" s="304"/>
      <c r="T148" s="304"/>
      <c r="U148" s="308">
        <v>24.2</v>
      </c>
      <c r="V148" s="304">
        <v>22.355</v>
      </c>
      <c r="W148" s="304">
        <v>18.734999999999999</v>
      </c>
      <c r="X148" s="304">
        <v>18.734999999999999</v>
      </c>
      <c r="Y148" s="304">
        <v>18.734999999999999</v>
      </c>
      <c r="Z148" s="304">
        <v>18.734999999999999</v>
      </c>
      <c r="AA148" s="304">
        <v>18.734999999999999</v>
      </c>
      <c r="AB148" s="307">
        <v>18.734999999999999</v>
      </c>
      <c r="AC148" s="291"/>
      <c r="AD148" s="304"/>
      <c r="AE148" s="304"/>
      <c r="AF148" s="304"/>
      <c r="AG148" s="304"/>
      <c r="AH148" s="308">
        <v>24.2</v>
      </c>
      <c r="AI148" s="304">
        <v>22.355</v>
      </c>
      <c r="AJ148" s="304">
        <v>17.084</v>
      </c>
      <c r="AK148" s="304">
        <v>11.814</v>
      </c>
      <c r="AL148" s="304">
        <v>9.1780000000000008</v>
      </c>
      <c r="AM148" s="304">
        <v>6.5430000000000001</v>
      </c>
      <c r="AN148" s="304">
        <v>3.907</v>
      </c>
      <c r="AO148" s="307">
        <v>1.272</v>
      </c>
    </row>
    <row r="149" spans="1:41" customFormat="1" ht="16">
      <c r="A149" s="284"/>
      <c r="B149" s="309" t="s">
        <v>7209</v>
      </c>
      <c r="C149" s="310"/>
      <c r="D149" s="311"/>
      <c r="E149" s="312"/>
      <c r="F149" s="312"/>
      <c r="G149" s="312"/>
      <c r="H149" s="305">
        <v>3</v>
      </c>
      <c r="I149" s="313">
        <v>10.103</v>
      </c>
      <c r="J149" s="312">
        <v>16.363</v>
      </c>
      <c r="K149" s="312">
        <v>16.363</v>
      </c>
      <c r="L149" s="312">
        <v>16.363</v>
      </c>
      <c r="M149" s="312">
        <v>16.363</v>
      </c>
      <c r="N149" s="312">
        <v>16.363</v>
      </c>
      <c r="O149" s="314">
        <v>16.363</v>
      </c>
      <c r="P149" s="291"/>
      <c r="Q149" s="312"/>
      <c r="R149" s="312"/>
      <c r="S149" s="312"/>
      <c r="T149" s="312"/>
      <c r="U149" s="308">
        <v>3</v>
      </c>
      <c r="V149" s="312">
        <v>10.103</v>
      </c>
      <c r="W149" s="312">
        <v>16.363</v>
      </c>
      <c r="X149" s="312">
        <v>16.363</v>
      </c>
      <c r="Y149" s="312">
        <v>16.363</v>
      </c>
      <c r="Z149" s="312">
        <v>16.363</v>
      </c>
      <c r="AA149" s="312">
        <v>16.363</v>
      </c>
      <c r="AB149" s="314">
        <v>16.363</v>
      </c>
      <c r="AC149" s="291"/>
      <c r="AD149" s="312"/>
      <c r="AE149" s="312"/>
      <c r="AF149" s="312"/>
      <c r="AG149" s="312"/>
      <c r="AH149" s="308">
        <v>3</v>
      </c>
      <c r="AI149" s="312">
        <v>8.8529999999999998</v>
      </c>
      <c r="AJ149" s="312">
        <v>8.8529999999999998</v>
      </c>
      <c r="AK149" s="312">
        <v>8.8529999999999998</v>
      </c>
      <c r="AL149" s="312">
        <v>8.8529999999999998</v>
      </c>
      <c r="AM149" s="312">
        <v>8.8529999999999998</v>
      </c>
      <c r="AN149" s="312">
        <v>8.8529999999999998</v>
      </c>
      <c r="AO149" s="314">
        <v>8.8529999999999998</v>
      </c>
    </row>
    <row r="150" spans="1:41" customFormat="1" ht="16">
      <c r="A150" s="284"/>
      <c r="B150" s="315" t="s">
        <v>7210</v>
      </c>
      <c r="C150" s="316"/>
      <c r="D150" s="317"/>
      <c r="E150" s="162"/>
      <c r="F150" s="162"/>
      <c r="G150" s="162"/>
      <c r="H150" s="305">
        <v>0.34599999999999997</v>
      </c>
      <c r="I150" s="164">
        <v>0.34599999999999997</v>
      </c>
      <c r="J150" s="162">
        <v>0.746</v>
      </c>
      <c r="K150" s="162">
        <v>0.746</v>
      </c>
      <c r="L150" s="162">
        <v>0.746</v>
      </c>
      <c r="M150" s="162">
        <v>0.746</v>
      </c>
      <c r="N150" s="162">
        <v>0.746</v>
      </c>
      <c r="O150" s="318">
        <v>0.746</v>
      </c>
      <c r="P150" s="291"/>
      <c r="Q150" s="162"/>
      <c r="R150" s="162"/>
      <c r="S150" s="162"/>
      <c r="T150" s="162"/>
      <c r="U150" s="308">
        <v>0.34599999999999997</v>
      </c>
      <c r="V150" s="162">
        <v>0.34599999999999997</v>
      </c>
      <c r="W150" s="162">
        <v>0.746</v>
      </c>
      <c r="X150" s="162">
        <v>0.746</v>
      </c>
      <c r="Y150" s="162">
        <v>0.746</v>
      </c>
      <c r="Z150" s="162">
        <v>0.746</v>
      </c>
      <c r="AA150" s="162">
        <v>0.746</v>
      </c>
      <c r="AB150" s="318">
        <v>0.746</v>
      </c>
      <c r="AC150" s="291"/>
      <c r="AD150" s="162"/>
      <c r="AE150" s="162"/>
      <c r="AF150" s="162"/>
      <c r="AG150" s="162"/>
      <c r="AH150" s="308">
        <v>0.34599999999999997</v>
      </c>
      <c r="AI150" s="162">
        <v>0.34599999999999997</v>
      </c>
      <c r="AJ150" s="162">
        <v>0.746</v>
      </c>
      <c r="AK150" s="162">
        <v>0.746</v>
      </c>
      <c r="AL150" s="162">
        <v>0.746</v>
      </c>
      <c r="AM150" s="162">
        <v>0.746</v>
      </c>
      <c r="AN150" s="162">
        <v>0.746</v>
      </c>
      <c r="AO150" s="318">
        <v>0.746</v>
      </c>
    </row>
    <row r="151" spans="1:41" customFormat="1" ht="16">
      <c r="A151" s="284"/>
      <c r="B151" s="319" t="s">
        <v>7211</v>
      </c>
      <c r="C151" s="320"/>
      <c r="D151" s="321"/>
      <c r="E151" s="322"/>
      <c r="F151" s="322"/>
      <c r="G151" s="322"/>
      <c r="H151" s="305">
        <v>3</v>
      </c>
      <c r="I151" s="323">
        <v>3</v>
      </c>
      <c r="J151" s="322">
        <v>3</v>
      </c>
      <c r="K151" s="322">
        <v>3</v>
      </c>
      <c r="L151" s="322">
        <v>3</v>
      </c>
      <c r="M151" s="322">
        <v>3</v>
      </c>
      <c r="N151" s="322">
        <v>3</v>
      </c>
      <c r="O151" s="324">
        <v>3</v>
      </c>
      <c r="P151" s="291"/>
      <c r="Q151" s="322"/>
      <c r="R151" s="322"/>
      <c r="S151" s="322"/>
      <c r="T151" s="322"/>
      <c r="U151" s="308">
        <v>3</v>
      </c>
      <c r="V151" s="322">
        <v>3</v>
      </c>
      <c r="W151" s="322">
        <v>3</v>
      </c>
      <c r="X151" s="322">
        <v>3</v>
      </c>
      <c r="Y151" s="322">
        <v>3</v>
      </c>
      <c r="Z151" s="322">
        <v>3</v>
      </c>
      <c r="AA151" s="322">
        <v>3</v>
      </c>
      <c r="AB151" s="324">
        <v>3</v>
      </c>
      <c r="AC151" s="291"/>
      <c r="AD151" s="322"/>
      <c r="AE151" s="322"/>
      <c r="AF151" s="322"/>
      <c r="AG151" s="322"/>
      <c r="AH151" s="308">
        <v>3</v>
      </c>
      <c r="AI151" s="322">
        <v>3</v>
      </c>
      <c r="AJ151" s="322">
        <v>3</v>
      </c>
      <c r="AK151" s="322">
        <v>3</v>
      </c>
      <c r="AL151" s="322">
        <v>3</v>
      </c>
      <c r="AM151" s="322">
        <v>3</v>
      </c>
      <c r="AN151" s="322">
        <v>3</v>
      </c>
      <c r="AO151" s="324">
        <v>3</v>
      </c>
    </row>
    <row r="152" spans="1:41" customFormat="1" ht="16">
      <c r="A152" s="284"/>
      <c r="B152" s="315" t="s">
        <v>7212</v>
      </c>
      <c r="C152" s="316"/>
      <c r="D152" s="325"/>
      <c r="E152" s="162"/>
      <c r="F152" s="162"/>
      <c r="G152" s="162"/>
      <c r="H152" s="305"/>
      <c r="I152" s="164"/>
      <c r="J152" s="162"/>
      <c r="K152" s="162"/>
      <c r="L152" s="162"/>
      <c r="M152" s="162"/>
      <c r="N152" s="162"/>
      <c r="O152" s="318"/>
      <c r="P152" s="291"/>
      <c r="Q152" s="326"/>
      <c r="R152" s="162"/>
      <c r="S152" s="162"/>
      <c r="T152" s="162"/>
      <c r="U152" s="308"/>
      <c r="V152" s="162"/>
      <c r="W152" s="162"/>
      <c r="X152" s="162"/>
      <c r="Y152" s="162"/>
      <c r="Z152" s="162"/>
      <c r="AA152" s="162"/>
      <c r="AB152" s="318"/>
      <c r="AC152" s="291"/>
      <c r="AD152" s="326"/>
      <c r="AE152" s="162"/>
      <c r="AF152" s="162"/>
      <c r="AG152" s="162"/>
      <c r="AH152" s="308"/>
      <c r="AI152" s="162"/>
      <c r="AJ152" s="162"/>
      <c r="AK152" s="162"/>
      <c r="AL152" s="162"/>
      <c r="AM152" s="162"/>
      <c r="AN152" s="162"/>
      <c r="AO152" s="318"/>
    </row>
    <row r="153" spans="1:41" customFormat="1" ht="16">
      <c r="A153" s="284"/>
      <c r="B153" s="293" t="s">
        <v>7169</v>
      </c>
      <c r="C153" s="294"/>
      <c r="D153" s="295"/>
      <c r="E153" s="296"/>
      <c r="F153" s="296"/>
      <c r="G153" s="296"/>
      <c r="H153" s="305">
        <v>2.95</v>
      </c>
      <c r="I153" s="298">
        <v>2.79</v>
      </c>
      <c r="J153" s="296">
        <v>0.19</v>
      </c>
      <c r="K153" s="296">
        <v>0.19</v>
      </c>
      <c r="L153" s="296">
        <v>0.19</v>
      </c>
      <c r="M153" s="296">
        <v>0.19</v>
      </c>
      <c r="N153" s="296">
        <v>0.19</v>
      </c>
      <c r="O153" s="299">
        <v>0.19</v>
      </c>
      <c r="P153" s="291"/>
      <c r="Q153" s="296"/>
      <c r="R153" s="296"/>
      <c r="S153" s="296"/>
      <c r="T153" s="296"/>
      <c r="U153" s="308">
        <v>2.95</v>
      </c>
      <c r="V153" s="296">
        <v>2.79</v>
      </c>
      <c r="W153" s="296">
        <v>0.19</v>
      </c>
      <c r="X153" s="296">
        <v>0.19</v>
      </c>
      <c r="Y153" s="296">
        <v>0.19</v>
      </c>
      <c r="Z153" s="296">
        <v>0.19</v>
      </c>
      <c r="AA153" s="296">
        <v>0.19</v>
      </c>
      <c r="AB153" s="299">
        <v>0.19</v>
      </c>
      <c r="AC153" s="291"/>
      <c r="AD153" s="296"/>
      <c r="AE153" s="296"/>
      <c r="AF153" s="296"/>
      <c r="AG153" s="296"/>
      <c r="AH153" s="308">
        <v>2.95</v>
      </c>
      <c r="AI153" s="296">
        <v>2.79</v>
      </c>
      <c r="AJ153" s="296">
        <v>0.19</v>
      </c>
      <c r="AK153" s="296">
        <v>0.19</v>
      </c>
      <c r="AL153" s="296">
        <v>0.19</v>
      </c>
      <c r="AM153" s="296">
        <v>0.19</v>
      </c>
      <c r="AN153" s="296">
        <v>0.19</v>
      </c>
      <c r="AO153" s="299">
        <v>0.19</v>
      </c>
    </row>
    <row r="154" spans="1:41" customFormat="1" ht="16">
      <c r="A154" s="284"/>
      <c r="B154" s="301" t="s">
        <v>7213</v>
      </c>
      <c r="C154" s="302"/>
      <c r="D154" s="303"/>
      <c r="E154" s="304"/>
      <c r="F154" s="304"/>
      <c r="G154" s="304"/>
      <c r="H154" s="305">
        <v>1.77</v>
      </c>
      <c r="I154" s="306">
        <v>1.61</v>
      </c>
      <c r="J154" s="304">
        <v>0.05</v>
      </c>
      <c r="K154" s="304">
        <v>0.05</v>
      </c>
      <c r="L154" s="304">
        <v>0.05</v>
      </c>
      <c r="M154" s="304">
        <v>0.05</v>
      </c>
      <c r="N154" s="304">
        <v>0.05</v>
      </c>
      <c r="O154" s="307">
        <v>0.05</v>
      </c>
      <c r="P154" s="291"/>
      <c r="Q154" s="304"/>
      <c r="R154" s="304"/>
      <c r="S154" s="304"/>
      <c r="T154" s="304"/>
      <c r="U154" s="308">
        <v>1.77</v>
      </c>
      <c r="V154" s="304">
        <v>1.61</v>
      </c>
      <c r="W154" s="304">
        <v>0.05</v>
      </c>
      <c r="X154" s="304">
        <v>0.05</v>
      </c>
      <c r="Y154" s="304">
        <v>0.05</v>
      </c>
      <c r="Z154" s="304">
        <v>0.05</v>
      </c>
      <c r="AA154" s="304">
        <v>0.05</v>
      </c>
      <c r="AB154" s="307">
        <v>0.05</v>
      </c>
      <c r="AC154" s="291"/>
      <c r="AD154" s="304"/>
      <c r="AE154" s="304"/>
      <c r="AF154" s="304"/>
      <c r="AG154" s="304"/>
      <c r="AH154" s="308">
        <v>1.77</v>
      </c>
      <c r="AI154" s="304">
        <v>1.61</v>
      </c>
      <c r="AJ154" s="304">
        <v>0.05</v>
      </c>
      <c r="AK154" s="304">
        <v>0.05</v>
      </c>
      <c r="AL154" s="304">
        <v>0.05</v>
      </c>
      <c r="AM154" s="304">
        <v>0.05</v>
      </c>
      <c r="AN154" s="304">
        <v>0.05</v>
      </c>
      <c r="AO154" s="307">
        <v>0.05</v>
      </c>
    </row>
    <row r="155" spans="1:41" customFormat="1" ht="16">
      <c r="A155" s="284"/>
      <c r="B155" s="327" t="s">
        <v>7214</v>
      </c>
      <c r="C155" s="328"/>
      <c r="D155" s="329"/>
      <c r="E155" s="330"/>
      <c r="F155" s="330"/>
      <c r="G155" s="330"/>
      <c r="H155" s="305">
        <v>1.18</v>
      </c>
      <c r="I155" s="331">
        <v>1.18</v>
      </c>
      <c r="J155" s="330">
        <v>0.14000000000000001</v>
      </c>
      <c r="K155" s="330">
        <v>0.14000000000000001</v>
      </c>
      <c r="L155" s="330">
        <v>0.14000000000000001</v>
      </c>
      <c r="M155" s="330">
        <v>0.14000000000000001</v>
      </c>
      <c r="N155" s="330">
        <v>0.14000000000000001</v>
      </c>
      <c r="O155" s="332">
        <v>0.14000000000000001</v>
      </c>
      <c r="P155" s="291"/>
      <c r="Q155" s="330"/>
      <c r="R155" s="330"/>
      <c r="S155" s="330"/>
      <c r="T155" s="330"/>
      <c r="U155" s="308">
        <v>1.18</v>
      </c>
      <c r="V155" s="330">
        <v>1.18</v>
      </c>
      <c r="W155" s="330">
        <v>0.14000000000000001</v>
      </c>
      <c r="X155" s="330">
        <v>0.14000000000000001</v>
      </c>
      <c r="Y155" s="330">
        <v>0.14000000000000001</v>
      </c>
      <c r="Z155" s="330">
        <v>0.14000000000000001</v>
      </c>
      <c r="AA155" s="330">
        <v>0.14000000000000001</v>
      </c>
      <c r="AB155" s="332">
        <v>0.14000000000000001</v>
      </c>
      <c r="AC155" s="291"/>
      <c r="AD155" s="330"/>
      <c r="AE155" s="330"/>
      <c r="AF155" s="330"/>
      <c r="AG155" s="330"/>
      <c r="AH155" s="308">
        <v>1.18</v>
      </c>
      <c r="AI155" s="330">
        <v>1.18</v>
      </c>
      <c r="AJ155" s="330">
        <v>0.14000000000000001</v>
      </c>
      <c r="AK155" s="330">
        <v>0.14000000000000001</v>
      </c>
      <c r="AL155" s="330">
        <v>0.14000000000000001</v>
      </c>
      <c r="AM155" s="330">
        <v>0.14000000000000001</v>
      </c>
      <c r="AN155" s="330">
        <v>0.14000000000000001</v>
      </c>
      <c r="AO155" s="332">
        <v>0.14000000000000001</v>
      </c>
    </row>
    <row r="156" spans="1:41" customFormat="1" ht="16">
      <c r="A156" s="284"/>
      <c r="B156" s="333" t="s">
        <v>7170</v>
      </c>
      <c r="C156" s="334"/>
      <c r="D156" s="335"/>
      <c r="E156" s="336"/>
      <c r="F156" s="336"/>
      <c r="G156" s="336"/>
      <c r="H156" s="305">
        <v>28.762</v>
      </c>
      <c r="I156" s="337">
        <v>38.927</v>
      </c>
      <c r="J156" s="336">
        <v>44.488999999999997</v>
      </c>
      <c r="K156" s="336">
        <v>48.271999999999998</v>
      </c>
      <c r="L156" s="336">
        <v>48.942999999999998</v>
      </c>
      <c r="M156" s="336">
        <v>49.337000000000003</v>
      </c>
      <c r="N156" s="336">
        <v>49.774999999999999</v>
      </c>
      <c r="O156" s="338">
        <v>50.113</v>
      </c>
      <c r="P156" s="291"/>
      <c r="Q156" s="336"/>
      <c r="R156" s="336"/>
      <c r="S156" s="336"/>
      <c r="T156" s="336"/>
      <c r="U156" s="308">
        <v>28.762</v>
      </c>
      <c r="V156" s="336">
        <v>38.970999999999997</v>
      </c>
      <c r="W156" s="336">
        <v>44.564</v>
      </c>
      <c r="X156" s="336">
        <v>48.371000000000002</v>
      </c>
      <c r="Y156" s="336">
        <v>48.970999999999997</v>
      </c>
      <c r="Z156" s="336">
        <v>49.301000000000002</v>
      </c>
      <c r="AA156" s="336">
        <v>49.66</v>
      </c>
      <c r="AB156" s="338">
        <v>49.914999999999999</v>
      </c>
      <c r="AC156" s="291"/>
      <c r="AD156" s="336"/>
      <c r="AE156" s="336"/>
      <c r="AF156" s="336"/>
      <c r="AG156" s="336"/>
      <c r="AH156" s="308">
        <v>28.762</v>
      </c>
      <c r="AI156" s="336">
        <v>38.33</v>
      </c>
      <c r="AJ156" s="336">
        <v>40.573</v>
      </c>
      <c r="AK156" s="336">
        <v>43.654000000000003</v>
      </c>
      <c r="AL156" s="336">
        <v>43.616999999999997</v>
      </c>
      <c r="AM156" s="336">
        <v>43.91</v>
      </c>
      <c r="AN156" s="336">
        <v>45.844000000000001</v>
      </c>
      <c r="AO156" s="338">
        <v>47.829000000000001</v>
      </c>
    </row>
    <row r="157" spans="1:41" customFormat="1" ht="16">
      <c r="A157" s="284"/>
      <c r="B157" s="309" t="s">
        <v>7215</v>
      </c>
      <c r="C157" s="310"/>
      <c r="D157" s="311"/>
      <c r="E157" s="312"/>
      <c r="F157" s="312"/>
      <c r="G157" s="312"/>
      <c r="H157" s="339">
        <v>24.012</v>
      </c>
      <c r="I157" s="313">
        <v>33.46</v>
      </c>
      <c r="J157" s="312">
        <v>35.72</v>
      </c>
      <c r="K157" s="312">
        <v>38.869999999999997</v>
      </c>
      <c r="L157" s="312">
        <v>38.869999999999997</v>
      </c>
      <c r="M157" s="312">
        <v>38.869999999999997</v>
      </c>
      <c r="N157" s="312">
        <v>38.869999999999997</v>
      </c>
      <c r="O157" s="314">
        <v>38.869999999999997</v>
      </c>
      <c r="P157" s="291"/>
      <c r="Q157" s="312"/>
      <c r="R157" s="312"/>
      <c r="S157" s="312"/>
      <c r="T157" s="312"/>
      <c r="U157" s="340">
        <v>24.012</v>
      </c>
      <c r="V157" s="312">
        <v>33.46</v>
      </c>
      <c r="W157" s="312">
        <v>35.72</v>
      </c>
      <c r="X157" s="312">
        <v>38.869999999999997</v>
      </c>
      <c r="Y157" s="312">
        <v>38.869999999999997</v>
      </c>
      <c r="Z157" s="312">
        <v>38.869999999999997</v>
      </c>
      <c r="AA157" s="312">
        <v>38.869999999999997</v>
      </c>
      <c r="AB157" s="314">
        <v>38.869999999999997</v>
      </c>
      <c r="AC157" s="291"/>
      <c r="AD157" s="312"/>
      <c r="AE157" s="312"/>
      <c r="AF157" s="312"/>
      <c r="AG157" s="312"/>
      <c r="AH157" s="340">
        <v>24.012</v>
      </c>
      <c r="AI157" s="312">
        <v>33.46</v>
      </c>
      <c r="AJ157" s="312">
        <v>35.72</v>
      </c>
      <c r="AK157" s="312">
        <v>38.869999999999997</v>
      </c>
      <c r="AL157" s="312">
        <v>38.869999999999997</v>
      </c>
      <c r="AM157" s="312">
        <v>38.869999999999997</v>
      </c>
      <c r="AN157" s="312">
        <v>38.869999999999997</v>
      </c>
      <c r="AO157" s="314">
        <v>38.869999999999997</v>
      </c>
    </row>
    <row r="158" spans="1:41" customFormat="1" ht="16">
      <c r="A158" s="284"/>
      <c r="B158" s="315" t="s">
        <v>7216</v>
      </c>
      <c r="C158" s="316"/>
      <c r="D158" s="317"/>
      <c r="E158" s="162"/>
      <c r="F158" s="162"/>
      <c r="G158" s="162"/>
      <c r="H158" s="341">
        <v>0.25</v>
      </c>
      <c r="I158" s="164">
        <v>0.25</v>
      </c>
      <c r="J158" s="162">
        <v>0.25</v>
      </c>
      <c r="K158" s="162">
        <v>0.25</v>
      </c>
      <c r="L158" s="162">
        <v>0.25</v>
      </c>
      <c r="M158" s="162">
        <v>0.25</v>
      </c>
      <c r="N158" s="162">
        <v>0.25</v>
      </c>
      <c r="O158" s="318">
        <v>0.25</v>
      </c>
      <c r="P158" s="291"/>
      <c r="Q158" s="162"/>
      <c r="R158" s="162"/>
      <c r="S158" s="162"/>
      <c r="T158" s="162"/>
      <c r="U158" s="342">
        <v>0.25</v>
      </c>
      <c r="V158" s="162">
        <v>0.25</v>
      </c>
      <c r="W158" s="162">
        <v>0.25</v>
      </c>
      <c r="X158" s="162">
        <v>0.25</v>
      </c>
      <c r="Y158" s="162">
        <v>0.25</v>
      </c>
      <c r="Z158" s="162">
        <v>0.25</v>
      </c>
      <c r="AA158" s="162">
        <v>0.25</v>
      </c>
      <c r="AB158" s="318">
        <v>0.25</v>
      </c>
      <c r="AC158" s="291"/>
      <c r="AD158" s="162"/>
      <c r="AE158" s="162"/>
      <c r="AF158" s="162"/>
      <c r="AG158" s="162"/>
      <c r="AH158" s="342">
        <v>0.25</v>
      </c>
      <c r="AI158" s="162">
        <v>0.25</v>
      </c>
      <c r="AJ158" s="162">
        <v>0.153</v>
      </c>
      <c r="AK158" s="162">
        <v>5.6000000000000001E-2</v>
      </c>
      <c r="AL158" s="162">
        <v>8.0000000000000002E-3</v>
      </c>
      <c r="AM158" s="162">
        <v>8.0000000000000002E-3</v>
      </c>
      <c r="AN158" s="162">
        <v>8.0000000000000002E-3</v>
      </c>
      <c r="AO158" s="318">
        <v>8.0000000000000002E-3</v>
      </c>
    </row>
    <row r="159" spans="1:41" customFormat="1" ht="16">
      <c r="A159" s="284"/>
      <c r="B159" s="319" t="s">
        <v>7217</v>
      </c>
      <c r="C159" s="320"/>
      <c r="D159" s="321"/>
      <c r="E159" s="322"/>
      <c r="F159" s="322"/>
      <c r="G159" s="322"/>
      <c r="H159" s="305">
        <v>4.5</v>
      </c>
      <c r="I159" s="323">
        <v>5.0970000000000004</v>
      </c>
      <c r="J159" s="322">
        <v>8.3190000000000008</v>
      </c>
      <c r="K159" s="322">
        <v>8.9250000000000007</v>
      </c>
      <c r="L159" s="322">
        <v>9.5830000000000002</v>
      </c>
      <c r="M159" s="322">
        <v>10.084</v>
      </c>
      <c r="N159" s="322">
        <v>10.589</v>
      </c>
      <c r="O159" s="324">
        <v>10.941000000000001</v>
      </c>
      <c r="P159" s="291"/>
      <c r="Q159" s="322"/>
      <c r="R159" s="322"/>
      <c r="S159" s="322"/>
      <c r="T159" s="322"/>
      <c r="U159" s="308">
        <v>4.5</v>
      </c>
      <c r="V159" s="322">
        <v>5.141</v>
      </c>
      <c r="W159" s="322">
        <v>8.3940000000000001</v>
      </c>
      <c r="X159" s="322">
        <v>9.0229999999999997</v>
      </c>
      <c r="Y159" s="322">
        <v>9.6120000000000001</v>
      </c>
      <c r="Z159" s="322">
        <v>10.048999999999999</v>
      </c>
      <c r="AA159" s="322">
        <v>10.473000000000001</v>
      </c>
      <c r="AB159" s="324">
        <v>10.743</v>
      </c>
      <c r="AC159" s="291"/>
      <c r="AD159" s="322"/>
      <c r="AE159" s="322"/>
      <c r="AF159" s="322"/>
      <c r="AG159" s="322"/>
      <c r="AH159" s="308">
        <v>4.5</v>
      </c>
      <c r="AI159" s="322">
        <v>4.5</v>
      </c>
      <c r="AJ159" s="322">
        <v>4.5</v>
      </c>
      <c r="AK159" s="322">
        <v>4.5</v>
      </c>
      <c r="AL159" s="322">
        <v>4.5</v>
      </c>
      <c r="AM159" s="322">
        <v>4.5</v>
      </c>
      <c r="AN159" s="322">
        <v>4.5</v>
      </c>
      <c r="AO159" s="324">
        <v>4.5</v>
      </c>
    </row>
    <row r="160" spans="1:41" customFormat="1" ht="16">
      <c r="A160" s="284"/>
      <c r="B160" s="315" t="s">
        <v>7218</v>
      </c>
      <c r="C160" s="316"/>
      <c r="D160" s="317"/>
      <c r="E160" s="162"/>
      <c r="F160" s="162"/>
      <c r="G160" s="162"/>
      <c r="H160" s="305"/>
      <c r="I160" s="164"/>
      <c r="J160" s="162"/>
      <c r="K160" s="162"/>
      <c r="L160" s="162"/>
      <c r="M160" s="162"/>
      <c r="N160" s="162"/>
      <c r="O160" s="318"/>
      <c r="P160" s="291"/>
      <c r="Q160" s="162"/>
      <c r="R160" s="162"/>
      <c r="S160" s="162"/>
      <c r="T160" s="162"/>
      <c r="U160" s="308"/>
      <c r="V160" s="162"/>
      <c r="W160" s="162"/>
      <c r="X160" s="162"/>
      <c r="Y160" s="162"/>
      <c r="Z160" s="162"/>
      <c r="AA160" s="162"/>
      <c r="AB160" s="318"/>
      <c r="AC160" s="291"/>
      <c r="AD160" s="162"/>
      <c r="AE160" s="162"/>
      <c r="AF160" s="162"/>
      <c r="AG160" s="162"/>
      <c r="AH160" s="308"/>
      <c r="AI160" s="162"/>
      <c r="AJ160" s="162"/>
      <c r="AK160" s="162"/>
      <c r="AL160" s="162"/>
      <c r="AM160" s="162">
        <v>0.4</v>
      </c>
      <c r="AN160" s="162">
        <v>2.4</v>
      </c>
      <c r="AO160" s="318">
        <v>4.4000000000000004</v>
      </c>
    </row>
    <row r="161" spans="1:41" customFormat="1" ht="16">
      <c r="A161" s="284"/>
      <c r="B161" s="293" t="s">
        <v>7171</v>
      </c>
      <c r="C161" s="294"/>
      <c r="D161" s="295"/>
      <c r="E161" s="296"/>
      <c r="F161" s="296"/>
      <c r="G161" s="296"/>
      <c r="H161" s="305">
        <v>23.116</v>
      </c>
      <c r="I161" s="298">
        <v>27.45</v>
      </c>
      <c r="J161" s="296">
        <v>26.75</v>
      </c>
      <c r="K161" s="296">
        <v>21.8</v>
      </c>
      <c r="L161" s="296">
        <v>19.718</v>
      </c>
      <c r="M161" s="296">
        <v>17.614999999999998</v>
      </c>
      <c r="N161" s="296">
        <v>13.407999999999999</v>
      </c>
      <c r="O161" s="299">
        <v>13.407999999999999</v>
      </c>
      <c r="P161" s="291"/>
      <c r="Q161" s="296"/>
      <c r="R161" s="296"/>
      <c r="S161" s="296"/>
      <c r="T161" s="296"/>
      <c r="U161" s="308">
        <v>23.116</v>
      </c>
      <c r="V161" s="296">
        <v>27.45</v>
      </c>
      <c r="W161" s="296">
        <v>26.75</v>
      </c>
      <c r="X161" s="296">
        <v>21.8</v>
      </c>
      <c r="Y161" s="296">
        <v>19.718</v>
      </c>
      <c r="Z161" s="296">
        <v>17.614999999999998</v>
      </c>
      <c r="AA161" s="296">
        <v>13.407999999999999</v>
      </c>
      <c r="AB161" s="299">
        <v>13.407999999999999</v>
      </c>
      <c r="AC161" s="291"/>
      <c r="AD161" s="296"/>
      <c r="AE161" s="296"/>
      <c r="AF161" s="296"/>
      <c r="AG161" s="296"/>
      <c r="AH161" s="308">
        <v>23.116</v>
      </c>
      <c r="AI161" s="296">
        <v>27.45</v>
      </c>
      <c r="AJ161" s="296">
        <v>28.15</v>
      </c>
      <c r="AK161" s="296">
        <v>29.2</v>
      </c>
      <c r="AL161" s="296">
        <v>29.2</v>
      </c>
      <c r="AM161" s="296">
        <v>30.7</v>
      </c>
      <c r="AN161" s="296">
        <v>32.200000000000003</v>
      </c>
      <c r="AO161" s="299">
        <v>33.700000000000003</v>
      </c>
    </row>
    <row r="162" spans="1:41" customFormat="1" ht="16">
      <c r="A162" s="284"/>
      <c r="B162" s="343" t="s">
        <v>7189</v>
      </c>
      <c r="C162" s="344"/>
      <c r="D162" s="303"/>
      <c r="E162" s="304"/>
      <c r="F162" s="304"/>
      <c r="G162" s="304"/>
      <c r="H162" s="305">
        <v>8.8049999999999997</v>
      </c>
      <c r="I162" s="306">
        <v>12.622</v>
      </c>
      <c r="J162" s="304">
        <v>20.85</v>
      </c>
      <c r="K162" s="304">
        <v>32.65</v>
      </c>
      <c r="L162" s="304">
        <v>36.177</v>
      </c>
      <c r="M162" s="304">
        <v>40.487000000000002</v>
      </c>
      <c r="N162" s="304">
        <v>42.473999999999997</v>
      </c>
      <c r="O162" s="307">
        <v>44.466000000000001</v>
      </c>
      <c r="P162" s="291"/>
      <c r="Q162" s="304"/>
      <c r="R162" s="304"/>
      <c r="S162" s="304"/>
      <c r="T162" s="304"/>
      <c r="U162" s="308">
        <v>8.8049999999999997</v>
      </c>
      <c r="V162" s="304">
        <v>15.727</v>
      </c>
      <c r="W162" s="304">
        <v>32.171999999999997</v>
      </c>
      <c r="X162" s="304">
        <v>55.802</v>
      </c>
      <c r="Y162" s="304">
        <v>62.856999999999999</v>
      </c>
      <c r="Z162" s="304">
        <v>71.477000000000004</v>
      </c>
      <c r="AA162" s="304">
        <v>75.450999999999993</v>
      </c>
      <c r="AB162" s="307">
        <v>79.435000000000002</v>
      </c>
      <c r="AC162" s="291"/>
      <c r="AD162" s="304"/>
      <c r="AE162" s="304"/>
      <c r="AF162" s="304"/>
      <c r="AG162" s="304"/>
      <c r="AH162" s="308">
        <v>8.8049999999999997</v>
      </c>
      <c r="AI162" s="304">
        <v>15.991</v>
      </c>
      <c r="AJ162" s="304">
        <v>42.53</v>
      </c>
      <c r="AK162" s="304">
        <v>68.83</v>
      </c>
      <c r="AL162" s="304">
        <v>80.715000000000003</v>
      </c>
      <c r="AM162" s="304">
        <v>94.706999999999994</v>
      </c>
      <c r="AN162" s="304">
        <v>103.739</v>
      </c>
      <c r="AO162" s="307">
        <v>119.18</v>
      </c>
    </row>
    <row r="163" spans="1:41" customFormat="1" ht="16">
      <c r="A163" s="284"/>
      <c r="B163" s="309" t="s">
        <v>7172</v>
      </c>
      <c r="C163" s="310"/>
      <c r="D163" s="311"/>
      <c r="E163" s="312"/>
      <c r="F163" s="312"/>
      <c r="G163" s="312"/>
      <c r="H163" s="339">
        <v>1.7849999999999999</v>
      </c>
      <c r="I163" s="313">
        <v>1.82</v>
      </c>
      <c r="J163" s="312">
        <v>1.883</v>
      </c>
      <c r="K163" s="312">
        <v>1.9279999999999999</v>
      </c>
      <c r="L163" s="312">
        <v>1.9279999999999999</v>
      </c>
      <c r="M163" s="312">
        <v>1.9279999999999999</v>
      </c>
      <c r="N163" s="312">
        <v>1.9279999999999999</v>
      </c>
      <c r="O163" s="314">
        <v>1.9279999999999999</v>
      </c>
      <c r="P163" s="291"/>
      <c r="Q163" s="312"/>
      <c r="R163" s="312"/>
      <c r="S163" s="312"/>
      <c r="T163" s="312"/>
      <c r="U163" s="340">
        <v>1.7849999999999999</v>
      </c>
      <c r="V163" s="312">
        <v>1.85</v>
      </c>
      <c r="W163" s="312">
        <v>1.9650000000000001</v>
      </c>
      <c r="X163" s="312">
        <v>2.085</v>
      </c>
      <c r="Y163" s="312">
        <v>2.085</v>
      </c>
      <c r="Z163" s="312">
        <v>2.085</v>
      </c>
      <c r="AA163" s="312">
        <v>2.085</v>
      </c>
      <c r="AB163" s="314">
        <v>2.085</v>
      </c>
      <c r="AC163" s="291"/>
      <c r="AD163" s="312"/>
      <c r="AE163" s="312"/>
      <c r="AF163" s="312"/>
      <c r="AG163" s="312"/>
      <c r="AH163" s="340">
        <v>1.7849999999999999</v>
      </c>
      <c r="AI163" s="312">
        <v>1.85</v>
      </c>
      <c r="AJ163" s="312">
        <v>1.9650000000000001</v>
      </c>
      <c r="AK163" s="312">
        <v>2.085</v>
      </c>
      <c r="AL163" s="312">
        <v>2.085</v>
      </c>
      <c r="AM163" s="312">
        <v>2.085</v>
      </c>
      <c r="AN163" s="312">
        <v>2.085</v>
      </c>
      <c r="AO163" s="314">
        <v>2.085</v>
      </c>
    </row>
    <row r="164" spans="1:41" customFormat="1" ht="16">
      <c r="A164" s="284"/>
      <c r="B164" s="345" t="s">
        <v>7219</v>
      </c>
      <c r="C164" s="346"/>
      <c r="D164" s="347"/>
      <c r="E164" s="348"/>
      <c r="F164" s="348"/>
      <c r="G164" s="348"/>
      <c r="H164" s="349">
        <v>1.0680000000000001</v>
      </c>
      <c r="I164" s="350">
        <v>1.99</v>
      </c>
      <c r="J164" s="348">
        <v>4.8650000000000002</v>
      </c>
      <c r="K164" s="348">
        <v>9.4700000000000006</v>
      </c>
      <c r="L164" s="348">
        <v>10.49</v>
      </c>
      <c r="M164" s="348">
        <v>11.77</v>
      </c>
      <c r="N164" s="348">
        <v>12.195</v>
      </c>
      <c r="O164" s="351">
        <v>12.625</v>
      </c>
      <c r="P164" s="291"/>
      <c r="Q164" s="348"/>
      <c r="R164" s="348"/>
      <c r="S164" s="348"/>
      <c r="T164" s="348"/>
      <c r="U164" s="352">
        <v>1.0680000000000001</v>
      </c>
      <c r="V164" s="348">
        <v>2.7650000000000001</v>
      </c>
      <c r="W164" s="348">
        <v>8.5150000000000006</v>
      </c>
      <c r="X164" s="348">
        <v>17.725000000000001</v>
      </c>
      <c r="Y164" s="348">
        <v>19.765000000000001</v>
      </c>
      <c r="Z164" s="348">
        <v>22.324999999999999</v>
      </c>
      <c r="AA164" s="348">
        <v>23.175000000000001</v>
      </c>
      <c r="AB164" s="351">
        <v>24.035</v>
      </c>
      <c r="AC164" s="291"/>
      <c r="AD164" s="348"/>
      <c r="AE164" s="348"/>
      <c r="AF164" s="348"/>
      <c r="AG164" s="348"/>
      <c r="AH164" s="352">
        <v>1.0680000000000001</v>
      </c>
      <c r="AI164" s="348">
        <v>2.7650000000000001</v>
      </c>
      <c r="AJ164" s="348">
        <v>12.35</v>
      </c>
      <c r="AK164" s="348">
        <v>21.954999999999998</v>
      </c>
      <c r="AL164" s="348">
        <v>24.504999999999999</v>
      </c>
      <c r="AM164" s="348">
        <v>29.114999999999998</v>
      </c>
      <c r="AN164" s="348">
        <v>31.664999999999999</v>
      </c>
      <c r="AO164" s="351">
        <v>34.234999999999999</v>
      </c>
    </row>
    <row r="165" spans="1:41" customFormat="1" ht="16">
      <c r="A165" s="284"/>
      <c r="B165" s="327" t="s">
        <v>7220</v>
      </c>
      <c r="C165" s="328"/>
      <c r="D165" s="329"/>
      <c r="E165" s="330"/>
      <c r="F165" s="330"/>
      <c r="G165" s="330"/>
      <c r="H165" s="305">
        <v>4.5019999999999998</v>
      </c>
      <c r="I165" s="331">
        <v>7.2119999999999997</v>
      </c>
      <c r="J165" s="330">
        <v>12.311999999999999</v>
      </c>
      <c r="K165" s="330">
        <v>19.312000000000001</v>
      </c>
      <c r="L165" s="330">
        <v>21.736999999999998</v>
      </c>
      <c r="M165" s="330">
        <v>24.675000000000001</v>
      </c>
      <c r="N165" s="330">
        <v>26.143000000000001</v>
      </c>
      <c r="O165" s="332">
        <v>27.611999999999998</v>
      </c>
      <c r="P165" s="291"/>
      <c r="Q165" s="330"/>
      <c r="R165" s="330"/>
      <c r="S165" s="330"/>
      <c r="T165" s="330"/>
      <c r="U165" s="308">
        <v>4.5019999999999998</v>
      </c>
      <c r="V165" s="330">
        <v>9.3620000000000001</v>
      </c>
      <c r="W165" s="330">
        <v>19.562000000000001</v>
      </c>
      <c r="X165" s="330">
        <v>33.561999999999998</v>
      </c>
      <c r="Y165" s="330">
        <v>38.411999999999999</v>
      </c>
      <c r="Z165" s="330">
        <v>44.286999999999999</v>
      </c>
      <c r="AA165" s="330">
        <v>47.225000000000001</v>
      </c>
      <c r="AB165" s="332">
        <v>50.161999999999999</v>
      </c>
      <c r="AC165" s="291"/>
      <c r="AD165" s="330"/>
      <c r="AE165" s="330"/>
      <c r="AF165" s="330"/>
      <c r="AG165" s="330"/>
      <c r="AH165" s="308">
        <v>4.5019999999999998</v>
      </c>
      <c r="AI165" s="330">
        <v>9.3620000000000001</v>
      </c>
      <c r="AJ165" s="330">
        <v>25.259</v>
      </c>
      <c r="AK165" s="330">
        <v>41.155999999999999</v>
      </c>
      <c r="AL165" s="330">
        <v>49.475999999999999</v>
      </c>
      <c r="AM165" s="330">
        <v>57.796999999999997</v>
      </c>
      <c r="AN165" s="330">
        <v>63.591999999999999</v>
      </c>
      <c r="AO165" s="332">
        <v>74.941000000000003</v>
      </c>
    </row>
    <row r="166" spans="1:41" customFormat="1" ht="16">
      <c r="A166" s="284"/>
      <c r="B166" s="315" t="s">
        <v>7221</v>
      </c>
      <c r="C166" s="316"/>
      <c r="D166" s="317"/>
      <c r="E166" s="162"/>
      <c r="F166" s="162"/>
      <c r="G166" s="162"/>
      <c r="H166" s="353">
        <v>1.1950000000000001</v>
      </c>
      <c r="I166" s="164">
        <v>1.345</v>
      </c>
      <c r="J166" s="162">
        <v>1.5349999999999999</v>
      </c>
      <c r="K166" s="162">
        <v>1.6850000000000001</v>
      </c>
      <c r="L166" s="162">
        <v>1.7669999999999999</v>
      </c>
      <c r="M166" s="162">
        <v>1.86</v>
      </c>
      <c r="N166" s="162">
        <v>1.9530000000000001</v>
      </c>
      <c r="O166" s="318">
        <v>2.0470000000000002</v>
      </c>
      <c r="P166" s="291"/>
      <c r="Q166" s="162"/>
      <c r="R166" s="162"/>
      <c r="S166" s="162"/>
      <c r="T166" s="162"/>
      <c r="U166" s="354">
        <v>1.1950000000000001</v>
      </c>
      <c r="V166" s="162">
        <v>1.4950000000000001</v>
      </c>
      <c r="W166" s="162">
        <v>1.875</v>
      </c>
      <c r="X166" s="162">
        <v>2.1749999999999998</v>
      </c>
      <c r="Y166" s="162">
        <v>2.34</v>
      </c>
      <c r="Z166" s="162">
        <v>2.5249999999999999</v>
      </c>
      <c r="AA166" s="162">
        <v>2.7109999999999999</v>
      </c>
      <c r="AB166" s="318">
        <v>2.8980000000000001</v>
      </c>
      <c r="AC166" s="291"/>
      <c r="AD166" s="162"/>
      <c r="AE166" s="162"/>
      <c r="AF166" s="162"/>
      <c r="AG166" s="162"/>
      <c r="AH166" s="354">
        <v>1.1950000000000001</v>
      </c>
      <c r="AI166" s="162">
        <v>1.7589999999999999</v>
      </c>
      <c r="AJ166" s="162">
        <v>2.7010000000000001</v>
      </c>
      <c r="AK166" s="162">
        <v>3.379</v>
      </c>
      <c r="AL166" s="162">
        <v>4.3940000000000001</v>
      </c>
      <c r="AM166" s="162">
        <v>5.4560000000000004</v>
      </c>
      <c r="AN166" s="162">
        <v>6.1429999999999998</v>
      </c>
      <c r="AO166" s="318">
        <v>7.6639999999999997</v>
      </c>
    </row>
    <row r="167" spans="1:41" customFormat="1" ht="16">
      <c r="A167" s="284"/>
      <c r="B167" s="319" t="s">
        <v>7222</v>
      </c>
      <c r="C167" s="320"/>
      <c r="D167" s="321"/>
      <c r="E167" s="322"/>
      <c r="F167" s="322"/>
      <c r="G167" s="322"/>
      <c r="H167" s="305"/>
      <c r="I167" s="323"/>
      <c r="J167" s="322"/>
      <c r="K167" s="322"/>
      <c r="L167" s="322"/>
      <c r="M167" s="322"/>
      <c r="N167" s="322"/>
      <c r="O167" s="324"/>
      <c r="P167" s="291"/>
      <c r="Q167" s="322"/>
      <c r="R167" s="322"/>
      <c r="S167" s="322"/>
      <c r="T167" s="322"/>
      <c r="U167" s="308"/>
      <c r="V167" s="322"/>
      <c r="W167" s="322"/>
      <c r="X167" s="322"/>
      <c r="Y167" s="322"/>
      <c r="Z167" s="322"/>
      <c r="AA167" s="322"/>
      <c r="AB167" s="324"/>
      <c r="AC167" s="291"/>
      <c r="AD167" s="322"/>
      <c r="AE167" s="322"/>
      <c r="AF167" s="322"/>
      <c r="AG167" s="322"/>
      <c r="AH167" s="308"/>
      <c r="AI167" s="322"/>
      <c r="AJ167" s="322"/>
      <c r="AK167" s="322"/>
      <c r="AL167" s="322">
        <v>0.1</v>
      </c>
      <c r="AM167" s="322">
        <v>0.6</v>
      </c>
      <c r="AN167" s="322">
        <v>1.1000000000000001</v>
      </c>
      <c r="AO167" s="324">
        <v>1.6</v>
      </c>
    </row>
    <row r="168" spans="1:41" customFormat="1" ht="16">
      <c r="A168" s="284"/>
      <c r="B168" s="315" t="s">
        <v>7223</v>
      </c>
      <c r="C168" s="316"/>
      <c r="D168" s="317"/>
      <c r="E168" s="162"/>
      <c r="F168" s="162"/>
      <c r="G168" s="162"/>
      <c r="H168" s="341"/>
      <c r="I168" s="164"/>
      <c r="J168" s="162"/>
      <c r="K168" s="162"/>
      <c r="L168" s="162"/>
      <c r="M168" s="162"/>
      <c r="N168" s="162"/>
      <c r="O168" s="318"/>
      <c r="P168" s="291"/>
      <c r="Q168" s="162"/>
      <c r="R168" s="162"/>
      <c r="S168" s="162"/>
      <c r="T168" s="162"/>
      <c r="U168" s="342"/>
      <c r="V168" s="162"/>
      <c r="W168" s="162"/>
      <c r="X168" s="162"/>
      <c r="Y168" s="162"/>
      <c r="Z168" s="162"/>
      <c r="AA168" s="162"/>
      <c r="AB168" s="318"/>
      <c r="AC168" s="291"/>
      <c r="AD168" s="162"/>
      <c r="AE168" s="162"/>
      <c r="AF168" s="162"/>
      <c r="AG168" s="162"/>
      <c r="AH168" s="342"/>
      <c r="AI168" s="162"/>
      <c r="AJ168" s="162"/>
      <c r="AK168" s="162"/>
      <c r="AL168" s="162"/>
      <c r="AM168" s="162"/>
      <c r="AN168" s="162"/>
      <c r="AO168" s="318"/>
    </row>
    <row r="169" spans="1:41" customFormat="1" ht="16">
      <c r="A169" s="284"/>
      <c r="B169" s="355" t="s">
        <v>7224</v>
      </c>
      <c r="C169" s="356"/>
      <c r="D169" s="357"/>
      <c r="E169" s="358"/>
      <c r="F169" s="358"/>
      <c r="G169" s="358"/>
      <c r="H169" s="349">
        <v>0.255</v>
      </c>
      <c r="I169" s="359">
        <v>0.255</v>
      </c>
      <c r="J169" s="358">
        <v>0.255</v>
      </c>
      <c r="K169" s="358">
        <v>0.255</v>
      </c>
      <c r="L169" s="358">
        <v>0.255</v>
      </c>
      <c r="M169" s="358">
        <v>0.255</v>
      </c>
      <c r="N169" s="358">
        <v>0.255</v>
      </c>
      <c r="O169" s="360">
        <v>0.255</v>
      </c>
      <c r="P169" s="291"/>
      <c r="Q169" s="358"/>
      <c r="R169" s="358"/>
      <c r="S169" s="358"/>
      <c r="T169" s="358"/>
      <c r="U169" s="352">
        <v>0.255</v>
      </c>
      <c r="V169" s="358">
        <v>0.255</v>
      </c>
      <c r="W169" s="358">
        <v>0.255</v>
      </c>
      <c r="X169" s="358">
        <v>0.255</v>
      </c>
      <c r="Y169" s="358">
        <v>0.255</v>
      </c>
      <c r="Z169" s="358">
        <v>0.255</v>
      </c>
      <c r="AA169" s="358">
        <v>0.255</v>
      </c>
      <c r="AB169" s="360">
        <v>0.255</v>
      </c>
      <c r="AC169" s="291"/>
      <c r="AD169" s="358"/>
      <c r="AE169" s="358"/>
      <c r="AF169" s="358"/>
      <c r="AG169" s="358"/>
      <c r="AH169" s="352">
        <v>0.255</v>
      </c>
      <c r="AI169" s="358">
        <v>0.255</v>
      </c>
      <c r="AJ169" s="358">
        <v>0.255</v>
      </c>
      <c r="AK169" s="358">
        <v>0.255</v>
      </c>
      <c r="AL169" s="358">
        <v>0.255</v>
      </c>
      <c r="AM169" s="358">
        <v>0.255</v>
      </c>
      <c r="AN169" s="358">
        <v>0.255</v>
      </c>
      <c r="AO169" s="360">
        <v>0.255</v>
      </c>
    </row>
    <row r="170" spans="1:41" customFormat="1" ht="16">
      <c r="A170" s="284"/>
      <c r="B170" s="333" t="s">
        <v>7174</v>
      </c>
      <c r="C170" s="334"/>
      <c r="D170" s="335"/>
      <c r="E170" s="336"/>
      <c r="F170" s="336"/>
      <c r="G170" s="336"/>
      <c r="H170" s="305">
        <v>0.215</v>
      </c>
      <c r="I170" s="337">
        <v>0.215</v>
      </c>
      <c r="J170" s="336">
        <v>0.215</v>
      </c>
      <c r="K170" s="336">
        <v>0.215</v>
      </c>
      <c r="L170" s="336">
        <v>0.215</v>
      </c>
      <c r="M170" s="336">
        <v>0.215</v>
      </c>
      <c r="N170" s="336">
        <v>0.215</v>
      </c>
      <c r="O170" s="338">
        <v>0.215</v>
      </c>
      <c r="P170" s="291"/>
      <c r="Q170" s="336"/>
      <c r="R170" s="336"/>
      <c r="S170" s="336"/>
      <c r="T170" s="336"/>
      <c r="U170" s="308">
        <v>0.215</v>
      </c>
      <c r="V170" s="336">
        <v>0.215</v>
      </c>
      <c r="W170" s="336">
        <v>0.215</v>
      </c>
      <c r="X170" s="336">
        <v>0.215</v>
      </c>
      <c r="Y170" s="336">
        <v>0.215</v>
      </c>
      <c r="Z170" s="336">
        <v>0.215</v>
      </c>
      <c r="AA170" s="336">
        <v>0.215</v>
      </c>
      <c r="AB170" s="338">
        <v>0.215</v>
      </c>
      <c r="AC170" s="291"/>
      <c r="AD170" s="336"/>
      <c r="AE170" s="336"/>
      <c r="AF170" s="336"/>
      <c r="AG170" s="336"/>
      <c r="AH170" s="308">
        <v>0.215</v>
      </c>
      <c r="AI170" s="336">
        <v>0.215</v>
      </c>
      <c r="AJ170" s="336">
        <v>0.215</v>
      </c>
      <c r="AK170" s="336">
        <v>0.215</v>
      </c>
      <c r="AL170" s="336">
        <v>0.215</v>
      </c>
      <c r="AM170" s="336">
        <v>0.215</v>
      </c>
      <c r="AN170" s="336">
        <v>0.215</v>
      </c>
      <c r="AO170" s="338">
        <v>0.215</v>
      </c>
    </row>
    <row r="171" spans="1:41" customFormat="1" ht="16">
      <c r="A171" s="284"/>
      <c r="B171" s="293" t="s">
        <v>7225</v>
      </c>
      <c r="C171" s="294"/>
      <c r="D171" s="295"/>
      <c r="E171" s="296"/>
      <c r="F171" s="296"/>
      <c r="G171" s="296"/>
      <c r="H171" s="361">
        <v>4.7</v>
      </c>
      <c r="I171" s="298">
        <v>4.7</v>
      </c>
      <c r="J171" s="296">
        <v>4.7</v>
      </c>
      <c r="K171" s="296">
        <v>4.7</v>
      </c>
      <c r="L171" s="296">
        <v>4.7</v>
      </c>
      <c r="M171" s="296">
        <v>4.7</v>
      </c>
      <c r="N171" s="296">
        <v>4.7</v>
      </c>
      <c r="O171" s="299">
        <v>4.7</v>
      </c>
      <c r="P171" s="291"/>
      <c r="Q171" s="296"/>
      <c r="R171" s="296"/>
      <c r="S171" s="296"/>
      <c r="T171" s="296"/>
      <c r="U171" s="362">
        <v>4.7</v>
      </c>
      <c r="V171" s="296">
        <v>4.7</v>
      </c>
      <c r="W171" s="296">
        <v>4.7</v>
      </c>
      <c r="X171" s="296">
        <v>4.7</v>
      </c>
      <c r="Y171" s="296">
        <v>4.7</v>
      </c>
      <c r="Z171" s="296">
        <v>4.7</v>
      </c>
      <c r="AA171" s="296">
        <v>4.7</v>
      </c>
      <c r="AB171" s="299">
        <v>4.7</v>
      </c>
      <c r="AC171" s="291"/>
      <c r="AD171" s="296"/>
      <c r="AE171" s="296"/>
      <c r="AF171" s="296"/>
      <c r="AG171" s="296"/>
      <c r="AH171" s="362">
        <v>4.7</v>
      </c>
      <c r="AI171" s="296">
        <v>4.7</v>
      </c>
      <c r="AJ171" s="296">
        <v>4.7009999999999996</v>
      </c>
      <c r="AK171" s="296">
        <v>4.7039999999999997</v>
      </c>
      <c r="AL171" s="296">
        <v>4.7069999999999999</v>
      </c>
      <c r="AM171" s="296">
        <v>4.71</v>
      </c>
      <c r="AN171" s="296">
        <v>6.3</v>
      </c>
      <c r="AO171" s="299">
        <v>26.866</v>
      </c>
    </row>
    <row r="172" spans="1:41" customFormat="1" ht="16">
      <c r="A172" s="284"/>
      <c r="B172" s="363" t="s">
        <v>7226</v>
      </c>
      <c r="C172" s="364"/>
      <c r="D172" s="365">
        <v>288.52600000000001</v>
      </c>
      <c r="E172" s="366">
        <v>387.87400000000002</v>
      </c>
      <c r="F172" s="366">
        <v>496.71800000000002</v>
      </c>
      <c r="G172" s="366">
        <v>549.04700000000003</v>
      </c>
      <c r="H172" s="366">
        <v>559.548</v>
      </c>
      <c r="I172" s="367">
        <v>585.53899999999999</v>
      </c>
      <c r="J172" s="366">
        <v>613.61699999999996</v>
      </c>
      <c r="K172" s="366">
        <v>633.80899999999997</v>
      </c>
      <c r="L172" s="366">
        <v>659.26800000000003</v>
      </c>
      <c r="M172" s="366">
        <v>672.33299999999997</v>
      </c>
      <c r="N172" s="366">
        <v>683.61300000000006</v>
      </c>
      <c r="O172" s="368">
        <v>689.73800000000006</v>
      </c>
      <c r="P172" s="291"/>
      <c r="Q172" s="366">
        <v>288.52600000000001</v>
      </c>
      <c r="R172" s="366">
        <v>387.87400000000002</v>
      </c>
      <c r="S172" s="366">
        <v>496.71800000000002</v>
      </c>
      <c r="T172" s="366">
        <v>549.04700000000003</v>
      </c>
      <c r="U172" s="369">
        <v>559.54</v>
      </c>
      <c r="V172" s="366">
        <v>582.93200000000002</v>
      </c>
      <c r="W172" s="366">
        <v>610.29100000000005</v>
      </c>
      <c r="X172" s="366">
        <v>621.53599999999994</v>
      </c>
      <c r="Y172" s="366">
        <v>632.05499999999995</v>
      </c>
      <c r="Z172" s="366">
        <v>636.60799999999995</v>
      </c>
      <c r="AA172" s="366">
        <v>639.24599999999998</v>
      </c>
      <c r="AB172" s="368">
        <v>639.10299999999995</v>
      </c>
      <c r="AC172" s="291"/>
      <c r="AD172" s="366">
        <v>288.52600000000001</v>
      </c>
      <c r="AE172" s="366">
        <v>387.87400000000002</v>
      </c>
      <c r="AF172" s="366">
        <v>496.71800000000002</v>
      </c>
      <c r="AG172" s="366">
        <v>549.04700000000003</v>
      </c>
      <c r="AH172" s="369">
        <v>559.56200000000001</v>
      </c>
      <c r="AI172" s="366">
        <v>565.48</v>
      </c>
      <c r="AJ172" s="366">
        <v>571.41300000000001</v>
      </c>
      <c r="AK172" s="366">
        <v>565.29200000000003</v>
      </c>
      <c r="AL172" s="366">
        <v>560.70799999999997</v>
      </c>
      <c r="AM172" s="366">
        <v>553.41099999999994</v>
      </c>
      <c r="AN172" s="366">
        <v>547.08699999999999</v>
      </c>
      <c r="AO172" s="368">
        <v>542.65700000000004</v>
      </c>
    </row>
    <row r="173" spans="1:41" customFormat="1" ht="16">
      <c r="A173" s="284"/>
      <c r="B173" s="293" t="s">
        <v>7168</v>
      </c>
      <c r="C173" s="294"/>
      <c r="D173" s="295">
        <v>111.395</v>
      </c>
      <c r="E173" s="296">
        <v>148.791</v>
      </c>
      <c r="F173" s="296">
        <v>219.27600000000001</v>
      </c>
      <c r="G173" s="296">
        <v>236.58600000000001</v>
      </c>
      <c r="H173" s="297">
        <v>234.696</v>
      </c>
      <c r="I173" s="298">
        <v>246.34899999999999</v>
      </c>
      <c r="J173" s="296">
        <v>252.65100000000001</v>
      </c>
      <c r="K173" s="296">
        <v>238.642</v>
      </c>
      <c r="L173" s="296">
        <v>234.94300000000001</v>
      </c>
      <c r="M173" s="296">
        <v>231.08500000000001</v>
      </c>
      <c r="N173" s="296">
        <v>227.43700000000001</v>
      </c>
      <c r="O173" s="299">
        <v>223.48699999999999</v>
      </c>
      <c r="P173" s="291"/>
      <c r="Q173" s="296">
        <v>111.395</v>
      </c>
      <c r="R173" s="296">
        <v>148.791</v>
      </c>
      <c r="S173" s="296">
        <v>219.27600000000001</v>
      </c>
      <c r="T173" s="296">
        <v>236.58600000000001</v>
      </c>
      <c r="U173" s="300">
        <v>234.696</v>
      </c>
      <c r="V173" s="296">
        <v>246.137</v>
      </c>
      <c r="W173" s="296">
        <v>250.839</v>
      </c>
      <c r="X173" s="296">
        <v>236.17</v>
      </c>
      <c r="Y173" s="296">
        <v>232.15600000000001</v>
      </c>
      <c r="Z173" s="296">
        <v>227.22800000000001</v>
      </c>
      <c r="AA173" s="296">
        <v>222.864</v>
      </c>
      <c r="AB173" s="299">
        <v>218.05500000000001</v>
      </c>
      <c r="AC173" s="291"/>
      <c r="AD173" s="296">
        <v>111.395</v>
      </c>
      <c r="AE173" s="296">
        <v>148.791</v>
      </c>
      <c r="AF173" s="296">
        <v>219.27600000000001</v>
      </c>
      <c r="AG173" s="296">
        <v>236.58600000000001</v>
      </c>
      <c r="AH173" s="300">
        <v>234.68700000000001</v>
      </c>
      <c r="AI173" s="296">
        <v>240.27799999999999</v>
      </c>
      <c r="AJ173" s="296">
        <v>193.994</v>
      </c>
      <c r="AK173" s="296">
        <v>148.57599999999999</v>
      </c>
      <c r="AL173" s="296">
        <v>84.911000000000001</v>
      </c>
      <c r="AM173" s="296">
        <v>8.1649999999999991</v>
      </c>
      <c r="AN173" s="296"/>
      <c r="AO173" s="299"/>
    </row>
    <row r="174" spans="1:41" customFormat="1" ht="16">
      <c r="A174" s="284"/>
      <c r="B174" s="301" t="s">
        <v>7208</v>
      </c>
      <c r="C174" s="302"/>
      <c r="D174" s="303"/>
      <c r="E174" s="304"/>
      <c r="F174" s="304"/>
      <c r="G174" s="304"/>
      <c r="H174" s="305">
        <v>188.756</v>
      </c>
      <c r="I174" s="306">
        <v>152.09299999999999</v>
      </c>
      <c r="J174" s="304">
        <v>119.398</v>
      </c>
      <c r="K174" s="304">
        <v>112.75700000000001</v>
      </c>
      <c r="L174" s="304">
        <v>110.5</v>
      </c>
      <c r="M174" s="304">
        <v>108.51600000000001</v>
      </c>
      <c r="N174" s="304">
        <v>106.741</v>
      </c>
      <c r="O174" s="307">
        <v>104.66500000000001</v>
      </c>
      <c r="P174" s="291"/>
      <c r="Q174" s="304"/>
      <c r="R174" s="304"/>
      <c r="S174" s="304"/>
      <c r="T174" s="304"/>
      <c r="U174" s="308">
        <v>188.756</v>
      </c>
      <c r="V174" s="304">
        <v>151.88200000000001</v>
      </c>
      <c r="W174" s="304">
        <v>117.965</v>
      </c>
      <c r="X174" s="304">
        <v>110.825</v>
      </c>
      <c r="Y174" s="304">
        <v>108.477</v>
      </c>
      <c r="Z174" s="304">
        <v>105.875</v>
      </c>
      <c r="AA174" s="304">
        <v>103.06699999999999</v>
      </c>
      <c r="AB174" s="307">
        <v>100.69</v>
      </c>
      <c r="AC174" s="291"/>
      <c r="AD174" s="304"/>
      <c r="AE174" s="304"/>
      <c r="AF174" s="304"/>
      <c r="AG174" s="304"/>
      <c r="AH174" s="308">
        <v>188.74600000000001</v>
      </c>
      <c r="AI174" s="304">
        <v>154.78200000000001</v>
      </c>
      <c r="AJ174" s="304">
        <v>110.21899999999999</v>
      </c>
      <c r="AK174" s="304">
        <v>69.748999999999995</v>
      </c>
      <c r="AL174" s="304">
        <v>26.451000000000001</v>
      </c>
      <c r="AM174" s="304"/>
      <c r="AN174" s="304"/>
      <c r="AO174" s="307"/>
    </row>
    <row r="175" spans="1:41" customFormat="1" ht="16">
      <c r="A175" s="284"/>
      <c r="B175" s="309" t="s">
        <v>7209</v>
      </c>
      <c r="C175" s="310"/>
      <c r="D175" s="311"/>
      <c r="E175" s="312"/>
      <c r="F175" s="312"/>
      <c r="G175" s="312"/>
      <c r="H175" s="305">
        <v>22.338000000000001</v>
      </c>
      <c r="I175" s="313">
        <v>70.802000000000007</v>
      </c>
      <c r="J175" s="312">
        <v>107.322</v>
      </c>
      <c r="K175" s="312">
        <v>100.282</v>
      </c>
      <c r="L175" s="312">
        <v>98.905000000000001</v>
      </c>
      <c r="M175" s="312">
        <v>97.113</v>
      </c>
      <c r="N175" s="312">
        <v>95.320999999999998</v>
      </c>
      <c r="O175" s="314">
        <v>93.528999999999996</v>
      </c>
      <c r="P175" s="291"/>
      <c r="Q175" s="312"/>
      <c r="R175" s="312"/>
      <c r="S175" s="312"/>
      <c r="T175" s="312"/>
      <c r="U175" s="308">
        <v>22.338000000000001</v>
      </c>
      <c r="V175" s="312">
        <v>70.802000000000007</v>
      </c>
      <c r="W175" s="312">
        <v>106.943</v>
      </c>
      <c r="X175" s="312">
        <v>99.766999999999996</v>
      </c>
      <c r="Y175" s="312">
        <v>98.165999999999997</v>
      </c>
      <c r="Z175" s="312">
        <v>95.921999999999997</v>
      </c>
      <c r="AA175" s="312">
        <v>94.447000000000003</v>
      </c>
      <c r="AB175" s="314">
        <v>92.097999999999999</v>
      </c>
      <c r="AC175" s="291"/>
      <c r="AD175" s="312"/>
      <c r="AE175" s="312"/>
      <c r="AF175" s="312"/>
      <c r="AG175" s="312"/>
      <c r="AH175" s="308">
        <v>22.338000000000001</v>
      </c>
      <c r="AI175" s="312">
        <v>62.042000000000002</v>
      </c>
      <c r="AJ175" s="312">
        <v>57.86</v>
      </c>
      <c r="AK175" s="312">
        <v>53.482999999999997</v>
      </c>
      <c r="AL175" s="312">
        <v>50.24</v>
      </c>
      <c r="AM175" s="312">
        <v>1.107</v>
      </c>
      <c r="AN175" s="312"/>
      <c r="AO175" s="314"/>
    </row>
    <row r="176" spans="1:41" customFormat="1" ht="16">
      <c r="A176" s="284"/>
      <c r="B176" s="315" t="s">
        <v>7210</v>
      </c>
      <c r="C176" s="316"/>
      <c r="D176" s="317"/>
      <c r="E176" s="162"/>
      <c r="F176" s="162"/>
      <c r="G176" s="162"/>
      <c r="H176" s="305">
        <v>2.5760000000000001</v>
      </c>
      <c r="I176" s="164">
        <v>2.4249999999999998</v>
      </c>
      <c r="J176" s="162">
        <v>4.9009999999999998</v>
      </c>
      <c r="K176" s="162">
        <v>4.5739999999999998</v>
      </c>
      <c r="L176" s="162">
        <v>4.5090000000000003</v>
      </c>
      <c r="M176" s="162">
        <v>4.4269999999999996</v>
      </c>
      <c r="N176" s="162">
        <v>4.3460000000000001</v>
      </c>
      <c r="O176" s="318">
        <v>4.2640000000000002</v>
      </c>
      <c r="P176" s="291"/>
      <c r="Q176" s="162"/>
      <c r="R176" s="162"/>
      <c r="S176" s="162"/>
      <c r="T176" s="162"/>
      <c r="U176" s="308">
        <v>2.5760000000000001</v>
      </c>
      <c r="V176" s="162">
        <v>2.4249999999999998</v>
      </c>
      <c r="W176" s="162">
        <v>4.9009999999999998</v>
      </c>
      <c r="X176" s="162">
        <v>4.5490000000000004</v>
      </c>
      <c r="Y176" s="162">
        <v>4.484</v>
      </c>
      <c r="Z176" s="162">
        <v>4.4020000000000001</v>
      </c>
      <c r="AA176" s="162">
        <v>4.32</v>
      </c>
      <c r="AB176" s="318">
        <v>4.2380000000000004</v>
      </c>
      <c r="AC176" s="291"/>
      <c r="AD176" s="162"/>
      <c r="AE176" s="162"/>
      <c r="AF176" s="162"/>
      <c r="AG176" s="162"/>
      <c r="AH176" s="308">
        <v>2.5760000000000001</v>
      </c>
      <c r="AI176" s="162">
        <v>2.4249999999999998</v>
      </c>
      <c r="AJ176" s="162">
        <v>4.8860000000000001</v>
      </c>
      <c r="AK176" s="162">
        <v>4.5170000000000003</v>
      </c>
      <c r="AL176" s="162">
        <v>4.3339999999999996</v>
      </c>
      <c r="AM176" s="162">
        <v>4.2789999999999999</v>
      </c>
      <c r="AN176" s="162"/>
      <c r="AO176" s="318"/>
    </row>
    <row r="177" spans="1:41" customFormat="1" ht="16">
      <c r="A177" s="284"/>
      <c r="B177" s="319" t="s">
        <v>7211</v>
      </c>
      <c r="C177" s="320"/>
      <c r="D177" s="321"/>
      <c r="E177" s="322"/>
      <c r="F177" s="322"/>
      <c r="G177" s="322"/>
      <c r="H177" s="305">
        <v>21.026</v>
      </c>
      <c r="I177" s="323">
        <v>21.029</v>
      </c>
      <c r="J177" s="322">
        <v>21.029</v>
      </c>
      <c r="K177" s="322">
        <v>21.029</v>
      </c>
      <c r="L177" s="322">
        <v>21.029</v>
      </c>
      <c r="M177" s="322">
        <v>21.029</v>
      </c>
      <c r="N177" s="322">
        <v>21.029</v>
      </c>
      <c r="O177" s="324">
        <v>21.029</v>
      </c>
      <c r="P177" s="291"/>
      <c r="Q177" s="322"/>
      <c r="R177" s="322"/>
      <c r="S177" s="322"/>
      <c r="T177" s="322"/>
      <c r="U177" s="308">
        <v>21.026</v>
      </c>
      <c r="V177" s="322">
        <v>21.029</v>
      </c>
      <c r="W177" s="322">
        <v>21.029</v>
      </c>
      <c r="X177" s="322">
        <v>21.029</v>
      </c>
      <c r="Y177" s="322">
        <v>21.029</v>
      </c>
      <c r="Z177" s="322">
        <v>21.029</v>
      </c>
      <c r="AA177" s="322">
        <v>21.029</v>
      </c>
      <c r="AB177" s="324">
        <v>21.029</v>
      </c>
      <c r="AC177" s="291"/>
      <c r="AD177" s="322"/>
      <c r="AE177" s="322"/>
      <c r="AF177" s="322"/>
      <c r="AG177" s="322"/>
      <c r="AH177" s="308">
        <v>21.026</v>
      </c>
      <c r="AI177" s="322">
        <v>21.029</v>
      </c>
      <c r="AJ177" s="322">
        <v>21.029</v>
      </c>
      <c r="AK177" s="322">
        <v>20.827999999999999</v>
      </c>
      <c r="AL177" s="322">
        <v>3.8860000000000001</v>
      </c>
      <c r="AM177" s="322">
        <v>2.778</v>
      </c>
      <c r="AN177" s="322"/>
      <c r="AO177" s="324"/>
    </row>
    <row r="178" spans="1:41" customFormat="1" ht="16">
      <c r="A178" s="284"/>
      <c r="B178" s="315" t="s">
        <v>7212</v>
      </c>
      <c r="C178" s="316"/>
      <c r="D178" s="325"/>
      <c r="E178" s="162"/>
      <c r="F178" s="162"/>
      <c r="G178" s="162"/>
      <c r="H178" s="305"/>
      <c r="I178" s="164"/>
      <c r="J178" s="162"/>
      <c r="K178" s="162"/>
      <c r="L178" s="162"/>
      <c r="M178" s="162"/>
      <c r="N178" s="162"/>
      <c r="O178" s="318"/>
      <c r="P178" s="291"/>
      <c r="Q178" s="326"/>
      <c r="R178" s="162"/>
      <c r="S178" s="162"/>
      <c r="T178" s="162"/>
      <c r="U178" s="308"/>
      <c r="V178" s="162"/>
      <c r="W178" s="162"/>
      <c r="X178" s="162"/>
      <c r="Y178" s="162"/>
      <c r="Z178" s="162"/>
      <c r="AA178" s="162"/>
      <c r="AB178" s="318"/>
      <c r="AC178" s="291"/>
      <c r="AD178" s="326"/>
      <c r="AE178" s="162"/>
      <c r="AF178" s="162"/>
      <c r="AG178" s="162"/>
      <c r="AH178" s="308"/>
      <c r="AI178" s="162"/>
      <c r="AJ178" s="162"/>
      <c r="AK178" s="162"/>
      <c r="AL178" s="162"/>
      <c r="AM178" s="162"/>
      <c r="AN178" s="162"/>
      <c r="AO178" s="318"/>
    </row>
    <row r="179" spans="1:41" customFormat="1" ht="16">
      <c r="A179" s="284"/>
      <c r="B179" s="293" t="s">
        <v>7169</v>
      </c>
      <c r="C179" s="294"/>
      <c r="D179" s="295">
        <v>34.581000000000003</v>
      </c>
      <c r="E179" s="296">
        <v>25.992000000000001</v>
      </c>
      <c r="F179" s="296">
        <v>18.934999999999999</v>
      </c>
      <c r="G179" s="296">
        <v>12.518000000000001</v>
      </c>
      <c r="H179" s="305">
        <v>17.754000000000001</v>
      </c>
      <c r="I179" s="298">
        <v>16.533999999999999</v>
      </c>
      <c r="J179" s="296">
        <v>0.88600000000000001</v>
      </c>
      <c r="K179" s="296">
        <v>0.88600000000000001</v>
      </c>
      <c r="L179" s="296">
        <v>0.88600000000000001</v>
      </c>
      <c r="M179" s="296">
        <v>0.88600000000000001</v>
      </c>
      <c r="N179" s="296">
        <v>0.88600000000000001</v>
      </c>
      <c r="O179" s="299">
        <v>0.88600000000000001</v>
      </c>
      <c r="P179" s="291"/>
      <c r="Q179" s="296">
        <v>34.581000000000003</v>
      </c>
      <c r="R179" s="296">
        <v>25.992000000000001</v>
      </c>
      <c r="S179" s="296">
        <v>18.934999999999999</v>
      </c>
      <c r="T179" s="296">
        <v>12.518000000000001</v>
      </c>
      <c r="U179" s="308">
        <v>17.754000000000001</v>
      </c>
      <c r="V179" s="296">
        <v>16.533999999999999</v>
      </c>
      <c r="W179" s="296">
        <v>0.88600000000000001</v>
      </c>
      <c r="X179" s="296">
        <v>0.88600000000000001</v>
      </c>
      <c r="Y179" s="296">
        <v>0.88600000000000001</v>
      </c>
      <c r="Z179" s="296">
        <v>0.88600000000000001</v>
      </c>
      <c r="AA179" s="296">
        <v>0.88600000000000001</v>
      </c>
      <c r="AB179" s="299">
        <v>0.88600000000000001</v>
      </c>
      <c r="AC179" s="291"/>
      <c r="AD179" s="296">
        <v>34.581000000000003</v>
      </c>
      <c r="AE179" s="296">
        <v>25.992000000000001</v>
      </c>
      <c r="AF179" s="296">
        <v>18.934999999999999</v>
      </c>
      <c r="AG179" s="296">
        <v>12.518000000000001</v>
      </c>
      <c r="AH179" s="308">
        <v>17.754000000000001</v>
      </c>
      <c r="AI179" s="296">
        <v>13.227</v>
      </c>
      <c r="AJ179" s="296">
        <v>0.48699999999999999</v>
      </c>
      <c r="AK179" s="296">
        <v>0.26600000000000001</v>
      </c>
      <c r="AL179" s="296">
        <v>0.13300000000000001</v>
      </c>
      <c r="AM179" s="296"/>
      <c r="AN179" s="296"/>
      <c r="AO179" s="299"/>
    </row>
    <row r="180" spans="1:41" customFormat="1" ht="16">
      <c r="A180" s="284"/>
      <c r="B180" s="301" t="s">
        <v>7213</v>
      </c>
      <c r="C180" s="302"/>
      <c r="D180" s="303"/>
      <c r="E180" s="304"/>
      <c r="F180" s="304"/>
      <c r="G180" s="304"/>
      <c r="H180" s="305">
        <v>13.502000000000001</v>
      </c>
      <c r="I180" s="306">
        <v>12.282</v>
      </c>
      <c r="J180" s="304">
        <v>0.38100000000000001</v>
      </c>
      <c r="K180" s="304">
        <v>0.38100000000000001</v>
      </c>
      <c r="L180" s="304">
        <v>0.38100000000000001</v>
      </c>
      <c r="M180" s="304">
        <v>0.38100000000000001</v>
      </c>
      <c r="N180" s="304">
        <v>0.38100000000000001</v>
      </c>
      <c r="O180" s="307">
        <v>0.38100000000000001</v>
      </c>
      <c r="P180" s="291"/>
      <c r="Q180" s="304"/>
      <c r="R180" s="304"/>
      <c r="S180" s="304"/>
      <c r="T180" s="304"/>
      <c r="U180" s="308">
        <v>13.502000000000001</v>
      </c>
      <c r="V180" s="304">
        <v>12.282</v>
      </c>
      <c r="W180" s="304">
        <v>0.38100000000000001</v>
      </c>
      <c r="X180" s="304">
        <v>0.38100000000000001</v>
      </c>
      <c r="Y180" s="304">
        <v>0.38100000000000001</v>
      </c>
      <c r="Z180" s="304">
        <v>0.38100000000000001</v>
      </c>
      <c r="AA180" s="304">
        <v>0.38100000000000001</v>
      </c>
      <c r="AB180" s="307">
        <v>0.38100000000000001</v>
      </c>
      <c r="AC180" s="291"/>
      <c r="AD180" s="304"/>
      <c r="AE180" s="304"/>
      <c r="AF180" s="304"/>
      <c r="AG180" s="304"/>
      <c r="AH180" s="308">
        <v>13.502000000000001</v>
      </c>
      <c r="AI180" s="304">
        <v>9.8260000000000005</v>
      </c>
      <c r="AJ180" s="304">
        <v>0.21</v>
      </c>
      <c r="AK180" s="304">
        <v>0.114</v>
      </c>
      <c r="AL180" s="304">
        <v>5.7000000000000002E-2</v>
      </c>
      <c r="AM180" s="304"/>
      <c r="AN180" s="304"/>
      <c r="AO180" s="307"/>
    </row>
    <row r="181" spans="1:41" customFormat="1" ht="16">
      <c r="A181" s="284"/>
      <c r="B181" s="327" t="s">
        <v>7214</v>
      </c>
      <c r="C181" s="328"/>
      <c r="D181" s="329"/>
      <c r="E181" s="330"/>
      <c r="F181" s="330"/>
      <c r="G181" s="330"/>
      <c r="H181" s="305">
        <v>4.2519999999999998</v>
      </c>
      <c r="I181" s="331">
        <v>4.2519999999999998</v>
      </c>
      <c r="J181" s="330">
        <v>0.504</v>
      </c>
      <c r="K181" s="330">
        <v>0.504</v>
      </c>
      <c r="L181" s="330">
        <v>0.504</v>
      </c>
      <c r="M181" s="330">
        <v>0.504</v>
      </c>
      <c r="N181" s="330">
        <v>0.504</v>
      </c>
      <c r="O181" s="332">
        <v>0.504</v>
      </c>
      <c r="P181" s="291"/>
      <c r="Q181" s="330"/>
      <c r="R181" s="330"/>
      <c r="S181" s="330"/>
      <c r="T181" s="330"/>
      <c r="U181" s="308">
        <v>4.2519999999999998</v>
      </c>
      <c r="V181" s="330">
        <v>4.2519999999999998</v>
      </c>
      <c r="W181" s="330">
        <v>0.504</v>
      </c>
      <c r="X181" s="330">
        <v>0.504</v>
      </c>
      <c r="Y181" s="330">
        <v>0.504</v>
      </c>
      <c r="Z181" s="330">
        <v>0.504</v>
      </c>
      <c r="AA181" s="330">
        <v>0.504</v>
      </c>
      <c r="AB181" s="332">
        <v>0.504</v>
      </c>
      <c r="AC181" s="291"/>
      <c r="AD181" s="330"/>
      <c r="AE181" s="330"/>
      <c r="AF181" s="330"/>
      <c r="AG181" s="330"/>
      <c r="AH181" s="308">
        <v>4.2519999999999998</v>
      </c>
      <c r="AI181" s="330">
        <v>3.4020000000000001</v>
      </c>
      <c r="AJ181" s="330">
        <v>0.27700000000000002</v>
      </c>
      <c r="AK181" s="330">
        <v>0.151</v>
      </c>
      <c r="AL181" s="330">
        <v>7.5999999999999998E-2</v>
      </c>
      <c r="AM181" s="330"/>
      <c r="AN181" s="330"/>
      <c r="AO181" s="332"/>
    </row>
    <row r="182" spans="1:41" customFormat="1" ht="16">
      <c r="A182" s="284"/>
      <c r="B182" s="333" t="s">
        <v>7170</v>
      </c>
      <c r="C182" s="334"/>
      <c r="D182" s="335">
        <v>29.460999999999999</v>
      </c>
      <c r="E182" s="336">
        <v>62.154000000000003</v>
      </c>
      <c r="F182" s="336">
        <v>103.184</v>
      </c>
      <c r="G182" s="336">
        <v>122.85599999999999</v>
      </c>
      <c r="H182" s="305">
        <v>127.43899999999999</v>
      </c>
      <c r="I182" s="337">
        <v>107.28</v>
      </c>
      <c r="J182" s="336">
        <v>138.35900000000001</v>
      </c>
      <c r="K182" s="336">
        <v>191.46799999999999</v>
      </c>
      <c r="L182" s="336">
        <v>230.48400000000001</v>
      </c>
      <c r="M182" s="336">
        <v>256.37299999999999</v>
      </c>
      <c r="N182" s="336">
        <v>297.97899999999998</v>
      </c>
      <c r="O182" s="338">
        <v>305.23500000000001</v>
      </c>
      <c r="P182" s="291"/>
      <c r="Q182" s="336">
        <v>29.460999999999999</v>
      </c>
      <c r="R182" s="336">
        <v>62.154000000000003</v>
      </c>
      <c r="S182" s="336">
        <v>103.184</v>
      </c>
      <c r="T182" s="336">
        <v>122.85599999999999</v>
      </c>
      <c r="U182" s="308">
        <v>127.432</v>
      </c>
      <c r="V182" s="336">
        <v>100.429</v>
      </c>
      <c r="W182" s="336">
        <v>121.157</v>
      </c>
      <c r="X182" s="336">
        <v>151.12</v>
      </c>
      <c r="Y182" s="336">
        <v>171.023</v>
      </c>
      <c r="Z182" s="336">
        <v>184.04300000000001</v>
      </c>
      <c r="AA182" s="336">
        <v>214.077</v>
      </c>
      <c r="AB182" s="338">
        <v>213.37</v>
      </c>
      <c r="AC182" s="291"/>
      <c r="AD182" s="336">
        <v>29.460999999999999</v>
      </c>
      <c r="AE182" s="336">
        <v>62.154000000000003</v>
      </c>
      <c r="AF182" s="336">
        <v>103.184</v>
      </c>
      <c r="AG182" s="336">
        <v>122.85599999999999</v>
      </c>
      <c r="AH182" s="308">
        <v>127.46299999999999</v>
      </c>
      <c r="AI182" s="336">
        <v>90.757999999999996</v>
      </c>
      <c r="AJ182" s="336">
        <v>113.215</v>
      </c>
      <c r="AK182" s="336">
        <v>110.59399999999999</v>
      </c>
      <c r="AL182" s="336">
        <v>150.61000000000001</v>
      </c>
      <c r="AM182" s="336">
        <v>190.923</v>
      </c>
      <c r="AN182" s="336">
        <v>168.30099999999999</v>
      </c>
      <c r="AO182" s="338">
        <v>121.437</v>
      </c>
    </row>
    <row r="183" spans="1:41" customFormat="1" ht="16">
      <c r="A183" s="284"/>
      <c r="B183" s="309" t="s">
        <v>7215</v>
      </c>
      <c r="C183" s="310"/>
      <c r="D183" s="311"/>
      <c r="E183" s="312"/>
      <c r="F183" s="312"/>
      <c r="G183" s="312"/>
      <c r="H183" s="339">
        <v>94.277000000000001</v>
      </c>
      <c r="I183" s="313">
        <v>69.787000000000006</v>
      </c>
      <c r="J183" s="312">
        <v>77.495999999999995</v>
      </c>
      <c r="K183" s="312">
        <v>126.209</v>
      </c>
      <c r="L183" s="312">
        <v>160.44800000000001</v>
      </c>
      <c r="M183" s="312">
        <v>182.702</v>
      </c>
      <c r="N183" s="312">
        <v>220.65100000000001</v>
      </c>
      <c r="O183" s="314">
        <v>225.327</v>
      </c>
      <c r="P183" s="291"/>
      <c r="Q183" s="312"/>
      <c r="R183" s="312"/>
      <c r="S183" s="312"/>
      <c r="T183" s="312"/>
      <c r="U183" s="340">
        <v>94.27</v>
      </c>
      <c r="V183" s="312">
        <v>62.613999999999997</v>
      </c>
      <c r="W183" s="312">
        <v>59.750999999999998</v>
      </c>
      <c r="X183" s="312">
        <v>85.147999999999996</v>
      </c>
      <c r="Y183" s="312">
        <v>100.779</v>
      </c>
      <c r="Z183" s="312">
        <v>110.63200000000001</v>
      </c>
      <c r="AA183" s="312">
        <v>137.583</v>
      </c>
      <c r="AB183" s="314">
        <v>134.922</v>
      </c>
      <c r="AC183" s="291"/>
      <c r="AD183" s="312"/>
      <c r="AE183" s="312"/>
      <c r="AF183" s="312"/>
      <c r="AG183" s="312"/>
      <c r="AH183" s="340">
        <v>94.301000000000002</v>
      </c>
      <c r="AI183" s="312">
        <v>59.423999999999999</v>
      </c>
      <c r="AJ183" s="312">
        <v>82.656000000000006</v>
      </c>
      <c r="AK183" s="312">
        <v>86.980999999999995</v>
      </c>
      <c r="AL183" s="312">
        <v>121.774</v>
      </c>
      <c r="AM183" s="312">
        <v>190.89699999999999</v>
      </c>
      <c r="AN183" s="312">
        <v>153.977</v>
      </c>
      <c r="AO183" s="314">
        <v>94.956000000000003</v>
      </c>
    </row>
    <row r="184" spans="1:41" customFormat="1" ht="16">
      <c r="A184" s="284"/>
      <c r="B184" s="315" t="s">
        <v>7216</v>
      </c>
      <c r="C184" s="316"/>
      <c r="D184" s="317"/>
      <c r="E184" s="162"/>
      <c r="F184" s="162"/>
      <c r="G184" s="162"/>
      <c r="H184" s="341">
        <v>0.51900000000000002</v>
      </c>
      <c r="I184" s="164">
        <v>0.51900000000000002</v>
      </c>
      <c r="J184" s="162">
        <v>0.51900000000000002</v>
      </c>
      <c r="K184" s="162">
        <v>0.51900000000000002</v>
      </c>
      <c r="L184" s="162">
        <v>0.51900000000000002</v>
      </c>
      <c r="M184" s="162">
        <v>0.51900000000000002</v>
      </c>
      <c r="N184" s="162">
        <v>0.51900000000000002</v>
      </c>
      <c r="O184" s="318">
        <v>0.51900000000000002</v>
      </c>
      <c r="P184" s="291"/>
      <c r="Q184" s="162"/>
      <c r="R184" s="162"/>
      <c r="S184" s="162"/>
      <c r="T184" s="162"/>
      <c r="U184" s="342">
        <v>0.51900000000000002</v>
      </c>
      <c r="V184" s="162">
        <v>0.51900000000000002</v>
      </c>
      <c r="W184" s="162">
        <v>0.51900000000000002</v>
      </c>
      <c r="X184" s="162">
        <v>0.51900000000000002</v>
      </c>
      <c r="Y184" s="162">
        <v>0.51900000000000002</v>
      </c>
      <c r="Z184" s="162">
        <v>0.51900000000000002</v>
      </c>
      <c r="AA184" s="162">
        <v>0.51900000000000002</v>
      </c>
      <c r="AB184" s="318">
        <v>0.51900000000000002</v>
      </c>
      <c r="AC184" s="291"/>
      <c r="AD184" s="162"/>
      <c r="AE184" s="162"/>
      <c r="AF184" s="162"/>
      <c r="AG184" s="162"/>
      <c r="AH184" s="342">
        <v>0.51900000000000002</v>
      </c>
      <c r="AI184" s="162">
        <v>0.41499999999999998</v>
      </c>
      <c r="AJ184" s="162">
        <v>0.17499999999999999</v>
      </c>
      <c r="AK184" s="162">
        <v>3.5000000000000003E-2</v>
      </c>
      <c r="AL184" s="162">
        <v>2E-3</v>
      </c>
      <c r="AM184" s="162"/>
      <c r="AN184" s="162"/>
      <c r="AO184" s="318"/>
    </row>
    <row r="185" spans="1:41" customFormat="1" ht="16">
      <c r="A185" s="284"/>
      <c r="B185" s="319" t="s">
        <v>7217</v>
      </c>
      <c r="C185" s="320"/>
      <c r="D185" s="321"/>
      <c r="E185" s="322"/>
      <c r="F185" s="322"/>
      <c r="G185" s="322"/>
      <c r="H185" s="305">
        <v>32.643000000000001</v>
      </c>
      <c r="I185" s="323">
        <v>36.973999999999997</v>
      </c>
      <c r="J185" s="322">
        <v>60.344000000000001</v>
      </c>
      <c r="K185" s="322">
        <v>64.739999999999995</v>
      </c>
      <c r="L185" s="322">
        <v>69.516999999999996</v>
      </c>
      <c r="M185" s="322">
        <v>73.153000000000006</v>
      </c>
      <c r="N185" s="322">
        <v>76.81</v>
      </c>
      <c r="O185" s="324">
        <v>79.364000000000004</v>
      </c>
      <c r="P185" s="291"/>
      <c r="Q185" s="322"/>
      <c r="R185" s="322"/>
      <c r="S185" s="322"/>
      <c r="T185" s="322"/>
      <c r="U185" s="308">
        <v>32.643000000000001</v>
      </c>
      <c r="V185" s="322">
        <v>37.295999999999999</v>
      </c>
      <c r="W185" s="322">
        <v>60.887999999999998</v>
      </c>
      <c r="X185" s="322">
        <v>65.453999999999994</v>
      </c>
      <c r="Y185" s="322">
        <v>69.724999999999994</v>
      </c>
      <c r="Z185" s="322">
        <v>72.891999999999996</v>
      </c>
      <c r="AA185" s="322">
        <v>75.974999999999994</v>
      </c>
      <c r="AB185" s="324">
        <v>77.929000000000002</v>
      </c>
      <c r="AC185" s="291"/>
      <c r="AD185" s="322"/>
      <c r="AE185" s="322"/>
      <c r="AF185" s="322"/>
      <c r="AG185" s="322"/>
      <c r="AH185" s="308">
        <v>32.643000000000001</v>
      </c>
      <c r="AI185" s="322">
        <v>30.919</v>
      </c>
      <c r="AJ185" s="322">
        <v>30.384</v>
      </c>
      <c r="AK185" s="322">
        <v>23.577999999999999</v>
      </c>
      <c r="AL185" s="322">
        <v>28.834</v>
      </c>
      <c r="AM185" s="322">
        <v>0</v>
      </c>
      <c r="AN185" s="322"/>
      <c r="AO185" s="324"/>
    </row>
    <row r="186" spans="1:41" customFormat="1" ht="16">
      <c r="A186" s="284"/>
      <c r="B186" s="315" t="s">
        <v>7218</v>
      </c>
      <c r="C186" s="316"/>
      <c r="D186" s="317"/>
      <c r="E186" s="162"/>
      <c r="F186" s="162"/>
      <c r="G186" s="162"/>
      <c r="H186" s="305"/>
      <c r="I186" s="164"/>
      <c r="J186" s="162"/>
      <c r="K186" s="162"/>
      <c r="L186" s="162"/>
      <c r="M186" s="162"/>
      <c r="N186" s="162"/>
      <c r="O186" s="318"/>
      <c r="P186" s="291"/>
      <c r="Q186" s="162"/>
      <c r="R186" s="162"/>
      <c r="S186" s="162"/>
      <c r="T186" s="162"/>
      <c r="U186" s="308"/>
      <c r="V186" s="162"/>
      <c r="W186" s="162"/>
      <c r="X186" s="162"/>
      <c r="Y186" s="162"/>
      <c r="Z186" s="162"/>
      <c r="AA186" s="162"/>
      <c r="AB186" s="318"/>
      <c r="AC186" s="291"/>
      <c r="AD186" s="162"/>
      <c r="AE186" s="162"/>
      <c r="AF186" s="162"/>
      <c r="AG186" s="162"/>
      <c r="AH186" s="308"/>
      <c r="AI186" s="162"/>
      <c r="AJ186" s="162"/>
      <c r="AK186" s="162"/>
      <c r="AL186" s="162"/>
      <c r="AM186" s="162">
        <v>2.5999999999999999E-2</v>
      </c>
      <c r="AN186" s="162">
        <v>14.324</v>
      </c>
      <c r="AO186" s="318">
        <v>26.481000000000002</v>
      </c>
    </row>
    <row r="187" spans="1:41" customFormat="1" ht="16">
      <c r="A187" s="284"/>
      <c r="B187" s="293" t="s">
        <v>7171</v>
      </c>
      <c r="C187" s="294"/>
      <c r="D187" s="295">
        <v>108.964</v>
      </c>
      <c r="E187" s="296">
        <v>146.779</v>
      </c>
      <c r="F187" s="296">
        <v>148.596</v>
      </c>
      <c r="G187" s="296">
        <v>164.762</v>
      </c>
      <c r="H187" s="305">
        <v>161.995</v>
      </c>
      <c r="I187" s="298">
        <v>192.36699999999999</v>
      </c>
      <c r="J187" s="296">
        <v>187.46199999999999</v>
      </c>
      <c r="K187" s="296">
        <v>152.773</v>
      </c>
      <c r="L187" s="296">
        <v>138.18199999999999</v>
      </c>
      <c r="M187" s="296">
        <v>123.444</v>
      </c>
      <c r="N187" s="296">
        <v>93.962000000000003</v>
      </c>
      <c r="O187" s="299">
        <v>93.962000000000003</v>
      </c>
      <c r="P187" s="291"/>
      <c r="Q187" s="296">
        <v>108.964</v>
      </c>
      <c r="R187" s="296">
        <v>146.779</v>
      </c>
      <c r="S187" s="296">
        <v>148.596</v>
      </c>
      <c r="T187" s="296">
        <v>164.762</v>
      </c>
      <c r="U187" s="308">
        <v>161.995</v>
      </c>
      <c r="V187" s="296">
        <v>192.36699999999999</v>
      </c>
      <c r="W187" s="296">
        <v>187.46199999999999</v>
      </c>
      <c r="X187" s="296">
        <v>152.773</v>
      </c>
      <c r="Y187" s="296">
        <v>138.18199999999999</v>
      </c>
      <c r="Z187" s="296">
        <v>123.444</v>
      </c>
      <c r="AA187" s="296">
        <v>93.962000000000003</v>
      </c>
      <c r="AB187" s="299">
        <v>93.962000000000003</v>
      </c>
      <c r="AC187" s="291"/>
      <c r="AD187" s="296">
        <v>108.964</v>
      </c>
      <c r="AE187" s="296">
        <v>146.779</v>
      </c>
      <c r="AF187" s="296">
        <v>148.596</v>
      </c>
      <c r="AG187" s="296">
        <v>164.762</v>
      </c>
      <c r="AH187" s="308">
        <v>161.995</v>
      </c>
      <c r="AI187" s="296">
        <v>192.36699999999999</v>
      </c>
      <c r="AJ187" s="296">
        <v>197.273</v>
      </c>
      <c r="AK187" s="296">
        <v>204.631</v>
      </c>
      <c r="AL187" s="296">
        <v>204.631</v>
      </c>
      <c r="AM187" s="296">
        <v>215.143</v>
      </c>
      <c r="AN187" s="296">
        <v>225.655</v>
      </c>
      <c r="AO187" s="299">
        <v>236.167</v>
      </c>
    </row>
    <row r="188" spans="1:41" customFormat="1" ht="16">
      <c r="A188" s="284"/>
      <c r="B188" s="343" t="s">
        <v>7189</v>
      </c>
      <c r="C188" s="344"/>
      <c r="D188" s="303">
        <v>4.1109999999999998</v>
      </c>
      <c r="E188" s="304">
        <v>4.0519999999999996</v>
      </c>
      <c r="F188" s="304">
        <v>6.1859999999999999</v>
      </c>
      <c r="G188" s="304">
        <v>10.641999999999999</v>
      </c>
      <c r="H188" s="305">
        <v>15.882999999999999</v>
      </c>
      <c r="I188" s="306">
        <v>21.228999999999999</v>
      </c>
      <c r="J188" s="304">
        <v>32.478999999999999</v>
      </c>
      <c r="K188" s="304">
        <v>48.261000000000003</v>
      </c>
      <c r="L188" s="304">
        <v>52.994</v>
      </c>
      <c r="M188" s="304">
        <v>58.764000000000003</v>
      </c>
      <c r="N188" s="304">
        <v>61.567999999999998</v>
      </c>
      <c r="O188" s="307">
        <v>64.388000000000005</v>
      </c>
      <c r="P188" s="291"/>
      <c r="Q188" s="304">
        <v>4.1109999999999998</v>
      </c>
      <c r="R188" s="304">
        <v>4.0519999999999996</v>
      </c>
      <c r="S188" s="304">
        <v>6.1859999999999999</v>
      </c>
      <c r="T188" s="304">
        <v>10.641999999999999</v>
      </c>
      <c r="U188" s="308">
        <v>15.882999999999999</v>
      </c>
      <c r="V188" s="304">
        <v>25.684999999999999</v>
      </c>
      <c r="W188" s="304">
        <v>48.167999999999999</v>
      </c>
      <c r="X188" s="304">
        <v>78.808000000000007</v>
      </c>
      <c r="Y188" s="304">
        <v>88.028000000000006</v>
      </c>
      <c r="Z188" s="304">
        <v>99.227000000000004</v>
      </c>
      <c r="AA188" s="304">
        <v>105.678</v>
      </c>
      <c r="AB188" s="307">
        <v>111.05</v>
      </c>
      <c r="AC188" s="291"/>
      <c r="AD188" s="304">
        <v>4.1109999999999998</v>
      </c>
      <c r="AE188" s="304">
        <v>4.0519999999999996</v>
      </c>
      <c r="AF188" s="304">
        <v>6.1859999999999999</v>
      </c>
      <c r="AG188" s="304">
        <v>10.641999999999999</v>
      </c>
      <c r="AH188" s="308">
        <v>15.882999999999999</v>
      </c>
      <c r="AI188" s="304">
        <v>27.07</v>
      </c>
      <c r="AJ188" s="304">
        <v>64.664000000000001</v>
      </c>
      <c r="AK188" s="304">
        <v>99.444999999999993</v>
      </c>
      <c r="AL188" s="304">
        <v>118.643</v>
      </c>
      <c r="AM188" s="304">
        <v>137.4</v>
      </c>
      <c r="AN188" s="304">
        <v>151.351</v>
      </c>
      <c r="AO188" s="307">
        <v>183.273</v>
      </c>
    </row>
    <row r="189" spans="1:41" customFormat="1" ht="16">
      <c r="A189" s="284"/>
      <c r="B189" s="309" t="s">
        <v>7172</v>
      </c>
      <c r="C189" s="310"/>
      <c r="D189" s="311">
        <v>4.01</v>
      </c>
      <c r="E189" s="312">
        <v>3.673</v>
      </c>
      <c r="F189" s="312">
        <v>3.6819999999999999</v>
      </c>
      <c r="G189" s="312">
        <v>2.1459999999999999</v>
      </c>
      <c r="H189" s="339">
        <v>2.847</v>
      </c>
      <c r="I189" s="313">
        <v>2.903</v>
      </c>
      <c r="J189" s="312">
        <v>3.0030000000000001</v>
      </c>
      <c r="K189" s="312">
        <v>3.0739999999999998</v>
      </c>
      <c r="L189" s="312">
        <v>3.0739999999999998</v>
      </c>
      <c r="M189" s="312">
        <v>3.0739999999999998</v>
      </c>
      <c r="N189" s="312">
        <v>3.0739999999999998</v>
      </c>
      <c r="O189" s="314">
        <v>3.0739999999999998</v>
      </c>
      <c r="P189" s="291"/>
      <c r="Q189" s="312">
        <v>4.01</v>
      </c>
      <c r="R189" s="312">
        <v>3.673</v>
      </c>
      <c r="S189" s="312">
        <v>3.6819999999999999</v>
      </c>
      <c r="T189" s="312">
        <v>2.1459999999999999</v>
      </c>
      <c r="U189" s="340">
        <v>2.847</v>
      </c>
      <c r="V189" s="312">
        <v>2.9510000000000001</v>
      </c>
      <c r="W189" s="312">
        <v>3.1339999999999999</v>
      </c>
      <c r="X189" s="312">
        <v>3.266</v>
      </c>
      <c r="Y189" s="312">
        <v>3.3250000000000002</v>
      </c>
      <c r="Z189" s="312">
        <v>3.3250000000000002</v>
      </c>
      <c r="AA189" s="312">
        <v>3.3250000000000002</v>
      </c>
      <c r="AB189" s="314">
        <v>3.2919999999999998</v>
      </c>
      <c r="AC189" s="291"/>
      <c r="AD189" s="312">
        <v>4.01</v>
      </c>
      <c r="AE189" s="312">
        <v>3.673</v>
      </c>
      <c r="AF189" s="312">
        <v>3.6819999999999999</v>
      </c>
      <c r="AG189" s="312">
        <v>2.1459999999999999</v>
      </c>
      <c r="AH189" s="340">
        <v>2.847</v>
      </c>
      <c r="AI189" s="312">
        <v>2.9510000000000001</v>
      </c>
      <c r="AJ189" s="312">
        <v>3.1339999999999999</v>
      </c>
      <c r="AK189" s="312">
        <v>3.2959999999999998</v>
      </c>
      <c r="AL189" s="312">
        <v>3.2959999999999998</v>
      </c>
      <c r="AM189" s="312">
        <v>3.266</v>
      </c>
      <c r="AN189" s="312">
        <v>3.266</v>
      </c>
      <c r="AO189" s="314">
        <v>3.3250000000000002</v>
      </c>
    </row>
    <row r="190" spans="1:41" customFormat="1" ht="16">
      <c r="A190" s="284"/>
      <c r="B190" s="345" t="s">
        <v>7219</v>
      </c>
      <c r="C190" s="346"/>
      <c r="D190" s="347">
        <v>1.7000000000000001E-2</v>
      </c>
      <c r="E190" s="348">
        <v>0.13</v>
      </c>
      <c r="F190" s="348">
        <v>0.81699999999999995</v>
      </c>
      <c r="G190" s="348">
        <v>1.3420000000000001</v>
      </c>
      <c r="H190" s="349">
        <v>1.6830000000000001</v>
      </c>
      <c r="I190" s="350">
        <v>3.089</v>
      </c>
      <c r="J190" s="348">
        <v>7.4480000000000004</v>
      </c>
      <c r="K190" s="348">
        <v>14.439</v>
      </c>
      <c r="L190" s="348">
        <v>15.986000000000001</v>
      </c>
      <c r="M190" s="348">
        <v>17.934000000000001</v>
      </c>
      <c r="N190" s="348">
        <v>18.579000000000001</v>
      </c>
      <c r="O190" s="351">
        <v>19.238</v>
      </c>
      <c r="P190" s="291"/>
      <c r="Q190" s="348">
        <v>1.7000000000000001E-2</v>
      </c>
      <c r="R190" s="348">
        <v>0.13</v>
      </c>
      <c r="S190" s="348">
        <v>0.81699999999999995</v>
      </c>
      <c r="T190" s="348">
        <v>1.3420000000000001</v>
      </c>
      <c r="U190" s="352">
        <v>1.6830000000000001</v>
      </c>
      <c r="V190" s="348">
        <v>4.2640000000000002</v>
      </c>
      <c r="W190" s="348">
        <v>12.983000000000001</v>
      </c>
      <c r="X190" s="348">
        <v>26.725999999999999</v>
      </c>
      <c r="Y190" s="348">
        <v>29.79</v>
      </c>
      <c r="Z190" s="348">
        <v>33.35</v>
      </c>
      <c r="AA190" s="348">
        <v>34.621000000000002</v>
      </c>
      <c r="AB190" s="351">
        <v>36.563000000000002</v>
      </c>
      <c r="AC190" s="291"/>
      <c r="AD190" s="348">
        <v>1.7000000000000001E-2</v>
      </c>
      <c r="AE190" s="348">
        <v>0.13</v>
      </c>
      <c r="AF190" s="348">
        <v>0.81699999999999995</v>
      </c>
      <c r="AG190" s="348">
        <v>1.3420000000000001</v>
      </c>
      <c r="AH190" s="352">
        <v>1.6830000000000001</v>
      </c>
      <c r="AI190" s="348">
        <v>4.2640000000000002</v>
      </c>
      <c r="AJ190" s="348">
        <v>18.672999999999998</v>
      </c>
      <c r="AK190" s="348">
        <v>33.095999999999997</v>
      </c>
      <c r="AL190" s="348">
        <v>37.258000000000003</v>
      </c>
      <c r="AM190" s="348">
        <v>44.274999999999999</v>
      </c>
      <c r="AN190" s="348">
        <v>44.783000000000001</v>
      </c>
      <c r="AO190" s="351">
        <v>50.198999999999998</v>
      </c>
    </row>
    <row r="191" spans="1:41" customFormat="1" ht="16">
      <c r="A191" s="284"/>
      <c r="B191" s="327" t="s">
        <v>7220</v>
      </c>
      <c r="C191" s="328"/>
      <c r="D191" s="329">
        <v>5.0000000000000001E-3</v>
      </c>
      <c r="E191" s="330">
        <v>1.4999999999999999E-2</v>
      </c>
      <c r="F191" s="330">
        <v>0.77200000000000002</v>
      </c>
      <c r="G191" s="330">
        <v>3.9750000000000001</v>
      </c>
      <c r="H191" s="305">
        <v>5.1230000000000002</v>
      </c>
      <c r="I191" s="331">
        <v>8.1989999999999998</v>
      </c>
      <c r="J191" s="330">
        <v>13.984999999999999</v>
      </c>
      <c r="K191" s="330">
        <v>21.925999999999998</v>
      </c>
      <c r="L191" s="330">
        <v>24.677</v>
      </c>
      <c r="M191" s="330">
        <v>28.009</v>
      </c>
      <c r="N191" s="330">
        <v>29.675000000000001</v>
      </c>
      <c r="O191" s="332">
        <v>31.341000000000001</v>
      </c>
      <c r="P191" s="291"/>
      <c r="Q191" s="330">
        <v>5.0000000000000001E-3</v>
      </c>
      <c r="R191" s="330">
        <v>1.4999999999999999E-2</v>
      </c>
      <c r="S191" s="330">
        <v>0.77200000000000002</v>
      </c>
      <c r="T191" s="330">
        <v>3.9750000000000001</v>
      </c>
      <c r="U191" s="308">
        <v>5.1230000000000002</v>
      </c>
      <c r="V191" s="330">
        <v>10.638</v>
      </c>
      <c r="W191" s="330">
        <v>22.209</v>
      </c>
      <c r="X191" s="330">
        <v>37.402000000000001</v>
      </c>
      <c r="Y191" s="330">
        <v>42.628</v>
      </c>
      <c r="Z191" s="330">
        <v>49.289000000000001</v>
      </c>
      <c r="AA191" s="330">
        <v>53.481999999999999</v>
      </c>
      <c r="AB191" s="332">
        <v>55.957000000000001</v>
      </c>
      <c r="AC191" s="291"/>
      <c r="AD191" s="330">
        <v>5.0000000000000001E-3</v>
      </c>
      <c r="AE191" s="330">
        <v>1.4999999999999999E-2</v>
      </c>
      <c r="AF191" s="330">
        <v>0.77200000000000002</v>
      </c>
      <c r="AG191" s="330">
        <v>3.9750000000000001</v>
      </c>
      <c r="AH191" s="308">
        <v>5.1230000000000002</v>
      </c>
      <c r="AI191" s="330">
        <v>10.638</v>
      </c>
      <c r="AJ191" s="330">
        <v>28.675000000000001</v>
      </c>
      <c r="AK191" s="330">
        <v>45.576000000000001</v>
      </c>
      <c r="AL191" s="330">
        <v>54.991</v>
      </c>
      <c r="AM191" s="330">
        <v>61.173000000000002</v>
      </c>
      <c r="AN191" s="330">
        <v>68.790000000000006</v>
      </c>
      <c r="AO191" s="332">
        <v>84.68</v>
      </c>
    </row>
    <row r="192" spans="1:41" customFormat="1" ht="16">
      <c r="A192" s="284"/>
      <c r="B192" s="315" t="s">
        <v>7221</v>
      </c>
      <c r="C192" s="316"/>
      <c r="D192" s="317">
        <v>7.9000000000000001E-2</v>
      </c>
      <c r="E192" s="162">
        <v>0.23400000000000001</v>
      </c>
      <c r="F192" s="162">
        <v>0.91500000000000004</v>
      </c>
      <c r="G192" s="162">
        <v>2.6829999999999998</v>
      </c>
      <c r="H192" s="353">
        <v>5.734</v>
      </c>
      <c r="I192" s="164">
        <v>6.5419999999999998</v>
      </c>
      <c r="J192" s="162">
        <v>7.5469999999999997</v>
      </c>
      <c r="K192" s="162">
        <v>8.3260000000000005</v>
      </c>
      <c r="L192" s="162">
        <v>8.7609999999999992</v>
      </c>
      <c r="M192" s="162">
        <v>9.25</v>
      </c>
      <c r="N192" s="162">
        <v>9.7439999999999998</v>
      </c>
      <c r="O192" s="318">
        <v>10.238</v>
      </c>
      <c r="P192" s="291"/>
      <c r="Q192" s="162">
        <v>7.9000000000000001E-2</v>
      </c>
      <c r="R192" s="162">
        <v>0.23400000000000001</v>
      </c>
      <c r="S192" s="162">
        <v>0.91500000000000004</v>
      </c>
      <c r="T192" s="162">
        <v>2.6829999999999998</v>
      </c>
      <c r="U192" s="354">
        <v>5.734</v>
      </c>
      <c r="V192" s="162">
        <v>7.3360000000000003</v>
      </c>
      <c r="W192" s="162">
        <v>9.3460000000000001</v>
      </c>
      <c r="X192" s="162">
        <v>10.917999999999999</v>
      </c>
      <c r="Y192" s="162">
        <v>11.789</v>
      </c>
      <c r="Z192" s="162">
        <v>12.766999999999999</v>
      </c>
      <c r="AA192" s="162">
        <v>13.754</v>
      </c>
      <c r="AB192" s="318">
        <v>14.742000000000001</v>
      </c>
      <c r="AC192" s="291"/>
      <c r="AD192" s="162">
        <v>7.9000000000000001E-2</v>
      </c>
      <c r="AE192" s="162">
        <v>0.23400000000000001</v>
      </c>
      <c r="AF192" s="162">
        <v>0.91500000000000004</v>
      </c>
      <c r="AG192" s="162">
        <v>2.6829999999999998</v>
      </c>
      <c r="AH192" s="354">
        <v>5.734</v>
      </c>
      <c r="AI192" s="162">
        <v>8.7210000000000001</v>
      </c>
      <c r="AJ192" s="162">
        <v>13.686</v>
      </c>
      <c r="AK192" s="162">
        <v>16.981000000000002</v>
      </c>
      <c r="AL192" s="162">
        <v>22.602</v>
      </c>
      <c r="AM192" s="162">
        <v>28.19</v>
      </c>
      <c r="AN192" s="162">
        <v>34.015999999999998</v>
      </c>
      <c r="AO192" s="318">
        <v>44.572000000000003</v>
      </c>
    </row>
    <row r="193" spans="1:41" customFormat="1" ht="16">
      <c r="A193" s="284"/>
      <c r="B193" s="319" t="s">
        <v>7222</v>
      </c>
      <c r="C193" s="320"/>
      <c r="D193" s="321"/>
      <c r="E193" s="322"/>
      <c r="F193" s="322"/>
      <c r="G193" s="322"/>
      <c r="H193" s="305"/>
      <c r="I193" s="323"/>
      <c r="J193" s="322"/>
      <c r="K193" s="322"/>
      <c r="L193" s="322"/>
      <c r="M193" s="322"/>
      <c r="N193" s="322"/>
      <c r="O193" s="324"/>
      <c r="P193" s="291"/>
      <c r="Q193" s="322"/>
      <c r="R193" s="322"/>
      <c r="S193" s="322"/>
      <c r="T193" s="322"/>
      <c r="U193" s="308"/>
      <c r="V193" s="322"/>
      <c r="W193" s="322"/>
      <c r="X193" s="322"/>
      <c r="Y193" s="322"/>
      <c r="Z193" s="322"/>
      <c r="AA193" s="322"/>
      <c r="AB193" s="324"/>
      <c r="AC193" s="291"/>
      <c r="AD193" s="322"/>
      <c r="AE193" s="322"/>
      <c r="AF193" s="322"/>
      <c r="AG193" s="322"/>
      <c r="AH193" s="308"/>
      <c r="AI193" s="322"/>
      <c r="AJ193" s="322"/>
      <c r="AK193" s="322"/>
      <c r="AL193" s="322">
        <v>0.52600000000000002</v>
      </c>
      <c r="AM193" s="322">
        <v>3.1539999999999999</v>
      </c>
      <c r="AN193" s="322">
        <v>5.782</v>
      </c>
      <c r="AO193" s="324">
        <v>8.41</v>
      </c>
    </row>
    <row r="194" spans="1:41" customFormat="1" ht="16">
      <c r="A194" s="284"/>
      <c r="B194" s="315" t="s">
        <v>7223</v>
      </c>
      <c r="C194" s="316"/>
      <c r="D194" s="317"/>
      <c r="E194" s="162"/>
      <c r="F194" s="162"/>
      <c r="G194" s="162"/>
      <c r="H194" s="341"/>
      <c r="I194" s="164"/>
      <c r="J194" s="162"/>
      <c r="K194" s="162"/>
      <c r="L194" s="162"/>
      <c r="M194" s="162"/>
      <c r="N194" s="162"/>
      <c r="O194" s="318"/>
      <c r="P194" s="291"/>
      <c r="Q194" s="162"/>
      <c r="R194" s="162"/>
      <c r="S194" s="162"/>
      <c r="T194" s="162"/>
      <c r="U194" s="342"/>
      <c r="V194" s="162"/>
      <c r="W194" s="162"/>
      <c r="X194" s="162"/>
      <c r="Y194" s="162"/>
      <c r="Z194" s="162"/>
      <c r="AA194" s="162"/>
      <c r="AB194" s="318"/>
      <c r="AC194" s="291"/>
      <c r="AD194" s="162"/>
      <c r="AE194" s="162"/>
      <c r="AF194" s="162"/>
      <c r="AG194" s="162"/>
      <c r="AH194" s="342"/>
      <c r="AI194" s="162"/>
      <c r="AJ194" s="162"/>
      <c r="AK194" s="162"/>
      <c r="AL194" s="162"/>
      <c r="AM194" s="162"/>
      <c r="AN194" s="162"/>
      <c r="AO194" s="318"/>
    </row>
    <row r="195" spans="1:41" customFormat="1" ht="16">
      <c r="A195" s="284"/>
      <c r="B195" s="355" t="s">
        <v>7224</v>
      </c>
      <c r="C195" s="356"/>
      <c r="D195" s="357"/>
      <c r="E195" s="358"/>
      <c r="F195" s="358"/>
      <c r="G195" s="358">
        <v>0.496</v>
      </c>
      <c r="H195" s="349">
        <v>0.496</v>
      </c>
      <c r="I195" s="359">
        <v>0.496</v>
      </c>
      <c r="J195" s="358">
        <v>0.496</v>
      </c>
      <c r="K195" s="358">
        <v>0.496</v>
      </c>
      <c r="L195" s="358">
        <v>0.496</v>
      </c>
      <c r="M195" s="358">
        <v>0.496</v>
      </c>
      <c r="N195" s="358">
        <v>0.496</v>
      </c>
      <c r="O195" s="360">
        <v>0.496</v>
      </c>
      <c r="P195" s="291"/>
      <c r="Q195" s="358"/>
      <c r="R195" s="358"/>
      <c r="S195" s="358"/>
      <c r="T195" s="358">
        <v>0.496</v>
      </c>
      <c r="U195" s="352">
        <v>0.496</v>
      </c>
      <c r="V195" s="358">
        <v>0.496</v>
      </c>
      <c r="W195" s="358">
        <v>0.496</v>
      </c>
      <c r="X195" s="358">
        <v>0.496</v>
      </c>
      <c r="Y195" s="358">
        <v>0.496</v>
      </c>
      <c r="Z195" s="358">
        <v>0.496</v>
      </c>
      <c r="AA195" s="358">
        <v>0.496</v>
      </c>
      <c r="AB195" s="360">
        <v>0.496</v>
      </c>
      <c r="AC195" s="291"/>
      <c r="AD195" s="358"/>
      <c r="AE195" s="358"/>
      <c r="AF195" s="358"/>
      <c r="AG195" s="358">
        <v>0.496</v>
      </c>
      <c r="AH195" s="352">
        <v>0.496</v>
      </c>
      <c r="AI195" s="358">
        <v>0.496</v>
      </c>
      <c r="AJ195" s="358">
        <v>0.496</v>
      </c>
      <c r="AK195" s="358">
        <v>0.496</v>
      </c>
      <c r="AL195" s="358">
        <v>0.496</v>
      </c>
      <c r="AM195" s="358">
        <v>0.496</v>
      </c>
      <c r="AN195" s="358">
        <v>0.496</v>
      </c>
      <c r="AO195" s="360">
        <v>0.496</v>
      </c>
    </row>
    <row r="196" spans="1:41" customFormat="1" ht="16">
      <c r="A196" s="284"/>
      <c r="B196" s="333" t="s">
        <v>7174</v>
      </c>
      <c r="C196" s="334"/>
      <c r="D196" s="335">
        <v>1.4E-2</v>
      </c>
      <c r="E196" s="336">
        <v>0.06</v>
      </c>
      <c r="F196" s="336">
        <v>0.38900000000000001</v>
      </c>
      <c r="G196" s="336">
        <v>1.5580000000000001</v>
      </c>
      <c r="H196" s="370">
        <v>1.78</v>
      </c>
      <c r="I196" s="337">
        <v>1.78</v>
      </c>
      <c r="J196" s="336">
        <v>1.78</v>
      </c>
      <c r="K196" s="336">
        <v>1.78</v>
      </c>
      <c r="L196" s="336">
        <v>1.78</v>
      </c>
      <c r="M196" s="336">
        <v>1.78</v>
      </c>
      <c r="N196" s="336">
        <v>1.78</v>
      </c>
      <c r="O196" s="338">
        <v>1.78</v>
      </c>
      <c r="P196" s="291"/>
      <c r="Q196" s="336">
        <v>1.4E-2</v>
      </c>
      <c r="R196" s="336">
        <v>0.06</v>
      </c>
      <c r="S196" s="336">
        <v>0.38900000000000001</v>
      </c>
      <c r="T196" s="336">
        <v>1.5580000000000001</v>
      </c>
      <c r="U196" s="371">
        <v>1.78</v>
      </c>
      <c r="V196" s="336">
        <v>1.78</v>
      </c>
      <c r="W196" s="336">
        <v>1.78</v>
      </c>
      <c r="X196" s="336">
        <v>1.78</v>
      </c>
      <c r="Y196" s="336">
        <v>1.78</v>
      </c>
      <c r="Z196" s="336">
        <v>1.78</v>
      </c>
      <c r="AA196" s="336">
        <v>1.78</v>
      </c>
      <c r="AB196" s="338">
        <v>1.78</v>
      </c>
      <c r="AC196" s="291"/>
      <c r="AD196" s="336">
        <v>1.4E-2</v>
      </c>
      <c r="AE196" s="336">
        <v>0.06</v>
      </c>
      <c r="AF196" s="336">
        <v>0.38900000000000001</v>
      </c>
      <c r="AG196" s="336">
        <v>1.5580000000000001</v>
      </c>
      <c r="AH196" s="371">
        <v>1.78</v>
      </c>
      <c r="AI196" s="336">
        <v>1.78</v>
      </c>
      <c r="AJ196" s="336">
        <v>1.78</v>
      </c>
      <c r="AK196" s="336">
        <v>1.78</v>
      </c>
      <c r="AL196" s="336">
        <v>1.78</v>
      </c>
      <c r="AM196" s="336">
        <v>1.78</v>
      </c>
      <c r="AN196" s="336">
        <v>1.78</v>
      </c>
      <c r="AO196" s="338">
        <v>1.78</v>
      </c>
    </row>
    <row r="197" spans="1:41" ht="16.5" customHeight="1">
      <c r="P197" s="284"/>
      <c r="AC197" s="284"/>
    </row>
    <row r="198" spans="1:41" ht="16.5" customHeight="1">
      <c r="B198" s="103" t="s">
        <v>7227</v>
      </c>
      <c r="C198" s="103"/>
      <c r="D198" s="86"/>
      <c r="E198" s="101"/>
      <c r="F198" s="101"/>
      <c r="G198" s="101"/>
      <c r="H198" s="104" t="s">
        <v>7149</v>
      </c>
      <c r="I198" s="102"/>
      <c r="J198" s="101"/>
      <c r="K198" s="101"/>
      <c r="L198" s="101"/>
      <c r="M198" s="101"/>
      <c r="N198" s="101"/>
      <c r="O198" s="91"/>
      <c r="Q198" s="86"/>
      <c r="R198" s="101"/>
      <c r="S198" s="101"/>
      <c r="T198" s="101"/>
      <c r="U198" s="104" t="s">
        <v>7152</v>
      </c>
      <c r="V198" s="101"/>
      <c r="W198" s="101"/>
      <c r="X198" s="101"/>
      <c r="Y198" s="101"/>
      <c r="Z198" s="101"/>
      <c r="AA198" s="101"/>
      <c r="AB198" s="91"/>
      <c r="AD198" s="86"/>
      <c r="AE198" s="101"/>
      <c r="AF198" s="101"/>
      <c r="AG198" s="101"/>
      <c r="AH198" s="104" t="s">
        <v>7153</v>
      </c>
      <c r="AI198" s="101"/>
      <c r="AJ198" s="101"/>
      <c r="AK198" s="101"/>
      <c r="AL198" s="101"/>
      <c r="AM198" s="101"/>
      <c r="AN198" s="101"/>
      <c r="AO198" s="91"/>
    </row>
    <row r="199" spans="1:41" ht="16.5" customHeight="1">
      <c r="D199" s="95">
        <v>2000</v>
      </c>
      <c r="E199" s="95">
        <v>2005</v>
      </c>
      <c r="F199" s="95">
        <v>2010</v>
      </c>
      <c r="G199" s="95">
        <v>2015</v>
      </c>
      <c r="H199" s="106">
        <v>2016</v>
      </c>
      <c r="I199" s="107">
        <v>2020</v>
      </c>
      <c r="J199" s="105">
        <v>2025</v>
      </c>
      <c r="K199" s="105">
        <v>2030</v>
      </c>
      <c r="L199" s="105">
        <v>2035</v>
      </c>
      <c r="M199" s="105">
        <v>2040</v>
      </c>
      <c r="N199" s="105">
        <v>2045</v>
      </c>
      <c r="O199" s="105">
        <v>2050</v>
      </c>
      <c r="Q199" s="95">
        <v>2000</v>
      </c>
      <c r="R199" s="95">
        <v>2005</v>
      </c>
      <c r="S199" s="95">
        <v>2010</v>
      </c>
      <c r="T199" s="95">
        <v>2015</v>
      </c>
      <c r="U199" s="106">
        <v>2016</v>
      </c>
      <c r="V199" s="105">
        <v>2020</v>
      </c>
      <c r="W199" s="105">
        <v>2025</v>
      </c>
      <c r="X199" s="105">
        <v>2030</v>
      </c>
      <c r="Y199" s="105">
        <v>2035</v>
      </c>
      <c r="Z199" s="105">
        <v>2040</v>
      </c>
      <c r="AA199" s="105">
        <v>2045</v>
      </c>
      <c r="AB199" s="105">
        <v>2050</v>
      </c>
      <c r="AD199" s="95">
        <v>2000</v>
      </c>
      <c r="AE199" s="95">
        <v>2005</v>
      </c>
      <c r="AF199" s="95">
        <v>2010</v>
      </c>
      <c r="AG199" s="95">
        <v>2015</v>
      </c>
      <c r="AH199" s="106">
        <v>2016</v>
      </c>
      <c r="AI199" s="105">
        <v>2020</v>
      </c>
      <c r="AJ199" s="105">
        <v>2025</v>
      </c>
      <c r="AK199" s="105">
        <v>2030</v>
      </c>
      <c r="AL199" s="105">
        <v>2035</v>
      </c>
      <c r="AM199" s="105">
        <v>2040</v>
      </c>
      <c r="AN199" s="105">
        <v>2045</v>
      </c>
      <c r="AO199" s="105">
        <v>2050</v>
      </c>
    </row>
    <row r="200" spans="1:41" ht="16.5" customHeight="1">
      <c r="A200" s="372"/>
      <c r="B200" s="373" t="s">
        <v>7228</v>
      </c>
      <c r="C200" s="374"/>
      <c r="D200" s="375">
        <v>438.17700000000002</v>
      </c>
      <c r="E200" s="375">
        <v>461.65899999999999</v>
      </c>
      <c r="F200" s="375">
        <v>567.25900000000001</v>
      </c>
      <c r="G200" s="375">
        <v>592.37599999999998</v>
      </c>
      <c r="H200" s="375">
        <v>610.11900000000003</v>
      </c>
      <c r="I200" s="376">
        <v>610.87800000000004</v>
      </c>
      <c r="J200" s="375">
        <v>620.779</v>
      </c>
      <c r="K200" s="375">
        <v>633.23299999999995</v>
      </c>
      <c r="L200" s="375">
        <v>647.39099999999996</v>
      </c>
      <c r="M200" s="375">
        <v>655.26</v>
      </c>
      <c r="N200" s="375">
        <v>668.80200000000002</v>
      </c>
      <c r="O200" s="377">
        <v>670.08500000000004</v>
      </c>
      <c r="P200" s="120"/>
      <c r="Q200" s="375">
        <v>438.17700000000002</v>
      </c>
      <c r="R200" s="375">
        <v>461.65899999999999</v>
      </c>
      <c r="S200" s="375">
        <v>567.25900000000001</v>
      </c>
      <c r="T200" s="375">
        <v>592.37599999999998</v>
      </c>
      <c r="U200" s="378">
        <v>610.11599999999999</v>
      </c>
      <c r="V200" s="375">
        <v>598.30899999999997</v>
      </c>
      <c r="W200" s="375">
        <v>595.09699999999998</v>
      </c>
      <c r="X200" s="375">
        <v>587.851</v>
      </c>
      <c r="Y200" s="375">
        <v>588.74599999999998</v>
      </c>
      <c r="Z200" s="375">
        <v>585.93700000000001</v>
      </c>
      <c r="AA200" s="375">
        <v>590.221</v>
      </c>
      <c r="AB200" s="377">
        <v>584.43299999999999</v>
      </c>
      <c r="AC200" s="120"/>
      <c r="AD200" s="375">
        <v>438.17700000000002</v>
      </c>
      <c r="AE200" s="375">
        <v>461.65899999999999</v>
      </c>
      <c r="AF200" s="375">
        <v>567.25900000000001</v>
      </c>
      <c r="AG200" s="375">
        <v>592.37599999999998</v>
      </c>
      <c r="AH200" s="378">
        <v>610.11900000000003</v>
      </c>
      <c r="AI200" s="375">
        <v>576.327</v>
      </c>
      <c r="AJ200" s="375">
        <v>521.64300000000003</v>
      </c>
      <c r="AK200" s="375">
        <v>478.69400000000002</v>
      </c>
      <c r="AL200" s="375">
        <v>411.57400000000001</v>
      </c>
      <c r="AM200" s="375">
        <v>335.988</v>
      </c>
      <c r="AN200" s="375">
        <v>297.76100000000002</v>
      </c>
      <c r="AO200" s="377">
        <v>261.54700000000003</v>
      </c>
    </row>
    <row r="201" spans="1:41" ht="16.5" customHeight="1">
      <c r="A201" s="372"/>
      <c r="B201" s="379" t="s">
        <v>7168</v>
      </c>
      <c r="C201" s="379"/>
      <c r="D201" s="380">
        <v>167.79599999999999</v>
      </c>
      <c r="E201" s="380">
        <v>198.62799999999999</v>
      </c>
      <c r="F201" s="380">
        <v>292.19799999999998</v>
      </c>
      <c r="G201" s="380">
        <v>321.13799999999998</v>
      </c>
      <c r="H201" s="381">
        <v>323.57400000000001</v>
      </c>
      <c r="I201" s="382">
        <v>326.27800000000002</v>
      </c>
      <c r="J201" s="380">
        <v>325.87200000000001</v>
      </c>
      <c r="K201" s="380">
        <v>311.935</v>
      </c>
      <c r="L201" s="380">
        <v>308.37599999999998</v>
      </c>
      <c r="M201" s="380">
        <v>304.10500000000002</v>
      </c>
      <c r="N201" s="380">
        <v>300.065</v>
      </c>
      <c r="O201" s="383">
        <v>296.28199999999998</v>
      </c>
      <c r="P201" s="120"/>
      <c r="Q201" s="380">
        <v>167.79599999999999</v>
      </c>
      <c r="R201" s="380">
        <v>198.62799999999999</v>
      </c>
      <c r="S201" s="380">
        <v>292.19799999999998</v>
      </c>
      <c r="T201" s="380">
        <v>321.13799999999998</v>
      </c>
      <c r="U201" s="384">
        <v>323.57400000000001</v>
      </c>
      <c r="V201" s="380">
        <v>321.334</v>
      </c>
      <c r="W201" s="380">
        <v>318.38099999999997</v>
      </c>
      <c r="X201" s="380">
        <v>301.04700000000003</v>
      </c>
      <c r="Y201" s="380">
        <v>296.065</v>
      </c>
      <c r="Z201" s="380">
        <v>290.37900000000002</v>
      </c>
      <c r="AA201" s="380">
        <v>285.20499999999998</v>
      </c>
      <c r="AB201" s="383">
        <v>280.245</v>
      </c>
      <c r="AC201" s="120"/>
      <c r="AD201" s="380">
        <v>167.79599999999999</v>
      </c>
      <c r="AE201" s="380">
        <v>198.62799999999999</v>
      </c>
      <c r="AF201" s="380">
        <v>292.19799999999998</v>
      </c>
      <c r="AG201" s="380">
        <v>321.13799999999998</v>
      </c>
      <c r="AH201" s="384">
        <v>323.565</v>
      </c>
      <c r="AI201" s="380">
        <v>314.94600000000003</v>
      </c>
      <c r="AJ201" s="380">
        <v>268.33199999999999</v>
      </c>
      <c r="AK201" s="380">
        <v>222.048</v>
      </c>
      <c r="AL201" s="380">
        <v>152.446</v>
      </c>
      <c r="AM201" s="380">
        <v>82.691000000000003</v>
      </c>
      <c r="AN201" s="380">
        <v>71.269000000000005</v>
      </c>
      <c r="AO201" s="383">
        <v>69.347999999999999</v>
      </c>
    </row>
    <row r="202" spans="1:41" ht="16.5" customHeight="1">
      <c r="A202" s="372"/>
      <c r="B202" s="385" t="s">
        <v>7169</v>
      </c>
      <c r="C202" s="385"/>
      <c r="D202" s="386">
        <v>230.40899999999999</v>
      </c>
      <c r="E202" s="386">
        <v>198.697</v>
      </c>
      <c r="F202" s="386">
        <v>184.255</v>
      </c>
      <c r="G202" s="386">
        <v>178.74</v>
      </c>
      <c r="H202" s="387">
        <v>189.10499999999999</v>
      </c>
      <c r="I202" s="388">
        <v>187.14699999999999</v>
      </c>
      <c r="J202" s="386">
        <v>178.40700000000001</v>
      </c>
      <c r="K202" s="386">
        <v>181.20599999999999</v>
      </c>
      <c r="L202" s="386">
        <v>182.12299999999999</v>
      </c>
      <c r="M202" s="386">
        <v>183.298</v>
      </c>
      <c r="N202" s="386">
        <v>184.72499999999999</v>
      </c>
      <c r="O202" s="389">
        <v>186.27600000000001</v>
      </c>
      <c r="P202" s="120"/>
      <c r="Q202" s="386">
        <v>230.40899999999999</v>
      </c>
      <c r="R202" s="386">
        <v>198.697</v>
      </c>
      <c r="S202" s="386">
        <v>184.255</v>
      </c>
      <c r="T202" s="386">
        <v>178.74</v>
      </c>
      <c r="U202" s="390">
        <v>189.10499999999999</v>
      </c>
      <c r="V202" s="386">
        <v>182.524</v>
      </c>
      <c r="W202" s="386">
        <v>168.583</v>
      </c>
      <c r="X202" s="386">
        <v>165.48599999999999</v>
      </c>
      <c r="Y202" s="386">
        <v>163.24100000000001</v>
      </c>
      <c r="Z202" s="386">
        <v>161.12799999999999</v>
      </c>
      <c r="AA202" s="386">
        <v>159.47300000000001</v>
      </c>
      <c r="AB202" s="389">
        <v>158.59100000000001</v>
      </c>
      <c r="AC202" s="120"/>
      <c r="AD202" s="386">
        <v>230.40899999999999</v>
      </c>
      <c r="AE202" s="386">
        <v>198.697</v>
      </c>
      <c r="AF202" s="386">
        <v>184.255</v>
      </c>
      <c r="AG202" s="386">
        <v>178.74</v>
      </c>
      <c r="AH202" s="390">
        <v>189.10499999999999</v>
      </c>
      <c r="AI202" s="386">
        <v>173.26400000000001</v>
      </c>
      <c r="AJ202" s="386">
        <v>155.84899999999999</v>
      </c>
      <c r="AK202" s="386">
        <v>160.97999999999999</v>
      </c>
      <c r="AL202" s="386">
        <v>149.68799999999999</v>
      </c>
      <c r="AM202" s="386">
        <v>135.17400000000001</v>
      </c>
      <c r="AN202" s="386">
        <v>124.13800000000001</v>
      </c>
      <c r="AO202" s="389">
        <v>114.152</v>
      </c>
    </row>
    <row r="203" spans="1:41" ht="16.5" customHeight="1">
      <c r="A203" s="372"/>
      <c r="B203" s="391" t="s">
        <v>7170</v>
      </c>
      <c r="C203" s="392"/>
      <c r="D203" s="393">
        <v>39.972999999999999</v>
      </c>
      <c r="E203" s="393">
        <v>64.332999999999998</v>
      </c>
      <c r="F203" s="393">
        <v>90.796000000000006</v>
      </c>
      <c r="G203" s="393">
        <v>92.465000000000003</v>
      </c>
      <c r="H203" s="394">
        <v>97.4</v>
      </c>
      <c r="I203" s="395">
        <v>97.397999999999996</v>
      </c>
      <c r="J203" s="393">
        <v>116.44</v>
      </c>
      <c r="K203" s="393">
        <v>140.02500000000001</v>
      </c>
      <c r="L203" s="393">
        <v>156.822</v>
      </c>
      <c r="M203" s="393">
        <v>167.78399999999999</v>
      </c>
      <c r="N203" s="393">
        <v>183.93799999999999</v>
      </c>
      <c r="O203" s="396">
        <v>187.452</v>
      </c>
      <c r="P203" s="120"/>
      <c r="Q203" s="393">
        <v>39.972999999999999</v>
      </c>
      <c r="R203" s="393">
        <v>64.332999999999998</v>
      </c>
      <c r="S203" s="393">
        <v>90.796000000000006</v>
      </c>
      <c r="T203" s="393">
        <v>92.465000000000003</v>
      </c>
      <c r="U203" s="397">
        <v>97.397000000000006</v>
      </c>
      <c r="V203" s="393">
        <v>94.396000000000001</v>
      </c>
      <c r="W203" s="393">
        <v>108.072</v>
      </c>
      <c r="X203" s="393">
        <v>121.252</v>
      </c>
      <c r="Y203" s="393">
        <v>129.37</v>
      </c>
      <c r="Z203" s="393">
        <v>134.35900000000001</v>
      </c>
      <c r="AA203" s="393">
        <v>145.47</v>
      </c>
      <c r="AB203" s="396">
        <v>145.523</v>
      </c>
      <c r="AC203" s="120"/>
      <c r="AD203" s="393">
        <v>39.972999999999999</v>
      </c>
      <c r="AE203" s="393">
        <v>64.332999999999998</v>
      </c>
      <c r="AF203" s="393">
        <v>90.796000000000006</v>
      </c>
      <c r="AG203" s="393">
        <v>92.465000000000003</v>
      </c>
      <c r="AH203" s="397">
        <v>97.408000000000001</v>
      </c>
      <c r="AI203" s="393">
        <v>88.063999999999993</v>
      </c>
      <c r="AJ203" s="393">
        <v>97.406000000000006</v>
      </c>
      <c r="AK203" s="393">
        <v>95.61</v>
      </c>
      <c r="AL203" s="393">
        <v>109.586</v>
      </c>
      <c r="AM203" s="393">
        <v>120.239</v>
      </c>
      <c r="AN203" s="393">
        <v>106.08499999999999</v>
      </c>
      <c r="AO203" s="396">
        <v>84.039000000000001</v>
      </c>
    </row>
    <row r="204" spans="1:41" customFormat="1" ht="16.5" customHeight="1">
      <c r="I204" s="282"/>
    </row>
    <row r="205" spans="1:41" customFormat="1" ht="16.5" customHeight="1">
      <c r="I205" s="282"/>
    </row>
    <row r="206" spans="1:41" customFormat="1" ht="16.5" customHeight="1">
      <c r="I206" s="282"/>
    </row>
    <row r="207" spans="1:41" customFormat="1" ht="16.5" customHeight="1">
      <c r="I207" s="282"/>
    </row>
    <row r="208" spans="1:41" customFormat="1" ht="16.5" customHeight="1">
      <c r="I208" s="282"/>
    </row>
    <row r="209" spans="9:9" customFormat="1" ht="16.5" customHeight="1">
      <c r="I209" s="282"/>
    </row>
    <row r="210" spans="9:9" customFormat="1" ht="16.5" customHeight="1">
      <c r="I210" s="282"/>
    </row>
    <row r="211" spans="9:9" customFormat="1" ht="16.5" customHeight="1">
      <c r="I211" s="282"/>
    </row>
    <row r="212" spans="9:9" customFormat="1" ht="16.5" customHeight="1">
      <c r="I212" s="282"/>
    </row>
    <row r="213" spans="9:9" customFormat="1" ht="16.5" customHeight="1">
      <c r="I213" s="282"/>
    </row>
    <row r="214" spans="9:9" customFormat="1" ht="16.5" customHeight="1">
      <c r="I214" s="282"/>
    </row>
    <row r="215" spans="9:9" customFormat="1" ht="16.5" customHeight="1">
      <c r="I215" s="282"/>
    </row>
    <row r="216" spans="9:9" customFormat="1" ht="16.5" customHeight="1">
      <c r="I216" s="282"/>
    </row>
    <row r="217" spans="9:9" customFormat="1" ht="16.5" customHeight="1">
      <c r="I217" s="282"/>
    </row>
    <row r="218" spans="9:9" customFormat="1" ht="16.5" customHeight="1">
      <c r="I218" s="282"/>
    </row>
    <row r="219" spans="9:9" customFormat="1" ht="16.5" customHeight="1">
      <c r="I219" s="282"/>
    </row>
    <row r="220" spans="9:9" customFormat="1" ht="16.5" customHeight="1">
      <c r="I220" s="282"/>
    </row>
    <row r="221" spans="9:9" customFormat="1" ht="16.5" customHeight="1">
      <c r="I221" s="282"/>
    </row>
    <row r="222" spans="9:9" customFormat="1" ht="16.5" customHeight="1">
      <c r="I222" s="282"/>
    </row>
    <row r="223" spans="9:9" customFormat="1" ht="16.5" customHeight="1">
      <c r="I223" s="282"/>
    </row>
    <row r="224" spans="9:9" customFormat="1" ht="16.5" customHeight="1">
      <c r="I224" s="282"/>
    </row>
    <row r="225" spans="9:9" customFormat="1" ht="16.5" customHeight="1">
      <c r="I225" s="282"/>
    </row>
    <row r="226" spans="9:9" customFormat="1" ht="16.5" customHeight="1">
      <c r="I226" s="282"/>
    </row>
    <row r="227" spans="9:9" customFormat="1" ht="16.5" customHeight="1">
      <c r="I227" s="282"/>
    </row>
    <row r="228" spans="9:9" customFormat="1" ht="16.5" customHeight="1">
      <c r="I228" s="282"/>
    </row>
    <row r="229" spans="9:9" customFormat="1" ht="16.5" customHeight="1">
      <c r="I229" s="282"/>
    </row>
    <row r="230" spans="9:9" customFormat="1" ht="16.5" customHeight="1">
      <c r="I230" s="282"/>
    </row>
    <row r="231" spans="9:9" customFormat="1" ht="16.5" customHeight="1">
      <c r="I231" s="282"/>
    </row>
    <row r="232" spans="9:9" customFormat="1" ht="16.5" customHeight="1">
      <c r="I232" s="282"/>
    </row>
    <row r="233" spans="9:9" customFormat="1" ht="16.5" customHeight="1">
      <c r="I233" s="282"/>
    </row>
    <row r="234" spans="9:9" customFormat="1" ht="16.5" customHeight="1">
      <c r="I234" s="282"/>
    </row>
    <row r="235" spans="9:9" customFormat="1" ht="16.5" customHeight="1">
      <c r="I235" s="282"/>
    </row>
    <row r="236" spans="9:9" customFormat="1" ht="16.5" customHeight="1">
      <c r="I236" s="282"/>
    </row>
    <row r="237" spans="9:9" customFormat="1" ht="16.5" customHeight="1">
      <c r="I237" s="282"/>
    </row>
    <row r="238" spans="9:9" customFormat="1" ht="16.5" customHeight="1">
      <c r="I238" s="282"/>
    </row>
    <row r="239" spans="9:9" customFormat="1" ht="16.5" customHeight="1">
      <c r="I239" s="282"/>
    </row>
    <row r="240" spans="9:9" customFormat="1" ht="16.5" customHeight="1">
      <c r="I240" s="282"/>
    </row>
    <row r="241" spans="9:9" customFormat="1" ht="16.5" customHeight="1">
      <c r="I241" s="282"/>
    </row>
    <row r="242" spans="9:9" customFormat="1" ht="16.5" customHeight="1">
      <c r="I242" s="282"/>
    </row>
    <row r="243" spans="9:9" customFormat="1" ht="16.5" customHeight="1">
      <c r="I243" s="282"/>
    </row>
    <row r="244" spans="9:9" customFormat="1" ht="16.5" customHeight="1">
      <c r="I244" s="282"/>
    </row>
    <row r="245" spans="9:9" customFormat="1" ht="16.5" customHeight="1">
      <c r="I245" s="282"/>
    </row>
    <row r="246" spans="9:9" customFormat="1" ht="16.5" customHeight="1">
      <c r="I246" s="282"/>
    </row>
    <row r="247" spans="9:9" customFormat="1" ht="16.5" customHeight="1">
      <c r="I247" s="282"/>
    </row>
    <row r="248" spans="9:9" customFormat="1" ht="16.5" customHeight="1">
      <c r="I248" s="282"/>
    </row>
    <row r="249" spans="9:9" customFormat="1" ht="16.5" customHeight="1">
      <c r="I249" s="282"/>
    </row>
    <row r="250" spans="9:9" customFormat="1" ht="16.5" customHeight="1">
      <c r="I250" s="282"/>
    </row>
    <row r="251" spans="9:9" customFormat="1" ht="16.5" customHeight="1">
      <c r="I251" s="282"/>
    </row>
    <row r="252" spans="9:9" customFormat="1" ht="16.5" customHeight="1">
      <c r="I252" s="282"/>
    </row>
    <row r="253" spans="9:9" customFormat="1" ht="16.5" customHeight="1">
      <c r="I253" s="282"/>
    </row>
    <row r="254" spans="9:9" customFormat="1" ht="16.5" customHeight="1">
      <c r="I254" s="282"/>
    </row>
    <row r="255" spans="9:9" customFormat="1" ht="16.5" customHeight="1">
      <c r="I255" s="282"/>
    </row>
    <row r="256" spans="9:9" customFormat="1" ht="16.5" customHeight="1">
      <c r="I256" s="282"/>
    </row>
    <row r="257" spans="9:9" customFormat="1" ht="16.5" customHeight="1">
      <c r="I257" s="282"/>
    </row>
    <row r="258" spans="9:9" customFormat="1" ht="16.5" customHeight="1">
      <c r="I258" s="282"/>
    </row>
    <row r="259" spans="9:9" customFormat="1" ht="16.5" customHeight="1">
      <c r="I259" s="282"/>
    </row>
    <row r="260" spans="9:9" customFormat="1" ht="16.5" customHeight="1">
      <c r="I260" s="282"/>
    </row>
    <row r="261" spans="9:9" customFormat="1" ht="16.5" customHeight="1">
      <c r="I261" s="282"/>
    </row>
    <row r="262" spans="9:9" customFormat="1" ht="16.5" customHeight="1">
      <c r="I262" s="282"/>
    </row>
    <row r="263" spans="9:9" customFormat="1" ht="16.5" customHeight="1">
      <c r="I263" s="282"/>
    </row>
    <row r="264" spans="9:9" customFormat="1" ht="16.5" customHeight="1">
      <c r="I264" s="282"/>
    </row>
    <row r="265" spans="9:9" customFormat="1" ht="16.5" customHeight="1">
      <c r="I265" s="282"/>
    </row>
    <row r="266" spans="9:9" customFormat="1" ht="16.5" customHeight="1">
      <c r="I266" s="282"/>
    </row>
    <row r="267" spans="9:9" customFormat="1" ht="16.5" customHeight="1">
      <c r="I267" s="282"/>
    </row>
    <row r="268" spans="9:9" customFormat="1" ht="16.5" customHeight="1">
      <c r="I268" s="282"/>
    </row>
    <row r="269" spans="9:9" customFormat="1" ht="16.5" customHeight="1">
      <c r="I269" s="282"/>
    </row>
    <row r="270" spans="9:9" customFormat="1" ht="16.5" customHeight="1">
      <c r="I270" s="282"/>
    </row>
    <row r="271" spans="9:9" customFormat="1" ht="16.5" customHeight="1">
      <c r="I271" s="282"/>
    </row>
    <row r="272" spans="9:9" customFormat="1" ht="16.5" customHeight="1">
      <c r="I272" s="282"/>
    </row>
    <row r="273" spans="9:9" customFormat="1" ht="16.5" customHeight="1">
      <c r="I273" s="282"/>
    </row>
    <row r="274" spans="9:9" customFormat="1" ht="16.5" customHeight="1">
      <c r="I274" s="282"/>
    </row>
    <row r="275" spans="9:9" customFormat="1" ht="16.5" customHeight="1">
      <c r="I275" s="282"/>
    </row>
    <row r="276" spans="9:9" customFormat="1" ht="16.5" customHeight="1">
      <c r="I276" s="282"/>
    </row>
    <row r="277" spans="9:9" customFormat="1" ht="16.5" customHeight="1">
      <c r="I277" s="282"/>
    </row>
    <row r="278" spans="9:9" customFormat="1" ht="16.5" customHeight="1">
      <c r="I278" s="282"/>
    </row>
    <row r="279" spans="9:9" customFormat="1" ht="16.5" customHeight="1">
      <c r="I279" s="282"/>
    </row>
    <row r="280" spans="9:9" customFormat="1" ht="16.5" customHeight="1">
      <c r="I280" s="282"/>
    </row>
    <row r="281" spans="9:9" customFormat="1" ht="16.5" customHeight="1">
      <c r="I281" s="282"/>
    </row>
    <row r="282" spans="9:9" customFormat="1" ht="16.5" customHeight="1">
      <c r="I282" s="282"/>
    </row>
    <row r="283" spans="9:9" customFormat="1" ht="16.5" customHeight="1">
      <c r="I283" s="282"/>
    </row>
    <row r="284" spans="9:9" customFormat="1" ht="16.5" customHeight="1">
      <c r="I284" s="282"/>
    </row>
    <row r="285" spans="9:9" customFormat="1" ht="16.5" customHeight="1">
      <c r="I285" s="282"/>
    </row>
    <row r="286" spans="9:9" customFormat="1" ht="16.5" customHeight="1">
      <c r="I286" s="282"/>
    </row>
    <row r="287" spans="9:9" customFormat="1" ht="16.5" customHeight="1">
      <c r="I287" s="282"/>
    </row>
    <row r="288" spans="9:9" customFormat="1" ht="16.5" customHeight="1">
      <c r="I288" s="282"/>
    </row>
    <row r="289" spans="9:9" customFormat="1" ht="16.5" customHeight="1">
      <c r="I289" s="282"/>
    </row>
    <row r="290" spans="9:9" customFormat="1" ht="16.5" customHeight="1">
      <c r="I290" s="282"/>
    </row>
    <row r="291" spans="9:9" ht="16.5" customHeight="1"/>
    <row r="292" spans="9:9" ht="16.5" customHeight="1"/>
    <row r="293" spans="9:9" ht="16.5" customHeight="1"/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BA2-1499-4294-BE92-961B5CDA0716}">
  <sheetPr filterMode="1"/>
  <dimension ref="A1:AF1919"/>
  <sheetViews>
    <sheetView workbookViewId="0">
      <selection activeCell="L177" sqref="L177"/>
    </sheetView>
  </sheetViews>
  <sheetFormatPr defaultColWidth="12.453125" defaultRowHeight="15.5"/>
  <cols>
    <col min="1" max="1" width="15.81640625" style="66" bestFit="1" customWidth="1"/>
    <col min="2" max="2" width="17.81640625" style="66" bestFit="1" customWidth="1"/>
    <col min="3" max="3" width="19.81640625" style="66" bestFit="1" customWidth="1"/>
    <col min="4" max="4" width="5.81640625" style="66" bestFit="1" customWidth="1"/>
    <col min="5" max="5" width="16.81640625" style="66" customWidth="1"/>
    <col min="6" max="9" width="17" style="66" customWidth="1"/>
    <col min="10" max="10" width="15.453125" style="66" customWidth="1"/>
    <col min="11" max="11" width="14.453125" style="66" bestFit="1" customWidth="1"/>
    <col min="12" max="12" width="17.26953125" style="66" bestFit="1" customWidth="1"/>
    <col min="13" max="13" width="16.453125" style="66" bestFit="1" customWidth="1"/>
    <col min="14" max="16384" width="12.453125" style="66"/>
  </cols>
  <sheetData>
    <row r="1" spans="1:13" s="65" customFormat="1">
      <c r="A1" s="65" t="s">
        <v>7089</v>
      </c>
      <c r="B1" s="65" t="s">
        <v>7090</v>
      </c>
      <c r="C1" s="65" t="s">
        <v>7091</v>
      </c>
      <c r="D1" s="65" t="s">
        <v>7092</v>
      </c>
      <c r="E1" s="65" t="s">
        <v>7093</v>
      </c>
      <c r="F1" s="65" t="s">
        <v>7094</v>
      </c>
      <c r="G1" s="65" t="s">
        <v>7095</v>
      </c>
      <c r="H1" s="65" t="s">
        <v>7096</v>
      </c>
      <c r="I1" s="65" t="s">
        <v>7097</v>
      </c>
      <c r="J1" s="65" t="s">
        <v>7098</v>
      </c>
      <c r="K1" s="65" t="s">
        <v>7099</v>
      </c>
      <c r="L1" s="65" t="s">
        <v>7100</v>
      </c>
      <c r="M1" s="65" t="s">
        <v>7101</v>
      </c>
    </row>
    <row r="2" spans="1:13" hidden="1">
      <c r="A2" s="66" t="s">
        <v>7102</v>
      </c>
      <c r="B2" s="66" t="s">
        <v>7103</v>
      </c>
      <c r="C2" s="66" t="s">
        <v>7104</v>
      </c>
      <c r="D2" s="66">
        <v>2000</v>
      </c>
      <c r="E2" s="66" t="s">
        <v>7105</v>
      </c>
      <c r="F2" s="66">
        <v>3.3039999999999998</v>
      </c>
      <c r="G2" s="66">
        <v>0.36</v>
      </c>
      <c r="H2" s="66">
        <v>17</v>
      </c>
      <c r="I2" s="66">
        <v>0</v>
      </c>
      <c r="J2" s="66">
        <v>20</v>
      </c>
      <c r="K2" s="66">
        <v>18.568093309999998</v>
      </c>
      <c r="L2" s="66">
        <v>1.345085004</v>
      </c>
      <c r="M2" s="66">
        <v>0.34</v>
      </c>
    </row>
    <row r="3" spans="1:13" hidden="1">
      <c r="A3" s="66" t="s">
        <v>7102</v>
      </c>
      <c r="B3" s="66" t="s">
        <v>7103</v>
      </c>
      <c r="C3" s="66" t="s">
        <v>7104</v>
      </c>
      <c r="D3" s="66">
        <v>2005</v>
      </c>
      <c r="E3" s="66" t="s">
        <v>7105</v>
      </c>
      <c r="F3" s="66">
        <v>6.2639999999999896</v>
      </c>
      <c r="G3" s="66">
        <v>0.94099999999999995</v>
      </c>
      <c r="H3" s="66">
        <v>31</v>
      </c>
      <c r="I3" s="66">
        <v>0</v>
      </c>
      <c r="J3" s="66">
        <v>37</v>
      </c>
      <c r="K3" s="66">
        <v>31.965595369999999</v>
      </c>
      <c r="L3" s="66">
        <v>2.3156089450000001</v>
      </c>
      <c r="M3" s="66">
        <v>0.62</v>
      </c>
    </row>
    <row r="4" spans="1:13" hidden="1">
      <c r="A4" s="66" t="s">
        <v>7102</v>
      </c>
      <c r="B4" s="66" t="s">
        <v>7103</v>
      </c>
      <c r="C4" s="66" t="s">
        <v>7104</v>
      </c>
      <c r="D4" s="66">
        <v>2010</v>
      </c>
      <c r="E4" s="66" t="s">
        <v>7105</v>
      </c>
      <c r="F4" s="66">
        <v>13.058999999999999</v>
      </c>
      <c r="G4" s="66">
        <v>1.83197268</v>
      </c>
      <c r="H4" s="66">
        <v>65</v>
      </c>
      <c r="I4" s="66">
        <v>0</v>
      </c>
      <c r="J4" s="66">
        <v>78</v>
      </c>
      <c r="K4" s="66">
        <v>65.496848540000002</v>
      </c>
      <c r="L4" s="66">
        <v>4.7446351809999996</v>
      </c>
      <c r="M4" s="66">
        <v>1.3</v>
      </c>
    </row>
    <row r="5" spans="1:13" hidden="1">
      <c r="A5" s="66" t="s">
        <v>7102</v>
      </c>
      <c r="B5" s="66" t="s">
        <v>7103</v>
      </c>
      <c r="C5" s="66" t="s">
        <v>7104</v>
      </c>
      <c r="D5" s="66">
        <v>2015</v>
      </c>
      <c r="E5" s="66" t="s">
        <v>7105</v>
      </c>
      <c r="F5" s="66">
        <v>18.343</v>
      </c>
      <c r="G5" s="66">
        <v>2.8670879949999999</v>
      </c>
      <c r="H5" s="66">
        <v>92</v>
      </c>
      <c r="I5" s="66">
        <v>0</v>
      </c>
      <c r="J5" s="66">
        <v>110</v>
      </c>
      <c r="K5" s="66">
        <v>91.871279419999993</v>
      </c>
      <c r="L5" s="66">
        <v>6.6552164600000001</v>
      </c>
      <c r="M5" s="66">
        <v>1.84</v>
      </c>
    </row>
    <row r="6" spans="1:13" hidden="1">
      <c r="A6" s="66" t="s">
        <v>7102</v>
      </c>
      <c r="B6" s="66" t="s">
        <v>7103</v>
      </c>
      <c r="C6" s="66" t="s">
        <v>7104</v>
      </c>
      <c r="D6" s="66">
        <v>2020</v>
      </c>
      <c r="E6" s="66" t="s">
        <v>7105</v>
      </c>
      <c r="F6" s="66">
        <v>23.327510870000001</v>
      </c>
      <c r="G6" s="66">
        <v>3.74721641199999</v>
      </c>
      <c r="H6" s="66">
        <v>117</v>
      </c>
      <c r="I6" s="66">
        <v>0</v>
      </c>
      <c r="J6" s="66">
        <v>140</v>
      </c>
      <c r="K6" s="66">
        <v>116.42924170000001</v>
      </c>
      <c r="L6" s="66">
        <v>8.4342115460000002</v>
      </c>
      <c r="M6" s="66">
        <v>2.34</v>
      </c>
    </row>
    <row r="7" spans="1:13" hidden="1">
      <c r="A7" s="66" t="s">
        <v>7102</v>
      </c>
      <c r="B7" s="66" t="s">
        <v>7103</v>
      </c>
      <c r="C7" s="66" t="s">
        <v>7104</v>
      </c>
      <c r="D7" s="66">
        <v>2025</v>
      </c>
      <c r="E7" s="66" t="s">
        <v>7105</v>
      </c>
      <c r="F7" s="66">
        <v>31.701489129999999</v>
      </c>
      <c r="G7" s="66">
        <v>5.3350141310000003</v>
      </c>
      <c r="H7" s="66">
        <v>159</v>
      </c>
      <c r="I7" s="66">
        <v>0</v>
      </c>
      <c r="J7" s="66">
        <v>191</v>
      </c>
      <c r="K7" s="66">
        <v>158.01152539999899</v>
      </c>
      <c r="L7" s="66">
        <v>11.44645978</v>
      </c>
      <c r="M7" s="66">
        <v>3.18</v>
      </c>
    </row>
    <row r="8" spans="1:13" hidden="1">
      <c r="A8" s="66" t="s">
        <v>7102</v>
      </c>
      <c r="B8" s="66" t="s">
        <v>7103</v>
      </c>
      <c r="C8" s="66" t="s">
        <v>7104</v>
      </c>
      <c r="D8" s="66">
        <v>2030</v>
      </c>
      <c r="E8" s="66" t="s">
        <v>7105</v>
      </c>
      <c r="F8" s="66">
        <v>42.66741304</v>
      </c>
      <c r="G8" s="66">
        <v>6.9580368349999997</v>
      </c>
      <c r="H8" s="66">
        <v>214</v>
      </c>
      <c r="I8" s="66">
        <v>0</v>
      </c>
      <c r="J8" s="66">
        <v>257</v>
      </c>
      <c r="K8" s="66">
        <v>212.5593935</v>
      </c>
      <c r="L8" s="66">
        <v>15.397943550000001</v>
      </c>
      <c r="M8" s="66">
        <v>4.28</v>
      </c>
    </row>
    <row r="9" spans="1:13" hidden="1">
      <c r="A9" s="66" t="s">
        <v>7102</v>
      </c>
      <c r="B9" s="66" t="s">
        <v>7103</v>
      </c>
      <c r="C9" s="66" t="s">
        <v>7104</v>
      </c>
      <c r="D9" s="66">
        <v>2035</v>
      </c>
      <c r="E9" s="66" t="s">
        <v>7105</v>
      </c>
      <c r="F9" s="66">
        <v>56.624043479999997</v>
      </c>
      <c r="G9" s="66">
        <v>9.17477521</v>
      </c>
      <c r="H9" s="66">
        <v>284</v>
      </c>
      <c r="I9" s="66">
        <v>0</v>
      </c>
      <c r="J9" s="66">
        <v>340</v>
      </c>
      <c r="K9" s="66">
        <v>282.03189750000001</v>
      </c>
      <c r="L9" s="66">
        <v>20.430577849999999</v>
      </c>
      <c r="M9" s="66">
        <v>5.68</v>
      </c>
    </row>
    <row r="10" spans="1:13" hidden="1">
      <c r="A10" s="66" t="s">
        <v>7102</v>
      </c>
      <c r="B10" s="66" t="s">
        <v>7103</v>
      </c>
      <c r="C10" s="66" t="s">
        <v>7104</v>
      </c>
      <c r="D10" s="66">
        <v>2040</v>
      </c>
      <c r="E10" s="66" t="s">
        <v>7105</v>
      </c>
      <c r="F10" s="66">
        <v>74.368902169999998</v>
      </c>
      <c r="G10" s="66">
        <v>11.820248579999999</v>
      </c>
      <c r="H10" s="66">
        <v>373</v>
      </c>
      <c r="I10" s="66">
        <v>0</v>
      </c>
      <c r="J10" s="66">
        <v>447</v>
      </c>
      <c r="K10" s="66">
        <v>370.38669979999997</v>
      </c>
      <c r="L10" s="66">
        <v>26.831058370000001</v>
      </c>
      <c r="M10" s="66">
        <v>7.46</v>
      </c>
    </row>
    <row r="11" spans="1:13" hidden="1">
      <c r="A11" s="66" t="s">
        <v>7102</v>
      </c>
      <c r="B11" s="66" t="s">
        <v>7103</v>
      </c>
      <c r="C11" s="66" t="s">
        <v>7104</v>
      </c>
      <c r="D11" s="66">
        <v>2045</v>
      </c>
      <c r="E11" s="66" t="s">
        <v>7105</v>
      </c>
      <c r="F11" s="66">
        <v>96.699510869999997</v>
      </c>
      <c r="G11" s="66">
        <v>13.057993870000001</v>
      </c>
      <c r="H11" s="66">
        <v>485</v>
      </c>
      <c r="I11" s="66">
        <v>0</v>
      </c>
      <c r="J11" s="66">
        <v>582</v>
      </c>
      <c r="K11" s="66">
        <v>481.58778519999998</v>
      </c>
      <c r="L11" s="66">
        <v>34.886538809999998</v>
      </c>
      <c r="M11" s="66">
        <v>9.6999999999999993</v>
      </c>
    </row>
    <row r="12" spans="1:13" hidden="1">
      <c r="A12" s="66" t="s">
        <v>7102</v>
      </c>
      <c r="B12" s="66" t="s">
        <v>7103</v>
      </c>
      <c r="C12" s="66" t="s">
        <v>7104</v>
      </c>
      <c r="D12" s="66">
        <v>2050</v>
      </c>
      <c r="E12" s="66" t="s">
        <v>7105</v>
      </c>
      <c r="F12" s="66">
        <v>123.0177283</v>
      </c>
      <c r="G12" s="66">
        <v>18.20894886</v>
      </c>
      <c r="H12" s="66">
        <v>617</v>
      </c>
      <c r="I12" s="66">
        <v>0</v>
      </c>
      <c r="J12" s="66">
        <v>741</v>
      </c>
      <c r="K12" s="66">
        <v>612.65213800000004</v>
      </c>
      <c r="L12" s="66">
        <v>44.38092752</v>
      </c>
      <c r="M12" s="66">
        <v>12.34</v>
      </c>
    </row>
    <row r="13" spans="1:13" hidden="1">
      <c r="A13" s="66" t="s">
        <v>7102</v>
      </c>
      <c r="B13" s="66" t="s">
        <v>7103</v>
      </c>
      <c r="C13" s="66" t="s">
        <v>7106</v>
      </c>
      <c r="D13" s="66">
        <v>2000</v>
      </c>
      <c r="E13" s="66" t="s">
        <v>7105</v>
      </c>
      <c r="F13" s="66">
        <v>60.881</v>
      </c>
      <c r="G13" s="66">
        <v>4.9349999999999996</v>
      </c>
      <c r="H13" s="66">
        <v>419</v>
      </c>
      <c r="I13" s="66">
        <v>0</v>
      </c>
      <c r="J13" s="66">
        <v>461</v>
      </c>
      <c r="K13" s="66">
        <v>256.28337729999998</v>
      </c>
      <c r="L13" s="66">
        <v>18.565337960000001</v>
      </c>
      <c r="M13" s="66">
        <v>8.3800000000000008</v>
      </c>
    </row>
    <row r="14" spans="1:13" hidden="1">
      <c r="A14" s="66" t="s">
        <v>7102</v>
      </c>
      <c r="B14" s="66" t="s">
        <v>7103</v>
      </c>
      <c r="C14" s="66" t="s">
        <v>7106</v>
      </c>
      <c r="D14" s="66">
        <v>2005</v>
      </c>
      <c r="E14" s="66" t="s">
        <v>7105</v>
      </c>
      <c r="F14" s="66">
        <v>86.86</v>
      </c>
      <c r="G14" s="66">
        <v>9.7684999999999995</v>
      </c>
      <c r="H14" s="66">
        <v>599</v>
      </c>
      <c r="I14" s="66">
        <v>0</v>
      </c>
      <c r="J14" s="66">
        <v>659</v>
      </c>
      <c r="K14" s="66">
        <v>345.88836479999998</v>
      </c>
      <c r="L14" s="66">
        <v>25.047992570000002</v>
      </c>
      <c r="M14" s="66">
        <v>11.98</v>
      </c>
    </row>
    <row r="15" spans="1:13" hidden="1">
      <c r="A15" s="66" t="s">
        <v>7102</v>
      </c>
      <c r="B15" s="66" t="s">
        <v>7103</v>
      </c>
      <c r="C15" s="66" t="s">
        <v>7106</v>
      </c>
      <c r="D15" s="66">
        <v>2010</v>
      </c>
      <c r="E15" s="66" t="s">
        <v>7105</v>
      </c>
      <c r="F15" s="66">
        <v>138.55500000000001</v>
      </c>
      <c r="G15" s="66">
        <v>20.562170640000001</v>
      </c>
      <c r="H15" s="66">
        <v>923</v>
      </c>
      <c r="I15" s="66">
        <v>0</v>
      </c>
      <c r="J15" s="66">
        <v>1015</v>
      </c>
      <c r="K15" s="66">
        <v>520.83093959999997</v>
      </c>
      <c r="L15" s="66">
        <v>37.63835967</v>
      </c>
      <c r="M15" s="66">
        <v>16.121481459999998</v>
      </c>
    </row>
    <row r="16" spans="1:13" hidden="1">
      <c r="A16" s="66" t="s">
        <v>7102</v>
      </c>
      <c r="B16" s="66" t="s">
        <v>7103</v>
      </c>
      <c r="C16" s="66" t="s">
        <v>7106</v>
      </c>
      <c r="D16" s="66">
        <v>2015</v>
      </c>
      <c r="E16" s="66" t="s">
        <v>7105</v>
      </c>
      <c r="F16" s="66">
        <v>187.37099999999899</v>
      </c>
      <c r="G16" s="66">
        <v>24.733865949999998</v>
      </c>
      <c r="H16" s="66">
        <v>1382</v>
      </c>
      <c r="I16" s="66">
        <v>0</v>
      </c>
      <c r="J16" s="66">
        <v>1521</v>
      </c>
      <c r="K16" s="66">
        <v>772.83718009999996</v>
      </c>
      <c r="L16" s="66">
        <v>55.84983828</v>
      </c>
      <c r="M16" s="66">
        <v>11.13380373</v>
      </c>
    </row>
    <row r="17" spans="1:13" hidden="1">
      <c r="A17" s="66" t="s">
        <v>7102</v>
      </c>
      <c r="B17" s="66" t="s">
        <v>7103</v>
      </c>
      <c r="C17" s="66" t="s">
        <v>7106</v>
      </c>
      <c r="D17" s="66">
        <v>2020</v>
      </c>
      <c r="E17" s="66" t="s">
        <v>7105</v>
      </c>
      <c r="F17" s="66">
        <v>184.38824890000001</v>
      </c>
      <c r="G17" s="66">
        <v>22.18143749</v>
      </c>
      <c r="H17" s="66">
        <v>1360</v>
      </c>
      <c r="I17" s="66">
        <v>0</v>
      </c>
      <c r="J17" s="66">
        <v>1496</v>
      </c>
      <c r="K17" s="66">
        <v>757.88470479999899</v>
      </c>
      <c r="L17" s="66">
        <v>54.769282959999998</v>
      </c>
      <c r="M17" s="66">
        <v>6.8109149110000002</v>
      </c>
    </row>
    <row r="18" spans="1:13" hidden="1">
      <c r="A18" s="66" t="s">
        <v>7102</v>
      </c>
      <c r="B18" s="66" t="s">
        <v>7103</v>
      </c>
      <c r="C18" s="66" t="s">
        <v>7106</v>
      </c>
      <c r="D18" s="66">
        <v>2025</v>
      </c>
      <c r="E18" s="66" t="s">
        <v>7105</v>
      </c>
      <c r="F18" s="66">
        <v>211.6397475</v>
      </c>
      <c r="G18" s="66">
        <v>29.699621669999999</v>
      </c>
      <c r="H18" s="66">
        <v>1561</v>
      </c>
      <c r="I18" s="66">
        <v>0</v>
      </c>
      <c r="J18" s="66">
        <v>1718</v>
      </c>
      <c r="K18" s="66">
        <v>868.72550339999998</v>
      </c>
      <c r="L18" s="66">
        <v>62.779302190000003</v>
      </c>
      <c r="M18" s="66">
        <v>7.8049999999999997</v>
      </c>
    </row>
    <row r="19" spans="1:13" hidden="1">
      <c r="A19" s="66" t="s">
        <v>7102</v>
      </c>
      <c r="B19" s="66" t="s">
        <v>7103</v>
      </c>
      <c r="C19" s="66" t="s">
        <v>7106</v>
      </c>
      <c r="D19" s="66">
        <v>2030</v>
      </c>
      <c r="E19" s="66" t="s">
        <v>7105</v>
      </c>
      <c r="F19" s="66">
        <v>234.14596019999999</v>
      </c>
      <c r="G19" s="66">
        <v>29.450229100000001</v>
      </c>
      <c r="H19" s="66">
        <v>1727</v>
      </c>
      <c r="I19" s="66">
        <v>0</v>
      </c>
      <c r="J19" s="66">
        <v>1899</v>
      </c>
      <c r="K19" s="66">
        <v>960.60953570000004</v>
      </c>
      <c r="L19" s="66">
        <v>69.419392079999994</v>
      </c>
      <c r="M19" s="66">
        <v>8.6349999999999998</v>
      </c>
    </row>
    <row r="20" spans="1:13" hidden="1">
      <c r="A20" s="66" t="s">
        <v>7102</v>
      </c>
      <c r="B20" s="66" t="s">
        <v>7103</v>
      </c>
      <c r="C20" s="66" t="s">
        <v>7106</v>
      </c>
      <c r="D20" s="66">
        <v>2035</v>
      </c>
      <c r="E20" s="66" t="s">
        <v>7105</v>
      </c>
      <c r="F20" s="66">
        <v>250.5510912</v>
      </c>
      <c r="G20" s="66">
        <v>32.428635020000002</v>
      </c>
      <c r="H20" s="66">
        <v>1848</v>
      </c>
      <c r="I20" s="66">
        <v>0</v>
      </c>
      <c r="J20" s="66">
        <v>2032</v>
      </c>
      <c r="K20" s="66">
        <v>1027.708345</v>
      </c>
      <c r="L20" s="66">
        <v>74.268353500000003</v>
      </c>
      <c r="M20" s="66">
        <v>9.24</v>
      </c>
    </row>
    <row r="21" spans="1:13" hidden="1">
      <c r="A21" s="66" t="s">
        <v>7102</v>
      </c>
      <c r="B21" s="66" t="s">
        <v>7103</v>
      </c>
      <c r="C21" s="66" t="s">
        <v>7106</v>
      </c>
      <c r="D21" s="66">
        <v>2040</v>
      </c>
      <c r="E21" s="66" t="s">
        <v>7105</v>
      </c>
      <c r="F21" s="66">
        <v>268.04085889999999</v>
      </c>
      <c r="G21" s="66">
        <v>34.476580890000001</v>
      </c>
      <c r="H21" s="66">
        <v>1977</v>
      </c>
      <c r="I21" s="66">
        <v>0</v>
      </c>
      <c r="J21" s="66">
        <v>2175</v>
      </c>
      <c r="K21" s="66">
        <v>1099.363333</v>
      </c>
      <c r="L21" s="66">
        <v>79.446571570000003</v>
      </c>
      <c r="M21" s="66">
        <v>9.8849999999999998</v>
      </c>
    </row>
    <row r="22" spans="1:13" hidden="1">
      <c r="A22" s="66" t="s">
        <v>7102</v>
      </c>
      <c r="B22" s="66" t="s">
        <v>7103</v>
      </c>
      <c r="C22" s="66" t="s">
        <v>7106</v>
      </c>
      <c r="D22" s="66">
        <v>2045</v>
      </c>
      <c r="E22" s="66" t="s">
        <v>7105</v>
      </c>
      <c r="F22" s="66">
        <v>286.47968379999998</v>
      </c>
      <c r="G22" s="66">
        <v>35.503090460000003</v>
      </c>
      <c r="H22" s="66">
        <v>2113</v>
      </c>
      <c r="I22" s="66">
        <v>0</v>
      </c>
      <c r="J22" s="66">
        <v>2325</v>
      </c>
      <c r="K22" s="66">
        <v>1174.9550400000001</v>
      </c>
      <c r="L22" s="66">
        <v>84.909280589999995</v>
      </c>
      <c r="M22" s="66">
        <v>10.565</v>
      </c>
    </row>
    <row r="23" spans="1:13" hidden="1">
      <c r="A23" s="66" t="s">
        <v>7102</v>
      </c>
      <c r="B23" s="66" t="s">
        <v>7103</v>
      </c>
      <c r="C23" s="66" t="s">
        <v>7106</v>
      </c>
      <c r="D23" s="66">
        <v>2050</v>
      </c>
      <c r="E23" s="66" t="s">
        <v>7105</v>
      </c>
      <c r="F23" s="66">
        <v>302.88481480000002</v>
      </c>
      <c r="G23" s="66">
        <v>38.32547615</v>
      </c>
      <c r="H23" s="66">
        <v>2234</v>
      </c>
      <c r="I23" s="66">
        <v>0</v>
      </c>
      <c r="J23" s="66">
        <v>2458</v>
      </c>
      <c r="K23" s="66">
        <v>1242.224199</v>
      </c>
      <c r="L23" s="66">
        <v>89.770552469999998</v>
      </c>
      <c r="M23" s="66">
        <v>11.17</v>
      </c>
    </row>
    <row r="24" spans="1:13" hidden="1">
      <c r="A24" s="66" t="s">
        <v>7102</v>
      </c>
      <c r="B24" s="66" t="s">
        <v>7103</v>
      </c>
      <c r="C24" s="66" t="s">
        <v>7107</v>
      </c>
      <c r="D24" s="66">
        <v>2000</v>
      </c>
      <c r="E24" s="66" t="s">
        <v>7105</v>
      </c>
      <c r="F24" s="66">
        <v>0.19699999999999901</v>
      </c>
      <c r="G24" s="66">
        <v>3.1E-2</v>
      </c>
      <c r="H24" s="66">
        <v>1</v>
      </c>
      <c r="I24" s="66">
        <v>0</v>
      </c>
      <c r="J24" s="66">
        <v>2</v>
      </c>
      <c r="K24" s="66">
        <v>2.8424703999999998</v>
      </c>
      <c r="L24" s="66">
        <v>0.205910442</v>
      </c>
      <c r="M24" s="66">
        <v>0.02</v>
      </c>
    </row>
    <row r="25" spans="1:13" hidden="1">
      <c r="A25" s="66" t="s">
        <v>7102</v>
      </c>
      <c r="B25" s="66" t="s">
        <v>7103</v>
      </c>
      <c r="C25" s="66" t="s">
        <v>7107</v>
      </c>
      <c r="D25" s="66">
        <v>2005</v>
      </c>
      <c r="E25" s="66" t="s">
        <v>7105</v>
      </c>
      <c r="F25" s="66">
        <v>0.38900000000000001</v>
      </c>
      <c r="G25" s="66">
        <v>5.8999999999999997E-2</v>
      </c>
      <c r="H25" s="66">
        <v>2</v>
      </c>
      <c r="I25" s="66">
        <v>0</v>
      </c>
      <c r="J25" s="66">
        <v>3</v>
      </c>
      <c r="K25" s="66">
        <v>5.3669637479999999</v>
      </c>
      <c r="L25" s="66">
        <v>0.388550389</v>
      </c>
      <c r="M25" s="66">
        <v>0.04</v>
      </c>
    </row>
    <row r="26" spans="1:13" hidden="1">
      <c r="A26" s="66" t="s">
        <v>7102</v>
      </c>
      <c r="B26" s="66" t="s">
        <v>7103</v>
      </c>
      <c r="C26" s="66" t="s">
        <v>7107</v>
      </c>
      <c r="D26" s="66">
        <v>2010</v>
      </c>
      <c r="E26" s="66" t="s">
        <v>7105</v>
      </c>
      <c r="F26" s="66">
        <v>0.71599999999999997</v>
      </c>
      <c r="G26" s="66">
        <v>0.100638598</v>
      </c>
      <c r="H26" s="66">
        <v>4</v>
      </c>
      <c r="I26" s="66">
        <v>0</v>
      </c>
      <c r="J26" s="66">
        <v>5</v>
      </c>
      <c r="K26" s="66">
        <v>10.48925397</v>
      </c>
      <c r="L26" s="66">
        <v>0.750043923</v>
      </c>
      <c r="M26" s="66">
        <v>0.08</v>
      </c>
    </row>
    <row r="27" spans="1:13" hidden="1">
      <c r="A27" s="66" t="s">
        <v>7102</v>
      </c>
      <c r="B27" s="66" t="s">
        <v>7103</v>
      </c>
      <c r="C27" s="66" t="s">
        <v>7107</v>
      </c>
      <c r="D27" s="66">
        <v>2015</v>
      </c>
      <c r="E27" s="66" t="s">
        <v>7105</v>
      </c>
      <c r="F27" s="66">
        <v>0.88900000000000001</v>
      </c>
      <c r="G27" s="66">
        <v>0.120419998</v>
      </c>
      <c r="H27" s="66">
        <v>5</v>
      </c>
      <c r="I27" s="66">
        <v>0</v>
      </c>
      <c r="J27" s="66">
        <v>6</v>
      </c>
      <c r="K27" s="66">
        <v>12.99389951</v>
      </c>
      <c r="L27" s="66">
        <v>0.92307283699999998</v>
      </c>
      <c r="M27" s="66">
        <v>0.1</v>
      </c>
    </row>
    <row r="28" spans="1:13" hidden="1">
      <c r="A28" s="66" t="s">
        <v>7102</v>
      </c>
      <c r="B28" s="66" t="s">
        <v>7103</v>
      </c>
      <c r="C28" s="66" t="s">
        <v>7107</v>
      </c>
      <c r="D28" s="66">
        <v>2020</v>
      </c>
      <c r="E28" s="66" t="s">
        <v>7105</v>
      </c>
      <c r="F28" s="66">
        <v>0.88900000000000001</v>
      </c>
      <c r="G28" s="66">
        <v>0.10656191399999999</v>
      </c>
      <c r="H28" s="66">
        <v>5</v>
      </c>
      <c r="I28" s="66">
        <v>0</v>
      </c>
      <c r="J28" s="66">
        <v>6</v>
      </c>
      <c r="K28" s="66">
        <v>12.948628579999999</v>
      </c>
      <c r="L28" s="66">
        <v>0.91985683799999995</v>
      </c>
      <c r="M28" s="66">
        <v>0.1</v>
      </c>
    </row>
    <row r="29" spans="1:13" hidden="1">
      <c r="A29" s="66" t="s">
        <v>7102</v>
      </c>
      <c r="B29" s="66" t="s">
        <v>7103</v>
      </c>
      <c r="C29" s="66" t="s">
        <v>7107</v>
      </c>
      <c r="D29" s="66">
        <v>2025</v>
      </c>
      <c r="E29" s="66" t="s">
        <v>7105</v>
      </c>
      <c r="F29" s="66">
        <v>1.0668</v>
      </c>
      <c r="G29" s="66">
        <v>0.13968656699999901</v>
      </c>
      <c r="H29" s="66">
        <v>6</v>
      </c>
      <c r="I29" s="66">
        <v>0</v>
      </c>
      <c r="J29" s="66">
        <v>6</v>
      </c>
      <c r="K29" s="66">
        <v>15.517453550000001</v>
      </c>
      <c r="L29" s="66">
        <v>1.102343439</v>
      </c>
      <c r="M29" s="66">
        <v>0.12</v>
      </c>
    </row>
    <row r="30" spans="1:13" hidden="1">
      <c r="A30" s="66" t="s">
        <v>7102</v>
      </c>
      <c r="B30" s="66" t="s">
        <v>7103</v>
      </c>
      <c r="C30" s="66" t="s">
        <v>7107</v>
      </c>
      <c r="D30" s="66">
        <v>2030</v>
      </c>
      <c r="E30" s="66" t="s">
        <v>7105</v>
      </c>
      <c r="F30" s="66">
        <v>1.0668</v>
      </c>
      <c r="G30" s="66">
        <v>0.121917126</v>
      </c>
      <c r="H30" s="66">
        <v>6</v>
      </c>
      <c r="I30" s="66">
        <v>0</v>
      </c>
      <c r="J30" s="66">
        <v>6</v>
      </c>
      <c r="K30" s="66">
        <v>15.50941231</v>
      </c>
      <c r="L30" s="66">
        <v>1.1017721979999999</v>
      </c>
      <c r="M30" s="66">
        <v>0.12</v>
      </c>
    </row>
    <row r="31" spans="1:13" hidden="1">
      <c r="A31" s="66" t="s">
        <v>7102</v>
      </c>
      <c r="B31" s="66" t="s">
        <v>7103</v>
      </c>
      <c r="C31" s="66" t="s">
        <v>7107</v>
      </c>
      <c r="D31" s="66">
        <v>2035</v>
      </c>
      <c r="E31" s="66" t="s">
        <v>7105</v>
      </c>
      <c r="F31" s="66">
        <v>1.0668</v>
      </c>
      <c r="G31" s="66">
        <v>0.133194803</v>
      </c>
      <c r="H31" s="66">
        <v>6</v>
      </c>
      <c r="I31" s="66">
        <v>0</v>
      </c>
      <c r="J31" s="66">
        <v>7</v>
      </c>
      <c r="K31" s="66">
        <v>15.50631856</v>
      </c>
      <c r="L31" s="66">
        <v>1.1015524219999999</v>
      </c>
      <c r="M31" s="66">
        <v>0.12</v>
      </c>
    </row>
    <row r="32" spans="1:13" hidden="1">
      <c r="A32" s="66" t="s">
        <v>7102</v>
      </c>
      <c r="B32" s="66" t="s">
        <v>7103</v>
      </c>
      <c r="C32" s="66" t="s">
        <v>7107</v>
      </c>
      <c r="D32" s="66">
        <v>2040</v>
      </c>
      <c r="E32" s="66" t="s">
        <v>7105</v>
      </c>
      <c r="F32" s="66">
        <v>1.0668</v>
      </c>
      <c r="G32" s="66">
        <v>0.138495548</v>
      </c>
      <c r="H32" s="66">
        <v>6</v>
      </c>
      <c r="I32" s="66">
        <v>0</v>
      </c>
      <c r="J32" s="66">
        <v>7</v>
      </c>
      <c r="K32" s="66">
        <v>15.50512829</v>
      </c>
      <c r="L32" s="66">
        <v>1.1014678659999999</v>
      </c>
      <c r="M32" s="66">
        <v>0.12</v>
      </c>
    </row>
    <row r="33" spans="1:13" hidden="1">
      <c r="A33" s="66" t="s">
        <v>7102</v>
      </c>
      <c r="B33" s="66" t="s">
        <v>7103</v>
      </c>
      <c r="C33" s="66" t="s">
        <v>7107</v>
      </c>
      <c r="D33" s="66">
        <v>2045</v>
      </c>
      <c r="E33" s="66" t="s">
        <v>7105</v>
      </c>
      <c r="F33" s="66">
        <v>1.0668</v>
      </c>
      <c r="G33" s="66">
        <v>0.12721787100000001</v>
      </c>
      <c r="H33" s="66">
        <v>6</v>
      </c>
      <c r="I33" s="66">
        <v>0</v>
      </c>
      <c r="J33" s="66">
        <v>7</v>
      </c>
      <c r="K33" s="66">
        <v>15.50467036</v>
      </c>
      <c r="L33" s="66">
        <v>1.1014353349999999</v>
      </c>
      <c r="M33" s="66">
        <v>0.12</v>
      </c>
    </row>
    <row r="34" spans="1:13" hidden="1">
      <c r="A34" s="66" t="s">
        <v>7102</v>
      </c>
      <c r="B34" s="66" t="s">
        <v>7103</v>
      </c>
      <c r="C34" s="66" t="s">
        <v>7107</v>
      </c>
      <c r="D34" s="66">
        <v>2050</v>
      </c>
      <c r="E34" s="66" t="s">
        <v>7105</v>
      </c>
      <c r="F34" s="66">
        <v>1.2445999999999999</v>
      </c>
      <c r="G34" s="66">
        <v>0.17232858000000001</v>
      </c>
      <c r="H34" s="66">
        <v>7</v>
      </c>
      <c r="I34" s="66">
        <v>0</v>
      </c>
      <c r="J34" s="66">
        <v>7</v>
      </c>
      <c r="K34" s="66">
        <v>18.088576530000001</v>
      </c>
      <c r="L34" s="66">
        <v>1.284993289</v>
      </c>
      <c r="M34" s="66">
        <v>0.14000000000000001</v>
      </c>
    </row>
    <row r="35" spans="1:13" hidden="1">
      <c r="A35" s="66" t="s">
        <v>7102</v>
      </c>
      <c r="B35" s="66" t="s">
        <v>7103</v>
      </c>
      <c r="C35" s="66" t="s">
        <v>7108</v>
      </c>
      <c r="D35" s="66">
        <v>2000</v>
      </c>
      <c r="E35" s="66" t="s">
        <v>7105</v>
      </c>
      <c r="F35" s="66">
        <v>2.8921602089999898</v>
      </c>
      <c r="G35" s="66">
        <v>0.57414900000000002</v>
      </c>
      <c r="H35" s="66">
        <v>28.615969969999998</v>
      </c>
      <c r="I35" s="66">
        <v>0</v>
      </c>
      <c r="J35" s="66">
        <v>31.477566970000002</v>
      </c>
      <c r="K35" s="66">
        <v>31.255529450000001</v>
      </c>
      <c r="L35" s="66">
        <v>1.37398135</v>
      </c>
      <c r="M35" s="66">
        <v>0.57231939899999995</v>
      </c>
    </row>
    <row r="36" spans="1:13" hidden="1">
      <c r="A36" s="66" t="s">
        <v>7102</v>
      </c>
      <c r="B36" s="66" t="s">
        <v>7103</v>
      </c>
      <c r="C36" s="66" t="s">
        <v>7108</v>
      </c>
      <c r="D36" s="66">
        <v>2005</v>
      </c>
      <c r="E36" s="66" t="s">
        <v>7105</v>
      </c>
      <c r="F36" s="66">
        <v>5.8134053989999996</v>
      </c>
      <c r="G36" s="66">
        <v>1.1961649999999999</v>
      </c>
      <c r="H36" s="66">
        <v>55.339210880000003</v>
      </c>
      <c r="I36" s="66">
        <v>0</v>
      </c>
      <c r="J36" s="66">
        <v>60.873131970000003</v>
      </c>
      <c r="K36" s="66">
        <v>58.329319910000002</v>
      </c>
      <c r="L36" s="66">
        <v>2.394188942</v>
      </c>
      <c r="M36" s="66">
        <v>1.106784218</v>
      </c>
    </row>
    <row r="37" spans="1:13" hidden="1">
      <c r="A37" s="66" t="s">
        <v>7102</v>
      </c>
      <c r="B37" s="66" t="s">
        <v>7103</v>
      </c>
      <c r="C37" s="66" t="s">
        <v>7108</v>
      </c>
      <c r="D37" s="66">
        <v>2010</v>
      </c>
      <c r="E37" s="66" t="s">
        <v>7105</v>
      </c>
      <c r="F37" s="66">
        <v>11.29099184</v>
      </c>
      <c r="G37" s="66">
        <v>1.6066583459999999</v>
      </c>
      <c r="H37" s="66">
        <v>110.0379702</v>
      </c>
      <c r="I37" s="66">
        <v>0</v>
      </c>
      <c r="J37" s="66">
        <v>121.0417672</v>
      </c>
      <c r="K37" s="66">
        <v>113.3970444</v>
      </c>
      <c r="L37" s="66">
        <v>3.9885328869999999</v>
      </c>
      <c r="M37" s="66">
        <v>1.049228144</v>
      </c>
    </row>
    <row r="38" spans="1:13" hidden="1">
      <c r="A38" s="66" t="s">
        <v>7102</v>
      </c>
      <c r="B38" s="66" t="s">
        <v>7103</v>
      </c>
      <c r="C38" s="66" t="s">
        <v>7108</v>
      </c>
      <c r="D38" s="66">
        <v>2015</v>
      </c>
      <c r="E38" s="66" t="s">
        <v>7105</v>
      </c>
      <c r="F38" s="66">
        <v>14.61219337</v>
      </c>
      <c r="G38" s="66">
        <v>1.929734659</v>
      </c>
      <c r="H38" s="66">
        <v>141.7280145</v>
      </c>
      <c r="I38" s="66">
        <v>0</v>
      </c>
      <c r="J38" s="66">
        <v>155.9008159</v>
      </c>
      <c r="K38" s="66">
        <v>144.00496709999999</v>
      </c>
      <c r="L38" s="66">
        <v>5.0651103820000003</v>
      </c>
      <c r="M38" s="66">
        <v>0.719153818</v>
      </c>
    </row>
    <row r="39" spans="1:13" hidden="1">
      <c r="A39" s="66" t="s">
        <v>7102</v>
      </c>
      <c r="B39" s="66" t="s">
        <v>7103</v>
      </c>
      <c r="C39" s="66" t="s">
        <v>7108</v>
      </c>
      <c r="D39" s="66">
        <v>2020</v>
      </c>
      <c r="E39" s="66" t="s">
        <v>7105</v>
      </c>
      <c r="F39" s="66">
        <v>15.104404799999999</v>
      </c>
      <c r="G39" s="66">
        <v>2.046922221</v>
      </c>
      <c r="H39" s="66">
        <v>146.50211969999901</v>
      </c>
      <c r="I39" s="66">
        <v>0</v>
      </c>
      <c r="J39" s="66">
        <v>161.15233169999999</v>
      </c>
      <c r="K39" s="66">
        <v>147.5524388</v>
      </c>
      <c r="L39" s="66">
        <v>5.1898861890000001</v>
      </c>
      <c r="M39" s="66">
        <v>0.73251059900000004</v>
      </c>
    </row>
    <row r="40" spans="1:13" hidden="1">
      <c r="A40" s="66" t="s">
        <v>7102</v>
      </c>
      <c r="B40" s="66" t="s">
        <v>7103</v>
      </c>
      <c r="C40" s="66" t="s">
        <v>7108</v>
      </c>
      <c r="D40" s="66">
        <v>2025</v>
      </c>
      <c r="E40" s="66" t="s">
        <v>7105</v>
      </c>
      <c r="F40" s="66">
        <v>17.135337119999999</v>
      </c>
      <c r="G40" s="66">
        <v>2.4108549049999999</v>
      </c>
      <c r="H40" s="66">
        <v>166.200737</v>
      </c>
      <c r="I40" s="66">
        <v>0</v>
      </c>
      <c r="J40" s="66">
        <v>182.82081069999899</v>
      </c>
      <c r="K40" s="66">
        <v>166.48265789999999</v>
      </c>
      <c r="L40" s="66">
        <v>5.8557218979999996</v>
      </c>
      <c r="M40" s="66">
        <v>0.83100368499999999</v>
      </c>
    </row>
    <row r="41" spans="1:13" hidden="1">
      <c r="A41" s="66" t="s">
        <v>7102</v>
      </c>
      <c r="B41" s="66" t="s">
        <v>7103</v>
      </c>
      <c r="C41" s="66" t="s">
        <v>7108</v>
      </c>
      <c r="D41" s="66">
        <v>2030</v>
      </c>
      <c r="E41" s="66" t="s">
        <v>7105</v>
      </c>
      <c r="F41" s="66">
        <v>19.465742970000001</v>
      </c>
      <c r="G41" s="66">
        <v>2.521092967</v>
      </c>
      <c r="H41" s="66">
        <v>188.8040373</v>
      </c>
      <c r="I41" s="66">
        <v>0</v>
      </c>
      <c r="J41" s="66">
        <v>207.68444099999999</v>
      </c>
      <c r="K41" s="66">
        <v>188.48859150000001</v>
      </c>
      <c r="L41" s="66">
        <v>6.6297402200000004</v>
      </c>
      <c r="M41" s="66">
        <v>0.94402018599999904</v>
      </c>
    </row>
    <row r="42" spans="1:13" hidden="1">
      <c r="A42" s="66" t="s">
        <v>7102</v>
      </c>
      <c r="B42" s="66" t="s">
        <v>7103</v>
      </c>
      <c r="C42" s="66" t="s">
        <v>7108</v>
      </c>
      <c r="D42" s="66">
        <v>2035</v>
      </c>
      <c r="E42" s="66" t="s">
        <v>7105</v>
      </c>
      <c r="F42" s="66">
        <v>21.436306739999999</v>
      </c>
      <c r="G42" s="66">
        <v>2.7378674209999998</v>
      </c>
      <c r="H42" s="66">
        <v>207.91712200000001</v>
      </c>
      <c r="I42" s="66">
        <v>0</v>
      </c>
      <c r="J42" s="66">
        <v>228.70883419999899</v>
      </c>
      <c r="K42" s="66">
        <v>207.13906369999901</v>
      </c>
      <c r="L42" s="66">
        <v>7.2857363409999998</v>
      </c>
      <c r="M42" s="66">
        <v>1.03958561</v>
      </c>
    </row>
    <row r="43" spans="1:13" hidden="1">
      <c r="A43" s="66" t="s">
        <v>7102</v>
      </c>
      <c r="B43" s="66" t="s">
        <v>7103</v>
      </c>
      <c r="C43" s="66" t="s">
        <v>7108</v>
      </c>
      <c r="D43" s="66">
        <v>2040</v>
      </c>
      <c r="E43" s="66" t="s">
        <v>7105</v>
      </c>
      <c r="F43" s="66">
        <v>22.978487080000001</v>
      </c>
      <c r="G43" s="66">
        <v>2.8601968889999898</v>
      </c>
      <c r="H43" s="66">
        <v>222.87518840000001</v>
      </c>
      <c r="I43" s="66">
        <v>0</v>
      </c>
      <c r="J43" s="66">
        <v>245.16270719999901</v>
      </c>
      <c r="K43" s="66">
        <v>221.757138499999</v>
      </c>
      <c r="L43" s="66">
        <v>7.7999002900000001</v>
      </c>
      <c r="M43" s="66">
        <v>1.1143759419999999</v>
      </c>
    </row>
    <row r="44" spans="1:13" hidden="1">
      <c r="A44" s="66" t="s">
        <v>7102</v>
      </c>
      <c r="B44" s="66" t="s">
        <v>7103</v>
      </c>
      <c r="C44" s="66" t="s">
        <v>7108</v>
      </c>
      <c r="D44" s="66">
        <v>2045</v>
      </c>
      <c r="E44" s="66" t="s">
        <v>7105</v>
      </c>
      <c r="F44" s="66">
        <v>23.972336640000002</v>
      </c>
      <c r="G44" s="66">
        <v>2.9496092989999898</v>
      </c>
      <c r="H44" s="66">
        <v>232.51483109999899</v>
      </c>
      <c r="I44" s="66">
        <v>0</v>
      </c>
      <c r="J44" s="66">
        <v>255.76631420000001</v>
      </c>
      <c r="K44" s="66">
        <v>231.1661398</v>
      </c>
      <c r="L44" s="66">
        <v>8.1308446389999993</v>
      </c>
      <c r="M44" s="66">
        <v>1.162574156</v>
      </c>
    </row>
    <row r="45" spans="1:13" hidden="1">
      <c r="A45" s="66" t="s">
        <v>7102</v>
      </c>
      <c r="B45" s="66" t="s">
        <v>7103</v>
      </c>
      <c r="C45" s="66" t="s">
        <v>7108</v>
      </c>
      <c r="D45" s="66">
        <v>2050</v>
      </c>
      <c r="E45" s="66" t="s">
        <v>7105</v>
      </c>
      <c r="F45" s="66">
        <v>24.177960680000002</v>
      </c>
      <c r="G45" s="66">
        <v>2.9109155430000002</v>
      </c>
      <c r="H45" s="66">
        <v>234.50923999999901</v>
      </c>
      <c r="I45" s="66">
        <v>0</v>
      </c>
      <c r="J45" s="66">
        <v>257.9601639</v>
      </c>
      <c r="K45" s="66">
        <v>233.03587659999999</v>
      </c>
      <c r="L45" s="66">
        <v>8.1966092009999993</v>
      </c>
      <c r="M45" s="66">
        <v>1.1725462</v>
      </c>
    </row>
    <row r="46" spans="1:13" hidden="1">
      <c r="A46" s="66" t="s">
        <v>7102</v>
      </c>
      <c r="B46" s="66" t="s">
        <v>7103</v>
      </c>
      <c r="C46" s="66" t="s">
        <v>7109</v>
      </c>
      <c r="D46" s="66">
        <v>2000</v>
      </c>
      <c r="E46" s="66" t="s">
        <v>7105</v>
      </c>
      <c r="F46" s="66">
        <v>0.28399999999999997</v>
      </c>
      <c r="G46" s="66">
        <v>5.1999999999999998E-2</v>
      </c>
      <c r="H46" s="66">
        <v>1</v>
      </c>
      <c r="I46" s="66">
        <v>0</v>
      </c>
      <c r="J46" s="66">
        <v>5</v>
      </c>
      <c r="K46" s="66">
        <v>2.2077439999999999</v>
      </c>
      <c r="L46" s="66">
        <v>0.15903482999999999</v>
      </c>
      <c r="M46" s="66">
        <v>0.02</v>
      </c>
    </row>
    <row r="47" spans="1:13" hidden="1">
      <c r="A47" s="66" t="s">
        <v>7102</v>
      </c>
      <c r="B47" s="66" t="s">
        <v>7103</v>
      </c>
      <c r="C47" s="66" t="s">
        <v>7109</v>
      </c>
      <c r="D47" s="66">
        <v>2005</v>
      </c>
      <c r="E47" s="66" t="s">
        <v>7105</v>
      </c>
      <c r="F47" s="66">
        <v>0.52400000000000002</v>
      </c>
      <c r="G47" s="66">
        <v>5.45E-2</v>
      </c>
      <c r="H47" s="66">
        <v>3</v>
      </c>
      <c r="I47" s="66">
        <v>0</v>
      </c>
      <c r="J47" s="66">
        <v>9</v>
      </c>
      <c r="K47" s="66">
        <v>6.2527732989999896</v>
      </c>
      <c r="L47" s="66">
        <v>0.44919552099999999</v>
      </c>
      <c r="M47" s="66">
        <v>0.06</v>
      </c>
    </row>
    <row r="48" spans="1:13" hidden="1">
      <c r="A48" s="66" t="s">
        <v>7102</v>
      </c>
      <c r="B48" s="66" t="s">
        <v>7103</v>
      </c>
      <c r="C48" s="66" t="s">
        <v>7109</v>
      </c>
      <c r="D48" s="66">
        <v>2010</v>
      </c>
      <c r="E48" s="66" t="s">
        <v>7105</v>
      </c>
      <c r="F48" s="66">
        <v>0.69299999999999995</v>
      </c>
      <c r="G48" s="66">
        <v>6.9903543999999998E-2</v>
      </c>
      <c r="H48" s="66">
        <v>4</v>
      </c>
      <c r="I48" s="66">
        <v>0</v>
      </c>
      <c r="J48" s="66">
        <v>9</v>
      </c>
      <c r="K48" s="66">
        <v>8.1469933749999992</v>
      </c>
      <c r="L48" s="66">
        <v>0.56066492700000004</v>
      </c>
      <c r="M48" s="66">
        <v>3.8140584999999998E-2</v>
      </c>
    </row>
    <row r="49" spans="1:13" hidden="1">
      <c r="A49" s="66" t="s">
        <v>7102</v>
      </c>
      <c r="B49" s="66" t="s">
        <v>7103</v>
      </c>
      <c r="C49" s="66" t="s">
        <v>7109</v>
      </c>
      <c r="D49" s="66">
        <v>2015</v>
      </c>
      <c r="E49" s="66" t="s">
        <v>7105</v>
      </c>
      <c r="F49" s="66">
        <v>0.60299999999999998</v>
      </c>
      <c r="G49" s="66">
        <v>6.7880759999999998E-2</v>
      </c>
      <c r="H49" s="66">
        <v>4</v>
      </c>
      <c r="I49" s="66">
        <v>0</v>
      </c>
      <c r="J49" s="66">
        <v>6</v>
      </c>
      <c r="K49" s="66">
        <v>8.0738793070000003</v>
      </c>
      <c r="L49" s="66">
        <v>0.55563331699999996</v>
      </c>
      <c r="M49" s="66">
        <v>2.0296729999999999E-2</v>
      </c>
    </row>
    <row r="50" spans="1:13" hidden="1">
      <c r="A50" s="66" t="s">
        <v>7102</v>
      </c>
      <c r="B50" s="66" t="s">
        <v>7103</v>
      </c>
      <c r="C50" s="66" t="s">
        <v>7109</v>
      </c>
      <c r="D50" s="66">
        <v>2020</v>
      </c>
      <c r="E50" s="66" t="s">
        <v>7105</v>
      </c>
      <c r="F50" s="66">
        <v>0.60299999999999998</v>
      </c>
      <c r="G50" s="66">
        <v>6.8181647999999997E-2</v>
      </c>
      <c r="H50" s="66">
        <v>4</v>
      </c>
      <c r="I50" s="66">
        <v>0</v>
      </c>
      <c r="J50" s="66">
        <v>8</v>
      </c>
      <c r="K50" s="66">
        <v>8.0457497979999992</v>
      </c>
      <c r="L50" s="66">
        <v>0.55369748299999999</v>
      </c>
      <c r="M50" s="66">
        <v>0.02</v>
      </c>
    </row>
    <row r="51" spans="1:13" hidden="1">
      <c r="A51" s="66" t="s">
        <v>7102</v>
      </c>
      <c r="B51" s="66" t="s">
        <v>7103</v>
      </c>
      <c r="C51" s="66" t="s">
        <v>7109</v>
      </c>
      <c r="D51" s="66">
        <v>2025</v>
      </c>
      <c r="E51" s="66" t="s">
        <v>7105</v>
      </c>
      <c r="F51" s="66">
        <v>0.60299999999999998</v>
      </c>
      <c r="G51" s="66">
        <v>6.8883420000000001E-2</v>
      </c>
      <c r="H51" s="66">
        <v>4</v>
      </c>
      <c r="I51" s="66">
        <v>0</v>
      </c>
      <c r="J51" s="66">
        <v>8</v>
      </c>
      <c r="K51" s="66">
        <v>8.0349274029999993</v>
      </c>
      <c r="L51" s="66">
        <v>0.55295270100000005</v>
      </c>
      <c r="M51" s="66">
        <v>0.02</v>
      </c>
    </row>
    <row r="52" spans="1:13" hidden="1">
      <c r="A52" s="66" t="s">
        <v>7102</v>
      </c>
      <c r="B52" s="66" t="s">
        <v>7103</v>
      </c>
      <c r="C52" s="66" t="s">
        <v>7109</v>
      </c>
      <c r="D52" s="66">
        <v>2030</v>
      </c>
      <c r="E52" s="66" t="s">
        <v>7105</v>
      </c>
      <c r="F52" s="66">
        <v>0.60299999999999998</v>
      </c>
      <c r="G52" s="66">
        <v>7.1908864000000003E-2</v>
      </c>
      <c r="H52" s="66">
        <v>4</v>
      </c>
      <c r="I52" s="66">
        <v>0</v>
      </c>
      <c r="J52" s="66">
        <v>8</v>
      </c>
      <c r="K52" s="66">
        <v>8.0307636539999994</v>
      </c>
      <c r="L52" s="66">
        <v>0.55266615699999999</v>
      </c>
      <c r="M52" s="66">
        <v>0.02</v>
      </c>
    </row>
    <row r="53" spans="1:13" hidden="1">
      <c r="A53" s="66" t="s">
        <v>7102</v>
      </c>
      <c r="B53" s="66" t="s">
        <v>7103</v>
      </c>
      <c r="C53" s="66" t="s">
        <v>7109</v>
      </c>
      <c r="D53" s="66">
        <v>2035</v>
      </c>
      <c r="E53" s="66" t="s">
        <v>7105</v>
      </c>
      <c r="F53" s="66">
        <v>0.60299999999999998</v>
      </c>
      <c r="G53" s="66">
        <v>7.1908864000000003E-2</v>
      </c>
      <c r="H53" s="66">
        <v>4</v>
      </c>
      <c r="I53" s="66">
        <v>0</v>
      </c>
      <c r="J53" s="66">
        <v>8</v>
      </c>
      <c r="K53" s="66">
        <v>8.0291617160000008</v>
      </c>
      <c r="L53" s="66">
        <v>0.55255591400000004</v>
      </c>
      <c r="M53" s="66">
        <v>0.02</v>
      </c>
    </row>
    <row r="54" spans="1:13" hidden="1">
      <c r="A54" s="66" t="s">
        <v>7102</v>
      </c>
      <c r="B54" s="66" t="s">
        <v>7103</v>
      </c>
      <c r="C54" s="66" t="s">
        <v>7109</v>
      </c>
      <c r="D54" s="66">
        <v>2040</v>
      </c>
      <c r="E54" s="66" t="s">
        <v>7105</v>
      </c>
      <c r="F54" s="66">
        <v>0.60299999999999998</v>
      </c>
      <c r="G54" s="66">
        <v>7.1908864000000003E-2</v>
      </c>
      <c r="H54" s="66">
        <v>4</v>
      </c>
      <c r="I54" s="66">
        <v>0</v>
      </c>
      <c r="J54" s="66">
        <v>8</v>
      </c>
      <c r="K54" s="66">
        <v>8.0285453950000001</v>
      </c>
      <c r="L54" s="66">
        <v>0.55251349900000002</v>
      </c>
      <c r="M54" s="66">
        <v>0.02</v>
      </c>
    </row>
    <row r="55" spans="1:13" hidden="1">
      <c r="A55" s="66" t="s">
        <v>7102</v>
      </c>
      <c r="B55" s="66" t="s">
        <v>7103</v>
      </c>
      <c r="C55" s="66" t="s">
        <v>7109</v>
      </c>
      <c r="D55" s="66">
        <v>2045</v>
      </c>
      <c r="E55" s="66" t="s">
        <v>7105</v>
      </c>
      <c r="F55" s="66">
        <v>0.60299999999999998</v>
      </c>
      <c r="G55" s="66">
        <v>7.1908864000000003E-2</v>
      </c>
      <c r="H55" s="66">
        <v>4</v>
      </c>
      <c r="I55" s="66">
        <v>0</v>
      </c>
      <c r="J55" s="66">
        <v>8</v>
      </c>
      <c r="K55" s="66">
        <v>8.0283082750000005</v>
      </c>
      <c r="L55" s="66">
        <v>0.552497181</v>
      </c>
      <c r="M55" s="66">
        <v>0.02</v>
      </c>
    </row>
    <row r="56" spans="1:13" hidden="1">
      <c r="A56" s="66" t="s">
        <v>7102</v>
      </c>
      <c r="B56" s="66" t="s">
        <v>7103</v>
      </c>
      <c r="C56" s="66" t="s">
        <v>7109</v>
      </c>
      <c r="D56" s="66">
        <v>2050</v>
      </c>
      <c r="E56" s="66" t="s">
        <v>7105</v>
      </c>
      <c r="F56" s="66">
        <v>0.60299999999999998</v>
      </c>
      <c r="G56" s="66">
        <v>7.1908864000000003E-2</v>
      </c>
      <c r="H56" s="66">
        <v>4</v>
      </c>
      <c r="I56" s="66">
        <v>0</v>
      </c>
      <c r="J56" s="66">
        <v>8</v>
      </c>
      <c r="K56" s="66">
        <v>8.028217046</v>
      </c>
      <c r="L56" s="66">
        <v>0.55249090299999903</v>
      </c>
      <c r="M56" s="66">
        <v>0.02</v>
      </c>
    </row>
    <row r="57" spans="1:13" hidden="1">
      <c r="A57" s="66" t="s">
        <v>7102</v>
      </c>
      <c r="B57" s="66" t="s">
        <v>7103</v>
      </c>
      <c r="C57" s="66" t="s">
        <v>7110</v>
      </c>
      <c r="D57" s="66">
        <v>2000</v>
      </c>
      <c r="E57" s="66" t="s">
        <v>7105</v>
      </c>
      <c r="F57" s="66">
        <v>32.937801389999997</v>
      </c>
      <c r="G57" s="66">
        <v>26.00944093</v>
      </c>
      <c r="H57" s="66">
        <v>156.20684069999999</v>
      </c>
      <c r="I57" s="66">
        <v>0</v>
      </c>
      <c r="J57" s="66">
        <v>171.8275247</v>
      </c>
      <c r="K57" s="66">
        <v>147.41177640000001</v>
      </c>
      <c r="L57" s="66">
        <v>10.678606930000001</v>
      </c>
      <c r="M57" s="66">
        <v>3.1241368129999998</v>
      </c>
    </row>
    <row r="58" spans="1:13" hidden="1">
      <c r="A58" s="66" t="s">
        <v>7102</v>
      </c>
      <c r="B58" s="66" t="s">
        <v>7103</v>
      </c>
      <c r="C58" s="66" t="s">
        <v>7110</v>
      </c>
      <c r="D58" s="66">
        <v>2005</v>
      </c>
      <c r="E58" s="66" t="s">
        <v>7105</v>
      </c>
      <c r="F58" s="66">
        <v>59.938242099999997</v>
      </c>
      <c r="G58" s="66">
        <v>29.088912430000001</v>
      </c>
      <c r="H58" s="66">
        <v>281.57233100000002</v>
      </c>
      <c r="I58" s="66">
        <v>0</v>
      </c>
      <c r="J58" s="66">
        <v>309.7295641</v>
      </c>
      <c r="K58" s="66">
        <v>250.60320899999999</v>
      </c>
      <c r="L58" s="66">
        <v>18.151226040000001</v>
      </c>
      <c r="M58" s="66">
        <v>4.2721561030000004</v>
      </c>
    </row>
    <row r="59" spans="1:13" hidden="1">
      <c r="A59" s="66" t="s">
        <v>7102</v>
      </c>
      <c r="B59" s="66" t="s">
        <v>7103</v>
      </c>
      <c r="C59" s="66" t="s">
        <v>7110</v>
      </c>
      <c r="D59" s="66">
        <v>2010</v>
      </c>
      <c r="E59" s="66" t="s">
        <v>7105</v>
      </c>
      <c r="F59" s="66">
        <v>87.103341479999997</v>
      </c>
      <c r="G59" s="66">
        <v>34.172631529999997</v>
      </c>
      <c r="H59" s="66">
        <v>407.542917399999</v>
      </c>
      <c r="I59" s="66">
        <v>0</v>
      </c>
      <c r="J59" s="66">
        <v>448.29720909999998</v>
      </c>
      <c r="K59" s="66">
        <v>354.53068669999999</v>
      </c>
      <c r="L59" s="66">
        <v>25.167116119999999</v>
      </c>
      <c r="M59" s="66">
        <v>2.7807135970000001</v>
      </c>
    </row>
    <row r="60" spans="1:13" hidden="1">
      <c r="A60" s="66" t="s">
        <v>7102</v>
      </c>
      <c r="B60" s="66" t="s">
        <v>7103</v>
      </c>
      <c r="C60" s="66" t="s">
        <v>7110</v>
      </c>
      <c r="D60" s="66">
        <v>2015</v>
      </c>
      <c r="E60" s="66" t="s">
        <v>7105</v>
      </c>
      <c r="F60" s="66">
        <v>88.775000000000006</v>
      </c>
      <c r="G60" s="66">
        <v>25.692679770000002</v>
      </c>
      <c r="H60" s="66">
        <v>413.854675399999</v>
      </c>
      <c r="I60" s="66">
        <v>0</v>
      </c>
      <c r="J60" s="66">
        <v>455.240142899999</v>
      </c>
      <c r="K60" s="66">
        <v>356.90948700000001</v>
      </c>
      <c r="L60" s="66">
        <v>25.037220000000001</v>
      </c>
      <c r="M60" s="66">
        <v>2.0693901050000001</v>
      </c>
    </row>
    <row r="61" spans="1:13" hidden="1">
      <c r="A61" s="66" t="s">
        <v>7102</v>
      </c>
      <c r="B61" s="66" t="s">
        <v>7103</v>
      </c>
      <c r="C61" s="66" t="s">
        <v>7110</v>
      </c>
      <c r="D61" s="66">
        <v>2020</v>
      </c>
      <c r="E61" s="66" t="s">
        <v>7105</v>
      </c>
      <c r="F61" s="66">
        <v>137.68134609999899</v>
      </c>
      <c r="G61" s="66">
        <v>26.707688359999999</v>
      </c>
      <c r="H61" s="66">
        <v>641.84814189999997</v>
      </c>
      <c r="I61" s="66">
        <v>0</v>
      </c>
      <c r="J61" s="66">
        <v>706.03295609999998</v>
      </c>
      <c r="K61" s="66">
        <v>551.72541690000003</v>
      </c>
      <c r="L61" s="66">
        <v>38.241732059999997</v>
      </c>
      <c r="M61" s="66">
        <v>3.2092407089999999</v>
      </c>
    </row>
    <row r="62" spans="1:13" hidden="1">
      <c r="A62" s="66" t="s">
        <v>7102</v>
      </c>
      <c r="B62" s="66" t="s">
        <v>7103</v>
      </c>
      <c r="C62" s="66" t="s">
        <v>7110</v>
      </c>
      <c r="D62" s="66">
        <v>2025</v>
      </c>
      <c r="E62" s="66" t="s">
        <v>7105</v>
      </c>
      <c r="F62" s="66">
        <v>166.0411636</v>
      </c>
      <c r="G62" s="66">
        <v>22.194193649999999</v>
      </c>
      <c r="H62" s="66">
        <v>774.05701879999901</v>
      </c>
      <c r="I62" s="66">
        <v>0</v>
      </c>
      <c r="J62" s="66">
        <v>851.46272069999998</v>
      </c>
      <c r="K62" s="66">
        <v>664.55539409999994</v>
      </c>
      <c r="L62" s="66">
        <v>46.299401590000002</v>
      </c>
      <c r="M62" s="66">
        <v>3.87028509399999</v>
      </c>
    </row>
    <row r="63" spans="1:13" hidden="1">
      <c r="A63" s="66" t="s">
        <v>7102</v>
      </c>
      <c r="B63" s="66" t="s">
        <v>7103</v>
      </c>
      <c r="C63" s="66" t="s">
        <v>7110</v>
      </c>
      <c r="D63" s="66">
        <v>2030</v>
      </c>
      <c r="E63" s="66" t="s">
        <v>7105</v>
      </c>
      <c r="F63" s="66">
        <v>201.00876479999999</v>
      </c>
      <c r="G63" s="66">
        <v>28.691468799999999</v>
      </c>
      <c r="H63" s="66">
        <v>937.07031370000004</v>
      </c>
      <c r="I63" s="66">
        <v>0</v>
      </c>
      <c r="J63" s="66">
        <v>1030.777345</v>
      </c>
      <c r="K63" s="66">
        <v>804.13869990000001</v>
      </c>
      <c r="L63" s="66">
        <v>56.28586842</v>
      </c>
      <c r="M63" s="66">
        <v>4.6853515689999998</v>
      </c>
    </row>
    <row r="64" spans="1:13" hidden="1">
      <c r="A64" s="66" t="s">
        <v>7102</v>
      </c>
      <c r="B64" s="66" t="s">
        <v>7103</v>
      </c>
      <c r="C64" s="66" t="s">
        <v>7110</v>
      </c>
      <c r="D64" s="66">
        <v>2035</v>
      </c>
      <c r="E64" s="66" t="s">
        <v>7105</v>
      </c>
      <c r="F64" s="66">
        <v>227.67857000000001</v>
      </c>
      <c r="G64" s="66">
        <v>30.680558179999998</v>
      </c>
      <c r="H64" s="66">
        <v>1061.400627</v>
      </c>
      <c r="I64" s="66">
        <v>0</v>
      </c>
      <c r="J64" s="66">
        <v>1167.54069</v>
      </c>
      <c r="K64" s="66">
        <v>910.67508139999995</v>
      </c>
      <c r="L64" s="66">
        <v>63.985817410000003</v>
      </c>
      <c r="M64" s="66">
        <v>5.3070031359999996</v>
      </c>
    </row>
    <row r="65" spans="1:13" hidden="1">
      <c r="A65" s="66" t="s">
        <v>7102</v>
      </c>
      <c r="B65" s="66" t="s">
        <v>7103</v>
      </c>
      <c r="C65" s="66" t="s">
        <v>7110</v>
      </c>
      <c r="D65" s="66">
        <v>2040</v>
      </c>
      <c r="E65" s="66" t="s">
        <v>7105</v>
      </c>
      <c r="F65" s="66">
        <v>256.35143690000001</v>
      </c>
      <c r="G65" s="66">
        <v>34.347306420000002</v>
      </c>
      <c r="H65" s="66">
        <v>1195.06889</v>
      </c>
      <c r="I65" s="66">
        <v>0</v>
      </c>
      <c r="J65" s="66">
        <v>1314.575779</v>
      </c>
      <c r="K65" s="66">
        <v>1025.2956260000001</v>
      </c>
      <c r="L65" s="66">
        <v>72.249280720000002</v>
      </c>
      <c r="M65" s="66">
        <v>5.9753444499999997</v>
      </c>
    </row>
    <row r="66" spans="1:13" hidden="1">
      <c r="A66" s="66" t="s">
        <v>7102</v>
      </c>
      <c r="B66" s="66" t="s">
        <v>7103</v>
      </c>
      <c r="C66" s="66" t="s">
        <v>7110</v>
      </c>
      <c r="D66" s="66">
        <v>2045</v>
      </c>
      <c r="E66" s="66" t="s">
        <v>7105</v>
      </c>
      <c r="F66" s="66">
        <v>284.19086149999998</v>
      </c>
      <c r="G66" s="66">
        <v>35.909573829999999</v>
      </c>
      <c r="H66" s="66">
        <v>1324.8517789999901</v>
      </c>
      <c r="I66" s="66">
        <v>0</v>
      </c>
      <c r="J66" s="66">
        <v>1457.336957</v>
      </c>
      <c r="K66" s="66">
        <v>1136.613987</v>
      </c>
      <c r="L66" s="66">
        <v>80.261341099999996</v>
      </c>
      <c r="M66" s="66">
        <v>6.6242588969999998</v>
      </c>
    </row>
    <row r="67" spans="1:13" hidden="1">
      <c r="A67" s="66" t="s">
        <v>7102</v>
      </c>
      <c r="B67" s="66" t="s">
        <v>7103</v>
      </c>
      <c r="C67" s="66" t="s">
        <v>7110</v>
      </c>
      <c r="D67" s="66">
        <v>2050</v>
      </c>
      <c r="E67" s="66" t="s">
        <v>7105</v>
      </c>
      <c r="F67" s="66">
        <v>307.73952070000001</v>
      </c>
      <c r="G67" s="66">
        <v>39.864957480000001</v>
      </c>
      <c r="H67" s="66">
        <v>1434.6318160000001</v>
      </c>
      <c r="I67" s="66">
        <v>0</v>
      </c>
      <c r="J67" s="66">
        <v>1578.0949969999999</v>
      </c>
      <c r="K67" s="66">
        <v>1230.7851439999999</v>
      </c>
      <c r="L67" s="66">
        <v>87.008150029999996</v>
      </c>
      <c r="M67" s="66">
        <v>7.1731590789999897</v>
      </c>
    </row>
    <row r="68" spans="1:13" hidden="1">
      <c r="A68" s="66" t="s">
        <v>7102</v>
      </c>
      <c r="B68" s="66" t="s">
        <v>7103</v>
      </c>
      <c r="C68" s="66" t="s">
        <v>7111</v>
      </c>
      <c r="D68" s="66">
        <v>2000</v>
      </c>
      <c r="E68" s="66" t="s">
        <v>7105</v>
      </c>
      <c r="F68" s="66">
        <v>31.827999999999999</v>
      </c>
      <c r="G68" s="66">
        <v>3.2330000000000001</v>
      </c>
      <c r="H68" s="66">
        <v>168</v>
      </c>
      <c r="I68" s="66">
        <v>0</v>
      </c>
      <c r="J68" s="66">
        <v>185</v>
      </c>
      <c r="K68" s="66">
        <v>236.44938239999999</v>
      </c>
      <c r="L68" s="66">
        <v>17.128550199999999</v>
      </c>
      <c r="M68" s="66">
        <v>3.36</v>
      </c>
    </row>
    <row r="69" spans="1:13" hidden="1">
      <c r="A69" s="66" t="s">
        <v>7102</v>
      </c>
      <c r="B69" s="66" t="s">
        <v>7103</v>
      </c>
      <c r="C69" s="66" t="s">
        <v>7111</v>
      </c>
      <c r="D69" s="66">
        <v>2005</v>
      </c>
      <c r="E69" s="66" t="s">
        <v>7105</v>
      </c>
      <c r="F69" s="66">
        <v>33.955999999999896</v>
      </c>
      <c r="G69" s="66">
        <v>2.79</v>
      </c>
      <c r="H69" s="66">
        <v>180</v>
      </c>
      <c r="I69" s="66">
        <v>0</v>
      </c>
      <c r="J69" s="66">
        <v>198</v>
      </c>
      <c r="K69" s="66">
        <v>239.16857870000001</v>
      </c>
      <c r="L69" s="66">
        <v>17.32553059</v>
      </c>
      <c r="M69" s="66">
        <v>2.7310499429999999</v>
      </c>
    </row>
    <row r="70" spans="1:13" hidden="1">
      <c r="A70" s="66" t="s">
        <v>7102</v>
      </c>
      <c r="B70" s="66" t="s">
        <v>7103</v>
      </c>
      <c r="C70" s="66" t="s">
        <v>7111</v>
      </c>
      <c r="D70" s="66">
        <v>2010</v>
      </c>
      <c r="E70" s="66" t="s">
        <v>7105</v>
      </c>
      <c r="F70" s="66">
        <v>35.591999999999999</v>
      </c>
      <c r="G70" s="66">
        <v>3.0672922599999999</v>
      </c>
      <c r="H70" s="66">
        <v>184</v>
      </c>
      <c r="I70" s="66">
        <v>0</v>
      </c>
      <c r="J70" s="66">
        <v>203</v>
      </c>
      <c r="K70" s="66">
        <v>235.74080480000001</v>
      </c>
      <c r="L70" s="66">
        <v>16.80551037</v>
      </c>
      <c r="M70" s="66">
        <v>1.235478684</v>
      </c>
    </row>
    <row r="71" spans="1:13" hidden="1">
      <c r="A71" s="66" t="s">
        <v>7102</v>
      </c>
      <c r="B71" s="66" t="s">
        <v>7103</v>
      </c>
      <c r="C71" s="66" t="s">
        <v>7111</v>
      </c>
      <c r="D71" s="66">
        <v>2015</v>
      </c>
      <c r="E71" s="66" t="s">
        <v>7105</v>
      </c>
      <c r="F71" s="66">
        <v>33.082000000000001</v>
      </c>
      <c r="G71" s="66">
        <v>3.5471098799999998</v>
      </c>
      <c r="H71" s="66">
        <v>178</v>
      </c>
      <c r="I71" s="66">
        <v>0</v>
      </c>
      <c r="J71" s="66">
        <v>196</v>
      </c>
      <c r="K71" s="66">
        <v>210.64088559999999</v>
      </c>
      <c r="L71" s="66">
        <v>13.64977945</v>
      </c>
      <c r="M71" s="66">
        <v>0.79618693299999999</v>
      </c>
    </row>
    <row r="72" spans="1:13" hidden="1">
      <c r="A72" s="66" t="s">
        <v>7102</v>
      </c>
      <c r="B72" s="66" t="s">
        <v>7103</v>
      </c>
      <c r="C72" s="66" t="s">
        <v>7111</v>
      </c>
      <c r="D72" s="66">
        <v>2020</v>
      </c>
      <c r="E72" s="66" t="s">
        <v>7105</v>
      </c>
      <c r="F72" s="66">
        <v>34.887103119999999</v>
      </c>
      <c r="G72" s="66">
        <v>3.9643012459999998</v>
      </c>
      <c r="H72" s="66">
        <v>187.7124828</v>
      </c>
      <c r="I72" s="66">
        <v>0</v>
      </c>
      <c r="J72" s="66">
        <v>205.97640000000001</v>
      </c>
      <c r="K72" s="66">
        <v>201.84610810000001</v>
      </c>
      <c r="L72" s="66">
        <v>10.86121247</v>
      </c>
      <c r="M72" s="66">
        <v>0.43741487299999998</v>
      </c>
    </row>
    <row r="73" spans="1:13" hidden="1">
      <c r="A73" s="66" t="s">
        <v>7102</v>
      </c>
      <c r="B73" s="66" t="s">
        <v>7103</v>
      </c>
      <c r="C73" s="66" t="s">
        <v>7111</v>
      </c>
      <c r="D73" s="66">
        <v>2025</v>
      </c>
      <c r="E73" s="66" t="s">
        <v>7105</v>
      </c>
      <c r="F73" s="66">
        <v>36.014028330000002</v>
      </c>
      <c r="G73" s="66">
        <v>4.3179207899999996</v>
      </c>
      <c r="H73" s="66">
        <v>193.77598219999999</v>
      </c>
      <c r="I73" s="66">
        <v>0</v>
      </c>
      <c r="J73" s="66">
        <v>213.8948</v>
      </c>
      <c r="K73" s="66">
        <v>197.8432478</v>
      </c>
      <c r="L73" s="66">
        <v>9.5891590400000002</v>
      </c>
      <c r="M73" s="66">
        <v>0.219106524</v>
      </c>
    </row>
    <row r="74" spans="1:13" hidden="1">
      <c r="A74" s="66" t="s">
        <v>7102</v>
      </c>
      <c r="B74" s="66" t="s">
        <v>7103</v>
      </c>
      <c r="C74" s="66" t="s">
        <v>7111</v>
      </c>
      <c r="D74" s="66">
        <v>2030</v>
      </c>
      <c r="E74" s="66" t="s">
        <v>7105</v>
      </c>
      <c r="F74" s="66">
        <v>37.627324809999998</v>
      </c>
      <c r="G74" s="66">
        <v>4.6701827659999999</v>
      </c>
      <c r="H74" s="66">
        <v>202.456436</v>
      </c>
      <c r="I74" s="66">
        <v>0</v>
      </c>
      <c r="J74" s="66">
        <v>222.4796</v>
      </c>
      <c r="K74" s="66">
        <v>201.133755699999</v>
      </c>
      <c r="L74" s="66">
        <v>9.1554037659999992</v>
      </c>
      <c r="M74" s="66">
        <v>0.18601326899999901</v>
      </c>
    </row>
    <row r="75" spans="1:13" hidden="1">
      <c r="A75" s="66" t="s">
        <v>7102</v>
      </c>
      <c r="B75" s="66" t="s">
        <v>7103</v>
      </c>
      <c r="C75" s="66" t="s">
        <v>7111</v>
      </c>
      <c r="D75" s="66">
        <v>2035</v>
      </c>
      <c r="E75" s="66" t="s">
        <v>7105</v>
      </c>
      <c r="F75" s="66">
        <v>38.748380070000003</v>
      </c>
      <c r="G75" s="66">
        <v>4.7581501919999996</v>
      </c>
      <c r="H75" s="66">
        <v>208.4883518</v>
      </c>
      <c r="I75" s="66">
        <v>0</v>
      </c>
      <c r="J75" s="66">
        <v>229.22200000000001</v>
      </c>
      <c r="K75" s="66">
        <v>204.2068855</v>
      </c>
      <c r="L75" s="66">
        <v>8.9747305359999991</v>
      </c>
      <c r="M75" s="66">
        <v>0.184877758999999</v>
      </c>
    </row>
    <row r="76" spans="1:13" hidden="1">
      <c r="A76" s="66" t="s">
        <v>7102</v>
      </c>
      <c r="B76" s="66" t="s">
        <v>7103</v>
      </c>
      <c r="C76" s="66" t="s">
        <v>7111</v>
      </c>
      <c r="D76" s="66">
        <v>2040</v>
      </c>
      <c r="E76" s="66" t="s">
        <v>7105</v>
      </c>
      <c r="F76" s="66">
        <v>39.728707589999999</v>
      </c>
      <c r="G76" s="66">
        <v>4.8803758969999897</v>
      </c>
      <c r="H76" s="66">
        <v>213.76307209999999</v>
      </c>
      <c r="I76" s="66">
        <v>0</v>
      </c>
      <c r="J76" s="66">
        <v>235.25880000000001</v>
      </c>
      <c r="K76" s="66">
        <v>207.84766740000001</v>
      </c>
      <c r="L76" s="66">
        <v>8.9644663799999993</v>
      </c>
      <c r="M76" s="66">
        <v>0.186021785</v>
      </c>
    </row>
    <row r="77" spans="1:13" hidden="1">
      <c r="A77" s="66" t="s">
        <v>7102</v>
      </c>
      <c r="B77" s="66" t="s">
        <v>7103</v>
      </c>
      <c r="C77" s="66" t="s">
        <v>7111</v>
      </c>
      <c r="D77" s="66">
        <v>2045</v>
      </c>
      <c r="E77" s="66" t="s">
        <v>7105</v>
      </c>
      <c r="F77" s="66">
        <v>40.93278273</v>
      </c>
      <c r="G77" s="66">
        <v>4.9753006180000003</v>
      </c>
      <c r="H77" s="66">
        <v>220.24168209999999</v>
      </c>
      <c r="I77" s="66">
        <v>0</v>
      </c>
      <c r="J77" s="66">
        <v>241.27599999999899</v>
      </c>
      <c r="K77" s="66">
        <v>213.34508159999999</v>
      </c>
      <c r="L77" s="66">
        <v>9.1112865319999994</v>
      </c>
      <c r="M77" s="66">
        <v>0.189779117</v>
      </c>
    </row>
    <row r="78" spans="1:13" hidden="1">
      <c r="A78" s="66" t="s">
        <v>7102</v>
      </c>
      <c r="B78" s="66" t="s">
        <v>7103</v>
      </c>
      <c r="C78" s="66" t="s">
        <v>7111</v>
      </c>
      <c r="D78" s="66">
        <v>2050</v>
      </c>
      <c r="E78" s="66" t="s">
        <v>7105</v>
      </c>
      <c r="F78" s="66">
        <v>41.709452800000001</v>
      </c>
      <c r="G78" s="66">
        <v>5.0783635989999896</v>
      </c>
      <c r="H78" s="66">
        <v>224.4206093</v>
      </c>
      <c r="I78" s="66">
        <v>0</v>
      </c>
      <c r="J78" s="66">
        <v>246.0976</v>
      </c>
      <c r="K78" s="66">
        <v>216.97604449999901</v>
      </c>
      <c r="L78" s="66">
        <v>9.2191717440000005</v>
      </c>
      <c r="M78" s="66">
        <v>0.19239540299999999</v>
      </c>
    </row>
    <row r="79" spans="1:13" hidden="1">
      <c r="A79" s="66" t="s">
        <v>7102</v>
      </c>
      <c r="B79" s="66" t="s">
        <v>7103</v>
      </c>
      <c r="C79" s="66" t="s">
        <v>7112</v>
      </c>
      <c r="D79" s="66">
        <v>2000</v>
      </c>
      <c r="E79" s="66" t="s">
        <v>7105</v>
      </c>
      <c r="F79" s="66">
        <v>185.6830616</v>
      </c>
      <c r="G79" s="66">
        <v>41.805477619999998</v>
      </c>
      <c r="H79" s="66">
        <v>1173.430754</v>
      </c>
      <c r="I79" s="66">
        <v>0</v>
      </c>
      <c r="J79" s="66">
        <v>1310.7546239999999</v>
      </c>
      <c r="K79" s="66">
        <v>1116.4644929999999</v>
      </c>
      <c r="L79" s="66">
        <v>79.835925450000005</v>
      </c>
      <c r="M79" s="66">
        <v>23.46861509</v>
      </c>
    </row>
    <row r="80" spans="1:13" hidden="1">
      <c r="A80" s="66" t="s">
        <v>7102</v>
      </c>
      <c r="B80" s="66" t="s">
        <v>7103</v>
      </c>
      <c r="C80" s="66" t="s">
        <v>7112</v>
      </c>
      <c r="D80" s="66">
        <v>2005</v>
      </c>
      <c r="E80" s="66" t="s">
        <v>7105</v>
      </c>
      <c r="F80" s="66">
        <v>257.49624749999998</v>
      </c>
      <c r="G80" s="66">
        <v>55.741650199999903</v>
      </c>
      <c r="H80" s="66">
        <v>1646.0574819999999</v>
      </c>
      <c r="I80" s="66">
        <v>0</v>
      </c>
      <c r="J80" s="66">
        <v>1843.5978239999999</v>
      </c>
      <c r="K80" s="66">
        <v>1433.0388949999999</v>
      </c>
      <c r="L80" s="66">
        <v>101.647058</v>
      </c>
      <c r="M80" s="66">
        <v>30.264692149999998</v>
      </c>
    </row>
    <row r="81" spans="1:15" hidden="1">
      <c r="A81" s="66" t="s">
        <v>7102</v>
      </c>
      <c r="B81" s="66" t="s">
        <v>7103</v>
      </c>
      <c r="C81" s="66" t="s">
        <v>7112</v>
      </c>
      <c r="D81" s="66">
        <v>2010</v>
      </c>
      <c r="E81" s="66" t="s">
        <v>7105</v>
      </c>
      <c r="F81" s="66">
        <v>377.7923333</v>
      </c>
      <c r="G81" s="66">
        <v>76.248878329999997</v>
      </c>
      <c r="H81" s="66">
        <v>2458.8067850000002</v>
      </c>
      <c r="I81" s="66">
        <v>0</v>
      </c>
      <c r="J81" s="66">
        <v>2755.120054</v>
      </c>
      <c r="K81" s="66">
        <v>2032.285789</v>
      </c>
      <c r="L81" s="66">
        <v>140.90886929999999</v>
      </c>
      <c r="M81" s="66">
        <v>32.941594109999997</v>
      </c>
    </row>
    <row r="82" spans="1:15" hidden="1">
      <c r="A82" s="66" t="s">
        <v>7102</v>
      </c>
      <c r="B82" s="66" t="s">
        <v>7103</v>
      </c>
      <c r="C82" s="66" t="s">
        <v>7112</v>
      </c>
      <c r="D82" s="66">
        <v>2015</v>
      </c>
      <c r="E82" s="66" t="s">
        <v>7105</v>
      </c>
      <c r="F82" s="66">
        <v>473.65819339999899</v>
      </c>
      <c r="G82" s="66">
        <v>76.252680850000004</v>
      </c>
      <c r="H82" s="66">
        <v>3322.8652699999998</v>
      </c>
      <c r="I82" s="66">
        <v>0</v>
      </c>
      <c r="J82" s="66">
        <v>3729.1100549999901</v>
      </c>
      <c r="K82" s="66">
        <v>2594.9602609999902</v>
      </c>
      <c r="L82" s="66">
        <v>177.79810119999999</v>
      </c>
      <c r="M82" s="66">
        <v>28.461459529999999</v>
      </c>
    </row>
    <row r="83" spans="1:15" hidden="1">
      <c r="A83" s="66" t="s">
        <v>7102</v>
      </c>
      <c r="B83" s="66" t="s">
        <v>7103</v>
      </c>
      <c r="C83" s="66" t="s">
        <v>7112</v>
      </c>
      <c r="D83" s="66">
        <v>2020</v>
      </c>
      <c r="E83" s="66" t="s">
        <v>7105</v>
      </c>
      <c r="F83" s="66">
        <v>545.2220499</v>
      </c>
      <c r="G83" s="66">
        <v>77.826231969999995</v>
      </c>
      <c r="H83" s="66">
        <v>3765.4965499999998</v>
      </c>
      <c r="I83" s="66">
        <v>0</v>
      </c>
      <c r="J83" s="66">
        <v>4238.0279680000003</v>
      </c>
      <c r="K83" s="66">
        <v>2934.3752030000001</v>
      </c>
      <c r="L83" s="66">
        <v>198.238821</v>
      </c>
      <c r="M83" s="66">
        <v>25.458198459999998</v>
      </c>
    </row>
    <row r="84" spans="1:15" hidden="1">
      <c r="A84" s="66" t="s">
        <v>7102</v>
      </c>
      <c r="B84" s="66" t="s">
        <v>7103</v>
      </c>
      <c r="C84" s="66" t="s">
        <v>7112</v>
      </c>
      <c r="D84" s="66">
        <v>2025</v>
      </c>
      <c r="E84" s="66" t="s">
        <v>7105</v>
      </c>
      <c r="F84" s="66">
        <v>635.45882119999999</v>
      </c>
      <c r="G84" s="66">
        <v>85.866342130000007</v>
      </c>
      <c r="H84" s="66">
        <v>4384.1317339999996</v>
      </c>
      <c r="I84" s="66">
        <v>0</v>
      </c>
      <c r="J84" s="66">
        <v>4943.1587840000002</v>
      </c>
      <c r="K84" s="66">
        <v>3390.116939</v>
      </c>
      <c r="L84" s="66">
        <v>228.5387537</v>
      </c>
      <c r="M84" s="66">
        <v>29.37061379</v>
      </c>
    </row>
    <row r="85" spans="1:15" hidden="1">
      <c r="A85" s="66" t="s">
        <v>7102</v>
      </c>
      <c r="B85" s="66" t="s">
        <v>7103</v>
      </c>
      <c r="C85" s="66" t="s">
        <v>7112</v>
      </c>
      <c r="D85" s="66">
        <v>2030</v>
      </c>
      <c r="E85" s="66" t="s">
        <v>7105</v>
      </c>
      <c r="F85" s="66">
        <v>734.6264784</v>
      </c>
      <c r="G85" s="66">
        <v>96.267792940000007</v>
      </c>
      <c r="H85" s="66">
        <v>5050.3631750000004</v>
      </c>
      <c r="I85" s="66">
        <v>0</v>
      </c>
      <c r="J85" s="66">
        <v>5697.2002519999996</v>
      </c>
      <c r="K85" s="66">
        <v>3903.3099029999998</v>
      </c>
      <c r="L85" s="66">
        <v>263.5381185</v>
      </c>
      <c r="M85" s="66">
        <v>34.223583759999997</v>
      </c>
    </row>
    <row r="86" spans="1:15" hidden="1">
      <c r="A86" s="66" t="s">
        <v>7102</v>
      </c>
      <c r="B86" s="66" t="s">
        <v>7103</v>
      </c>
      <c r="C86" s="66" t="s">
        <v>7112</v>
      </c>
      <c r="D86" s="66">
        <v>2035</v>
      </c>
      <c r="E86" s="66" t="s">
        <v>7105</v>
      </c>
      <c r="F86" s="66">
        <v>824.8957838</v>
      </c>
      <c r="G86" s="66">
        <v>107.03708109999999</v>
      </c>
      <c r="H86" s="66">
        <v>5678.5506770000002</v>
      </c>
      <c r="I86" s="66">
        <v>0</v>
      </c>
      <c r="J86" s="66">
        <v>6417.9893009999996</v>
      </c>
      <c r="K86" s="66">
        <v>4397.9605810000003</v>
      </c>
      <c r="L86" s="66">
        <v>297.83754570000002</v>
      </c>
      <c r="M86" s="66">
        <v>39.217671699999997</v>
      </c>
    </row>
    <row r="87" spans="1:15" hidden="1">
      <c r="A87" s="66" t="s">
        <v>7102</v>
      </c>
      <c r="B87" s="66" t="s">
        <v>7103</v>
      </c>
      <c r="C87" s="66" t="s">
        <v>7112</v>
      </c>
      <c r="D87" s="66">
        <v>2040</v>
      </c>
      <c r="E87" s="66" t="s">
        <v>7105</v>
      </c>
      <c r="F87" s="66">
        <v>924.34980129999997</v>
      </c>
      <c r="G87" s="66">
        <v>119.2752002</v>
      </c>
      <c r="H87" s="66">
        <v>6372.916639</v>
      </c>
      <c r="I87" s="66">
        <v>0</v>
      </c>
      <c r="J87" s="66">
        <v>7220.2701019999904</v>
      </c>
      <c r="K87" s="66">
        <v>4945.673906</v>
      </c>
      <c r="L87" s="66">
        <v>336.29190699999998</v>
      </c>
      <c r="M87" s="66">
        <v>44.686091099999999</v>
      </c>
    </row>
    <row r="88" spans="1:15" hidden="1">
      <c r="A88" s="66" t="s">
        <v>7102</v>
      </c>
      <c r="B88" s="66" t="s">
        <v>7103</v>
      </c>
      <c r="C88" s="66" t="s">
        <v>7112</v>
      </c>
      <c r="D88" s="66">
        <v>2045</v>
      </c>
      <c r="E88" s="66" t="s">
        <v>7105</v>
      </c>
      <c r="F88" s="66">
        <v>1031.088172</v>
      </c>
      <c r="G88" s="66">
        <v>124.83736909999899</v>
      </c>
      <c r="H88" s="66">
        <v>7128.7002970000003</v>
      </c>
      <c r="I88" s="66">
        <v>0</v>
      </c>
      <c r="J88" s="66">
        <v>8094.145391</v>
      </c>
      <c r="K88" s="66">
        <v>5540.0875249999999</v>
      </c>
      <c r="L88" s="66">
        <v>378.35076029999999</v>
      </c>
      <c r="M88" s="66">
        <v>50.635811940000004</v>
      </c>
    </row>
    <row r="89" spans="1:15" hidden="1">
      <c r="A89" s="66" t="s">
        <v>7102</v>
      </c>
      <c r="B89" s="66" t="s">
        <v>7103</v>
      </c>
      <c r="C89" s="66" t="s">
        <v>7112</v>
      </c>
      <c r="D89" s="66">
        <v>2050</v>
      </c>
      <c r="E89" s="66" t="s">
        <v>7105</v>
      </c>
      <c r="F89" s="66">
        <v>1139.762479</v>
      </c>
      <c r="G89" s="66">
        <v>143.09903700000001</v>
      </c>
      <c r="H89" s="66">
        <v>7918.9315040000001</v>
      </c>
      <c r="I89" s="66">
        <v>0</v>
      </c>
      <c r="J89" s="66">
        <v>9016.3194249999997</v>
      </c>
      <c r="K89" s="66">
        <v>6165.9234889999998</v>
      </c>
      <c r="L89" s="66">
        <v>423.04273889999899</v>
      </c>
      <c r="M89" s="66">
        <v>57.021642460000002</v>
      </c>
    </row>
    <row r="90" spans="1:15" hidden="1">
      <c r="A90" s="66" t="s">
        <v>7102</v>
      </c>
      <c r="B90" s="66" t="s">
        <v>7103</v>
      </c>
      <c r="C90" s="66" t="s">
        <v>7113</v>
      </c>
      <c r="D90" s="66">
        <v>2000</v>
      </c>
      <c r="E90" s="66" t="s">
        <v>7105</v>
      </c>
      <c r="F90" s="66">
        <v>14.66</v>
      </c>
      <c r="G90" s="66">
        <v>3.6308876909999999</v>
      </c>
      <c r="H90" s="66">
        <v>146.60794379999999</v>
      </c>
      <c r="I90" s="66">
        <v>0</v>
      </c>
      <c r="J90" s="66">
        <v>175.92953249999999</v>
      </c>
      <c r="K90" s="66">
        <v>121.377303099999</v>
      </c>
      <c r="L90" s="66">
        <v>8.686572323</v>
      </c>
      <c r="M90" s="66">
        <v>2.93215887399999</v>
      </c>
    </row>
    <row r="91" spans="1:15" hidden="1">
      <c r="A91" s="66" t="s">
        <v>7102</v>
      </c>
      <c r="B91" s="66" t="s">
        <v>7103</v>
      </c>
      <c r="C91" s="66" t="s">
        <v>7113</v>
      </c>
      <c r="D91" s="66">
        <v>2005</v>
      </c>
      <c r="E91" s="66" t="s">
        <v>7105</v>
      </c>
      <c r="F91" s="66">
        <v>21.19</v>
      </c>
      <c r="G91" s="66">
        <v>7.7105988459999999</v>
      </c>
      <c r="H91" s="66">
        <v>227.14593969999899</v>
      </c>
      <c r="I91" s="66">
        <v>0</v>
      </c>
      <c r="J91" s="66">
        <v>272.5751277</v>
      </c>
      <c r="K91" s="66">
        <v>177.5365084</v>
      </c>
      <c r="L91" s="66">
        <v>12.71138477</v>
      </c>
      <c r="M91" s="66">
        <v>4.1147018839999996</v>
      </c>
    </row>
    <row r="92" spans="1:15" hidden="1">
      <c r="A92" s="66" t="s">
        <v>7102</v>
      </c>
      <c r="B92" s="66" t="s">
        <v>7103</v>
      </c>
      <c r="C92" s="66" t="s">
        <v>7113</v>
      </c>
      <c r="D92" s="66">
        <v>2010</v>
      </c>
      <c r="E92" s="66" t="s">
        <v>7105</v>
      </c>
      <c r="F92" s="66">
        <v>35.54</v>
      </c>
      <c r="G92" s="66">
        <v>7.5990627999999996</v>
      </c>
      <c r="H92" s="66">
        <v>381.22589790000001</v>
      </c>
      <c r="I92" s="66">
        <v>0</v>
      </c>
      <c r="J92" s="66">
        <v>457.47107749999998</v>
      </c>
      <c r="K92" s="66">
        <v>291.17295610000002</v>
      </c>
      <c r="L92" s="66">
        <v>20.76695149</v>
      </c>
      <c r="M92" s="66">
        <v>4.0497331919999997</v>
      </c>
    </row>
    <row r="93" spans="1:15" hidden="1">
      <c r="A93" s="66" t="s">
        <v>7102</v>
      </c>
      <c r="B93" s="66" t="s">
        <v>7103</v>
      </c>
      <c r="C93" s="66" t="s">
        <v>7113</v>
      </c>
      <c r="D93" s="66">
        <v>2015</v>
      </c>
      <c r="E93" s="66" t="s">
        <v>7105</v>
      </c>
      <c r="F93" s="66">
        <v>58.63</v>
      </c>
      <c r="G93" s="66">
        <v>8.4238221670000009</v>
      </c>
      <c r="H93" s="66">
        <v>628.28258019999998</v>
      </c>
      <c r="I93" s="66">
        <v>0</v>
      </c>
      <c r="J93" s="67">
        <v>753.93909629999996</v>
      </c>
      <c r="K93" s="66">
        <v>475.56353660000002</v>
      </c>
      <c r="L93" s="66">
        <v>33.918001959999998</v>
      </c>
      <c r="M93" s="66">
        <v>4.1564240760000004</v>
      </c>
      <c r="N93" s="66" t="s">
        <v>7079</v>
      </c>
      <c r="O93" s="66">
        <f>SUM(J99,J473,J660,J1221,J1804)</f>
        <v>20748.448080999991</v>
      </c>
    </row>
    <row r="94" spans="1:15" hidden="1">
      <c r="A94" s="66" t="s">
        <v>7102</v>
      </c>
      <c r="B94" s="66" t="s">
        <v>7103</v>
      </c>
      <c r="C94" s="66" t="s">
        <v>7113</v>
      </c>
      <c r="D94" s="66">
        <v>2020</v>
      </c>
      <c r="E94" s="66" t="s">
        <v>7105</v>
      </c>
      <c r="F94" s="66">
        <v>77.417003739999998</v>
      </c>
      <c r="G94" s="66">
        <v>10.578842249999999</v>
      </c>
      <c r="H94" s="66">
        <v>829.60523389999901</v>
      </c>
      <c r="I94" s="66">
        <v>0</v>
      </c>
      <c r="J94" s="67">
        <v>995.52628070000003</v>
      </c>
      <c r="K94" s="66">
        <v>625.762138399999</v>
      </c>
      <c r="L94" s="66">
        <v>44.630422230000001</v>
      </c>
      <c r="M94" s="66">
        <v>4.3728414119999997</v>
      </c>
    </row>
    <row r="95" spans="1:15" hidden="1">
      <c r="A95" s="66" t="s">
        <v>7102</v>
      </c>
      <c r="B95" s="66" t="s">
        <v>7103</v>
      </c>
      <c r="C95" s="66" t="s">
        <v>7113</v>
      </c>
      <c r="D95" s="66">
        <v>2025</v>
      </c>
      <c r="E95" s="66" t="s">
        <v>7105</v>
      </c>
      <c r="F95" s="66">
        <v>92.961754470000002</v>
      </c>
      <c r="G95" s="66">
        <v>10.700262560000001</v>
      </c>
      <c r="H95" s="66">
        <v>996.18371070000001</v>
      </c>
      <c r="I95" s="66">
        <v>0</v>
      </c>
      <c r="J95" s="67">
        <v>1195.420453</v>
      </c>
      <c r="K95" s="66">
        <v>750.39973079999902</v>
      </c>
      <c r="L95" s="66">
        <v>53.519787749999999</v>
      </c>
      <c r="M95" s="66">
        <v>5.0043994779999998</v>
      </c>
    </row>
    <row r="96" spans="1:15" hidden="1">
      <c r="A96" s="66" t="s">
        <v>7102</v>
      </c>
      <c r="B96" s="66" t="s">
        <v>7103</v>
      </c>
      <c r="C96" s="66" t="s">
        <v>7113</v>
      </c>
      <c r="D96" s="66">
        <v>2030</v>
      </c>
      <c r="E96" s="66" t="s">
        <v>7105</v>
      </c>
      <c r="F96" s="66">
        <v>110.77134890000001</v>
      </c>
      <c r="G96" s="66">
        <v>12.520092030000001</v>
      </c>
      <c r="H96" s="66">
        <v>1187.0323880000001</v>
      </c>
      <c r="I96" s="66">
        <v>0</v>
      </c>
      <c r="J96" s="67">
        <v>1424.438866</v>
      </c>
      <c r="K96" s="66">
        <v>893.69780249999997</v>
      </c>
      <c r="L96" s="66">
        <v>63.740050459999999</v>
      </c>
      <c r="M96" s="66">
        <v>5.9363223879999998</v>
      </c>
    </row>
    <row r="97" spans="1:13" hidden="1">
      <c r="A97" s="66" t="s">
        <v>7102</v>
      </c>
      <c r="B97" s="66" t="s">
        <v>7103</v>
      </c>
      <c r="C97" s="66" t="s">
        <v>7113</v>
      </c>
      <c r="D97" s="66">
        <v>2035</v>
      </c>
      <c r="E97" s="66" t="s">
        <v>7105</v>
      </c>
      <c r="F97" s="66">
        <v>132.0049708</v>
      </c>
      <c r="G97" s="66">
        <v>14.67572827</v>
      </c>
      <c r="H97" s="66">
        <v>1414.5731479999999</v>
      </c>
      <c r="I97" s="66">
        <v>0</v>
      </c>
      <c r="J97" s="67">
        <v>1697.4877770000001</v>
      </c>
      <c r="K97" s="66">
        <v>1064.797178</v>
      </c>
      <c r="L97" s="66">
        <v>75.943149509999998</v>
      </c>
      <c r="M97" s="66">
        <v>7.0728917400000002</v>
      </c>
    </row>
    <row r="98" spans="1:13" hidden="1">
      <c r="A98" s="66" t="s">
        <v>7102</v>
      </c>
      <c r="B98" s="66" t="s">
        <v>7103</v>
      </c>
      <c r="C98" s="66" t="s">
        <v>7113</v>
      </c>
      <c r="D98" s="66">
        <v>2040</v>
      </c>
      <c r="E98" s="66" t="s">
        <v>7105</v>
      </c>
      <c r="F98" s="66">
        <v>157.32950289999999</v>
      </c>
      <c r="G98" s="66">
        <v>17.467169089999999</v>
      </c>
      <c r="H98" s="66">
        <v>1685.952346</v>
      </c>
      <c r="I98" s="66">
        <v>0</v>
      </c>
      <c r="J98" s="67">
        <v>2023.1428149999999</v>
      </c>
      <c r="K98" s="66">
        <v>1268.976089</v>
      </c>
      <c r="L98" s="66">
        <v>90.505537430000004</v>
      </c>
      <c r="M98" s="66">
        <v>8.4297619479999994</v>
      </c>
    </row>
    <row r="99" spans="1:13" hidden="1">
      <c r="A99" s="66" t="s">
        <v>7102</v>
      </c>
      <c r="B99" s="66" t="s">
        <v>7103</v>
      </c>
      <c r="C99" s="66" t="s">
        <v>7113</v>
      </c>
      <c r="D99" s="66">
        <v>2045</v>
      </c>
      <c r="E99" s="66" t="s">
        <v>7105</v>
      </c>
      <c r="F99" s="66">
        <v>187.53753610000001</v>
      </c>
      <c r="G99" s="66">
        <v>18.69536458</v>
      </c>
      <c r="H99" s="66">
        <v>2009.6634329999899</v>
      </c>
      <c r="I99" s="66">
        <v>0</v>
      </c>
      <c r="J99" s="67">
        <v>2411.5961199999902</v>
      </c>
      <c r="K99" s="66">
        <v>1512.5810220000001</v>
      </c>
      <c r="L99" s="66">
        <v>107.87985649999899</v>
      </c>
      <c r="M99" s="66">
        <v>10.04831716</v>
      </c>
    </row>
    <row r="100" spans="1:13" hidden="1">
      <c r="A100" s="66" t="s">
        <v>7102</v>
      </c>
      <c r="B100" s="66" t="s">
        <v>7103</v>
      </c>
      <c r="C100" s="66" t="s">
        <v>7113</v>
      </c>
      <c r="D100" s="66">
        <v>2050</v>
      </c>
      <c r="E100" s="66" t="s">
        <v>7105</v>
      </c>
      <c r="F100" s="66">
        <v>223.576167</v>
      </c>
      <c r="G100" s="66">
        <v>24.075230390000002</v>
      </c>
      <c r="H100" s="66">
        <v>2395.8555529999999</v>
      </c>
      <c r="I100" s="66">
        <v>0</v>
      </c>
      <c r="J100" s="67">
        <v>2875.026664</v>
      </c>
      <c r="K100" s="66">
        <v>1803.2295369999999</v>
      </c>
      <c r="L100" s="66">
        <v>128.60940389999999</v>
      </c>
      <c r="M100" s="66">
        <v>11.97927776</v>
      </c>
    </row>
    <row r="101" spans="1:13" hidden="1">
      <c r="A101" s="66" t="s">
        <v>7102</v>
      </c>
      <c r="B101" s="66" t="s">
        <v>7103</v>
      </c>
      <c r="C101" s="66" t="s">
        <v>7114</v>
      </c>
      <c r="D101" s="66">
        <v>2000</v>
      </c>
      <c r="E101" s="66" t="s">
        <v>7105</v>
      </c>
      <c r="F101" s="66">
        <v>10.569000000000001</v>
      </c>
      <c r="G101" s="66">
        <v>0.78</v>
      </c>
      <c r="H101" s="66">
        <v>48</v>
      </c>
      <c r="I101" s="66">
        <v>0</v>
      </c>
      <c r="J101" s="66">
        <v>53</v>
      </c>
      <c r="K101" s="66">
        <v>73.398580620000004</v>
      </c>
      <c r="L101" s="66">
        <v>5.3170418980000003</v>
      </c>
      <c r="M101" s="66">
        <v>0.96</v>
      </c>
    </row>
    <row r="102" spans="1:13" hidden="1">
      <c r="A102" s="66" t="s">
        <v>7102</v>
      </c>
      <c r="B102" s="66" t="s">
        <v>7103</v>
      </c>
      <c r="C102" s="66" t="s">
        <v>7114</v>
      </c>
      <c r="D102" s="66">
        <v>2005</v>
      </c>
      <c r="E102" s="66" t="s">
        <v>7105</v>
      </c>
      <c r="F102" s="66">
        <v>9.8770000000000007</v>
      </c>
      <c r="G102" s="66">
        <v>0.57999999999999996</v>
      </c>
      <c r="H102" s="66">
        <v>46</v>
      </c>
      <c r="I102" s="66">
        <v>0</v>
      </c>
      <c r="J102" s="66">
        <v>50</v>
      </c>
      <c r="K102" s="66">
        <v>66.405946499999999</v>
      </c>
      <c r="L102" s="66">
        <v>4.810490841</v>
      </c>
      <c r="M102" s="66">
        <v>0.92</v>
      </c>
    </row>
    <row r="103" spans="1:13" hidden="1">
      <c r="A103" s="66" t="s">
        <v>7102</v>
      </c>
      <c r="B103" s="66" t="s">
        <v>7103</v>
      </c>
      <c r="C103" s="66" t="s">
        <v>7114</v>
      </c>
      <c r="D103" s="66">
        <v>2010</v>
      </c>
      <c r="E103" s="66" t="s">
        <v>7105</v>
      </c>
      <c r="F103" s="66">
        <v>8.9580000000000002</v>
      </c>
      <c r="G103" s="66">
        <v>0.62274949199999996</v>
      </c>
      <c r="H103" s="66">
        <v>41</v>
      </c>
      <c r="I103" s="66">
        <v>0</v>
      </c>
      <c r="J103" s="66">
        <v>45</v>
      </c>
      <c r="K103" s="66">
        <v>57.838755480000003</v>
      </c>
      <c r="L103" s="66">
        <v>4.189877837</v>
      </c>
      <c r="M103" s="66">
        <v>0.39860722599999998</v>
      </c>
    </row>
    <row r="104" spans="1:13" hidden="1">
      <c r="A104" s="66" t="s">
        <v>7102</v>
      </c>
      <c r="B104" s="66" t="s">
        <v>7103</v>
      </c>
      <c r="C104" s="66" t="s">
        <v>7114</v>
      </c>
      <c r="D104" s="66">
        <v>2015</v>
      </c>
      <c r="E104" s="66" t="s">
        <v>7105</v>
      </c>
      <c r="F104" s="66">
        <v>6.87</v>
      </c>
      <c r="G104" s="66">
        <v>0.65006804900000004</v>
      </c>
      <c r="H104" s="66">
        <v>32</v>
      </c>
      <c r="I104" s="66">
        <v>0</v>
      </c>
      <c r="J104" s="66">
        <v>35</v>
      </c>
      <c r="K104" s="66">
        <v>44.737318670000001</v>
      </c>
      <c r="L104" s="66">
        <v>3.2408010589999998</v>
      </c>
      <c r="M104" s="66">
        <v>9.0419631E-2</v>
      </c>
    </row>
    <row r="105" spans="1:13" hidden="1">
      <c r="A105" s="66" t="s">
        <v>7102</v>
      </c>
      <c r="B105" s="66" t="s">
        <v>7103</v>
      </c>
      <c r="C105" s="66" t="s">
        <v>7114</v>
      </c>
      <c r="D105" s="66">
        <v>2020</v>
      </c>
      <c r="E105" s="66" t="s">
        <v>7105</v>
      </c>
      <c r="F105" s="66">
        <v>7.2625714289999896</v>
      </c>
      <c r="G105" s="66">
        <v>0.75264762500000004</v>
      </c>
      <c r="H105" s="66">
        <v>33.828571429999997</v>
      </c>
      <c r="I105" s="66">
        <v>0</v>
      </c>
      <c r="J105" s="66">
        <v>37</v>
      </c>
      <c r="K105" s="66">
        <v>47.128964840000002</v>
      </c>
      <c r="L105" s="66">
        <v>3.4140534939999898</v>
      </c>
      <c r="M105" s="66">
        <v>8.2627257999999995E-2</v>
      </c>
    </row>
    <row r="106" spans="1:13" hidden="1">
      <c r="A106" s="66" t="s">
        <v>7102</v>
      </c>
      <c r="B106" s="66" t="s">
        <v>7103</v>
      </c>
      <c r="C106" s="66" t="s">
        <v>7114</v>
      </c>
      <c r="D106" s="66">
        <v>2025</v>
      </c>
      <c r="E106" s="66" t="s">
        <v>7105</v>
      </c>
      <c r="F106" s="66">
        <v>7.0662857140000002</v>
      </c>
      <c r="G106" s="66">
        <v>0.72267649099999998</v>
      </c>
      <c r="H106" s="66">
        <v>32.914285710000001</v>
      </c>
      <c r="I106" s="66">
        <v>0</v>
      </c>
      <c r="J106" s="66">
        <v>36</v>
      </c>
      <c r="K106" s="66">
        <v>45.793528870000003</v>
      </c>
      <c r="L106" s="66">
        <v>3.3173136259999998</v>
      </c>
      <c r="M106" s="66">
        <v>8.0394089000000002E-2</v>
      </c>
    </row>
    <row r="107" spans="1:13" hidden="1">
      <c r="A107" s="66" t="s">
        <v>7102</v>
      </c>
      <c r="B107" s="66" t="s">
        <v>7103</v>
      </c>
      <c r="C107" s="66" t="s">
        <v>7114</v>
      </c>
      <c r="D107" s="66">
        <v>2030</v>
      </c>
      <c r="E107" s="66" t="s">
        <v>7105</v>
      </c>
      <c r="F107" s="66">
        <v>6.87</v>
      </c>
      <c r="G107" s="66">
        <v>0.80680998299999995</v>
      </c>
      <c r="H107" s="66">
        <v>32</v>
      </c>
      <c r="I107" s="66">
        <v>0</v>
      </c>
      <c r="J107" s="66">
        <v>35</v>
      </c>
      <c r="K107" s="66">
        <v>44.498415090000002</v>
      </c>
      <c r="L107" s="66">
        <v>3.2234947250000001</v>
      </c>
      <c r="M107" s="66">
        <v>7.8160919999999995E-2</v>
      </c>
    </row>
    <row r="108" spans="1:13" hidden="1">
      <c r="A108" s="66" t="s">
        <v>7102</v>
      </c>
      <c r="B108" s="66" t="s">
        <v>7103</v>
      </c>
      <c r="C108" s="66" t="s">
        <v>7114</v>
      </c>
      <c r="D108" s="66">
        <v>2035</v>
      </c>
      <c r="E108" s="66" t="s">
        <v>7105</v>
      </c>
      <c r="F108" s="66">
        <v>6.4774285709999999</v>
      </c>
      <c r="G108" s="66">
        <v>0.72625687699999997</v>
      </c>
      <c r="H108" s="66">
        <v>30.17142857</v>
      </c>
      <c r="I108" s="66">
        <v>0</v>
      </c>
      <c r="J108" s="66">
        <v>33</v>
      </c>
      <c r="K108" s="66">
        <v>41.947279399999999</v>
      </c>
      <c r="L108" s="66">
        <v>3.038688762</v>
      </c>
      <c r="M108" s="66">
        <v>7.3694580999999995E-2</v>
      </c>
    </row>
    <row r="109" spans="1:13" hidden="1">
      <c r="A109" s="66" t="s">
        <v>7102</v>
      </c>
      <c r="B109" s="66" t="s">
        <v>7103</v>
      </c>
      <c r="C109" s="66" t="s">
        <v>7114</v>
      </c>
      <c r="D109" s="66">
        <v>2040</v>
      </c>
      <c r="E109" s="66" t="s">
        <v>7105</v>
      </c>
      <c r="F109" s="66">
        <v>6.2811428569999999</v>
      </c>
      <c r="G109" s="66">
        <v>0.72264449099999895</v>
      </c>
      <c r="H109" s="66">
        <v>29.257142859999998</v>
      </c>
      <c r="I109" s="66">
        <v>0</v>
      </c>
      <c r="J109" s="66">
        <v>32</v>
      </c>
      <c r="K109" s="66">
        <v>40.673027410000003</v>
      </c>
      <c r="L109" s="66">
        <v>2.9463811019999899</v>
      </c>
      <c r="M109" s="66">
        <v>7.1461412000000002E-2</v>
      </c>
    </row>
    <row r="110" spans="1:13" hidden="1">
      <c r="A110" s="66" t="s">
        <v>7102</v>
      </c>
      <c r="B110" s="66" t="s">
        <v>7103</v>
      </c>
      <c r="C110" s="66" t="s">
        <v>7114</v>
      </c>
      <c r="D110" s="66">
        <v>2045</v>
      </c>
      <c r="E110" s="66" t="s">
        <v>7105</v>
      </c>
      <c r="F110" s="66">
        <v>5.8885714289999997</v>
      </c>
      <c r="G110" s="66">
        <v>0.666991801</v>
      </c>
      <c r="H110" s="66">
        <v>27.428571430000002</v>
      </c>
      <c r="I110" s="66">
        <v>0</v>
      </c>
      <c r="J110" s="66">
        <v>30</v>
      </c>
      <c r="K110" s="66">
        <v>38.129837010000003</v>
      </c>
      <c r="L110" s="66">
        <v>2.762150702</v>
      </c>
      <c r="M110" s="66">
        <v>6.6995074000000002E-2</v>
      </c>
    </row>
    <row r="111" spans="1:13" hidden="1">
      <c r="A111" s="66" t="s">
        <v>7102</v>
      </c>
      <c r="B111" s="66" t="s">
        <v>7103</v>
      </c>
      <c r="C111" s="66" t="s">
        <v>7114</v>
      </c>
      <c r="D111" s="66">
        <v>2050</v>
      </c>
      <c r="E111" s="66" t="s">
        <v>7105</v>
      </c>
      <c r="F111" s="66">
        <v>5.6922857139999996</v>
      </c>
      <c r="G111" s="66">
        <v>0.65242218899999904</v>
      </c>
      <c r="H111" s="66">
        <v>26.514285709999999</v>
      </c>
      <c r="I111" s="66">
        <v>0</v>
      </c>
      <c r="J111" s="66">
        <v>29</v>
      </c>
      <c r="K111" s="66">
        <v>36.858423610000003</v>
      </c>
      <c r="L111" s="66">
        <v>2.670048671</v>
      </c>
      <c r="M111" s="66">
        <v>6.4761904999999995E-2</v>
      </c>
    </row>
    <row r="112" spans="1:13" hidden="1">
      <c r="A112" s="66" t="s">
        <v>7102</v>
      </c>
      <c r="B112" s="66" t="s">
        <v>7103</v>
      </c>
      <c r="C112" s="66" t="s">
        <v>7115</v>
      </c>
      <c r="D112" s="66">
        <v>2000</v>
      </c>
      <c r="E112" s="66" t="s">
        <v>7105</v>
      </c>
      <c r="F112" s="66">
        <v>6.0810000000000004</v>
      </c>
      <c r="G112" s="66">
        <v>0.52</v>
      </c>
      <c r="H112" s="66">
        <v>41</v>
      </c>
      <c r="I112" s="66">
        <v>0</v>
      </c>
      <c r="J112" s="66">
        <v>45</v>
      </c>
      <c r="K112" s="66">
        <v>44.781872110000002</v>
      </c>
      <c r="L112" s="66">
        <v>3.2440285389999999</v>
      </c>
      <c r="M112" s="66">
        <v>0.82</v>
      </c>
    </row>
    <row r="113" spans="1:13" hidden="1">
      <c r="A113" s="66" t="s">
        <v>7102</v>
      </c>
      <c r="B113" s="66" t="s">
        <v>7103</v>
      </c>
      <c r="C113" s="66" t="s">
        <v>7115</v>
      </c>
      <c r="D113" s="66">
        <v>2005</v>
      </c>
      <c r="E113" s="66" t="s">
        <v>7105</v>
      </c>
      <c r="F113" s="66">
        <v>8.8529999999999998</v>
      </c>
      <c r="G113" s="66">
        <v>1.6395</v>
      </c>
      <c r="H113" s="66">
        <v>59</v>
      </c>
      <c r="I113" s="66">
        <v>0</v>
      </c>
      <c r="J113" s="66">
        <v>65</v>
      </c>
      <c r="K113" s="66">
        <v>60.837746019999997</v>
      </c>
      <c r="L113" s="66">
        <v>4.4071267020000002</v>
      </c>
      <c r="M113" s="66">
        <v>1.18</v>
      </c>
    </row>
    <row r="114" spans="1:13" hidden="1">
      <c r="A114" s="66" t="s">
        <v>7102</v>
      </c>
      <c r="B114" s="66" t="s">
        <v>7103</v>
      </c>
      <c r="C114" s="66" t="s">
        <v>7115</v>
      </c>
      <c r="D114" s="66">
        <v>2010</v>
      </c>
      <c r="E114" s="66" t="s">
        <v>7105</v>
      </c>
      <c r="F114" s="66">
        <v>19.225999999999999</v>
      </c>
      <c r="G114" s="66">
        <v>3.8217809989999898</v>
      </c>
      <c r="H114" s="66">
        <v>132</v>
      </c>
      <c r="I114" s="66">
        <v>0</v>
      </c>
      <c r="J114" s="66">
        <v>145</v>
      </c>
      <c r="K114" s="66">
        <v>133.00898470000001</v>
      </c>
      <c r="L114" s="66">
        <v>9.6352591380000003</v>
      </c>
      <c r="M114" s="66">
        <v>2.64</v>
      </c>
    </row>
    <row r="115" spans="1:13" hidden="1">
      <c r="A115" s="66" t="s">
        <v>7102</v>
      </c>
      <c r="B115" s="66" t="s">
        <v>7103</v>
      </c>
      <c r="C115" s="66" t="s">
        <v>7115</v>
      </c>
      <c r="D115" s="66">
        <v>2015</v>
      </c>
      <c r="E115" s="66" t="s">
        <v>7105</v>
      </c>
      <c r="F115" s="66">
        <v>35.46</v>
      </c>
      <c r="G115" s="66">
        <v>4.7346415290000001</v>
      </c>
      <c r="H115" s="66">
        <v>241</v>
      </c>
      <c r="I115" s="66">
        <v>0</v>
      </c>
      <c r="J115" s="66">
        <v>265</v>
      </c>
      <c r="K115" s="66">
        <v>240.66280800000001</v>
      </c>
      <c r="L115" s="66">
        <v>17.433773550000002</v>
      </c>
      <c r="M115" s="66">
        <v>4.82</v>
      </c>
    </row>
    <row r="116" spans="1:13" hidden="1">
      <c r="A116" s="66" t="s">
        <v>7102</v>
      </c>
      <c r="B116" s="66" t="s">
        <v>7103</v>
      </c>
      <c r="C116" s="66" t="s">
        <v>7115</v>
      </c>
      <c r="D116" s="66">
        <v>2020</v>
      </c>
      <c r="E116" s="66" t="s">
        <v>7105</v>
      </c>
      <c r="F116" s="66">
        <v>32.81153527</v>
      </c>
      <c r="G116" s="66">
        <v>3.849681833</v>
      </c>
      <c r="H116" s="66">
        <v>223</v>
      </c>
      <c r="I116" s="66">
        <v>0</v>
      </c>
      <c r="J116" s="66">
        <v>245</v>
      </c>
      <c r="K116" s="66">
        <v>221.91214439999999</v>
      </c>
      <c r="L116" s="66">
        <v>16.075463030000002</v>
      </c>
      <c r="M116" s="66">
        <v>4.46</v>
      </c>
    </row>
    <row r="117" spans="1:13" hidden="1">
      <c r="A117" s="66" t="s">
        <v>7102</v>
      </c>
      <c r="B117" s="66" t="s">
        <v>7103</v>
      </c>
      <c r="C117" s="66" t="s">
        <v>7115</v>
      </c>
      <c r="D117" s="66">
        <v>2025</v>
      </c>
      <c r="E117" s="66" t="s">
        <v>7105</v>
      </c>
      <c r="F117" s="66">
        <v>36.637095440000003</v>
      </c>
      <c r="G117" s="66">
        <v>5.5901695800000004</v>
      </c>
      <c r="H117" s="66">
        <v>249</v>
      </c>
      <c r="I117" s="66">
        <v>0</v>
      </c>
      <c r="J117" s="66">
        <v>273</v>
      </c>
      <c r="K117" s="66">
        <v>247.4520115</v>
      </c>
      <c r="L117" s="66">
        <v>17.925587950000001</v>
      </c>
      <c r="M117" s="66">
        <v>4.9800000000000004</v>
      </c>
    </row>
    <row r="118" spans="1:13" hidden="1">
      <c r="A118" s="66" t="s">
        <v>7102</v>
      </c>
      <c r="B118" s="66" t="s">
        <v>7103</v>
      </c>
      <c r="C118" s="66" t="s">
        <v>7115</v>
      </c>
      <c r="D118" s="66">
        <v>2030</v>
      </c>
      <c r="E118" s="66" t="s">
        <v>7105</v>
      </c>
      <c r="F118" s="66">
        <v>41.198340250000001</v>
      </c>
      <c r="G118" s="66">
        <v>5.2817020059999997</v>
      </c>
      <c r="H118" s="66">
        <v>280</v>
      </c>
      <c r="I118" s="66">
        <v>0</v>
      </c>
      <c r="J118" s="66">
        <v>308</v>
      </c>
      <c r="K118" s="66">
        <v>278.11509430000001</v>
      </c>
      <c r="L118" s="66">
        <v>20.146842029999998</v>
      </c>
      <c r="M118" s="66">
        <v>5.6</v>
      </c>
    </row>
    <row r="119" spans="1:13" hidden="1">
      <c r="A119" s="66" t="s">
        <v>7102</v>
      </c>
      <c r="B119" s="66" t="s">
        <v>7103</v>
      </c>
      <c r="C119" s="66" t="s">
        <v>7115</v>
      </c>
      <c r="D119" s="66">
        <v>2035</v>
      </c>
      <c r="E119" s="66" t="s">
        <v>7105</v>
      </c>
      <c r="F119" s="66">
        <v>46.200995849999998</v>
      </c>
      <c r="G119" s="66">
        <v>5.9851251999999997</v>
      </c>
      <c r="H119" s="66">
        <v>314</v>
      </c>
      <c r="I119" s="66">
        <v>0</v>
      </c>
      <c r="J119" s="66">
        <v>346</v>
      </c>
      <c r="K119" s="66">
        <v>311.82399930000003</v>
      </c>
      <c r="L119" s="66">
        <v>22.588737479999999</v>
      </c>
      <c r="M119" s="66">
        <v>6.28</v>
      </c>
    </row>
    <row r="120" spans="1:13" hidden="1">
      <c r="A120" s="66" t="s">
        <v>7102</v>
      </c>
      <c r="B120" s="66" t="s">
        <v>7103</v>
      </c>
      <c r="C120" s="66" t="s">
        <v>7115</v>
      </c>
      <c r="D120" s="66">
        <v>2040</v>
      </c>
      <c r="E120" s="66" t="s">
        <v>7105</v>
      </c>
      <c r="F120" s="66">
        <v>50.173692950000003</v>
      </c>
      <c r="G120" s="66">
        <v>6.3781493639999898</v>
      </c>
      <c r="H120" s="66">
        <v>341</v>
      </c>
      <c r="I120" s="66">
        <v>0</v>
      </c>
      <c r="J120" s="66">
        <v>376</v>
      </c>
      <c r="K120" s="66">
        <v>338.61089709999999</v>
      </c>
      <c r="L120" s="66">
        <v>24.529198139999998</v>
      </c>
      <c r="M120" s="66">
        <v>6.82</v>
      </c>
    </row>
    <row r="121" spans="1:13" hidden="1">
      <c r="A121" s="66" t="s">
        <v>7102</v>
      </c>
      <c r="B121" s="66" t="s">
        <v>7103</v>
      </c>
      <c r="C121" s="66" t="s">
        <v>7115</v>
      </c>
      <c r="D121" s="66">
        <v>2045</v>
      </c>
      <c r="E121" s="66" t="s">
        <v>7105</v>
      </c>
      <c r="F121" s="66">
        <v>52.969294609999999</v>
      </c>
      <c r="G121" s="66">
        <v>6.5650039070000004</v>
      </c>
      <c r="H121" s="66">
        <v>360</v>
      </c>
      <c r="I121" s="66">
        <v>0</v>
      </c>
      <c r="J121" s="66">
        <v>396</v>
      </c>
      <c r="K121" s="66">
        <v>357.46722199999999</v>
      </c>
      <c r="L121" s="66">
        <v>25.89516283</v>
      </c>
      <c r="M121" s="66">
        <v>7.2</v>
      </c>
    </row>
    <row r="122" spans="1:13" hidden="1">
      <c r="A122" s="66" t="s">
        <v>7102</v>
      </c>
      <c r="B122" s="66" t="s">
        <v>7103</v>
      </c>
      <c r="C122" s="66" t="s">
        <v>7115</v>
      </c>
      <c r="D122" s="66">
        <v>2050</v>
      </c>
      <c r="E122" s="66" t="s">
        <v>7105</v>
      </c>
      <c r="F122" s="66">
        <v>55.470622409999997</v>
      </c>
      <c r="G122" s="66">
        <v>6.9513131829999999</v>
      </c>
      <c r="H122" s="66">
        <v>377</v>
      </c>
      <c r="I122" s="66">
        <v>0</v>
      </c>
      <c r="J122" s="66">
        <v>415</v>
      </c>
      <c r="K122" s="66">
        <v>374.3433647</v>
      </c>
      <c r="L122" s="66">
        <v>27.117681810000001</v>
      </c>
      <c r="M122" s="66">
        <v>7.54</v>
      </c>
    </row>
    <row r="123" spans="1:13" hidden="1">
      <c r="A123" s="66" t="s">
        <v>7102</v>
      </c>
      <c r="B123" s="66" t="s">
        <v>7103</v>
      </c>
      <c r="C123" s="66" t="s">
        <v>7116</v>
      </c>
      <c r="D123" s="66">
        <v>2000</v>
      </c>
      <c r="E123" s="66" t="s">
        <v>7105</v>
      </c>
      <c r="F123" s="66">
        <v>0.442</v>
      </c>
      <c r="G123" s="66">
        <v>3.7999999999999999E-2</v>
      </c>
      <c r="H123" s="66">
        <v>3</v>
      </c>
      <c r="I123" s="66">
        <v>0</v>
      </c>
      <c r="J123" s="66">
        <v>3</v>
      </c>
      <c r="K123" s="66">
        <v>3.2767223489999999</v>
      </c>
      <c r="L123" s="66">
        <v>0.237367942</v>
      </c>
      <c r="M123" s="66">
        <v>0.06</v>
      </c>
    </row>
    <row r="124" spans="1:13" hidden="1">
      <c r="A124" s="66" t="s">
        <v>7102</v>
      </c>
      <c r="B124" s="66" t="s">
        <v>7103</v>
      </c>
      <c r="C124" s="66" t="s">
        <v>7116</v>
      </c>
      <c r="D124" s="66">
        <v>2005</v>
      </c>
      <c r="E124" s="66" t="s">
        <v>7105</v>
      </c>
      <c r="F124" s="66">
        <v>0.67400000000000004</v>
      </c>
      <c r="G124" s="66">
        <v>5.1999999999999998E-2</v>
      </c>
      <c r="H124" s="66">
        <v>4</v>
      </c>
      <c r="I124" s="66">
        <v>0</v>
      </c>
      <c r="J124" s="66">
        <v>4</v>
      </c>
      <c r="K124" s="66">
        <v>4.1245929510000003</v>
      </c>
      <c r="L124" s="66">
        <v>0.298788251</v>
      </c>
      <c r="M124" s="66">
        <v>0.08</v>
      </c>
    </row>
    <row r="125" spans="1:13" hidden="1">
      <c r="A125" s="66" t="s">
        <v>7102</v>
      </c>
      <c r="B125" s="66" t="s">
        <v>7103</v>
      </c>
      <c r="C125" s="66" t="s">
        <v>7116</v>
      </c>
      <c r="D125" s="66">
        <v>2010</v>
      </c>
      <c r="E125" s="66" t="s">
        <v>7105</v>
      </c>
      <c r="F125" s="66">
        <v>1.022</v>
      </c>
      <c r="G125" s="66">
        <v>0.208349271</v>
      </c>
      <c r="H125" s="66">
        <v>6</v>
      </c>
      <c r="I125" s="66">
        <v>0</v>
      </c>
      <c r="J125" s="66">
        <v>7</v>
      </c>
      <c r="K125" s="66">
        <v>6.0458629420000003</v>
      </c>
      <c r="L125" s="66">
        <v>0.43796632399999902</v>
      </c>
      <c r="M125" s="66">
        <v>0.12</v>
      </c>
    </row>
    <row r="126" spans="1:13" hidden="1">
      <c r="A126" s="66" t="s">
        <v>7102</v>
      </c>
      <c r="B126" s="66" t="s">
        <v>7103</v>
      </c>
      <c r="C126" s="66" t="s">
        <v>7116</v>
      </c>
      <c r="D126" s="66">
        <v>2015</v>
      </c>
      <c r="E126" s="66" t="s">
        <v>7105</v>
      </c>
      <c r="F126" s="66">
        <v>1.849</v>
      </c>
      <c r="G126" s="66">
        <v>0.27858097999999998</v>
      </c>
      <c r="H126" s="66">
        <v>11</v>
      </c>
      <c r="I126" s="66">
        <v>0</v>
      </c>
      <c r="J126" s="66">
        <v>12</v>
      </c>
      <c r="K126" s="66">
        <v>10.984609499999999</v>
      </c>
      <c r="L126" s="66">
        <v>0.77374622699999995</v>
      </c>
      <c r="M126" s="66">
        <v>0.22</v>
      </c>
    </row>
    <row r="127" spans="1:13" hidden="1">
      <c r="A127" s="66" t="s">
        <v>7102</v>
      </c>
      <c r="B127" s="66" t="s">
        <v>7103</v>
      </c>
      <c r="C127" s="66" t="s">
        <v>7116</v>
      </c>
      <c r="D127" s="66">
        <v>2020</v>
      </c>
      <c r="E127" s="66" t="s">
        <v>7105</v>
      </c>
      <c r="F127" s="66">
        <v>2.3532727269999998</v>
      </c>
      <c r="G127" s="66">
        <v>0.30288549300000001</v>
      </c>
      <c r="H127" s="66">
        <v>14</v>
      </c>
      <c r="I127" s="66">
        <v>0</v>
      </c>
      <c r="J127" s="66">
        <v>15</v>
      </c>
      <c r="K127" s="66">
        <v>13.93170413</v>
      </c>
      <c r="L127" s="66">
        <v>0.98498782099999904</v>
      </c>
      <c r="M127" s="66">
        <v>0.28000000000000003</v>
      </c>
    </row>
    <row r="128" spans="1:13" hidden="1">
      <c r="A128" s="66" t="s">
        <v>7102</v>
      </c>
      <c r="B128" s="66" t="s">
        <v>7103</v>
      </c>
      <c r="C128" s="66" t="s">
        <v>7116</v>
      </c>
      <c r="D128" s="66">
        <v>2025</v>
      </c>
      <c r="E128" s="66" t="s">
        <v>7105</v>
      </c>
      <c r="F128" s="66">
        <v>2.6894545449999998</v>
      </c>
      <c r="G128" s="66">
        <v>0.37176436200000001</v>
      </c>
      <c r="H128" s="66">
        <v>16</v>
      </c>
      <c r="I128" s="66">
        <v>0</v>
      </c>
      <c r="J128" s="66">
        <v>18</v>
      </c>
      <c r="K128" s="66">
        <v>15.90053086</v>
      </c>
      <c r="L128" s="66">
        <v>1.12725495</v>
      </c>
      <c r="M128" s="66">
        <v>0.32</v>
      </c>
    </row>
    <row r="129" spans="1:13" hidden="1">
      <c r="A129" s="66" t="s">
        <v>7102</v>
      </c>
      <c r="B129" s="66" t="s">
        <v>7103</v>
      </c>
      <c r="C129" s="66" t="s">
        <v>7116</v>
      </c>
      <c r="D129" s="66">
        <v>2030</v>
      </c>
      <c r="E129" s="66" t="s">
        <v>7105</v>
      </c>
      <c r="F129" s="66">
        <v>3.1937272729999999</v>
      </c>
      <c r="G129" s="66">
        <v>0.42232952899999998</v>
      </c>
      <c r="H129" s="66">
        <v>19</v>
      </c>
      <c r="I129" s="66">
        <v>0</v>
      </c>
      <c r="J129" s="66">
        <v>21</v>
      </c>
      <c r="K129" s="66">
        <v>18.872095680000001</v>
      </c>
      <c r="L129" s="66">
        <v>1.341303323</v>
      </c>
      <c r="M129" s="66">
        <v>0.38</v>
      </c>
    </row>
    <row r="130" spans="1:13" hidden="1">
      <c r="A130" s="66" t="s">
        <v>7102</v>
      </c>
      <c r="B130" s="66" t="s">
        <v>7103</v>
      </c>
      <c r="C130" s="66" t="s">
        <v>7116</v>
      </c>
      <c r="D130" s="66">
        <v>2035</v>
      </c>
      <c r="E130" s="66" t="s">
        <v>7105</v>
      </c>
      <c r="F130" s="66">
        <v>3.3618181819999999</v>
      </c>
      <c r="G130" s="66">
        <v>0.41913320999999998</v>
      </c>
      <c r="H130" s="66">
        <v>20</v>
      </c>
      <c r="I130" s="66">
        <v>0</v>
      </c>
      <c r="J130" s="66">
        <v>22</v>
      </c>
      <c r="K130" s="66">
        <v>19.861401229999998</v>
      </c>
      <c r="L130" s="66">
        <v>1.4152177539999999</v>
      </c>
      <c r="M130" s="66">
        <v>0.4</v>
      </c>
    </row>
    <row r="131" spans="1:13" hidden="1">
      <c r="A131" s="66" t="s">
        <v>7102</v>
      </c>
      <c r="B131" s="66" t="s">
        <v>7103</v>
      </c>
      <c r="C131" s="66" t="s">
        <v>7116</v>
      </c>
      <c r="D131" s="66">
        <v>2040</v>
      </c>
      <c r="E131" s="66" t="s">
        <v>7105</v>
      </c>
      <c r="F131" s="66">
        <v>3.5299090909999999</v>
      </c>
      <c r="G131" s="66">
        <v>0.44418964999999999</v>
      </c>
      <c r="H131" s="66">
        <v>21</v>
      </c>
      <c r="I131" s="66">
        <v>0</v>
      </c>
      <c r="J131" s="66">
        <v>23</v>
      </c>
      <c r="K131" s="66">
        <v>20.852870499999899</v>
      </c>
      <c r="L131" s="66">
        <v>1.4895878279999999</v>
      </c>
      <c r="M131" s="66">
        <v>0.42</v>
      </c>
    </row>
    <row r="132" spans="1:13" hidden="1">
      <c r="A132" s="66" t="s">
        <v>7102</v>
      </c>
      <c r="B132" s="66" t="s">
        <v>7103</v>
      </c>
      <c r="C132" s="66" t="s">
        <v>7116</v>
      </c>
      <c r="D132" s="66">
        <v>2045</v>
      </c>
      <c r="E132" s="66" t="s">
        <v>7105</v>
      </c>
      <c r="F132" s="66">
        <v>3.698</v>
      </c>
      <c r="G132" s="66">
        <v>0.45357296200000002</v>
      </c>
      <c r="H132" s="66">
        <v>22</v>
      </c>
      <c r="I132" s="66">
        <v>0</v>
      </c>
      <c r="J132" s="66">
        <v>24</v>
      </c>
      <c r="K132" s="66">
        <v>21.845219119999999</v>
      </c>
      <c r="L132" s="66">
        <v>1.563846879</v>
      </c>
      <c r="M132" s="66">
        <v>0.44</v>
      </c>
    </row>
    <row r="133" spans="1:13" hidden="1">
      <c r="A133" s="66" t="s">
        <v>7102</v>
      </c>
      <c r="B133" s="66" t="s">
        <v>7103</v>
      </c>
      <c r="C133" s="66" t="s">
        <v>7116</v>
      </c>
      <c r="D133" s="66">
        <v>2050</v>
      </c>
      <c r="E133" s="66" t="s">
        <v>7105</v>
      </c>
      <c r="F133" s="66">
        <v>3.698</v>
      </c>
      <c r="G133" s="66">
        <v>0.44099333099999999</v>
      </c>
      <c r="H133" s="66">
        <v>22</v>
      </c>
      <c r="I133" s="66">
        <v>0</v>
      </c>
      <c r="J133" s="66">
        <v>25</v>
      </c>
      <c r="K133" s="66">
        <v>21.844970889999999</v>
      </c>
      <c r="L133" s="66">
        <v>1.5666787929999999</v>
      </c>
      <c r="M133" s="66">
        <v>0.44</v>
      </c>
    </row>
    <row r="134" spans="1:13" hidden="1">
      <c r="A134" s="66" t="s">
        <v>7102</v>
      </c>
      <c r="B134" s="66" t="s">
        <v>7103</v>
      </c>
      <c r="C134" s="66" t="s">
        <v>7117</v>
      </c>
      <c r="D134" s="66">
        <v>2000</v>
      </c>
      <c r="E134" s="66" t="s">
        <v>7105</v>
      </c>
      <c r="F134" s="66">
        <v>5.0640000000000001</v>
      </c>
      <c r="G134" s="66">
        <v>0.159</v>
      </c>
      <c r="H134" s="66">
        <v>31</v>
      </c>
      <c r="I134" s="66">
        <v>0</v>
      </c>
      <c r="J134" s="66">
        <v>34</v>
      </c>
      <c r="K134" s="66">
        <v>33.859464279999997</v>
      </c>
      <c r="L134" s="66">
        <v>2.4528020659999998</v>
      </c>
      <c r="M134" s="66">
        <v>0.62</v>
      </c>
    </row>
    <row r="135" spans="1:13" hidden="1">
      <c r="A135" s="66" t="s">
        <v>7102</v>
      </c>
      <c r="B135" s="66" t="s">
        <v>7103</v>
      </c>
      <c r="C135" s="66" t="s">
        <v>7117</v>
      </c>
      <c r="D135" s="66">
        <v>2005</v>
      </c>
      <c r="E135" s="66" t="s">
        <v>7105</v>
      </c>
      <c r="F135" s="66">
        <v>7.2869999999999999</v>
      </c>
      <c r="G135" s="66">
        <v>0.30599999999999999</v>
      </c>
      <c r="H135" s="66">
        <v>44</v>
      </c>
      <c r="I135" s="66">
        <v>0</v>
      </c>
      <c r="J135" s="66">
        <v>49</v>
      </c>
      <c r="K135" s="66">
        <v>45.370522459999997</v>
      </c>
      <c r="L135" s="66">
        <v>3.2866707609999999</v>
      </c>
      <c r="M135" s="66">
        <v>0.88</v>
      </c>
    </row>
    <row r="136" spans="1:13" hidden="1">
      <c r="A136" s="66" t="s">
        <v>7102</v>
      </c>
      <c r="B136" s="66" t="s">
        <v>7103</v>
      </c>
      <c r="C136" s="66" t="s">
        <v>7117</v>
      </c>
      <c r="D136" s="66">
        <v>2010</v>
      </c>
      <c r="E136" s="66" t="s">
        <v>7105</v>
      </c>
      <c r="F136" s="66">
        <v>10.587999999999999</v>
      </c>
      <c r="G136" s="66">
        <v>0.61104404499999998</v>
      </c>
      <c r="H136" s="66">
        <v>62</v>
      </c>
      <c r="I136" s="66">
        <v>0</v>
      </c>
      <c r="J136" s="66">
        <v>68</v>
      </c>
      <c r="K136" s="66">
        <v>62.473917069999999</v>
      </c>
      <c r="L136" s="66">
        <v>4.5256520189999998</v>
      </c>
      <c r="M136" s="66">
        <v>1.24</v>
      </c>
    </row>
    <row r="137" spans="1:13" hidden="1">
      <c r="A137" s="66" t="s">
        <v>7102</v>
      </c>
      <c r="B137" s="66" t="s">
        <v>7103</v>
      </c>
      <c r="C137" s="66" t="s">
        <v>7117</v>
      </c>
      <c r="D137" s="66">
        <v>2015</v>
      </c>
      <c r="E137" s="66" t="s">
        <v>7105</v>
      </c>
      <c r="F137" s="66">
        <v>9.4979999999999993</v>
      </c>
      <c r="G137" s="66">
        <v>1.0029857419999999</v>
      </c>
      <c r="H137" s="66">
        <v>53</v>
      </c>
      <c r="I137" s="66">
        <v>0</v>
      </c>
      <c r="J137" s="66">
        <v>58</v>
      </c>
      <c r="K137" s="66">
        <v>52.925845750000001</v>
      </c>
      <c r="L137" s="66">
        <v>3.8339833950000002</v>
      </c>
      <c r="M137" s="66">
        <v>1.06</v>
      </c>
    </row>
    <row r="138" spans="1:13" hidden="1">
      <c r="A138" s="66" t="s">
        <v>7102</v>
      </c>
      <c r="B138" s="66" t="s">
        <v>7103</v>
      </c>
      <c r="C138" s="66" t="s">
        <v>7117</v>
      </c>
      <c r="D138" s="66">
        <v>2020</v>
      </c>
      <c r="E138" s="66" t="s">
        <v>7105</v>
      </c>
      <c r="F138" s="66">
        <v>10.93166038</v>
      </c>
      <c r="G138" s="66">
        <v>1.41662764</v>
      </c>
      <c r="H138" s="66">
        <v>61</v>
      </c>
      <c r="I138" s="66">
        <v>0</v>
      </c>
      <c r="J138" s="66">
        <v>67</v>
      </c>
      <c r="K138" s="66">
        <v>60.702425150000003</v>
      </c>
      <c r="L138" s="66">
        <v>4.3973239689999897</v>
      </c>
      <c r="M138" s="66">
        <v>1.22</v>
      </c>
    </row>
    <row r="139" spans="1:13" hidden="1">
      <c r="A139" s="66" t="s">
        <v>7102</v>
      </c>
      <c r="B139" s="66" t="s">
        <v>7103</v>
      </c>
      <c r="C139" s="66" t="s">
        <v>7117</v>
      </c>
      <c r="D139" s="66">
        <v>2025</v>
      </c>
      <c r="E139" s="66" t="s">
        <v>7105</v>
      </c>
      <c r="F139" s="66">
        <v>12.9029434</v>
      </c>
      <c r="G139" s="66">
        <v>1.783725343</v>
      </c>
      <c r="H139" s="66">
        <v>72</v>
      </c>
      <c r="I139" s="66">
        <v>0</v>
      </c>
      <c r="J139" s="66">
        <v>80</v>
      </c>
      <c r="K139" s="66">
        <v>71.552388859999994</v>
      </c>
      <c r="L139" s="66">
        <v>5.1833025409999998</v>
      </c>
      <c r="M139" s="66">
        <v>1.44</v>
      </c>
    </row>
    <row r="140" spans="1:13" hidden="1">
      <c r="A140" s="66" t="s">
        <v>7102</v>
      </c>
      <c r="B140" s="66" t="s">
        <v>7103</v>
      </c>
      <c r="C140" s="66" t="s">
        <v>7117</v>
      </c>
      <c r="D140" s="66">
        <v>2030</v>
      </c>
      <c r="E140" s="66" t="s">
        <v>7105</v>
      </c>
      <c r="F140" s="66">
        <v>15.5910566</v>
      </c>
      <c r="G140" s="66">
        <v>2.1999183269999998</v>
      </c>
      <c r="H140" s="66">
        <v>87</v>
      </c>
      <c r="I140" s="66">
        <v>0</v>
      </c>
      <c r="J140" s="66">
        <v>95</v>
      </c>
      <c r="K140" s="66">
        <v>86.414332869999996</v>
      </c>
      <c r="L140" s="66">
        <v>6.2599116300000004</v>
      </c>
      <c r="M140" s="66">
        <v>1.74</v>
      </c>
    </row>
    <row r="141" spans="1:13" hidden="1">
      <c r="A141" s="66" t="s">
        <v>7102</v>
      </c>
      <c r="B141" s="66" t="s">
        <v>7103</v>
      </c>
      <c r="C141" s="66" t="s">
        <v>7117</v>
      </c>
      <c r="D141" s="66">
        <v>2035</v>
      </c>
      <c r="E141" s="66" t="s">
        <v>7105</v>
      </c>
      <c r="F141" s="66">
        <v>18.279169809999999</v>
      </c>
      <c r="G141" s="66">
        <v>2.4944487949999998</v>
      </c>
      <c r="H141" s="66">
        <v>102</v>
      </c>
      <c r="I141" s="66">
        <v>0</v>
      </c>
      <c r="J141" s="66">
        <v>112</v>
      </c>
      <c r="K141" s="66">
        <v>101.2931463</v>
      </c>
      <c r="L141" s="66">
        <v>7.3377427489999896</v>
      </c>
      <c r="M141" s="66">
        <v>2.04</v>
      </c>
    </row>
    <row r="142" spans="1:13" hidden="1">
      <c r="A142" s="66" t="s">
        <v>7102</v>
      </c>
      <c r="B142" s="66" t="s">
        <v>7103</v>
      </c>
      <c r="C142" s="66" t="s">
        <v>7117</v>
      </c>
      <c r="D142" s="66">
        <v>2040</v>
      </c>
      <c r="E142" s="66" t="s">
        <v>7105</v>
      </c>
      <c r="F142" s="66">
        <v>20.96728302</v>
      </c>
      <c r="G142" s="66">
        <v>2.81705588399999</v>
      </c>
      <c r="H142" s="66">
        <v>117</v>
      </c>
      <c r="I142" s="66">
        <v>0</v>
      </c>
      <c r="J142" s="66">
        <v>128</v>
      </c>
      <c r="K142" s="66">
        <v>116.18027849999901</v>
      </c>
      <c r="L142" s="66">
        <v>8.4161764869999995</v>
      </c>
      <c r="M142" s="66">
        <v>2.34</v>
      </c>
    </row>
    <row r="143" spans="1:13" hidden="1">
      <c r="A143" s="66" t="s">
        <v>7102</v>
      </c>
      <c r="B143" s="66" t="s">
        <v>7103</v>
      </c>
      <c r="C143" s="66" t="s">
        <v>7117</v>
      </c>
      <c r="D143" s="66">
        <v>2045</v>
      </c>
      <c r="E143" s="66" t="s">
        <v>7105</v>
      </c>
      <c r="F143" s="66">
        <v>23.296981129999999</v>
      </c>
      <c r="G143" s="66">
        <v>2.9539216619999999</v>
      </c>
      <c r="H143" s="66">
        <v>130</v>
      </c>
      <c r="I143" s="66">
        <v>0</v>
      </c>
      <c r="J143" s="66">
        <v>143</v>
      </c>
      <c r="K143" s="66">
        <v>129.08538569999999</v>
      </c>
      <c r="L143" s="66">
        <v>9.3510310210000007</v>
      </c>
      <c r="M143" s="66">
        <v>2.6</v>
      </c>
    </row>
    <row r="144" spans="1:13" hidden="1">
      <c r="A144" s="66" t="s">
        <v>7102</v>
      </c>
      <c r="B144" s="66" t="s">
        <v>7103</v>
      </c>
      <c r="C144" s="66" t="s">
        <v>7117</v>
      </c>
      <c r="D144" s="66">
        <v>2050</v>
      </c>
      <c r="E144" s="66" t="s">
        <v>7105</v>
      </c>
      <c r="F144" s="66">
        <v>25.447471700000001</v>
      </c>
      <c r="G144" s="66">
        <v>3.3238219589999898</v>
      </c>
      <c r="H144" s="66">
        <v>142</v>
      </c>
      <c r="I144" s="66">
        <v>0</v>
      </c>
      <c r="J144" s="66">
        <v>156</v>
      </c>
      <c r="K144" s="66">
        <v>140.9993575</v>
      </c>
      <c r="L144" s="66">
        <v>10.21408705</v>
      </c>
      <c r="M144" s="66">
        <v>2.84</v>
      </c>
    </row>
    <row r="145" spans="1:13" hidden="1">
      <c r="A145" s="66" t="s">
        <v>7102</v>
      </c>
      <c r="B145" s="66" t="s">
        <v>7103</v>
      </c>
      <c r="C145" s="66" t="s">
        <v>7118</v>
      </c>
      <c r="D145" s="66">
        <v>2000</v>
      </c>
      <c r="E145" s="66" t="s">
        <v>7105</v>
      </c>
      <c r="F145" s="66">
        <v>2.7509999999999999</v>
      </c>
      <c r="G145" s="66">
        <v>0.25600000000000001</v>
      </c>
      <c r="H145" s="66">
        <v>19</v>
      </c>
      <c r="I145" s="66">
        <v>0</v>
      </c>
      <c r="J145" s="66">
        <v>21</v>
      </c>
      <c r="K145" s="66">
        <v>20.752574880000001</v>
      </c>
      <c r="L145" s="66">
        <v>1.5033302989999999</v>
      </c>
      <c r="M145" s="66">
        <v>0.38</v>
      </c>
    </row>
    <row r="146" spans="1:13" hidden="1">
      <c r="A146" s="66" t="s">
        <v>7102</v>
      </c>
      <c r="B146" s="66" t="s">
        <v>7103</v>
      </c>
      <c r="C146" s="66" t="s">
        <v>7118</v>
      </c>
      <c r="D146" s="66">
        <v>2005</v>
      </c>
      <c r="E146" s="66" t="s">
        <v>7105</v>
      </c>
      <c r="F146" s="66">
        <v>2.8650000000000002</v>
      </c>
      <c r="G146" s="66">
        <v>0.182</v>
      </c>
      <c r="H146" s="66">
        <v>22</v>
      </c>
      <c r="I146" s="66">
        <v>0</v>
      </c>
      <c r="J146" s="66">
        <v>25</v>
      </c>
      <c r="K146" s="66">
        <v>22.685261229999998</v>
      </c>
      <c r="L146" s="66">
        <v>1.6432824100000001</v>
      </c>
      <c r="M146" s="66">
        <v>0.44</v>
      </c>
    </row>
    <row r="147" spans="1:13" hidden="1">
      <c r="A147" s="66" t="s">
        <v>7102</v>
      </c>
      <c r="B147" s="66" t="s">
        <v>7103</v>
      </c>
      <c r="C147" s="66" t="s">
        <v>7118</v>
      </c>
      <c r="D147" s="66">
        <v>2010</v>
      </c>
      <c r="E147" s="66" t="s">
        <v>7105</v>
      </c>
      <c r="F147" s="66">
        <v>2.782</v>
      </c>
      <c r="G147" s="66">
        <v>0.30343672399999999</v>
      </c>
      <c r="H147" s="66">
        <v>26</v>
      </c>
      <c r="I147" s="66">
        <v>0</v>
      </c>
      <c r="J147" s="66">
        <v>29</v>
      </c>
      <c r="K147" s="66">
        <v>25.246593000000001</v>
      </c>
      <c r="L147" s="66">
        <v>1.746162432</v>
      </c>
      <c r="M147" s="66">
        <v>0.49679407199999998</v>
      </c>
    </row>
    <row r="148" spans="1:13" hidden="1">
      <c r="A148" s="66" t="s">
        <v>7102</v>
      </c>
      <c r="B148" s="66" t="s">
        <v>7103</v>
      </c>
      <c r="C148" s="66" t="s">
        <v>7118</v>
      </c>
      <c r="D148" s="66">
        <v>2015</v>
      </c>
      <c r="E148" s="66" t="s">
        <v>7105</v>
      </c>
      <c r="F148" s="66">
        <v>3.0819999999999999</v>
      </c>
      <c r="G148" s="66">
        <v>0.40819489399999997</v>
      </c>
      <c r="H148" s="66">
        <v>29</v>
      </c>
      <c r="I148" s="66">
        <v>0</v>
      </c>
      <c r="J148" s="66">
        <v>32</v>
      </c>
      <c r="K148" s="66">
        <v>25.8018097</v>
      </c>
      <c r="L148" s="66">
        <v>1.592019896</v>
      </c>
      <c r="M148" s="66">
        <v>0.49433062500000002</v>
      </c>
    </row>
    <row r="149" spans="1:13" hidden="1">
      <c r="A149" s="66" t="s">
        <v>7102</v>
      </c>
      <c r="B149" s="66" t="s">
        <v>7103</v>
      </c>
      <c r="C149" s="66" t="s">
        <v>7118</v>
      </c>
      <c r="D149" s="66">
        <v>2020</v>
      </c>
      <c r="E149" s="66" t="s">
        <v>7105</v>
      </c>
      <c r="F149" s="66">
        <v>3.8259310339999999</v>
      </c>
      <c r="G149" s="66">
        <v>0.478659269</v>
      </c>
      <c r="H149" s="66">
        <v>36</v>
      </c>
      <c r="I149" s="66">
        <v>0</v>
      </c>
      <c r="J149" s="66">
        <v>39</v>
      </c>
      <c r="K149" s="66">
        <v>29.933290620000001</v>
      </c>
      <c r="L149" s="66">
        <v>1.64828698</v>
      </c>
      <c r="M149" s="66">
        <v>0.54764870099999996</v>
      </c>
    </row>
    <row r="150" spans="1:13" hidden="1">
      <c r="A150" s="66" t="s">
        <v>7102</v>
      </c>
      <c r="B150" s="66" t="s">
        <v>7103</v>
      </c>
      <c r="C150" s="66" t="s">
        <v>7118</v>
      </c>
      <c r="D150" s="66">
        <v>2025</v>
      </c>
      <c r="E150" s="66" t="s">
        <v>7105</v>
      </c>
      <c r="F150" s="66">
        <v>4.4635862069999996</v>
      </c>
      <c r="G150" s="66">
        <v>0.60351365099999998</v>
      </c>
      <c r="H150" s="66">
        <v>42</v>
      </c>
      <c r="I150" s="66">
        <v>0</v>
      </c>
      <c r="J150" s="66">
        <v>46</v>
      </c>
      <c r="K150" s="66">
        <v>33.696574699999999</v>
      </c>
      <c r="L150" s="66">
        <v>1.7291882430000001</v>
      </c>
      <c r="M150" s="66">
        <v>0.59542491500000005</v>
      </c>
    </row>
    <row r="151" spans="1:13" hidden="1">
      <c r="A151" s="66" t="s">
        <v>7102</v>
      </c>
      <c r="B151" s="66" t="s">
        <v>7103</v>
      </c>
      <c r="C151" s="66" t="s">
        <v>7118</v>
      </c>
      <c r="D151" s="66">
        <v>2030</v>
      </c>
      <c r="E151" s="66" t="s">
        <v>7105</v>
      </c>
      <c r="F151" s="66">
        <v>5.1012413790000002</v>
      </c>
      <c r="G151" s="66">
        <v>0.68416486700000001</v>
      </c>
      <c r="H151" s="66">
        <v>48</v>
      </c>
      <c r="I151" s="66">
        <v>0</v>
      </c>
      <c r="J151" s="66">
        <v>53</v>
      </c>
      <c r="K151" s="66">
        <v>37.802002889999997</v>
      </c>
      <c r="L151" s="66">
        <v>1.8635502740000001</v>
      </c>
      <c r="M151" s="66">
        <v>0.65371542900000001</v>
      </c>
    </row>
    <row r="152" spans="1:13" hidden="1">
      <c r="A152" s="66" t="s">
        <v>7102</v>
      </c>
      <c r="B152" s="66" t="s">
        <v>7103</v>
      </c>
      <c r="C152" s="66" t="s">
        <v>7118</v>
      </c>
      <c r="D152" s="66">
        <v>2035</v>
      </c>
      <c r="E152" s="66" t="s">
        <v>7105</v>
      </c>
      <c r="F152" s="66">
        <v>5.7388965519999999</v>
      </c>
      <c r="G152" s="66">
        <v>0.74355608099999904</v>
      </c>
      <c r="H152" s="66">
        <v>54</v>
      </c>
      <c r="I152" s="66">
        <v>0</v>
      </c>
      <c r="J152" s="66">
        <v>59</v>
      </c>
      <c r="K152" s="66">
        <v>42.12248262</v>
      </c>
      <c r="L152" s="66">
        <v>2.0318963430000001</v>
      </c>
      <c r="M152" s="66">
        <v>0.71961887199999997</v>
      </c>
    </row>
    <row r="153" spans="1:13" hidden="1">
      <c r="A153" s="66" t="s">
        <v>7102</v>
      </c>
      <c r="B153" s="66" t="s">
        <v>7103</v>
      </c>
      <c r="C153" s="66" t="s">
        <v>7118</v>
      </c>
      <c r="D153" s="66">
        <v>2040</v>
      </c>
      <c r="E153" s="66" t="s">
        <v>7105</v>
      </c>
      <c r="F153" s="66">
        <v>6.1639999999999997</v>
      </c>
      <c r="G153" s="66">
        <v>0.76964661000000001</v>
      </c>
      <c r="H153" s="66">
        <v>58</v>
      </c>
      <c r="I153" s="66">
        <v>0</v>
      </c>
      <c r="J153" s="66">
        <v>64</v>
      </c>
      <c r="K153" s="66">
        <v>45.02135749</v>
      </c>
      <c r="L153" s="66">
        <v>2.1470102760000001</v>
      </c>
      <c r="M153" s="66">
        <v>0.76412555900000001</v>
      </c>
    </row>
    <row r="154" spans="1:13" hidden="1">
      <c r="A154" s="66" t="s">
        <v>7102</v>
      </c>
      <c r="B154" s="66" t="s">
        <v>7103</v>
      </c>
      <c r="C154" s="66" t="s">
        <v>7118</v>
      </c>
      <c r="D154" s="66">
        <v>2045</v>
      </c>
      <c r="E154" s="66" t="s">
        <v>7105</v>
      </c>
      <c r="F154" s="66">
        <v>6.482827586</v>
      </c>
      <c r="G154" s="66">
        <v>0.80449899000000002</v>
      </c>
      <c r="H154" s="66">
        <v>61</v>
      </c>
      <c r="I154" s="66">
        <v>0</v>
      </c>
      <c r="J154" s="66">
        <v>67</v>
      </c>
      <c r="K154" s="66">
        <v>47.231416660000001</v>
      </c>
      <c r="L154" s="66">
        <v>2.2390592499999999</v>
      </c>
      <c r="M154" s="66">
        <v>0.79888753400000001</v>
      </c>
    </row>
    <row r="155" spans="1:13" hidden="1">
      <c r="A155" s="66" t="s">
        <v>7102</v>
      </c>
      <c r="B155" s="66" t="s">
        <v>7103</v>
      </c>
      <c r="C155" s="66" t="s">
        <v>7118</v>
      </c>
      <c r="D155" s="66">
        <v>2050</v>
      </c>
      <c r="E155" s="66" t="s">
        <v>7105</v>
      </c>
      <c r="F155" s="66">
        <v>6.5891034479999897</v>
      </c>
      <c r="G155" s="66">
        <v>0.80005305500000001</v>
      </c>
      <c r="H155" s="66">
        <v>62</v>
      </c>
      <c r="I155" s="66">
        <v>0</v>
      </c>
      <c r="J155" s="66">
        <v>68</v>
      </c>
      <c r="K155" s="66">
        <v>47.944198139999997</v>
      </c>
      <c r="L155" s="66">
        <v>2.2659021940000001</v>
      </c>
      <c r="M155" s="66">
        <v>0.80950211000000005</v>
      </c>
    </row>
    <row r="156" spans="1:13" hidden="1">
      <c r="A156" s="66" t="s">
        <v>7102</v>
      </c>
      <c r="B156" s="66" t="s">
        <v>7103</v>
      </c>
      <c r="C156" s="66" t="s">
        <v>7119</v>
      </c>
      <c r="D156" s="66">
        <v>2000</v>
      </c>
      <c r="E156" s="66" t="s">
        <v>7105</v>
      </c>
      <c r="F156" s="66">
        <v>6.4289999999999896</v>
      </c>
      <c r="G156" s="66">
        <v>0.42199999999999999</v>
      </c>
      <c r="H156" s="66">
        <v>41</v>
      </c>
      <c r="I156" s="66">
        <v>0</v>
      </c>
      <c r="J156" s="66">
        <v>45</v>
      </c>
      <c r="K156" s="66">
        <v>44.781872110000002</v>
      </c>
      <c r="L156" s="66">
        <v>3.2440285389999999</v>
      </c>
      <c r="M156" s="66">
        <v>0.82</v>
      </c>
    </row>
    <row r="157" spans="1:13" hidden="1">
      <c r="A157" s="66" t="s">
        <v>7102</v>
      </c>
      <c r="B157" s="66" t="s">
        <v>7103</v>
      </c>
      <c r="C157" s="66" t="s">
        <v>7119</v>
      </c>
      <c r="D157" s="66">
        <v>2005</v>
      </c>
      <c r="E157" s="66" t="s">
        <v>7105</v>
      </c>
      <c r="F157" s="66">
        <v>4.298</v>
      </c>
      <c r="G157" s="66">
        <v>0.30149999999999999</v>
      </c>
      <c r="H157" s="66">
        <v>29</v>
      </c>
      <c r="I157" s="66">
        <v>0</v>
      </c>
      <c r="J157" s="66">
        <v>32</v>
      </c>
      <c r="K157" s="66">
        <v>29.903298889999999</v>
      </c>
      <c r="L157" s="66">
        <v>2.16621482</v>
      </c>
      <c r="M157" s="66">
        <v>0.57999999999999996</v>
      </c>
    </row>
    <row r="158" spans="1:13" hidden="1">
      <c r="A158" s="66" t="s">
        <v>7102</v>
      </c>
      <c r="B158" s="66" t="s">
        <v>7103</v>
      </c>
      <c r="C158" s="66" t="s">
        <v>7119</v>
      </c>
      <c r="D158" s="66">
        <v>2010</v>
      </c>
      <c r="E158" s="66" t="s">
        <v>7105</v>
      </c>
      <c r="F158" s="66">
        <v>2.7519999999999998</v>
      </c>
      <c r="G158" s="66">
        <v>0.19031325499999999</v>
      </c>
      <c r="H158" s="66">
        <v>19</v>
      </c>
      <c r="I158" s="66">
        <v>0</v>
      </c>
      <c r="J158" s="66">
        <v>21</v>
      </c>
      <c r="K158" s="66">
        <v>19.145232650000001</v>
      </c>
      <c r="L158" s="66">
        <v>1.386893361</v>
      </c>
      <c r="M158" s="66">
        <v>0.38</v>
      </c>
    </row>
    <row r="159" spans="1:13" hidden="1">
      <c r="A159" s="66" t="s">
        <v>7102</v>
      </c>
      <c r="B159" s="66" t="s">
        <v>7103</v>
      </c>
      <c r="C159" s="66" t="s">
        <v>7119</v>
      </c>
      <c r="D159" s="66">
        <v>2015</v>
      </c>
      <c r="E159" s="66" t="s">
        <v>7105</v>
      </c>
      <c r="F159" s="66">
        <v>1.93</v>
      </c>
      <c r="G159" s="66">
        <v>0.18723648300000001</v>
      </c>
      <c r="H159" s="66">
        <v>14</v>
      </c>
      <c r="I159" s="66">
        <v>0</v>
      </c>
      <c r="J159" s="66">
        <v>15</v>
      </c>
      <c r="K159" s="66">
        <v>13.98041209</v>
      </c>
      <c r="L159" s="66">
        <v>1.0127503309999999</v>
      </c>
      <c r="M159" s="66">
        <v>0.28000000000000003</v>
      </c>
    </row>
    <row r="160" spans="1:13" hidden="1">
      <c r="A160" s="66" t="s">
        <v>7102</v>
      </c>
      <c r="B160" s="66" t="s">
        <v>7103</v>
      </c>
      <c r="C160" s="66" t="s">
        <v>7119</v>
      </c>
      <c r="D160" s="66">
        <v>2020</v>
      </c>
      <c r="E160" s="66" t="s">
        <v>7105</v>
      </c>
      <c r="F160" s="66">
        <v>1.792142857</v>
      </c>
      <c r="G160" s="66">
        <v>0.21786704899999901</v>
      </c>
      <c r="H160" s="66">
        <v>13</v>
      </c>
      <c r="I160" s="66">
        <v>0</v>
      </c>
      <c r="J160" s="66">
        <v>14</v>
      </c>
      <c r="K160" s="66">
        <v>12.93658241</v>
      </c>
      <c r="L160" s="66">
        <v>0.93713461599999903</v>
      </c>
      <c r="M160" s="66">
        <v>0.26</v>
      </c>
    </row>
    <row r="161" spans="1:14" hidden="1">
      <c r="A161" s="66" t="s">
        <v>7102</v>
      </c>
      <c r="B161" s="66" t="s">
        <v>7103</v>
      </c>
      <c r="C161" s="66" t="s">
        <v>7119</v>
      </c>
      <c r="D161" s="66">
        <v>2025</v>
      </c>
      <c r="E161" s="66" t="s">
        <v>7105</v>
      </c>
      <c r="F161" s="66">
        <v>1.93</v>
      </c>
      <c r="G161" s="66">
        <v>0.237500243</v>
      </c>
      <c r="H161" s="66">
        <v>14</v>
      </c>
      <c r="I161" s="66">
        <v>0</v>
      </c>
      <c r="J161" s="66">
        <v>16</v>
      </c>
      <c r="K161" s="66">
        <v>13.912964499999999</v>
      </c>
      <c r="L161" s="66">
        <v>1.007864383</v>
      </c>
      <c r="M161" s="66">
        <v>0.28000000000000003</v>
      </c>
    </row>
    <row r="162" spans="1:14" hidden="1">
      <c r="A162" s="66" t="s">
        <v>7102</v>
      </c>
      <c r="B162" s="66" t="s">
        <v>7103</v>
      </c>
      <c r="C162" s="66" t="s">
        <v>7119</v>
      </c>
      <c r="D162" s="66">
        <v>2030</v>
      </c>
      <c r="E162" s="66" t="s">
        <v>7105</v>
      </c>
      <c r="F162" s="66">
        <v>2.2057142860000001</v>
      </c>
      <c r="G162" s="66">
        <v>0.281572351</v>
      </c>
      <c r="H162" s="66">
        <v>16</v>
      </c>
      <c r="I162" s="66">
        <v>0</v>
      </c>
      <c r="J162" s="66">
        <v>18</v>
      </c>
      <c r="K162" s="66">
        <v>15.8922911</v>
      </c>
      <c r="L162" s="66">
        <v>1.1512481159999901</v>
      </c>
      <c r="M162" s="66">
        <v>0.32</v>
      </c>
    </row>
    <row r="163" spans="1:14" hidden="1">
      <c r="A163" s="66" t="s">
        <v>7102</v>
      </c>
      <c r="B163" s="66" t="s">
        <v>7103</v>
      </c>
      <c r="C163" s="66" t="s">
        <v>7119</v>
      </c>
      <c r="D163" s="66">
        <v>2035</v>
      </c>
      <c r="E163" s="66" t="s">
        <v>7105</v>
      </c>
      <c r="F163" s="66">
        <v>2.4814285709999999</v>
      </c>
      <c r="G163" s="66">
        <v>0.306756211</v>
      </c>
      <c r="H163" s="66">
        <v>18</v>
      </c>
      <c r="I163" s="66">
        <v>0</v>
      </c>
      <c r="J163" s="66">
        <v>19</v>
      </c>
      <c r="K163" s="66">
        <v>17.87526111</v>
      </c>
      <c r="L163" s="66">
        <v>1.294895779</v>
      </c>
      <c r="M163" s="66">
        <v>0.36</v>
      </c>
    </row>
    <row r="164" spans="1:14" hidden="1">
      <c r="A164" s="66" t="s">
        <v>7102</v>
      </c>
      <c r="B164" s="66" t="s">
        <v>7103</v>
      </c>
      <c r="C164" s="66" t="s">
        <v>7119</v>
      </c>
      <c r="D164" s="66">
        <v>2040</v>
      </c>
      <c r="E164" s="66" t="s">
        <v>7105</v>
      </c>
      <c r="F164" s="66">
        <v>2.6192857140000001</v>
      </c>
      <c r="G164" s="66">
        <v>0.32730586</v>
      </c>
      <c r="H164" s="66">
        <v>19</v>
      </c>
      <c r="I164" s="66">
        <v>0</v>
      </c>
      <c r="J164" s="66">
        <v>21</v>
      </c>
      <c r="K164" s="66">
        <v>18.866882830000002</v>
      </c>
      <c r="L164" s="66">
        <v>1.3667295150000001</v>
      </c>
      <c r="M164" s="66">
        <v>0.38</v>
      </c>
    </row>
    <row r="165" spans="1:14" hidden="1">
      <c r="A165" s="66" t="s">
        <v>7102</v>
      </c>
      <c r="B165" s="66" t="s">
        <v>7103</v>
      </c>
      <c r="C165" s="66" t="s">
        <v>7119</v>
      </c>
      <c r="D165" s="66">
        <v>2045</v>
      </c>
      <c r="E165" s="66" t="s">
        <v>7105</v>
      </c>
      <c r="F165" s="66">
        <v>2.6192857140000001</v>
      </c>
      <c r="G165" s="66">
        <v>0.31751315399999902</v>
      </c>
      <c r="H165" s="66">
        <v>19</v>
      </c>
      <c r="I165" s="66">
        <v>0</v>
      </c>
      <c r="J165" s="66">
        <v>21</v>
      </c>
      <c r="K165" s="66">
        <v>18.8663256</v>
      </c>
      <c r="L165" s="66">
        <v>1.3666891489999999</v>
      </c>
      <c r="M165" s="66">
        <v>0.38</v>
      </c>
    </row>
    <row r="166" spans="1:14" hidden="1">
      <c r="A166" s="66" t="s">
        <v>7102</v>
      </c>
      <c r="B166" s="66" t="s">
        <v>7103</v>
      </c>
      <c r="C166" s="66" t="s">
        <v>7119</v>
      </c>
      <c r="D166" s="66">
        <v>2050</v>
      </c>
      <c r="E166" s="66" t="s">
        <v>7105</v>
      </c>
      <c r="F166" s="66">
        <v>2.7571428569999998</v>
      </c>
      <c r="G166" s="66">
        <v>0.34733122700000002</v>
      </c>
      <c r="H166" s="66">
        <v>20</v>
      </c>
      <c r="I166" s="66">
        <v>0</v>
      </c>
      <c r="J166" s="66">
        <v>22</v>
      </c>
      <c r="K166" s="66">
        <v>19.859064440000001</v>
      </c>
      <c r="L166" s="66">
        <v>1.43860381</v>
      </c>
      <c r="M166" s="66">
        <v>0.4</v>
      </c>
    </row>
    <row r="167" spans="1:14" hidden="1">
      <c r="A167" s="66" t="s">
        <v>7102</v>
      </c>
      <c r="B167" s="66" t="s">
        <v>7103</v>
      </c>
      <c r="C167" s="66" t="s">
        <v>7120</v>
      </c>
      <c r="D167" s="66">
        <v>2000</v>
      </c>
      <c r="E167" s="66" t="s">
        <v>7105</v>
      </c>
      <c r="F167" s="66">
        <v>3.0169999999999999</v>
      </c>
      <c r="G167" s="66">
        <v>9.5000000000000001E-2</v>
      </c>
      <c r="H167" s="66">
        <v>17</v>
      </c>
      <c r="I167" s="66">
        <v>0</v>
      </c>
      <c r="J167" s="66">
        <v>18</v>
      </c>
      <c r="K167" s="66">
        <v>25.995330639999999</v>
      </c>
      <c r="L167" s="66">
        <v>1.883119006</v>
      </c>
      <c r="M167" s="66">
        <v>0.34</v>
      </c>
    </row>
    <row r="168" spans="1:14" hidden="1">
      <c r="A168" s="66" t="s">
        <v>7102</v>
      </c>
      <c r="B168" s="66" t="s">
        <v>7103</v>
      </c>
      <c r="C168" s="66" t="s">
        <v>7120</v>
      </c>
      <c r="D168" s="66">
        <v>2005</v>
      </c>
      <c r="E168" s="66" t="s">
        <v>7105</v>
      </c>
      <c r="F168" s="66">
        <v>2.4790000000000001</v>
      </c>
      <c r="G168" s="66">
        <v>9.5500000000000002E-2</v>
      </c>
      <c r="H168" s="66">
        <v>14</v>
      </c>
      <c r="I168" s="66">
        <v>0</v>
      </c>
      <c r="J168" s="66">
        <v>16</v>
      </c>
      <c r="K168" s="66">
        <v>20.21050546</v>
      </c>
      <c r="L168" s="66">
        <v>1.46406243</v>
      </c>
      <c r="M168" s="66">
        <v>0.28000000000000003</v>
      </c>
    </row>
    <row r="169" spans="1:14" hidden="1">
      <c r="A169" s="66" t="s">
        <v>7102</v>
      </c>
      <c r="B169" s="66" t="s">
        <v>7103</v>
      </c>
      <c r="C169" s="66" t="s">
        <v>7120</v>
      </c>
      <c r="D169" s="66">
        <v>2010</v>
      </c>
      <c r="E169" s="66" t="s">
        <v>7105</v>
      </c>
      <c r="F169" s="66">
        <v>1.7150000000000001</v>
      </c>
      <c r="G169" s="66">
        <v>0.14386302100000001</v>
      </c>
      <c r="H169" s="66">
        <v>11</v>
      </c>
      <c r="I169" s="66">
        <v>0</v>
      </c>
      <c r="J169" s="66">
        <v>12</v>
      </c>
      <c r="K169" s="66">
        <v>15.51771488</v>
      </c>
      <c r="L169" s="66">
        <v>1.1241135659999999</v>
      </c>
      <c r="M169" s="66">
        <v>0.22</v>
      </c>
    </row>
    <row r="170" spans="1:14">
      <c r="A170" s="66" t="s">
        <v>7102</v>
      </c>
      <c r="B170" s="66" t="s">
        <v>7103</v>
      </c>
      <c r="C170" s="66" t="s">
        <v>7120</v>
      </c>
      <c r="D170" s="66">
        <v>2015</v>
      </c>
      <c r="E170" s="66" t="s">
        <v>7105</v>
      </c>
      <c r="F170" s="66">
        <v>1.704</v>
      </c>
      <c r="G170" s="66">
        <v>0.16913514099999999</v>
      </c>
      <c r="H170" s="66">
        <v>11</v>
      </c>
      <c r="I170" s="66">
        <v>0</v>
      </c>
      <c r="J170" s="66">
        <v>12</v>
      </c>
      <c r="K170" s="66">
        <v>15.378453289999999</v>
      </c>
      <c r="L170" s="66">
        <v>1.114025364</v>
      </c>
      <c r="M170" s="66">
        <v>0.22</v>
      </c>
      <c r="N170" s="66" t="s">
        <v>6991</v>
      </c>
    </row>
    <row r="171" spans="1:14">
      <c r="A171" s="66" t="s">
        <v>7102</v>
      </c>
      <c r="B171" s="66" t="s">
        <v>7103</v>
      </c>
      <c r="C171" s="66" t="s">
        <v>7120</v>
      </c>
      <c r="D171" s="66">
        <v>2020</v>
      </c>
      <c r="E171" s="66" t="s">
        <v>7105</v>
      </c>
      <c r="F171" s="66">
        <v>1.2392727269999999</v>
      </c>
      <c r="G171" s="66">
        <v>0.10821288499999999</v>
      </c>
      <c r="H171" s="66">
        <v>8</v>
      </c>
      <c r="I171" s="66">
        <v>0</v>
      </c>
      <c r="J171" s="66">
        <v>9</v>
      </c>
      <c r="K171" s="66">
        <v>11.14536331</v>
      </c>
      <c r="L171" s="66">
        <v>0.80737751599999996</v>
      </c>
      <c r="M171" s="66">
        <v>0.16</v>
      </c>
      <c r="N171" s="66" t="s">
        <v>6991</v>
      </c>
    </row>
    <row r="172" spans="1:14">
      <c r="A172" s="66" t="s">
        <v>7102</v>
      </c>
      <c r="B172" s="66" t="s">
        <v>7103</v>
      </c>
      <c r="C172" s="66" t="s">
        <v>7120</v>
      </c>
      <c r="D172" s="66">
        <v>2025</v>
      </c>
      <c r="E172" s="66" t="s">
        <v>7105</v>
      </c>
      <c r="F172" s="66">
        <v>1.3941818180000001</v>
      </c>
      <c r="G172" s="66">
        <v>0.19536617000000001</v>
      </c>
      <c r="H172" s="66">
        <v>9</v>
      </c>
      <c r="I172" s="66">
        <v>0</v>
      </c>
      <c r="J172" s="66">
        <v>10</v>
      </c>
      <c r="K172" s="66">
        <v>12.521668050000001</v>
      </c>
      <c r="L172" s="66">
        <v>0.90707794500000005</v>
      </c>
      <c r="M172" s="66">
        <v>0.18</v>
      </c>
      <c r="N172" s="66" t="s">
        <v>6991</v>
      </c>
    </row>
    <row r="173" spans="1:14">
      <c r="A173" s="66" t="s">
        <v>7102</v>
      </c>
      <c r="B173" s="66" t="s">
        <v>7103</v>
      </c>
      <c r="C173" s="66" t="s">
        <v>7120</v>
      </c>
      <c r="D173" s="66">
        <v>2030</v>
      </c>
      <c r="E173" s="66" t="s">
        <v>7105</v>
      </c>
      <c r="F173" s="66">
        <v>1.3941818180000001</v>
      </c>
      <c r="G173" s="66">
        <v>0.150636464</v>
      </c>
      <c r="H173" s="66">
        <v>9</v>
      </c>
      <c r="I173" s="66">
        <v>0</v>
      </c>
      <c r="J173" s="66">
        <v>10</v>
      </c>
      <c r="K173" s="66">
        <v>12.51517924</v>
      </c>
      <c r="L173" s="66">
        <v>0.90660789099999906</v>
      </c>
      <c r="M173" s="66">
        <v>0.18</v>
      </c>
      <c r="N173" s="66" t="s">
        <v>6991</v>
      </c>
    </row>
    <row r="174" spans="1:14">
      <c r="A174" s="66" t="s">
        <v>7102</v>
      </c>
      <c r="B174" s="66" t="s">
        <v>7103</v>
      </c>
      <c r="C174" s="66" t="s">
        <v>7120</v>
      </c>
      <c r="D174" s="66">
        <v>2035</v>
      </c>
      <c r="E174" s="66" t="s">
        <v>7105</v>
      </c>
      <c r="F174" s="66">
        <v>1.549090909</v>
      </c>
      <c r="G174" s="66">
        <v>0.19573594699999999</v>
      </c>
      <c r="H174" s="66">
        <v>10</v>
      </c>
      <c r="I174" s="66">
        <v>0</v>
      </c>
      <c r="J174" s="66">
        <v>11</v>
      </c>
      <c r="K174" s="66">
        <v>13.90298086</v>
      </c>
      <c r="L174" s="66">
        <v>1.0071411619999999</v>
      </c>
      <c r="M174" s="66">
        <v>0.2</v>
      </c>
      <c r="N174" s="66" t="s">
        <v>6991</v>
      </c>
    </row>
    <row r="175" spans="1:14">
      <c r="A175" s="66" t="s">
        <v>7102</v>
      </c>
      <c r="B175" s="66" t="s">
        <v>7103</v>
      </c>
      <c r="C175" s="66" t="s">
        <v>7120</v>
      </c>
      <c r="D175" s="66">
        <v>2040</v>
      </c>
      <c r="E175" s="66" t="s">
        <v>7105</v>
      </c>
      <c r="F175" s="66">
        <v>1.549090909</v>
      </c>
      <c r="G175" s="66">
        <v>0.18011365399999901</v>
      </c>
      <c r="H175" s="66">
        <v>10</v>
      </c>
      <c r="I175" s="66">
        <v>0</v>
      </c>
      <c r="J175" s="66">
        <v>11</v>
      </c>
      <c r="K175" s="66">
        <v>13.90191366</v>
      </c>
      <c r="L175" s="66">
        <v>1.007063853</v>
      </c>
      <c r="M175" s="66">
        <v>0.2</v>
      </c>
      <c r="N175" s="66" t="s">
        <v>6991</v>
      </c>
    </row>
    <row r="176" spans="1:14">
      <c r="A176" s="66" t="s">
        <v>7102</v>
      </c>
      <c r="B176" s="66" t="s">
        <v>7103</v>
      </c>
      <c r="C176" s="66" t="s">
        <v>7120</v>
      </c>
      <c r="D176" s="66">
        <v>2045</v>
      </c>
      <c r="E176" s="66" t="s">
        <v>7105</v>
      </c>
      <c r="F176" s="66">
        <v>1.549090909</v>
      </c>
      <c r="G176" s="66">
        <v>0.18993938299999999</v>
      </c>
      <c r="H176" s="66">
        <v>10</v>
      </c>
      <c r="I176" s="66">
        <v>0</v>
      </c>
      <c r="J176" s="66">
        <v>11</v>
      </c>
      <c r="K176" s="66">
        <v>13.901503079999999</v>
      </c>
      <c r="L176" s="66">
        <v>1.00703411</v>
      </c>
      <c r="M176" s="66">
        <v>0.2</v>
      </c>
      <c r="N176" s="66" t="s">
        <v>6991</v>
      </c>
    </row>
    <row r="177" spans="1:14">
      <c r="A177" s="66" t="s">
        <v>7102</v>
      </c>
      <c r="B177" s="66" t="s">
        <v>7103</v>
      </c>
      <c r="C177" s="66" t="s">
        <v>7120</v>
      </c>
      <c r="D177" s="66">
        <v>2050</v>
      </c>
      <c r="E177" s="66" t="s">
        <v>7105</v>
      </c>
      <c r="F177" s="66">
        <v>1.549090909</v>
      </c>
      <c r="G177" s="66">
        <v>0.184731953</v>
      </c>
      <c r="H177" s="66">
        <v>10</v>
      </c>
      <c r="I177" s="66">
        <v>0</v>
      </c>
      <c r="J177" s="66">
        <v>11</v>
      </c>
      <c r="K177" s="66">
        <v>13.901345109999999</v>
      </c>
      <c r="L177" s="66">
        <v>1.007022667</v>
      </c>
      <c r="M177" s="66">
        <v>0.2</v>
      </c>
      <c r="N177" s="66" t="s">
        <v>6991</v>
      </c>
    </row>
    <row r="178" spans="1:14" hidden="1">
      <c r="A178" s="66" t="s">
        <v>7102</v>
      </c>
      <c r="B178" s="66" t="s">
        <v>7103</v>
      </c>
      <c r="C178" s="66" t="s">
        <v>7121</v>
      </c>
      <c r="D178" s="66">
        <v>2000</v>
      </c>
      <c r="E178" s="66" t="s">
        <v>7105</v>
      </c>
      <c r="F178" s="66">
        <v>4.3460999999999999</v>
      </c>
      <c r="G178" s="66">
        <v>0.71</v>
      </c>
      <c r="H178" s="66">
        <v>36</v>
      </c>
      <c r="I178" s="66">
        <v>0</v>
      </c>
      <c r="J178" s="66">
        <v>39.520000000000003</v>
      </c>
      <c r="K178" s="66">
        <v>53.2224</v>
      </c>
      <c r="L178" s="66">
        <v>3.811128123</v>
      </c>
      <c r="M178" s="66">
        <v>0.72</v>
      </c>
    </row>
    <row r="179" spans="1:14" hidden="1">
      <c r="A179" s="66" t="s">
        <v>7102</v>
      </c>
      <c r="B179" s="66" t="s">
        <v>7103</v>
      </c>
      <c r="C179" s="66" t="s">
        <v>7121</v>
      </c>
      <c r="D179" s="66">
        <v>2005</v>
      </c>
      <c r="E179" s="66" t="s">
        <v>7105</v>
      </c>
      <c r="F179" s="66">
        <v>6.2286000000000001</v>
      </c>
      <c r="G179" s="66">
        <v>0.976473915999999</v>
      </c>
      <c r="H179" s="66">
        <v>49</v>
      </c>
      <c r="I179" s="66">
        <v>0</v>
      </c>
      <c r="J179" s="66">
        <v>53.42</v>
      </c>
      <c r="K179" s="66">
        <v>68.389707950000002</v>
      </c>
      <c r="L179" s="66">
        <v>4.7867440180000003</v>
      </c>
      <c r="M179" s="66">
        <v>0.98</v>
      </c>
    </row>
    <row r="180" spans="1:14" hidden="1">
      <c r="A180" s="66" t="s">
        <v>7102</v>
      </c>
      <c r="B180" s="66" t="s">
        <v>7103</v>
      </c>
      <c r="C180" s="66" t="s">
        <v>7121</v>
      </c>
      <c r="D180" s="66">
        <v>2010</v>
      </c>
      <c r="E180" s="66" t="s">
        <v>7105</v>
      </c>
      <c r="F180" s="66">
        <v>8.1999999999999993</v>
      </c>
      <c r="G180" s="66">
        <v>1.3370111279999899</v>
      </c>
      <c r="H180" s="66">
        <v>83</v>
      </c>
      <c r="I180" s="66">
        <v>0</v>
      </c>
      <c r="J180" s="66">
        <v>91.31</v>
      </c>
      <c r="K180" s="66">
        <v>113.2032004</v>
      </c>
      <c r="L180" s="66">
        <v>7.4411300229999897</v>
      </c>
      <c r="M180" s="66">
        <v>0.79141714200000002</v>
      </c>
    </row>
    <row r="181" spans="1:14" hidden="1">
      <c r="A181" s="66" t="s">
        <v>7102</v>
      </c>
      <c r="B181" s="66" t="s">
        <v>7103</v>
      </c>
      <c r="C181" s="66" t="s">
        <v>7121</v>
      </c>
      <c r="D181" s="66">
        <v>2015</v>
      </c>
      <c r="E181" s="66" t="s">
        <v>7105</v>
      </c>
      <c r="F181" s="66">
        <v>10.96</v>
      </c>
      <c r="G181" s="66">
        <v>1.43923686199999</v>
      </c>
      <c r="H181" s="66">
        <v>87</v>
      </c>
      <c r="I181" s="66">
        <v>0</v>
      </c>
      <c r="J181" s="66">
        <v>96.03</v>
      </c>
      <c r="K181" s="66">
        <v>117.5938895</v>
      </c>
      <c r="L181" s="66">
        <v>7.1431287389999998</v>
      </c>
      <c r="M181" s="66">
        <v>0.44145388200000002</v>
      </c>
    </row>
    <row r="182" spans="1:14" hidden="1">
      <c r="A182" s="66" t="s">
        <v>7102</v>
      </c>
      <c r="B182" s="66" t="s">
        <v>7103</v>
      </c>
      <c r="C182" s="66" t="s">
        <v>7121</v>
      </c>
      <c r="D182" s="66">
        <v>2020</v>
      </c>
      <c r="E182" s="66" t="s">
        <v>7105</v>
      </c>
      <c r="F182" s="66">
        <v>10.70804598</v>
      </c>
      <c r="G182" s="66">
        <v>1.2984986379999901</v>
      </c>
      <c r="H182" s="66">
        <v>85</v>
      </c>
      <c r="I182" s="66">
        <v>0</v>
      </c>
      <c r="J182" s="66">
        <v>93.34</v>
      </c>
      <c r="K182" s="66">
        <v>114.4903012</v>
      </c>
      <c r="L182" s="66">
        <v>6.3738917679999902</v>
      </c>
      <c r="M182" s="66">
        <v>0.42499999999999999</v>
      </c>
    </row>
    <row r="183" spans="1:14" hidden="1">
      <c r="A183" s="66" t="s">
        <v>7102</v>
      </c>
      <c r="B183" s="66" t="s">
        <v>7103</v>
      </c>
      <c r="C183" s="66" t="s">
        <v>7121</v>
      </c>
      <c r="D183" s="66">
        <v>2025</v>
      </c>
      <c r="E183" s="66" t="s">
        <v>7105</v>
      </c>
      <c r="F183" s="66">
        <v>11.21195402</v>
      </c>
      <c r="G183" s="66">
        <v>1.4951885899999999</v>
      </c>
      <c r="H183" s="66">
        <v>89</v>
      </c>
      <c r="I183" s="66">
        <v>0</v>
      </c>
      <c r="J183" s="66">
        <v>97.56</v>
      </c>
      <c r="K183" s="66">
        <v>119.7168313</v>
      </c>
      <c r="L183" s="66">
        <v>6.1960357089999896</v>
      </c>
      <c r="M183" s="66">
        <v>0.44500000000000001</v>
      </c>
    </row>
    <row r="184" spans="1:14" hidden="1">
      <c r="A184" s="66" t="s">
        <v>7102</v>
      </c>
      <c r="B184" s="66" t="s">
        <v>7103</v>
      </c>
      <c r="C184" s="66" t="s">
        <v>7121</v>
      </c>
      <c r="D184" s="66">
        <v>2030</v>
      </c>
      <c r="E184" s="66" t="s">
        <v>7105</v>
      </c>
      <c r="F184" s="66">
        <v>11.71586207</v>
      </c>
      <c r="G184" s="66">
        <v>1.435730935</v>
      </c>
      <c r="H184" s="66">
        <v>93</v>
      </c>
      <c r="I184" s="66">
        <v>0</v>
      </c>
      <c r="J184" s="66">
        <v>101.82</v>
      </c>
      <c r="K184" s="66">
        <v>125.0325368</v>
      </c>
      <c r="L184" s="66">
        <v>6.3623236619999997</v>
      </c>
      <c r="M184" s="66">
        <v>0.46500000000000002</v>
      </c>
    </row>
    <row r="185" spans="1:14" hidden="1">
      <c r="A185" s="66" t="s">
        <v>7102</v>
      </c>
      <c r="B185" s="66" t="s">
        <v>7103</v>
      </c>
      <c r="C185" s="66" t="s">
        <v>7121</v>
      </c>
      <c r="D185" s="66">
        <v>2035</v>
      </c>
      <c r="E185" s="66" t="s">
        <v>7105</v>
      </c>
      <c r="F185" s="66">
        <v>12.093793099999999</v>
      </c>
      <c r="G185" s="66">
        <v>1.5052508</v>
      </c>
      <c r="H185" s="66">
        <v>96</v>
      </c>
      <c r="I185" s="66">
        <v>0</v>
      </c>
      <c r="J185" s="66">
        <v>106.03</v>
      </c>
      <c r="K185" s="66">
        <v>129.040099</v>
      </c>
      <c r="L185" s="66">
        <v>6.5807521810000003</v>
      </c>
      <c r="M185" s="66">
        <v>0.48</v>
      </c>
    </row>
    <row r="186" spans="1:14" hidden="1">
      <c r="A186" s="66" t="s">
        <v>7102</v>
      </c>
      <c r="B186" s="66" t="s">
        <v>7103</v>
      </c>
      <c r="C186" s="66" t="s">
        <v>7121</v>
      </c>
      <c r="D186" s="66">
        <v>2040</v>
      </c>
      <c r="E186" s="66" t="s">
        <v>7105</v>
      </c>
      <c r="F186" s="66">
        <v>12.597701150000001</v>
      </c>
      <c r="G186" s="66">
        <v>1.5738124630000001</v>
      </c>
      <c r="H186" s="66">
        <v>100</v>
      </c>
      <c r="I186" s="66">
        <v>0</v>
      </c>
      <c r="J186" s="66">
        <v>110.13</v>
      </c>
      <c r="K186" s="66">
        <v>134.40645190000001</v>
      </c>
      <c r="L186" s="66">
        <v>6.9389636389999998</v>
      </c>
      <c r="M186" s="66">
        <v>0.5</v>
      </c>
    </row>
    <row r="187" spans="1:14" hidden="1">
      <c r="A187" s="66" t="s">
        <v>7102</v>
      </c>
      <c r="B187" s="66" t="s">
        <v>7103</v>
      </c>
      <c r="C187" s="66" t="s">
        <v>7121</v>
      </c>
      <c r="D187" s="66">
        <v>2045</v>
      </c>
      <c r="E187" s="66" t="s">
        <v>7105</v>
      </c>
      <c r="F187" s="66">
        <v>13.101609199999899</v>
      </c>
      <c r="G187" s="66">
        <v>1.595867849</v>
      </c>
      <c r="H187" s="66">
        <v>104</v>
      </c>
      <c r="I187" s="66">
        <v>0</v>
      </c>
      <c r="J187" s="66">
        <v>114.17</v>
      </c>
      <c r="K187" s="66">
        <v>139.7785816</v>
      </c>
      <c r="L187" s="66">
        <v>7.332705679</v>
      </c>
      <c r="M187" s="66">
        <v>0.52</v>
      </c>
    </row>
    <row r="188" spans="1:14" hidden="1">
      <c r="A188" s="66" t="s">
        <v>7102</v>
      </c>
      <c r="B188" s="66" t="s">
        <v>7103</v>
      </c>
      <c r="C188" s="66" t="s">
        <v>7121</v>
      </c>
      <c r="D188" s="66">
        <v>2050</v>
      </c>
      <c r="E188" s="66" t="s">
        <v>7105</v>
      </c>
      <c r="F188" s="66">
        <v>13.605517239999999</v>
      </c>
      <c r="G188" s="66">
        <v>1.6902406459999999</v>
      </c>
      <c r="H188" s="66">
        <v>108</v>
      </c>
      <c r="I188" s="66">
        <v>0</v>
      </c>
      <c r="J188" s="66">
        <v>119.14</v>
      </c>
      <c r="K188" s="66">
        <v>145.1530314</v>
      </c>
      <c r="L188" s="66">
        <v>7.7404147800000001</v>
      </c>
      <c r="M188" s="66">
        <v>0.54</v>
      </c>
    </row>
    <row r="189" spans="1:14" hidden="1">
      <c r="A189" s="66" t="s">
        <v>7102</v>
      </c>
      <c r="B189" s="66" t="s">
        <v>7103</v>
      </c>
      <c r="C189" s="66" t="s">
        <v>7104</v>
      </c>
      <c r="D189" s="66">
        <v>2000</v>
      </c>
      <c r="E189" s="66" t="s">
        <v>7105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</row>
    <row r="190" spans="1:14" hidden="1">
      <c r="A190" s="66" t="s">
        <v>7102</v>
      </c>
      <c r="B190" s="66" t="s">
        <v>7103</v>
      </c>
      <c r="C190" s="66" t="s">
        <v>7104</v>
      </c>
      <c r="D190" s="66">
        <v>2005</v>
      </c>
      <c r="E190" s="66" t="s">
        <v>7105</v>
      </c>
      <c r="F190" s="66">
        <v>1E-3</v>
      </c>
      <c r="G190" s="66">
        <v>1.5E-3</v>
      </c>
      <c r="H190" s="66">
        <v>1.6666667E-2</v>
      </c>
      <c r="I190" s="66">
        <v>0</v>
      </c>
      <c r="J190" s="66">
        <v>0.02</v>
      </c>
      <c r="K190" s="66">
        <v>1.8810442E-2</v>
      </c>
      <c r="L190" s="66">
        <v>1.37753299999999E-3</v>
      </c>
      <c r="M190" s="66">
        <v>0</v>
      </c>
    </row>
    <row r="191" spans="1:14" hidden="1">
      <c r="A191" s="66" t="s">
        <v>7102</v>
      </c>
      <c r="B191" s="66" t="s">
        <v>7103</v>
      </c>
      <c r="C191" s="66" t="s">
        <v>7104</v>
      </c>
      <c r="D191" s="66">
        <v>2010</v>
      </c>
      <c r="E191" s="66" t="s">
        <v>7105</v>
      </c>
      <c r="F191" s="66">
        <v>4.0000000000000001E-3</v>
      </c>
      <c r="G191" s="66">
        <v>9.94366E-4</v>
      </c>
      <c r="H191" s="66">
        <v>8.3333332999999996E-2</v>
      </c>
      <c r="I191" s="66">
        <v>0</v>
      </c>
      <c r="J191" s="66">
        <v>0.1</v>
      </c>
      <c r="K191" s="66">
        <v>9.1618693000000001E-2</v>
      </c>
      <c r="L191" s="66">
        <v>6.7117080000000003E-3</v>
      </c>
      <c r="M191" s="66">
        <v>0</v>
      </c>
    </row>
    <row r="192" spans="1:14" hidden="1">
      <c r="A192" s="66" t="s">
        <v>7102</v>
      </c>
      <c r="B192" s="66" t="s">
        <v>7103</v>
      </c>
      <c r="C192" s="66" t="s">
        <v>7104</v>
      </c>
      <c r="D192" s="66">
        <v>2015</v>
      </c>
      <c r="E192" s="66" t="s">
        <v>7105</v>
      </c>
      <c r="F192" s="66">
        <v>8.9583330000000006E-3</v>
      </c>
      <c r="G192" s="66">
        <v>1.070749E-3</v>
      </c>
      <c r="H192" s="66">
        <v>0.35833333299999998</v>
      </c>
      <c r="I192" s="66">
        <v>0</v>
      </c>
      <c r="J192" s="66">
        <v>0.43</v>
      </c>
      <c r="K192" s="66">
        <v>0.40694811399999897</v>
      </c>
      <c r="L192" s="66">
        <v>2.9670996000000002E-2</v>
      </c>
      <c r="M192" s="66">
        <v>0</v>
      </c>
    </row>
    <row r="193" spans="1:13" hidden="1">
      <c r="A193" s="66" t="s">
        <v>7102</v>
      </c>
      <c r="B193" s="66" t="s">
        <v>7103</v>
      </c>
      <c r="C193" s="66" t="s">
        <v>7104</v>
      </c>
      <c r="D193" s="66">
        <v>2020</v>
      </c>
      <c r="E193" s="66" t="s">
        <v>7105</v>
      </c>
      <c r="F193" s="66">
        <v>2.916667E-3</v>
      </c>
      <c r="G193" s="66">
        <v>9.2787000000000002E-4</v>
      </c>
      <c r="H193" s="66">
        <v>0.116666666999999</v>
      </c>
      <c r="I193" s="66">
        <v>0</v>
      </c>
      <c r="J193" s="66">
        <v>0.14000000000000001</v>
      </c>
      <c r="K193" s="66">
        <v>0.13443909900000001</v>
      </c>
      <c r="L193" s="66">
        <v>9.7812019999999993E-3</v>
      </c>
      <c r="M193" s="66">
        <v>0</v>
      </c>
    </row>
    <row r="194" spans="1:13" hidden="1">
      <c r="A194" s="66" t="s">
        <v>7102</v>
      </c>
      <c r="B194" s="66" t="s">
        <v>7103</v>
      </c>
      <c r="C194" s="66" t="s">
        <v>7104</v>
      </c>
      <c r="D194" s="66">
        <v>2025</v>
      </c>
      <c r="E194" s="66" t="s">
        <v>7105</v>
      </c>
      <c r="F194" s="66">
        <v>3.7499999999999999E-3</v>
      </c>
      <c r="G194" s="66">
        <v>9.2230399999999998E-4</v>
      </c>
      <c r="H194" s="66">
        <v>0.15</v>
      </c>
      <c r="I194" s="66">
        <v>0</v>
      </c>
      <c r="J194" s="66">
        <v>0.18</v>
      </c>
      <c r="K194" s="66">
        <v>0.17419980099999999</v>
      </c>
      <c r="L194" s="66">
        <v>1.2660184E-2</v>
      </c>
      <c r="M194" s="66">
        <v>0</v>
      </c>
    </row>
    <row r="195" spans="1:13" hidden="1">
      <c r="A195" s="66" t="s">
        <v>7102</v>
      </c>
      <c r="B195" s="66" t="s">
        <v>7103</v>
      </c>
      <c r="C195" s="66" t="s">
        <v>7104</v>
      </c>
      <c r="D195" s="66">
        <v>2030</v>
      </c>
      <c r="E195" s="66" t="s">
        <v>7105</v>
      </c>
      <c r="F195" s="66">
        <v>4.7916670000000003E-3</v>
      </c>
      <c r="G195" s="66">
        <v>6.0893600000000003E-4</v>
      </c>
      <c r="H195" s="66">
        <v>0.19166666699999901</v>
      </c>
      <c r="I195" s="66">
        <v>0</v>
      </c>
      <c r="J195" s="66">
        <v>0.23</v>
      </c>
      <c r="K195" s="66">
        <v>0.22350556099999999</v>
      </c>
      <c r="L195" s="66">
        <v>1.6234467999999998E-2</v>
      </c>
      <c r="M195" s="66">
        <v>0</v>
      </c>
    </row>
    <row r="196" spans="1:13" hidden="1">
      <c r="A196" s="66" t="s">
        <v>7102</v>
      </c>
      <c r="B196" s="66" t="s">
        <v>7103</v>
      </c>
      <c r="C196" s="66" t="s">
        <v>7104</v>
      </c>
      <c r="D196" s="66">
        <v>2035</v>
      </c>
      <c r="E196" s="66" t="s">
        <v>7105</v>
      </c>
      <c r="F196" s="66">
        <v>5.8333329999999996E-3</v>
      </c>
      <c r="G196" s="66">
        <v>8.6133899999999905E-4</v>
      </c>
      <c r="H196" s="66">
        <v>0.233333333</v>
      </c>
      <c r="I196" s="66">
        <v>0</v>
      </c>
      <c r="J196" s="66">
        <v>0.28000000000000003</v>
      </c>
      <c r="K196" s="66">
        <v>0.27267260300000001</v>
      </c>
      <c r="L196" s="66">
        <v>1.9800090999999999E-2</v>
      </c>
      <c r="M196" s="66">
        <v>0</v>
      </c>
    </row>
    <row r="197" spans="1:13" hidden="1">
      <c r="A197" s="66" t="s">
        <v>7102</v>
      </c>
      <c r="B197" s="66" t="s">
        <v>7103</v>
      </c>
      <c r="C197" s="66" t="s">
        <v>7104</v>
      </c>
      <c r="D197" s="66">
        <v>2040</v>
      </c>
      <c r="E197" s="66" t="s">
        <v>7105</v>
      </c>
      <c r="F197" s="66">
        <v>7.0833329999999998E-3</v>
      </c>
      <c r="G197" s="66">
        <v>1.0446279999999999E-3</v>
      </c>
      <c r="H197" s="66">
        <v>0.28333333300000002</v>
      </c>
      <c r="I197" s="66">
        <v>0</v>
      </c>
      <c r="J197" s="66">
        <v>0.34</v>
      </c>
      <c r="K197" s="66">
        <v>0.331473395</v>
      </c>
      <c r="L197" s="66">
        <v>2.406639E-2</v>
      </c>
      <c r="M197" s="66">
        <v>0</v>
      </c>
    </row>
    <row r="198" spans="1:13" hidden="1">
      <c r="A198" s="66" t="s">
        <v>7102</v>
      </c>
      <c r="B198" s="66" t="s">
        <v>7103</v>
      </c>
      <c r="C198" s="66" t="s">
        <v>7104</v>
      </c>
      <c r="D198" s="66">
        <v>2045</v>
      </c>
      <c r="E198" s="66" t="s">
        <v>7105</v>
      </c>
      <c r="F198" s="66">
        <v>8.5416669999999993E-3</v>
      </c>
      <c r="G198" s="66">
        <v>1.1199529999999999E-3</v>
      </c>
      <c r="H198" s="66">
        <v>0.34166666699999998</v>
      </c>
      <c r="I198" s="66">
        <v>0</v>
      </c>
      <c r="J198" s="66">
        <v>0.41</v>
      </c>
      <c r="K198" s="66">
        <v>0.39996093799999999</v>
      </c>
      <c r="L198" s="66">
        <v>2.9036711999999999E-2</v>
      </c>
      <c r="M198" s="66">
        <v>0</v>
      </c>
    </row>
    <row r="199" spans="1:13" hidden="1">
      <c r="A199" s="66" t="s">
        <v>7102</v>
      </c>
      <c r="B199" s="66" t="s">
        <v>7103</v>
      </c>
      <c r="C199" s="66" t="s">
        <v>7104</v>
      </c>
      <c r="D199" s="66">
        <v>2050</v>
      </c>
      <c r="E199" s="66" t="s">
        <v>7105</v>
      </c>
      <c r="F199" s="66">
        <v>1.0208333E-2</v>
      </c>
      <c r="G199" s="66">
        <v>1.44147E-3</v>
      </c>
      <c r="H199" s="66">
        <v>0.40833333299999902</v>
      </c>
      <c r="I199" s="66">
        <v>0</v>
      </c>
      <c r="J199" s="66">
        <v>0.49</v>
      </c>
      <c r="K199" s="66">
        <v>0.47814438999999997</v>
      </c>
      <c r="L199" s="66">
        <v>3.4711418000000001E-2</v>
      </c>
      <c r="M199" s="66">
        <v>0</v>
      </c>
    </row>
    <row r="200" spans="1:13" hidden="1">
      <c r="A200" s="66" t="s">
        <v>7102</v>
      </c>
      <c r="B200" s="66" t="s">
        <v>7103</v>
      </c>
      <c r="C200" s="66" t="s">
        <v>7106</v>
      </c>
      <c r="D200" s="66">
        <v>2000</v>
      </c>
      <c r="E200" s="66" t="s">
        <v>7105</v>
      </c>
      <c r="F200" s="66">
        <v>7.1109999999999998</v>
      </c>
      <c r="G200" s="66">
        <v>0.61</v>
      </c>
      <c r="H200" s="66">
        <v>140</v>
      </c>
      <c r="I200" s="66">
        <v>0</v>
      </c>
      <c r="J200" s="66">
        <v>168</v>
      </c>
      <c r="K200" s="66">
        <v>183.49645159999901</v>
      </c>
      <c r="L200" s="66">
        <v>13.292604750000001</v>
      </c>
      <c r="M200" s="66">
        <v>2.8</v>
      </c>
    </row>
    <row r="201" spans="1:13" hidden="1">
      <c r="A201" s="66" t="s">
        <v>7102</v>
      </c>
      <c r="B201" s="66" t="s">
        <v>7103</v>
      </c>
      <c r="C201" s="66" t="s">
        <v>7106</v>
      </c>
      <c r="D201" s="66">
        <v>2005</v>
      </c>
      <c r="E201" s="66" t="s">
        <v>7105</v>
      </c>
      <c r="F201" s="66">
        <v>13.773999999999999</v>
      </c>
      <c r="G201" s="66">
        <v>2.1194999999999999</v>
      </c>
      <c r="H201" s="66">
        <v>247</v>
      </c>
      <c r="I201" s="66">
        <v>0</v>
      </c>
      <c r="J201" s="66">
        <v>296</v>
      </c>
      <c r="K201" s="66">
        <v>305.63233760000003</v>
      </c>
      <c r="L201" s="66">
        <v>22.132795730000002</v>
      </c>
      <c r="M201" s="66">
        <v>4.9400000000000004</v>
      </c>
    </row>
    <row r="202" spans="1:13" hidden="1">
      <c r="A202" s="66" t="s">
        <v>7102</v>
      </c>
      <c r="B202" s="66" t="s">
        <v>7103</v>
      </c>
      <c r="C202" s="66" t="s">
        <v>7106</v>
      </c>
      <c r="D202" s="66">
        <v>2010</v>
      </c>
      <c r="E202" s="66" t="s">
        <v>7105</v>
      </c>
      <c r="F202" s="66">
        <v>25.941999999999901</v>
      </c>
      <c r="G202" s="66">
        <v>5.0513760530000003</v>
      </c>
      <c r="H202" s="66">
        <v>436</v>
      </c>
      <c r="I202" s="66">
        <v>0</v>
      </c>
      <c r="J202" s="66">
        <v>523</v>
      </c>
      <c r="K202" s="66">
        <v>527.19924860000003</v>
      </c>
      <c r="L202" s="66">
        <v>38.09857177</v>
      </c>
      <c r="M202" s="66">
        <v>7.6153476900000001</v>
      </c>
    </row>
    <row r="203" spans="1:13" hidden="1">
      <c r="A203" s="66" t="s">
        <v>7102</v>
      </c>
      <c r="B203" s="66" t="s">
        <v>7103</v>
      </c>
      <c r="C203" s="66" t="s">
        <v>7106</v>
      </c>
      <c r="D203" s="66">
        <v>2015</v>
      </c>
      <c r="E203" s="66" t="s">
        <v>7105</v>
      </c>
      <c r="F203" s="66">
        <v>43.398999999999901</v>
      </c>
      <c r="G203" s="66">
        <v>5.7973606350000004</v>
      </c>
      <c r="H203" s="66">
        <v>849</v>
      </c>
      <c r="I203" s="66">
        <v>0</v>
      </c>
      <c r="J203" s="66">
        <v>1019</v>
      </c>
      <c r="K203" s="66">
        <v>1017.3743480000001</v>
      </c>
      <c r="L203" s="66">
        <v>73.520978380000003</v>
      </c>
      <c r="M203" s="66">
        <v>6.8393626439999897</v>
      </c>
    </row>
    <row r="204" spans="1:13" hidden="1">
      <c r="A204" s="66" t="s">
        <v>7102</v>
      </c>
      <c r="B204" s="66" t="s">
        <v>7103</v>
      </c>
      <c r="C204" s="66" t="s">
        <v>7106</v>
      </c>
      <c r="D204" s="66">
        <v>2020</v>
      </c>
      <c r="E204" s="66" t="s">
        <v>7105</v>
      </c>
      <c r="F204" s="66">
        <v>36.651452299999903</v>
      </c>
      <c r="G204" s="66">
        <v>4.0923486139999996</v>
      </c>
      <c r="H204" s="66">
        <v>717</v>
      </c>
      <c r="I204" s="66">
        <v>0</v>
      </c>
      <c r="J204" s="66">
        <v>861</v>
      </c>
      <c r="K204" s="66">
        <v>856.202558799999</v>
      </c>
      <c r="L204" s="66">
        <v>61.873096410000002</v>
      </c>
      <c r="M204" s="66">
        <v>3.5902358849999998</v>
      </c>
    </row>
    <row r="205" spans="1:13" hidden="1">
      <c r="A205" s="66" t="s">
        <v>7102</v>
      </c>
      <c r="B205" s="66" t="s">
        <v>7103</v>
      </c>
      <c r="C205" s="66" t="s">
        <v>7106</v>
      </c>
      <c r="D205" s="66">
        <v>2025</v>
      </c>
      <c r="E205" s="66" t="s">
        <v>7105</v>
      </c>
      <c r="F205" s="66">
        <v>41.354288570000001</v>
      </c>
      <c r="G205" s="66">
        <v>6.1353598690000002</v>
      </c>
      <c r="H205" s="66">
        <v>809</v>
      </c>
      <c r="I205" s="66">
        <v>0</v>
      </c>
      <c r="J205" s="66">
        <v>971</v>
      </c>
      <c r="K205" s="66">
        <v>964.76461189999895</v>
      </c>
      <c r="L205" s="66">
        <v>69.717860990000005</v>
      </c>
      <c r="M205" s="66">
        <v>4.0442365689999997</v>
      </c>
    </row>
    <row r="206" spans="1:13" hidden="1">
      <c r="A206" s="66" t="s">
        <v>7102</v>
      </c>
      <c r="B206" s="66" t="s">
        <v>7103</v>
      </c>
      <c r="C206" s="66" t="s">
        <v>7106</v>
      </c>
      <c r="D206" s="66">
        <v>2030</v>
      </c>
      <c r="E206" s="66" t="s">
        <v>7105</v>
      </c>
      <c r="F206" s="66">
        <v>44.830297999999999</v>
      </c>
      <c r="G206" s="66">
        <v>5.3190463619999999</v>
      </c>
      <c r="H206" s="66">
        <v>877</v>
      </c>
      <c r="I206" s="66">
        <v>0</v>
      </c>
      <c r="J206" s="66">
        <v>1053</v>
      </c>
      <c r="K206" s="66">
        <v>1045.3154019999999</v>
      </c>
      <c r="L206" s="66">
        <v>75.538557839999996</v>
      </c>
      <c r="M206" s="66">
        <v>4.3840729039999999</v>
      </c>
    </row>
    <row r="207" spans="1:13" hidden="1">
      <c r="A207" s="66" t="s">
        <v>7102</v>
      </c>
      <c r="B207" s="66" t="s">
        <v>7103</v>
      </c>
      <c r="C207" s="66" t="s">
        <v>7106</v>
      </c>
      <c r="D207" s="66">
        <v>2035</v>
      </c>
      <c r="E207" s="66" t="s">
        <v>7105</v>
      </c>
      <c r="F207" s="66">
        <v>46.977244990000003</v>
      </c>
      <c r="G207" s="66">
        <v>5.967617035</v>
      </c>
      <c r="H207" s="66">
        <v>919</v>
      </c>
      <c r="I207" s="66">
        <v>0</v>
      </c>
      <c r="J207" s="66">
        <v>1103</v>
      </c>
      <c r="K207" s="66">
        <v>1095.1576439999999</v>
      </c>
      <c r="L207" s="66">
        <v>79.140226549999994</v>
      </c>
      <c r="M207" s="66">
        <v>4.5939752169999997</v>
      </c>
    </row>
    <row r="208" spans="1:13" hidden="1">
      <c r="A208" s="66" t="s">
        <v>7102</v>
      </c>
      <c r="B208" s="66" t="s">
        <v>7103</v>
      </c>
      <c r="C208" s="66" t="s">
        <v>7106</v>
      </c>
      <c r="D208" s="66">
        <v>2040</v>
      </c>
      <c r="E208" s="66" t="s">
        <v>7105</v>
      </c>
      <c r="F208" s="66">
        <v>49.277545349999997</v>
      </c>
      <c r="G208" s="66">
        <v>6.2309760809999997</v>
      </c>
      <c r="H208" s="66">
        <v>964</v>
      </c>
      <c r="I208" s="66">
        <v>0</v>
      </c>
      <c r="J208" s="66">
        <v>1157</v>
      </c>
      <c r="K208" s="66">
        <v>1148.695258</v>
      </c>
      <c r="L208" s="66">
        <v>83.008989299999996</v>
      </c>
      <c r="M208" s="66">
        <v>4.8188964689999896</v>
      </c>
    </row>
    <row r="209" spans="1:13" hidden="1">
      <c r="A209" s="66" t="s">
        <v>7102</v>
      </c>
      <c r="B209" s="66" t="s">
        <v>7103</v>
      </c>
      <c r="C209" s="66" t="s">
        <v>7106</v>
      </c>
      <c r="D209" s="66">
        <v>2045</v>
      </c>
      <c r="E209" s="66" t="s">
        <v>7105</v>
      </c>
      <c r="F209" s="66">
        <v>51.833434629999999</v>
      </c>
      <c r="G209" s="66">
        <v>6.3663839679999903</v>
      </c>
      <c r="H209" s="66">
        <v>1014</v>
      </c>
      <c r="I209" s="66">
        <v>0</v>
      </c>
      <c r="J209" s="66">
        <v>1217</v>
      </c>
      <c r="K209" s="66">
        <v>1208.2392070000001</v>
      </c>
      <c r="L209" s="66">
        <v>87.311820159999996</v>
      </c>
      <c r="M209" s="66">
        <v>5.0688238720000003</v>
      </c>
    </row>
    <row r="210" spans="1:13" hidden="1">
      <c r="A210" s="66" t="s">
        <v>7102</v>
      </c>
      <c r="B210" s="66" t="s">
        <v>7103</v>
      </c>
      <c r="C210" s="66" t="s">
        <v>7106</v>
      </c>
      <c r="D210" s="66">
        <v>2050</v>
      </c>
      <c r="E210" s="66" t="s">
        <v>7105</v>
      </c>
      <c r="F210" s="66">
        <v>54.031499410000002</v>
      </c>
      <c r="G210" s="66">
        <v>6.7389170939999996</v>
      </c>
      <c r="H210" s="66">
        <v>1057</v>
      </c>
      <c r="I210" s="66">
        <v>0</v>
      </c>
      <c r="J210" s="66">
        <v>1268</v>
      </c>
      <c r="K210" s="66">
        <v>1259.4618660000001</v>
      </c>
      <c r="L210" s="66">
        <v>91.013339049999999</v>
      </c>
      <c r="M210" s="66">
        <v>5.2837658139999997</v>
      </c>
    </row>
    <row r="211" spans="1:13" hidden="1">
      <c r="A211" s="66" t="s">
        <v>7102</v>
      </c>
      <c r="B211" s="66" t="s">
        <v>7103</v>
      </c>
      <c r="C211" s="66" t="s">
        <v>7107</v>
      </c>
      <c r="D211" s="66">
        <v>2000</v>
      </c>
      <c r="E211" s="66" t="s">
        <v>7105</v>
      </c>
      <c r="F211" s="66">
        <v>6.9000000000000006E-2</v>
      </c>
      <c r="G211" s="66">
        <v>6.9999999999999897E-3</v>
      </c>
      <c r="H211" s="66">
        <v>1</v>
      </c>
      <c r="I211" s="66">
        <v>0</v>
      </c>
      <c r="J211" s="66">
        <v>1.19</v>
      </c>
      <c r="K211" s="66">
        <v>1.3106889399999999</v>
      </c>
      <c r="L211" s="66">
        <v>9.4947176999999994E-2</v>
      </c>
      <c r="M211" s="66">
        <v>0</v>
      </c>
    </row>
    <row r="212" spans="1:13" hidden="1">
      <c r="A212" s="66" t="s">
        <v>7102</v>
      </c>
      <c r="B212" s="66" t="s">
        <v>7103</v>
      </c>
      <c r="C212" s="66" t="s">
        <v>7107</v>
      </c>
      <c r="D212" s="66">
        <v>2005</v>
      </c>
      <c r="E212" s="66" t="s">
        <v>7105</v>
      </c>
      <c r="F212" s="66">
        <v>0.11</v>
      </c>
      <c r="G212" s="66">
        <v>1.2999999999999999E-2</v>
      </c>
      <c r="H212" s="66">
        <v>2</v>
      </c>
      <c r="I212" s="66">
        <v>0</v>
      </c>
      <c r="J212" s="66">
        <v>1.81</v>
      </c>
      <c r="K212" s="66">
        <v>2.4747557699999998</v>
      </c>
      <c r="L212" s="66">
        <v>0.17916411600000001</v>
      </c>
      <c r="M212" s="66">
        <v>0</v>
      </c>
    </row>
    <row r="213" spans="1:13" hidden="1">
      <c r="A213" s="66" t="s">
        <v>7102</v>
      </c>
      <c r="B213" s="66" t="s">
        <v>7103</v>
      </c>
      <c r="C213" s="66" t="s">
        <v>7107</v>
      </c>
      <c r="D213" s="66">
        <v>2010</v>
      </c>
      <c r="E213" s="66" t="s">
        <v>7105</v>
      </c>
      <c r="F213" s="66">
        <v>0.193</v>
      </c>
      <c r="G213" s="66">
        <v>2.0895808999999901E-2</v>
      </c>
      <c r="H213" s="66">
        <v>3</v>
      </c>
      <c r="I213" s="66">
        <v>0</v>
      </c>
      <c r="J213" s="66">
        <v>3.08</v>
      </c>
      <c r="K213" s="66">
        <v>3.6275177649999999</v>
      </c>
      <c r="L213" s="66">
        <v>0.25938905299999998</v>
      </c>
      <c r="M213" s="66">
        <v>0</v>
      </c>
    </row>
    <row r="214" spans="1:13" hidden="1">
      <c r="A214" s="66" t="s">
        <v>7102</v>
      </c>
      <c r="B214" s="66" t="s">
        <v>7103</v>
      </c>
      <c r="C214" s="66" t="s">
        <v>7107</v>
      </c>
      <c r="D214" s="66">
        <v>2015</v>
      </c>
      <c r="E214" s="66" t="s">
        <v>7105</v>
      </c>
      <c r="F214" s="66">
        <v>0.2</v>
      </c>
      <c r="G214" s="66">
        <v>2.1117753999999999E-2</v>
      </c>
      <c r="H214" s="66">
        <v>4</v>
      </c>
      <c r="I214" s="66">
        <v>0</v>
      </c>
      <c r="J214" s="66">
        <v>4.28</v>
      </c>
      <c r="K214" s="66">
        <v>4.7932841430000002</v>
      </c>
      <c r="L214" s="66">
        <v>0.34050982099999999</v>
      </c>
      <c r="M214" s="66">
        <v>0</v>
      </c>
    </row>
    <row r="215" spans="1:13" hidden="1">
      <c r="A215" s="66" t="s">
        <v>7102</v>
      </c>
      <c r="B215" s="66" t="s">
        <v>7103</v>
      </c>
      <c r="C215" s="66" t="s">
        <v>7107</v>
      </c>
      <c r="D215" s="66">
        <v>2020</v>
      </c>
      <c r="E215" s="66" t="s">
        <v>7105</v>
      </c>
      <c r="F215" s="66">
        <v>0.15</v>
      </c>
      <c r="G215" s="66">
        <v>1.7975678999999901E-2</v>
      </c>
      <c r="H215" s="66">
        <v>3</v>
      </c>
      <c r="I215" s="66">
        <v>0</v>
      </c>
      <c r="J215" s="66">
        <v>3.9</v>
      </c>
      <c r="K215" s="66">
        <v>3.582438206</v>
      </c>
      <c r="L215" s="66">
        <v>0.25449261000000001</v>
      </c>
      <c r="M215" s="66">
        <v>0</v>
      </c>
    </row>
    <row r="216" spans="1:13" hidden="1">
      <c r="A216" s="66" t="s">
        <v>7102</v>
      </c>
      <c r="B216" s="66" t="s">
        <v>7103</v>
      </c>
      <c r="C216" s="66" t="s">
        <v>7107</v>
      </c>
      <c r="D216" s="66">
        <v>2025</v>
      </c>
      <c r="E216" s="66" t="s">
        <v>7105</v>
      </c>
      <c r="F216" s="66">
        <v>0.15</v>
      </c>
      <c r="G216" s="66">
        <v>2.1104385999999999E-2</v>
      </c>
      <c r="H216" s="66">
        <v>3</v>
      </c>
      <c r="I216" s="66">
        <v>0</v>
      </c>
      <c r="J216" s="66">
        <v>4.0599999999999996</v>
      </c>
      <c r="K216" s="66">
        <v>3.5776194430000001</v>
      </c>
      <c r="L216" s="66">
        <v>0.25415029</v>
      </c>
      <c r="M216" s="66">
        <v>0</v>
      </c>
    </row>
    <row r="217" spans="1:13" hidden="1">
      <c r="A217" s="66" t="s">
        <v>7102</v>
      </c>
      <c r="B217" s="66" t="s">
        <v>7103</v>
      </c>
      <c r="C217" s="66" t="s">
        <v>7107</v>
      </c>
      <c r="D217" s="66">
        <v>2030</v>
      </c>
      <c r="E217" s="66" t="s">
        <v>7105</v>
      </c>
      <c r="F217" s="66">
        <v>0.2</v>
      </c>
      <c r="G217" s="66">
        <v>2.4040524000000001E-2</v>
      </c>
      <c r="H217" s="66">
        <v>4</v>
      </c>
      <c r="I217" s="66">
        <v>0</v>
      </c>
      <c r="J217" s="66">
        <v>4.21</v>
      </c>
      <c r="K217" s="66">
        <v>4.7676873310000003</v>
      </c>
      <c r="L217" s="66">
        <v>0.33869145000000001</v>
      </c>
      <c r="M217" s="66">
        <v>0</v>
      </c>
    </row>
    <row r="218" spans="1:13" hidden="1">
      <c r="A218" s="66" t="s">
        <v>7102</v>
      </c>
      <c r="B218" s="66" t="s">
        <v>7103</v>
      </c>
      <c r="C218" s="66" t="s">
        <v>7107</v>
      </c>
      <c r="D218" s="66">
        <v>2035</v>
      </c>
      <c r="E218" s="66" t="s">
        <v>7105</v>
      </c>
      <c r="F218" s="66">
        <v>0.2</v>
      </c>
      <c r="G218" s="66">
        <v>2.2359720999999999E-2</v>
      </c>
      <c r="H218" s="66">
        <v>4</v>
      </c>
      <c r="I218" s="66">
        <v>0</v>
      </c>
      <c r="J218" s="66">
        <v>4.3600000000000003</v>
      </c>
      <c r="K218" s="66">
        <v>4.7667362950000003</v>
      </c>
      <c r="L218" s="66">
        <v>0.33862388999999998</v>
      </c>
      <c r="M218" s="66">
        <v>0</v>
      </c>
    </row>
    <row r="219" spans="1:13" hidden="1">
      <c r="A219" s="66" t="s">
        <v>7102</v>
      </c>
      <c r="B219" s="66" t="s">
        <v>7103</v>
      </c>
      <c r="C219" s="66" t="s">
        <v>7107</v>
      </c>
      <c r="D219" s="66">
        <v>2040</v>
      </c>
      <c r="E219" s="66" t="s">
        <v>7105</v>
      </c>
      <c r="F219" s="66">
        <v>0.2</v>
      </c>
      <c r="G219" s="66">
        <v>2.5531172000000001E-2</v>
      </c>
      <c r="H219" s="66">
        <v>4</v>
      </c>
      <c r="I219" s="66">
        <v>0</v>
      </c>
      <c r="J219" s="66">
        <v>4.5</v>
      </c>
      <c r="K219" s="66">
        <v>4.7663703989999897</v>
      </c>
      <c r="L219" s="66">
        <v>0.33859789699999998</v>
      </c>
      <c r="M219" s="66">
        <v>0</v>
      </c>
    </row>
    <row r="220" spans="1:13" hidden="1">
      <c r="A220" s="66" t="s">
        <v>7102</v>
      </c>
      <c r="B220" s="66" t="s">
        <v>7103</v>
      </c>
      <c r="C220" s="66" t="s">
        <v>7107</v>
      </c>
      <c r="D220" s="66">
        <v>2045</v>
      </c>
      <c r="E220" s="66" t="s">
        <v>7105</v>
      </c>
      <c r="F220" s="66">
        <v>0.2</v>
      </c>
      <c r="G220" s="66">
        <v>2.3850369E-2</v>
      </c>
      <c r="H220" s="66">
        <v>4</v>
      </c>
      <c r="I220" s="66">
        <v>0</v>
      </c>
      <c r="J220" s="66">
        <v>4.66</v>
      </c>
      <c r="K220" s="66">
        <v>4.7662296260000003</v>
      </c>
      <c r="L220" s="66">
        <v>0.33858789700000003</v>
      </c>
      <c r="M220" s="66">
        <v>0</v>
      </c>
    </row>
    <row r="221" spans="1:13" hidden="1">
      <c r="A221" s="66" t="s">
        <v>7102</v>
      </c>
      <c r="B221" s="66" t="s">
        <v>7103</v>
      </c>
      <c r="C221" s="66" t="s">
        <v>7107</v>
      </c>
      <c r="D221" s="66">
        <v>2050</v>
      </c>
      <c r="E221" s="66" t="s">
        <v>7105</v>
      </c>
      <c r="F221" s="66">
        <v>0.2</v>
      </c>
      <c r="G221" s="66">
        <v>2.3850369E-2</v>
      </c>
      <c r="H221" s="66">
        <v>4</v>
      </c>
      <c r="I221" s="66">
        <v>0</v>
      </c>
      <c r="J221" s="66">
        <v>4.8600000000000003</v>
      </c>
      <c r="K221" s="66">
        <v>4.766175466</v>
      </c>
      <c r="L221" s="66">
        <v>0.338584049</v>
      </c>
      <c r="M221" s="66">
        <v>0</v>
      </c>
    </row>
    <row r="222" spans="1:13" hidden="1">
      <c r="A222" s="66" t="s">
        <v>7102</v>
      </c>
      <c r="B222" s="66" t="s">
        <v>7103</v>
      </c>
      <c r="C222" s="66" t="s">
        <v>7108</v>
      </c>
      <c r="D222" s="66">
        <v>2000</v>
      </c>
      <c r="E222" s="66" t="s">
        <v>7105</v>
      </c>
      <c r="F222" s="66">
        <v>0</v>
      </c>
      <c r="G222" s="66">
        <v>0</v>
      </c>
      <c r="H222" s="66">
        <v>8.3333330000000001E-3</v>
      </c>
      <c r="I222" s="66">
        <v>0</v>
      </c>
      <c r="J222" s="66">
        <v>0.01</v>
      </c>
      <c r="K222" s="66">
        <v>1.0922408E-2</v>
      </c>
      <c r="L222" s="66">
        <v>4.8014500000000002E-4</v>
      </c>
      <c r="M222" s="66">
        <v>0</v>
      </c>
    </row>
    <row r="223" spans="1:13" hidden="1">
      <c r="A223" s="66" t="s">
        <v>7102</v>
      </c>
      <c r="B223" s="66" t="s">
        <v>7103</v>
      </c>
      <c r="C223" s="66" t="s">
        <v>7108</v>
      </c>
      <c r="D223" s="66">
        <v>2005</v>
      </c>
      <c r="E223" s="66" t="s">
        <v>7105</v>
      </c>
      <c r="F223" s="66">
        <v>0</v>
      </c>
      <c r="G223" s="66">
        <v>0</v>
      </c>
      <c r="H223" s="66">
        <v>5.8333333000000001E-2</v>
      </c>
      <c r="I223" s="66">
        <v>0</v>
      </c>
      <c r="J223" s="66">
        <v>7.0000000000000007E-2</v>
      </c>
      <c r="K223" s="66">
        <v>7.3782265999999999E-2</v>
      </c>
      <c r="L223" s="66">
        <v>3.0284719999999999E-3</v>
      </c>
      <c r="M223" s="66">
        <v>0</v>
      </c>
    </row>
    <row r="224" spans="1:13" hidden="1">
      <c r="A224" s="66" t="s">
        <v>7102</v>
      </c>
      <c r="B224" s="66" t="s">
        <v>7103</v>
      </c>
      <c r="C224" s="66" t="s">
        <v>7108</v>
      </c>
      <c r="D224" s="66">
        <v>2010</v>
      </c>
      <c r="E224" s="66" t="s">
        <v>7105</v>
      </c>
      <c r="F224" s="66">
        <v>0</v>
      </c>
      <c r="G224" s="66">
        <v>4.7571760000000001E-3</v>
      </c>
      <c r="H224" s="66">
        <v>0.21666666699999901</v>
      </c>
      <c r="I224" s="66">
        <v>0</v>
      </c>
      <c r="J224" s="66">
        <v>0.26</v>
      </c>
      <c r="K224" s="66">
        <v>0.26793688999999998</v>
      </c>
      <c r="L224" s="66">
        <v>9.424188E-3</v>
      </c>
      <c r="M224" s="66">
        <v>0</v>
      </c>
    </row>
    <row r="225" spans="1:13" hidden="1">
      <c r="A225" s="66" t="s">
        <v>7102</v>
      </c>
      <c r="B225" s="66" t="s">
        <v>7103</v>
      </c>
      <c r="C225" s="66" t="s">
        <v>7108</v>
      </c>
      <c r="D225" s="66">
        <v>2015</v>
      </c>
      <c r="E225" s="66" t="s">
        <v>7105</v>
      </c>
      <c r="F225" s="66">
        <v>3.7499999999999999E-2</v>
      </c>
      <c r="G225" s="66">
        <v>5.4358899999999996E-3</v>
      </c>
      <c r="H225" s="66">
        <v>0.75</v>
      </c>
      <c r="I225" s="66">
        <v>0</v>
      </c>
      <c r="J225" s="66">
        <v>0.9</v>
      </c>
      <c r="K225" s="66">
        <v>0.91445908399999998</v>
      </c>
      <c r="L225" s="66">
        <v>3.2164419999999999E-2</v>
      </c>
      <c r="M225" s="66">
        <v>0</v>
      </c>
    </row>
    <row r="226" spans="1:13" hidden="1">
      <c r="A226" s="66" t="s">
        <v>7102</v>
      </c>
      <c r="B226" s="66" t="s">
        <v>7103</v>
      </c>
      <c r="C226" s="66" t="s">
        <v>7108</v>
      </c>
      <c r="D226" s="66">
        <v>2020</v>
      </c>
      <c r="E226" s="66" t="s">
        <v>7105</v>
      </c>
      <c r="F226" s="66">
        <v>1.8333333E-2</v>
      </c>
      <c r="G226" s="66">
        <v>8.20111E-4</v>
      </c>
      <c r="H226" s="66">
        <v>0.366666667</v>
      </c>
      <c r="I226" s="66">
        <v>0</v>
      </c>
      <c r="J226" s="66">
        <v>0.44</v>
      </c>
      <c r="K226" s="66">
        <v>0.44315449600000001</v>
      </c>
      <c r="L226" s="66">
        <v>1.5587146E-2</v>
      </c>
      <c r="M226" s="66">
        <v>0</v>
      </c>
    </row>
    <row r="227" spans="1:13" hidden="1">
      <c r="A227" s="66" t="s">
        <v>7102</v>
      </c>
      <c r="B227" s="66" t="s">
        <v>7103</v>
      </c>
      <c r="C227" s="66" t="s">
        <v>7108</v>
      </c>
      <c r="D227" s="66">
        <v>2025</v>
      </c>
      <c r="E227" s="66" t="s">
        <v>7105</v>
      </c>
      <c r="F227" s="66">
        <v>2.0416666999999999E-2</v>
      </c>
      <c r="G227" s="66">
        <v>4.6290760000000002E-3</v>
      </c>
      <c r="H227" s="66">
        <v>0.40833333299999902</v>
      </c>
      <c r="I227" s="66">
        <v>0</v>
      </c>
      <c r="J227" s="66">
        <v>0.49</v>
      </c>
      <c r="K227" s="66">
        <v>0.49083117100000001</v>
      </c>
      <c r="L227" s="66">
        <v>1.7264084999999998E-2</v>
      </c>
      <c r="M227" s="66">
        <v>0</v>
      </c>
    </row>
    <row r="228" spans="1:13" hidden="1">
      <c r="A228" s="66" t="s">
        <v>7102</v>
      </c>
      <c r="B228" s="66" t="s">
        <v>7103</v>
      </c>
      <c r="C228" s="66" t="s">
        <v>7108</v>
      </c>
      <c r="D228" s="66">
        <v>2030</v>
      </c>
      <c r="E228" s="66" t="s">
        <v>7105</v>
      </c>
      <c r="F228" s="66">
        <v>2.375E-2</v>
      </c>
      <c r="G228" s="66">
        <v>2.5938070000000001E-3</v>
      </c>
      <c r="H228" s="66">
        <v>0.47499999999999998</v>
      </c>
      <c r="I228" s="66">
        <v>0</v>
      </c>
      <c r="J228" s="66">
        <v>0.56999999999999995</v>
      </c>
      <c r="K228" s="66">
        <v>0.56904766799999995</v>
      </c>
      <c r="L228" s="66">
        <v>2.0015207E-2</v>
      </c>
      <c r="M228" s="66">
        <v>0</v>
      </c>
    </row>
    <row r="229" spans="1:13" hidden="1">
      <c r="A229" s="66" t="s">
        <v>7102</v>
      </c>
      <c r="B229" s="66" t="s">
        <v>7103</v>
      </c>
      <c r="C229" s="66" t="s">
        <v>7108</v>
      </c>
      <c r="D229" s="66">
        <v>2035</v>
      </c>
      <c r="E229" s="66" t="s">
        <v>7105</v>
      </c>
      <c r="F229" s="66">
        <v>2.6666667000000002E-2</v>
      </c>
      <c r="G229" s="66">
        <v>3.4665209999999902E-3</v>
      </c>
      <c r="H229" s="66">
        <v>0.53333333299999997</v>
      </c>
      <c r="I229" s="66">
        <v>0</v>
      </c>
      <c r="J229" s="66">
        <v>0.64</v>
      </c>
      <c r="K229" s="66">
        <v>0.63760501999999997</v>
      </c>
      <c r="L229" s="66">
        <v>2.2426585999999998E-2</v>
      </c>
      <c r="M229" s="66">
        <v>0</v>
      </c>
    </row>
    <row r="230" spans="1:13" hidden="1">
      <c r="A230" s="66" t="s">
        <v>7102</v>
      </c>
      <c r="B230" s="66" t="s">
        <v>7103</v>
      </c>
      <c r="C230" s="66" t="s">
        <v>7108</v>
      </c>
      <c r="D230" s="66">
        <v>2040</v>
      </c>
      <c r="E230" s="66" t="s">
        <v>7105</v>
      </c>
      <c r="F230" s="66">
        <v>2.9166667E-2</v>
      </c>
      <c r="G230" s="66">
        <v>3.7382219999999998E-3</v>
      </c>
      <c r="H230" s="66">
        <v>0.58333333300000001</v>
      </c>
      <c r="I230" s="66">
        <v>0</v>
      </c>
      <c r="J230" s="66">
        <v>0.7</v>
      </c>
      <c r="K230" s="66">
        <v>0.69648846099999995</v>
      </c>
      <c r="L230" s="66">
        <v>2.4497702999999999E-2</v>
      </c>
      <c r="M230" s="66">
        <v>0</v>
      </c>
    </row>
    <row r="231" spans="1:13" hidden="1">
      <c r="A231" s="66" t="s">
        <v>7102</v>
      </c>
      <c r="B231" s="66" t="s">
        <v>7103</v>
      </c>
      <c r="C231" s="66" t="s">
        <v>7108</v>
      </c>
      <c r="D231" s="66">
        <v>2045</v>
      </c>
      <c r="E231" s="66" t="s">
        <v>7105</v>
      </c>
      <c r="F231" s="66">
        <v>3.125E-2</v>
      </c>
      <c r="G231" s="66">
        <v>3.8981250000000001E-3</v>
      </c>
      <c r="H231" s="66">
        <v>0.625</v>
      </c>
      <c r="I231" s="66">
        <v>0</v>
      </c>
      <c r="J231" s="66">
        <v>0.75</v>
      </c>
      <c r="K231" s="66">
        <v>0.74564965999999999</v>
      </c>
      <c r="L231" s="66">
        <v>2.6226857999999999E-2</v>
      </c>
      <c r="M231" s="66">
        <v>0</v>
      </c>
    </row>
    <row r="232" spans="1:13" hidden="1">
      <c r="A232" s="66" t="s">
        <v>7102</v>
      </c>
      <c r="B232" s="66" t="s">
        <v>7103</v>
      </c>
      <c r="C232" s="66" t="s">
        <v>7108</v>
      </c>
      <c r="D232" s="66">
        <v>2050</v>
      </c>
      <c r="E232" s="66" t="s">
        <v>7105</v>
      </c>
      <c r="F232" s="66">
        <v>3.2500000000000001E-2</v>
      </c>
      <c r="G232" s="66">
        <v>4.0437650000000004E-3</v>
      </c>
      <c r="H232" s="66">
        <v>0.65</v>
      </c>
      <c r="I232" s="66">
        <v>0</v>
      </c>
      <c r="J232" s="66">
        <v>0.78</v>
      </c>
      <c r="K232" s="66">
        <v>0.77509945400000002</v>
      </c>
      <c r="L232" s="66">
        <v>2.7262701E-2</v>
      </c>
      <c r="M232" s="66">
        <v>0</v>
      </c>
    </row>
    <row r="233" spans="1:13" hidden="1">
      <c r="A233" s="66" t="s">
        <v>7102</v>
      </c>
      <c r="B233" s="66" t="s">
        <v>7103</v>
      </c>
      <c r="C233" s="66" t="s">
        <v>7109</v>
      </c>
      <c r="D233" s="66">
        <v>2000</v>
      </c>
      <c r="E233" s="66" t="s">
        <v>7105</v>
      </c>
      <c r="F233" s="66">
        <v>0.33200000000000002</v>
      </c>
      <c r="G233" s="66">
        <v>7.4999999999999997E-2</v>
      </c>
      <c r="H233" s="66">
        <v>0</v>
      </c>
      <c r="I233" s="66">
        <v>0</v>
      </c>
      <c r="J233" s="66">
        <v>0</v>
      </c>
      <c r="K233" s="66">
        <v>0</v>
      </c>
      <c r="L233" s="66">
        <v>0</v>
      </c>
      <c r="M233" s="66">
        <v>0</v>
      </c>
    </row>
    <row r="234" spans="1:13" hidden="1">
      <c r="A234" s="66" t="s">
        <v>7102</v>
      </c>
      <c r="B234" s="66" t="s">
        <v>7103</v>
      </c>
      <c r="C234" s="66" t="s">
        <v>7109</v>
      </c>
      <c r="D234" s="66">
        <v>2005</v>
      </c>
      <c r="E234" s="66" t="s">
        <v>7105</v>
      </c>
      <c r="F234" s="66">
        <v>0.56999999999999995</v>
      </c>
      <c r="G234" s="66">
        <v>6.6000000000000003E-2</v>
      </c>
      <c r="H234" s="66">
        <v>0</v>
      </c>
      <c r="I234" s="66">
        <v>0</v>
      </c>
      <c r="J234" s="66">
        <v>0</v>
      </c>
      <c r="K234" s="66">
        <v>0</v>
      </c>
      <c r="L234" s="66">
        <v>0</v>
      </c>
      <c r="M234" s="66">
        <v>0</v>
      </c>
    </row>
    <row r="235" spans="1:13" hidden="1">
      <c r="A235" s="66" t="s">
        <v>7102</v>
      </c>
      <c r="B235" s="66" t="s">
        <v>7103</v>
      </c>
      <c r="C235" s="66" t="s">
        <v>7109</v>
      </c>
      <c r="D235" s="66">
        <v>2010</v>
      </c>
      <c r="E235" s="66" t="s">
        <v>7105</v>
      </c>
      <c r="F235" s="66">
        <v>0.55899999999999905</v>
      </c>
      <c r="G235" s="66">
        <v>4.2999999999999997E-2</v>
      </c>
      <c r="H235" s="66">
        <v>0</v>
      </c>
      <c r="I235" s="66">
        <v>0</v>
      </c>
      <c r="J235" s="66">
        <v>0</v>
      </c>
      <c r="K235" s="66">
        <v>0</v>
      </c>
      <c r="L235" s="66">
        <v>0</v>
      </c>
      <c r="M235" s="66">
        <v>0</v>
      </c>
    </row>
    <row r="236" spans="1:13" hidden="1">
      <c r="A236" s="66" t="s">
        <v>7102</v>
      </c>
      <c r="B236" s="66" t="s">
        <v>7103</v>
      </c>
      <c r="C236" s="66" t="s">
        <v>7109</v>
      </c>
      <c r="D236" s="66">
        <v>2015</v>
      </c>
      <c r="E236" s="66" t="s">
        <v>7105</v>
      </c>
      <c r="F236" s="66">
        <v>0</v>
      </c>
      <c r="G236" s="66">
        <v>2.1499999999999998E-2</v>
      </c>
      <c r="H236" s="66">
        <v>0</v>
      </c>
      <c r="I236" s="66">
        <v>0</v>
      </c>
      <c r="J236" s="66">
        <v>0</v>
      </c>
      <c r="K236" s="66">
        <v>0</v>
      </c>
      <c r="L236" s="66">
        <v>0</v>
      </c>
      <c r="M236" s="66">
        <v>0</v>
      </c>
    </row>
    <row r="237" spans="1:13" hidden="1">
      <c r="A237" s="66" t="s">
        <v>7102</v>
      </c>
      <c r="B237" s="66" t="s">
        <v>7103</v>
      </c>
      <c r="C237" s="66" t="s">
        <v>7109</v>
      </c>
      <c r="D237" s="66">
        <v>2020</v>
      </c>
      <c r="E237" s="66" t="s">
        <v>7105</v>
      </c>
      <c r="F237" s="66">
        <v>0</v>
      </c>
      <c r="G237" s="66">
        <v>1.4250000000000001E-2</v>
      </c>
      <c r="H237" s="66">
        <v>0</v>
      </c>
      <c r="I237" s="66">
        <v>0</v>
      </c>
      <c r="J237" s="66">
        <v>0</v>
      </c>
      <c r="K237" s="66">
        <v>0</v>
      </c>
      <c r="L237" s="66">
        <v>0</v>
      </c>
      <c r="M237" s="66">
        <v>0</v>
      </c>
    </row>
    <row r="238" spans="1:13" hidden="1">
      <c r="A238" s="66" t="s">
        <v>7102</v>
      </c>
      <c r="B238" s="66" t="s">
        <v>7103</v>
      </c>
      <c r="C238" s="66" t="s">
        <v>7109</v>
      </c>
      <c r="D238" s="66">
        <v>2025</v>
      </c>
      <c r="E238" s="66" t="s">
        <v>7105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</row>
    <row r="239" spans="1:13" hidden="1">
      <c r="A239" s="66" t="s">
        <v>7102</v>
      </c>
      <c r="B239" s="66" t="s">
        <v>7103</v>
      </c>
      <c r="C239" s="66" t="s">
        <v>7109</v>
      </c>
      <c r="D239" s="66">
        <v>2030</v>
      </c>
      <c r="E239" s="66" t="s">
        <v>7105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0</v>
      </c>
      <c r="M239" s="66">
        <v>0</v>
      </c>
    </row>
    <row r="240" spans="1:13" hidden="1">
      <c r="A240" s="66" t="s">
        <v>7102</v>
      </c>
      <c r="B240" s="66" t="s">
        <v>7103</v>
      </c>
      <c r="C240" s="66" t="s">
        <v>7109</v>
      </c>
      <c r="D240" s="66">
        <v>2035</v>
      </c>
      <c r="E240" s="66" t="s">
        <v>7105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6">
        <v>0</v>
      </c>
      <c r="L240" s="66">
        <v>0</v>
      </c>
      <c r="M240" s="66">
        <v>0</v>
      </c>
    </row>
    <row r="241" spans="1:13" hidden="1">
      <c r="A241" s="66" t="s">
        <v>7102</v>
      </c>
      <c r="B241" s="66" t="s">
        <v>7103</v>
      </c>
      <c r="C241" s="66" t="s">
        <v>7109</v>
      </c>
      <c r="D241" s="66">
        <v>2040</v>
      </c>
      <c r="E241" s="66" t="s">
        <v>7105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6">
        <v>0</v>
      </c>
      <c r="L241" s="66">
        <v>0</v>
      </c>
      <c r="M241" s="66">
        <v>0</v>
      </c>
    </row>
    <row r="242" spans="1:13" hidden="1">
      <c r="A242" s="66" t="s">
        <v>7102</v>
      </c>
      <c r="B242" s="66" t="s">
        <v>7103</v>
      </c>
      <c r="C242" s="66" t="s">
        <v>7109</v>
      </c>
      <c r="D242" s="66">
        <v>2045</v>
      </c>
      <c r="E242" s="66" t="s">
        <v>7105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0</v>
      </c>
      <c r="M242" s="66">
        <v>0</v>
      </c>
    </row>
    <row r="243" spans="1:13" hidden="1">
      <c r="A243" s="66" t="s">
        <v>7102</v>
      </c>
      <c r="B243" s="66" t="s">
        <v>7103</v>
      </c>
      <c r="C243" s="66" t="s">
        <v>7109</v>
      </c>
      <c r="D243" s="66">
        <v>2050</v>
      </c>
      <c r="E243" s="66" t="s">
        <v>7105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6">
        <v>0</v>
      </c>
      <c r="L243" s="66">
        <v>0</v>
      </c>
      <c r="M243" s="66">
        <v>0</v>
      </c>
    </row>
    <row r="244" spans="1:13" hidden="1">
      <c r="A244" s="66" t="s">
        <v>7102</v>
      </c>
      <c r="B244" s="66" t="s">
        <v>7103</v>
      </c>
      <c r="C244" s="66" t="s">
        <v>7110</v>
      </c>
      <c r="D244" s="66">
        <v>2000</v>
      </c>
      <c r="E244" s="66" t="s">
        <v>7105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6">
        <v>0</v>
      </c>
      <c r="L244" s="66">
        <v>0</v>
      </c>
      <c r="M244" s="66">
        <v>0</v>
      </c>
    </row>
    <row r="245" spans="1:13" hidden="1">
      <c r="A245" s="66" t="s">
        <v>7102</v>
      </c>
      <c r="B245" s="66" t="s">
        <v>7103</v>
      </c>
      <c r="C245" s="66" t="s">
        <v>7110</v>
      </c>
      <c r="D245" s="66">
        <v>2005</v>
      </c>
      <c r="E245" s="66" t="s">
        <v>7105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</row>
    <row r="246" spans="1:13" hidden="1">
      <c r="A246" s="66" t="s">
        <v>7102</v>
      </c>
      <c r="B246" s="66" t="s">
        <v>7103</v>
      </c>
      <c r="C246" s="66" t="s">
        <v>7110</v>
      </c>
      <c r="D246" s="66">
        <v>2010</v>
      </c>
      <c r="E246" s="66" t="s">
        <v>7105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6">
        <v>0</v>
      </c>
      <c r="L246" s="66">
        <v>0</v>
      </c>
      <c r="M246" s="66">
        <v>0</v>
      </c>
    </row>
    <row r="247" spans="1:13" hidden="1">
      <c r="A247" s="66" t="s">
        <v>7102</v>
      </c>
      <c r="B247" s="66" t="s">
        <v>7103</v>
      </c>
      <c r="C247" s="66" t="s">
        <v>7110</v>
      </c>
      <c r="D247" s="66">
        <v>2015</v>
      </c>
      <c r="E247" s="66" t="s">
        <v>7105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6">
        <v>0</v>
      </c>
      <c r="L247" s="66">
        <v>0</v>
      </c>
      <c r="M247" s="66">
        <v>0</v>
      </c>
    </row>
    <row r="248" spans="1:13" hidden="1">
      <c r="A248" s="66" t="s">
        <v>7102</v>
      </c>
      <c r="B248" s="66" t="s">
        <v>7103</v>
      </c>
      <c r="C248" s="66" t="s">
        <v>7110</v>
      </c>
      <c r="D248" s="66">
        <v>2020</v>
      </c>
      <c r="E248" s="66" t="s">
        <v>7105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6">
        <v>0</v>
      </c>
      <c r="L248" s="66">
        <v>0</v>
      </c>
      <c r="M248" s="66">
        <v>0</v>
      </c>
    </row>
    <row r="249" spans="1:13" hidden="1">
      <c r="A249" s="66" t="s">
        <v>7102</v>
      </c>
      <c r="B249" s="66" t="s">
        <v>7103</v>
      </c>
      <c r="C249" s="66" t="s">
        <v>7110</v>
      </c>
      <c r="D249" s="66">
        <v>2025</v>
      </c>
      <c r="E249" s="66" t="s">
        <v>7105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0</v>
      </c>
      <c r="M249" s="66">
        <v>0</v>
      </c>
    </row>
    <row r="250" spans="1:13" hidden="1">
      <c r="A250" s="66" t="s">
        <v>7102</v>
      </c>
      <c r="B250" s="66" t="s">
        <v>7103</v>
      </c>
      <c r="C250" s="66" t="s">
        <v>7110</v>
      </c>
      <c r="D250" s="66">
        <v>2030</v>
      </c>
      <c r="E250" s="66" t="s">
        <v>7105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0</v>
      </c>
      <c r="M250" s="66">
        <v>0</v>
      </c>
    </row>
    <row r="251" spans="1:13" hidden="1">
      <c r="A251" s="66" t="s">
        <v>7102</v>
      </c>
      <c r="B251" s="66" t="s">
        <v>7103</v>
      </c>
      <c r="C251" s="66" t="s">
        <v>7110</v>
      </c>
      <c r="D251" s="66">
        <v>2035</v>
      </c>
      <c r="E251" s="66" t="s">
        <v>7105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6">
        <v>0</v>
      </c>
      <c r="L251" s="66">
        <v>0</v>
      </c>
      <c r="M251" s="66">
        <v>0</v>
      </c>
    </row>
    <row r="252" spans="1:13" hidden="1">
      <c r="A252" s="66" t="s">
        <v>7102</v>
      </c>
      <c r="B252" s="66" t="s">
        <v>7103</v>
      </c>
      <c r="C252" s="66" t="s">
        <v>7110</v>
      </c>
      <c r="D252" s="66">
        <v>2040</v>
      </c>
      <c r="E252" s="66" t="s">
        <v>7105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</row>
    <row r="253" spans="1:13" hidden="1">
      <c r="A253" s="66" t="s">
        <v>7102</v>
      </c>
      <c r="B253" s="66" t="s">
        <v>7103</v>
      </c>
      <c r="C253" s="66" t="s">
        <v>7110</v>
      </c>
      <c r="D253" s="66">
        <v>2045</v>
      </c>
      <c r="E253" s="66" t="s">
        <v>7105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6">
        <v>0</v>
      </c>
      <c r="L253" s="66">
        <v>0</v>
      </c>
      <c r="M253" s="66">
        <v>0</v>
      </c>
    </row>
    <row r="254" spans="1:13" hidden="1">
      <c r="A254" s="66" t="s">
        <v>7102</v>
      </c>
      <c r="B254" s="66" t="s">
        <v>7103</v>
      </c>
      <c r="C254" s="66" t="s">
        <v>7110</v>
      </c>
      <c r="D254" s="66">
        <v>2050</v>
      </c>
      <c r="E254" s="66" t="s">
        <v>7105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6">
        <v>0</v>
      </c>
      <c r="L254" s="66">
        <v>0</v>
      </c>
      <c r="M254" s="66">
        <v>0</v>
      </c>
    </row>
    <row r="255" spans="1:13" hidden="1">
      <c r="A255" s="66" t="s">
        <v>7102</v>
      </c>
      <c r="B255" s="66" t="s">
        <v>7103</v>
      </c>
      <c r="C255" s="66" t="s">
        <v>7111</v>
      </c>
      <c r="D255" s="66">
        <v>2000</v>
      </c>
      <c r="E255" s="66" t="s">
        <v>7105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0</v>
      </c>
    </row>
    <row r="256" spans="1:13" hidden="1">
      <c r="A256" s="66" t="s">
        <v>7102</v>
      </c>
      <c r="B256" s="66" t="s">
        <v>7103</v>
      </c>
      <c r="C256" s="66" t="s">
        <v>7111</v>
      </c>
      <c r="D256" s="66">
        <v>2005</v>
      </c>
      <c r="E256" s="66" t="s">
        <v>7105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6">
        <v>0</v>
      </c>
      <c r="L256" s="66">
        <v>0</v>
      </c>
      <c r="M256" s="66">
        <v>0</v>
      </c>
    </row>
    <row r="257" spans="1:13" hidden="1">
      <c r="A257" s="66" t="s">
        <v>7102</v>
      </c>
      <c r="B257" s="66" t="s">
        <v>7103</v>
      </c>
      <c r="C257" s="66" t="s">
        <v>7111</v>
      </c>
      <c r="D257" s="66">
        <v>2010</v>
      </c>
      <c r="E257" s="66" t="s">
        <v>7105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0</v>
      </c>
      <c r="M257" s="66">
        <v>0</v>
      </c>
    </row>
    <row r="258" spans="1:13" hidden="1">
      <c r="A258" s="66" t="s">
        <v>7102</v>
      </c>
      <c r="B258" s="66" t="s">
        <v>7103</v>
      </c>
      <c r="C258" s="66" t="s">
        <v>7111</v>
      </c>
      <c r="D258" s="66">
        <v>2015</v>
      </c>
      <c r="E258" s="66" t="s">
        <v>7105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0</v>
      </c>
      <c r="M258" s="66">
        <v>0</v>
      </c>
    </row>
    <row r="259" spans="1:13" hidden="1">
      <c r="A259" s="66" t="s">
        <v>7102</v>
      </c>
      <c r="B259" s="66" t="s">
        <v>7103</v>
      </c>
      <c r="C259" s="66" t="s">
        <v>7111</v>
      </c>
      <c r="D259" s="66">
        <v>2020</v>
      </c>
      <c r="E259" s="66" t="s">
        <v>7105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</row>
    <row r="260" spans="1:13" hidden="1">
      <c r="A260" s="66" t="s">
        <v>7102</v>
      </c>
      <c r="B260" s="66" t="s">
        <v>7103</v>
      </c>
      <c r="C260" s="66" t="s">
        <v>7111</v>
      </c>
      <c r="D260" s="66">
        <v>2025</v>
      </c>
      <c r="E260" s="66" t="s">
        <v>7105</v>
      </c>
      <c r="F260" s="66">
        <v>0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</row>
    <row r="261" spans="1:13" hidden="1">
      <c r="A261" s="66" t="s">
        <v>7102</v>
      </c>
      <c r="B261" s="66" t="s">
        <v>7103</v>
      </c>
      <c r="C261" s="66" t="s">
        <v>7111</v>
      </c>
      <c r="D261" s="66">
        <v>2030</v>
      </c>
      <c r="E261" s="66" t="s">
        <v>7105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</row>
    <row r="262" spans="1:13" hidden="1">
      <c r="A262" s="66" t="s">
        <v>7102</v>
      </c>
      <c r="B262" s="66" t="s">
        <v>7103</v>
      </c>
      <c r="C262" s="66" t="s">
        <v>7111</v>
      </c>
      <c r="D262" s="66">
        <v>2035</v>
      </c>
      <c r="E262" s="66" t="s">
        <v>7105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</row>
    <row r="263" spans="1:13" hidden="1">
      <c r="A263" s="66" t="s">
        <v>7102</v>
      </c>
      <c r="B263" s="66" t="s">
        <v>7103</v>
      </c>
      <c r="C263" s="66" t="s">
        <v>7111</v>
      </c>
      <c r="D263" s="66">
        <v>2040</v>
      </c>
      <c r="E263" s="66" t="s">
        <v>7105</v>
      </c>
      <c r="F263" s="66">
        <v>0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</row>
    <row r="264" spans="1:13" hidden="1">
      <c r="A264" s="66" t="s">
        <v>7102</v>
      </c>
      <c r="B264" s="66" t="s">
        <v>7103</v>
      </c>
      <c r="C264" s="66" t="s">
        <v>7111</v>
      </c>
      <c r="D264" s="66">
        <v>2045</v>
      </c>
      <c r="E264" s="66" t="s">
        <v>7105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</row>
    <row r="265" spans="1:13" hidden="1">
      <c r="A265" s="66" t="s">
        <v>7102</v>
      </c>
      <c r="B265" s="66" t="s">
        <v>7103</v>
      </c>
      <c r="C265" s="66" t="s">
        <v>7111</v>
      </c>
      <c r="D265" s="66">
        <v>2050</v>
      </c>
      <c r="E265" s="66" t="s">
        <v>7105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</row>
    <row r="266" spans="1:13" hidden="1">
      <c r="A266" s="66" t="s">
        <v>7102</v>
      </c>
      <c r="B266" s="66" t="s">
        <v>7103</v>
      </c>
      <c r="C266" s="66" t="s">
        <v>7112</v>
      </c>
      <c r="D266" s="66">
        <v>2000</v>
      </c>
      <c r="E266" s="66" t="s">
        <v>7105</v>
      </c>
      <c r="F266" s="66">
        <v>10.28614316</v>
      </c>
      <c r="G266" s="66">
        <v>0.82199999999999995</v>
      </c>
      <c r="H266" s="66">
        <v>226.45176000000001</v>
      </c>
      <c r="I266" s="66">
        <v>0</v>
      </c>
      <c r="J266" s="66">
        <v>340.0868534</v>
      </c>
      <c r="K266" s="66">
        <v>285.04374259999997</v>
      </c>
      <c r="L266" s="66">
        <v>20.33818389</v>
      </c>
      <c r="M266" s="66">
        <v>4.104740777</v>
      </c>
    </row>
    <row r="267" spans="1:13" hidden="1">
      <c r="A267" s="66" t="s">
        <v>7102</v>
      </c>
      <c r="B267" s="66" t="s">
        <v>7103</v>
      </c>
      <c r="C267" s="66" t="s">
        <v>7112</v>
      </c>
      <c r="D267" s="66">
        <v>2005</v>
      </c>
      <c r="E267" s="66" t="s">
        <v>7105</v>
      </c>
      <c r="F267" s="66">
        <v>17.656077929999999</v>
      </c>
      <c r="G267" s="66">
        <v>2.41</v>
      </c>
      <c r="H267" s="66">
        <v>348.94836749999899</v>
      </c>
      <c r="I267" s="66">
        <v>0</v>
      </c>
      <c r="J267" s="66">
        <v>497.64673489999899</v>
      </c>
      <c r="K267" s="66">
        <v>411.16272020000002</v>
      </c>
      <c r="L267" s="66">
        <v>29.676367320000001</v>
      </c>
      <c r="M267" s="66">
        <v>8.9731736350000002</v>
      </c>
    </row>
    <row r="268" spans="1:13" hidden="1">
      <c r="A268" s="66" t="s">
        <v>7102</v>
      </c>
      <c r="B268" s="66" t="s">
        <v>7103</v>
      </c>
      <c r="C268" s="66" t="s">
        <v>7112</v>
      </c>
      <c r="D268" s="66">
        <v>2010</v>
      </c>
      <c r="E268" s="66" t="s">
        <v>7105</v>
      </c>
      <c r="F268" s="66">
        <v>30.870915790000002</v>
      </c>
      <c r="G268" s="66">
        <v>5.5137029740000001</v>
      </c>
      <c r="H268" s="66">
        <v>571.22118169999999</v>
      </c>
      <c r="I268" s="66">
        <v>0</v>
      </c>
      <c r="J268" s="66">
        <v>790.28236329999902</v>
      </c>
      <c r="K268" s="66">
        <v>658.91425119999997</v>
      </c>
      <c r="L268" s="66">
        <v>47.62443202</v>
      </c>
      <c r="M268" s="66">
        <v>12.772399999999999</v>
      </c>
    </row>
    <row r="269" spans="1:13" hidden="1">
      <c r="A269" s="66" t="s">
        <v>7102</v>
      </c>
      <c r="B269" s="66" t="s">
        <v>7103</v>
      </c>
      <c r="C269" s="66" t="s">
        <v>7112</v>
      </c>
      <c r="D269" s="66">
        <v>2015</v>
      </c>
      <c r="E269" s="66" t="s">
        <v>7105</v>
      </c>
      <c r="F269" s="66">
        <v>48.872987729999998</v>
      </c>
      <c r="G269" s="66">
        <v>6.3719266640000001</v>
      </c>
      <c r="H269" s="66">
        <v>1019.2964449999999</v>
      </c>
      <c r="I269" s="66">
        <v>0</v>
      </c>
      <c r="J269" s="66">
        <v>1354.9862230000001</v>
      </c>
      <c r="K269" s="66">
        <v>1180.9539580000001</v>
      </c>
      <c r="L269" s="66">
        <v>85.374543029999998</v>
      </c>
      <c r="M269" s="66">
        <v>11.772433189999999</v>
      </c>
    </row>
    <row r="270" spans="1:13" hidden="1">
      <c r="A270" s="66" t="s">
        <v>7102</v>
      </c>
      <c r="B270" s="66" t="s">
        <v>7103</v>
      </c>
      <c r="C270" s="66" t="s">
        <v>7112</v>
      </c>
      <c r="D270" s="66">
        <v>2020</v>
      </c>
      <c r="E270" s="66" t="s">
        <v>7105</v>
      </c>
      <c r="F270" s="66">
        <v>42.867683470000003</v>
      </c>
      <c r="G270" s="66">
        <v>4.7243730369999897</v>
      </c>
      <c r="H270" s="66">
        <v>911.50263719999998</v>
      </c>
      <c r="I270" s="66">
        <v>0</v>
      </c>
      <c r="J270" s="66">
        <v>1247.5186080000001</v>
      </c>
      <c r="K270" s="66">
        <v>1043.678707</v>
      </c>
      <c r="L270" s="66">
        <v>75.474547220000005</v>
      </c>
      <c r="M270" s="66">
        <v>8.1839577190000004</v>
      </c>
    </row>
    <row r="271" spans="1:13" hidden="1">
      <c r="A271" s="66" t="s">
        <v>7102</v>
      </c>
      <c r="B271" s="66" t="s">
        <v>7103</v>
      </c>
      <c r="C271" s="66" t="s">
        <v>7112</v>
      </c>
      <c r="D271" s="66">
        <v>2025</v>
      </c>
      <c r="E271" s="66" t="s">
        <v>7105</v>
      </c>
      <c r="F271" s="66">
        <v>48.502193390000002</v>
      </c>
      <c r="G271" s="66">
        <v>6.9206717779999902</v>
      </c>
      <c r="H271" s="66">
        <v>1032.926035</v>
      </c>
      <c r="I271" s="66">
        <v>0</v>
      </c>
      <c r="J271" s="66">
        <v>1416.4654029999999</v>
      </c>
      <c r="K271" s="66">
        <v>1181.5089599999999</v>
      </c>
      <c r="L271" s="66">
        <v>85.435965519999996</v>
      </c>
      <c r="M271" s="66">
        <v>8.8890566870000001</v>
      </c>
    </row>
    <row r="272" spans="1:13" hidden="1">
      <c r="A272" s="66" t="s">
        <v>7102</v>
      </c>
      <c r="B272" s="66" t="s">
        <v>7103</v>
      </c>
      <c r="C272" s="66" t="s">
        <v>7112</v>
      </c>
      <c r="D272" s="66">
        <v>2030</v>
      </c>
      <c r="E272" s="66" t="s">
        <v>7105</v>
      </c>
      <c r="F272" s="66">
        <v>53.174098870000002</v>
      </c>
      <c r="G272" s="66">
        <v>6.2189773729999898</v>
      </c>
      <c r="H272" s="66">
        <v>1138.106037</v>
      </c>
      <c r="I272" s="66">
        <v>0</v>
      </c>
      <c r="J272" s="66">
        <v>1570.8887400000001</v>
      </c>
      <c r="K272" s="66">
        <v>1298.883943</v>
      </c>
      <c r="L272" s="66">
        <v>93.920344240000006</v>
      </c>
      <c r="M272" s="66">
        <v>9.8469132310000003</v>
      </c>
    </row>
    <row r="273" spans="1:13" hidden="1">
      <c r="A273" s="66" t="s">
        <v>7102</v>
      </c>
      <c r="B273" s="66" t="s">
        <v>7103</v>
      </c>
      <c r="C273" s="66" t="s">
        <v>7112</v>
      </c>
      <c r="D273" s="66">
        <v>2035</v>
      </c>
      <c r="E273" s="66" t="s">
        <v>7105</v>
      </c>
      <c r="F273" s="66">
        <v>56.695433819999998</v>
      </c>
      <c r="G273" s="66">
        <v>7.0145359569999997</v>
      </c>
      <c r="H273" s="66">
        <v>1223.5111359999901</v>
      </c>
      <c r="I273" s="66">
        <v>0</v>
      </c>
      <c r="J273" s="66">
        <v>1707.768939</v>
      </c>
      <c r="K273" s="66">
        <v>1391.259994</v>
      </c>
      <c r="L273" s="66">
        <v>100.602897099999</v>
      </c>
      <c r="M273" s="66">
        <v>10.888095379999999</v>
      </c>
    </row>
    <row r="274" spans="1:13" hidden="1">
      <c r="A274" s="66" t="s">
        <v>7102</v>
      </c>
      <c r="B274" s="66" t="s">
        <v>7103</v>
      </c>
      <c r="C274" s="66" t="s">
        <v>7112</v>
      </c>
      <c r="D274" s="66">
        <v>2040</v>
      </c>
      <c r="E274" s="66" t="s">
        <v>7105</v>
      </c>
      <c r="F274" s="66">
        <v>60.607818870000003</v>
      </c>
      <c r="G274" s="66">
        <v>7.4564206689999999</v>
      </c>
      <c r="H274" s="66">
        <v>1319.433953</v>
      </c>
      <c r="I274" s="66">
        <v>0</v>
      </c>
      <c r="J274" s="66">
        <v>1863.674573</v>
      </c>
      <c r="K274" s="66">
        <v>1494.585525</v>
      </c>
      <c r="L274" s="66">
        <v>108.07935430000001</v>
      </c>
      <c r="M274" s="66">
        <v>12.11402062</v>
      </c>
    </row>
    <row r="275" spans="1:13" hidden="1">
      <c r="A275" s="66" t="s">
        <v>7102</v>
      </c>
      <c r="B275" s="66" t="s">
        <v>7103</v>
      </c>
      <c r="C275" s="66" t="s">
        <v>7112</v>
      </c>
      <c r="D275" s="66">
        <v>2045</v>
      </c>
      <c r="E275" s="66" t="s">
        <v>7105</v>
      </c>
      <c r="F275" s="66">
        <v>65.050670069999995</v>
      </c>
      <c r="G275" s="66">
        <v>7.6686991079999904</v>
      </c>
      <c r="H275" s="66">
        <v>1429.04937899999</v>
      </c>
      <c r="I275" s="66">
        <v>0</v>
      </c>
      <c r="J275" s="66">
        <v>2042.98542399999</v>
      </c>
      <c r="K275" s="66">
        <v>1612.3607359999901</v>
      </c>
      <c r="L275" s="66">
        <v>116.6025247</v>
      </c>
      <c r="M275" s="66">
        <v>13.545884190000001</v>
      </c>
    </row>
    <row r="276" spans="1:13" hidden="1">
      <c r="A276" s="66" t="s">
        <v>7102</v>
      </c>
      <c r="B276" s="66" t="s">
        <v>7103</v>
      </c>
      <c r="C276" s="66" t="s">
        <v>7112</v>
      </c>
      <c r="D276" s="66">
        <v>2050</v>
      </c>
      <c r="E276" s="66" t="s">
        <v>7105</v>
      </c>
      <c r="F276" s="66">
        <v>69.457369319999998</v>
      </c>
      <c r="G276" s="66">
        <v>8.3662204019999997</v>
      </c>
      <c r="H276" s="66">
        <v>1541.8409609999901</v>
      </c>
      <c r="I276" s="66">
        <v>0</v>
      </c>
      <c r="J276" s="66">
        <v>2233.695256</v>
      </c>
      <c r="K276" s="66">
        <v>1731.736862</v>
      </c>
      <c r="L276" s="66">
        <v>125.2443131</v>
      </c>
      <c r="M276" s="66">
        <v>15.14760866</v>
      </c>
    </row>
    <row r="277" spans="1:13" hidden="1">
      <c r="A277" s="66" t="s">
        <v>7102</v>
      </c>
      <c r="B277" s="66" t="s">
        <v>7103</v>
      </c>
      <c r="C277" s="66" t="s">
        <v>7113</v>
      </c>
      <c r="D277" s="66">
        <v>2000</v>
      </c>
      <c r="E277" s="66" t="s">
        <v>7105</v>
      </c>
      <c r="F277" s="66">
        <v>2.7741431580000002</v>
      </c>
      <c r="G277" s="66">
        <v>0.13</v>
      </c>
      <c r="H277" s="66">
        <v>85.443426700000003</v>
      </c>
      <c r="I277" s="66">
        <v>0</v>
      </c>
      <c r="J277" s="66">
        <v>170.88685340000001</v>
      </c>
      <c r="K277" s="66">
        <v>100.2256797</v>
      </c>
      <c r="L277" s="66">
        <v>6.9501518239999998</v>
      </c>
      <c r="M277" s="66">
        <v>1.3047407769999999</v>
      </c>
    </row>
    <row r="278" spans="1:13" hidden="1">
      <c r="A278" s="66" t="s">
        <v>7102</v>
      </c>
      <c r="B278" s="66" t="s">
        <v>7103</v>
      </c>
      <c r="C278" s="66" t="s">
        <v>7113</v>
      </c>
      <c r="D278" s="66">
        <v>2005</v>
      </c>
      <c r="E278" s="66" t="s">
        <v>7105</v>
      </c>
      <c r="F278" s="66">
        <v>3.2010779299999998</v>
      </c>
      <c r="G278" s="66">
        <v>0.21</v>
      </c>
      <c r="H278" s="66">
        <v>99.873367470000005</v>
      </c>
      <c r="I278" s="66">
        <v>0</v>
      </c>
      <c r="J278" s="66">
        <v>199.74673490000001</v>
      </c>
      <c r="K278" s="66">
        <v>102.96303409999901</v>
      </c>
      <c r="L278" s="66">
        <v>7.3600014690000002</v>
      </c>
      <c r="M278" s="66">
        <v>4.0331736349999998</v>
      </c>
    </row>
    <row r="279" spans="1:13" hidden="1">
      <c r="A279" s="66" t="s">
        <v>7102</v>
      </c>
      <c r="B279" s="66" t="s">
        <v>7103</v>
      </c>
      <c r="C279" s="66" t="s">
        <v>7113</v>
      </c>
      <c r="D279" s="66">
        <v>2010</v>
      </c>
      <c r="E279" s="66" t="s">
        <v>7105</v>
      </c>
      <c r="F279" s="66">
        <v>4.1729157900000002</v>
      </c>
      <c r="G279" s="66">
        <v>0.39267956999999998</v>
      </c>
      <c r="H279" s="66">
        <v>131.92118170000001</v>
      </c>
      <c r="I279" s="66">
        <v>0</v>
      </c>
      <c r="J279" s="66">
        <v>263.84236329999999</v>
      </c>
      <c r="K279" s="66">
        <v>127.7279293</v>
      </c>
      <c r="L279" s="66">
        <v>9.2503352979999995</v>
      </c>
      <c r="M279" s="66">
        <v>5.1570523110000002</v>
      </c>
    </row>
    <row r="280" spans="1:13" hidden="1">
      <c r="A280" s="66" t="s">
        <v>7102</v>
      </c>
      <c r="B280" s="66" t="s">
        <v>7103</v>
      </c>
      <c r="C280" s="66" t="s">
        <v>7113</v>
      </c>
      <c r="D280" s="66">
        <v>2015</v>
      </c>
      <c r="E280" s="66" t="s">
        <v>7105</v>
      </c>
      <c r="F280" s="66">
        <v>5.2275293939999896</v>
      </c>
      <c r="G280" s="66">
        <v>0.52544163700000002</v>
      </c>
      <c r="H280" s="66">
        <v>165.18811169999901</v>
      </c>
      <c r="I280" s="66">
        <v>0</v>
      </c>
      <c r="J280" s="66">
        <v>330.37622339999899</v>
      </c>
      <c r="K280" s="66">
        <v>157.46491850000001</v>
      </c>
      <c r="L280" s="66">
        <v>11.451219419999999</v>
      </c>
      <c r="M280" s="66">
        <v>4.9330705439999996</v>
      </c>
    </row>
    <row r="281" spans="1:13" hidden="1">
      <c r="A281" s="66" t="s">
        <v>7102</v>
      </c>
      <c r="B281" s="66" t="s">
        <v>7103</v>
      </c>
      <c r="C281" s="66" t="s">
        <v>7113</v>
      </c>
      <c r="D281" s="66">
        <v>2020</v>
      </c>
      <c r="E281" s="66" t="s">
        <v>7105</v>
      </c>
      <c r="F281" s="66">
        <v>6.0449811779999996</v>
      </c>
      <c r="G281" s="66">
        <v>0.59805076299999904</v>
      </c>
      <c r="H281" s="66">
        <v>191.01930390000001</v>
      </c>
      <c r="I281" s="66">
        <v>0</v>
      </c>
      <c r="J281" s="66">
        <v>382.03860780000002</v>
      </c>
      <c r="K281" s="66">
        <v>183.31611669999899</v>
      </c>
      <c r="L281" s="66">
        <v>13.321589850000001</v>
      </c>
      <c r="M281" s="66">
        <v>4.5937218340000001</v>
      </c>
    </row>
    <row r="282" spans="1:13" hidden="1">
      <c r="A282" s="66" t="s">
        <v>7102</v>
      </c>
      <c r="B282" s="66" t="s">
        <v>7103</v>
      </c>
      <c r="C282" s="66" t="s">
        <v>7113</v>
      </c>
      <c r="D282" s="66">
        <v>2025</v>
      </c>
      <c r="E282" s="66" t="s">
        <v>7105</v>
      </c>
      <c r="F282" s="66">
        <v>6.9737381510000001</v>
      </c>
      <c r="G282" s="66">
        <v>0.75865614400000003</v>
      </c>
      <c r="H282" s="66">
        <v>220.36770139999999</v>
      </c>
      <c r="I282" s="66">
        <v>0</v>
      </c>
      <c r="J282" s="66">
        <v>440.73540279999997</v>
      </c>
      <c r="K282" s="66">
        <v>212.50169790000001</v>
      </c>
      <c r="L282" s="66">
        <v>15.434029969999999</v>
      </c>
      <c r="M282" s="66">
        <v>4.8448201180000003</v>
      </c>
    </row>
    <row r="283" spans="1:13" hidden="1">
      <c r="A283" s="66" t="s">
        <v>7102</v>
      </c>
      <c r="B283" s="66" t="s">
        <v>7103</v>
      </c>
      <c r="C283" s="66" t="s">
        <v>7113</v>
      </c>
      <c r="D283" s="66">
        <v>2030</v>
      </c>
      <c r="E283" s="66" t="s">
        <v>7105</v>
      </c>
      <c r="F283" s="66">
        <v>8.1152592099999996</v>
      </c>
      <c r="G283" s="66">
        <v>0.87268774299999996</v>
      </c>
      <c r="H283" s="66">
        <v>256.43937</v>
      </c>
      <c r="I283" s="66">
        <v>0</v>
      </c>
      <c r="J283" s="66">
        <v>512.87874009999996</v>
      </c>
      <c r="K283" s="66">
        <v>248.00830099999999</v>
      </c>
      <c r="L283" s="66">
        <v>18.006845269999999</v>
      </c>
      <c r="M283" s="66">
        <v>5.4628403270000003</v>
      </c>
    </row>
    <row r="284" spans="1:13" hidden="1">
      <c r="A284" s="66" t="s">
        <v>7102</v>
      </c>
      <c r="B284" s="66" t="s">
        <v>7103</v>
      </c>
      <c r="C284" s="66" t="s">
        <v>7113</v>
      </c>
      <c r="D284" s="66">
        <v>2035</v>
      </c>
      <c r="E284" s="66" t="s">
        <v>7105</v>
      </c>
      <c r="F284" s="66">
        <v>9.4856888230000003</v>
      </c>
      <c r="G284" s="66">
        <v>1.0202313409999999</v>
      </c>
      <c r="H284" s="66">
        <v>299.74446939999899</v>
      </c>
      <c r="I284" s="66">
        <v>0</v>
      </c>
      <c r="J284" s="66">
        <v>599.488938799999</v>
      </c>
      <c r="K284" s="66">
        <v>290.42533580000003</v>
      </c>
      <c r="L284" s="66">
        <v>21.081820019999999</v>
      </c>
      <c r="M284" s="66">
        <v>6.2941201579999904</v>
      </c>
    </row>
    <row r="285" spans="1:13" hidden="1">
      <c r="A285" s="66" t="s">
        <v>7102</v>
      </c>
      <c r="B285" s="66" t="s">
        <v>7103</v>
      </c>
      <c r="C285" s="66" t="s">
        <v>7113</v>
      </c>
      <c r="D285" s="66">
        <v>2040</v>
      </c>
      <c r="E285" s="66" t="s">
        <v>7105</v>
      </c>
      <c r="F285" s="66">
        <v>11.09402352</v>
      </c>
      <c r="G285" s="66">
        <v>1.1951305649999999</v>
      </c>
      <c r="H285" s="66">
        <v>350.56728670000001</v>
      </c>
      <c r="I285" s="66">
        <v>0</v>
      </c>
      <c r="J285" s="66">
        <v>701.13457349999999</v>
      </c>
      <c r="K285" s="66">
        <v>340.09593430000001</v>
      </c>
      <c r="L285" s="66">
        <v>24.683203049999999</v>
      </c>
      <c r="M285" s="66">
        <v>7.2951241500000004</v>
      </c>
    </row>
    <row r="286" spans="1:13" hidden="1">
      <c r="A286" s="66" t="s">
        <v>7102</v>
      </c>
      <c r="B286" s="66" t="s">
        <v>7103</v>
      </c>
      <c r="C286" s="66" t="s">
        <v>7113</v>
      </c>
      <c r="D286" s="66">
        <v>2045</v>
      </c>
      <c r="E286" s="66" t="s">
        <v>7105</v>
      </c>
      <c r="F286" s="66">
        <v>12.97744378</v>
      </c>
      <c r="G286" s="66">
        <v>1.2734466929999999</v>
      </c>
      <c r="H286" s="66">
        <v>410.0827122</v>
      </c>
      <c r="I286" s="66">
        <v>0</v>
      </c>
      <c r="J286" s="66">
        <v>820.16542440000001</v>
      </c>
      <c r="K286" s="66">
        <v>398.20968839999898</v>
      </c>
      <c r="L286" s="66">
        <v>28.896853109999999</v>
      </c>
      <c r="M286" s="66">
        <v>8.4770603159999993</v>
      </c>
    </row>
    <row r="287" spans="1:13" hidden="1">
      <c r="A287" s="66" t="s">
        <v>7102</v>
      </c>
      <c r="B287" s="66" t="s">
        <v>7103</v>
      </c>
      <c r="C287" s="66" t="s">
        <v>7113</v>
      </c>
      <c r="D287" s="66">
        <v>2050</v>
      </c>
      <c r="E287" s="66" t="s">
        <v>7105</v>
      </c>
      <c r="F287" s="66">
        <v>15.18316158</v>
      </c>
      <c r="G287" s="66">
        <v>1.597967704</v>
      </c>
      <c r="H287" s="66">
        <v>479.78262790000002</v>
      </c>
      <c r="I287" s="66">
        <v>0</v>
      </c>
      <c r="J287" s="66">
        <v>959.56525580000005</v>
      </c>
      <c r="K287" s="66">
        <v>466.25557750000002</v>
      </c>
      <c r="L287" s="66">
        <v>33.83041592</v>
      </c>
      <c r="M287" s="66">
        <v>9.8638428479999902</v>
      </c>
    </row>
    <row r="288" spans="1:13" hidden="1">
      <c r="A288" s="66" t="s">
        <v>7102</v>
      </c>
      <c r="B288" s="66" t="s">
        <v>7103</v>
      </c>
      <c r="C288" s="66" t="s">
        <v>7114</v>
      </c>
      <c r="D288" s="66">
        <v>2000</v>
      </c>
      <c r="E288" s="66" t="s">
        <v>7105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</row>
    <row r="289" spans="1:13" hidden="1">
      <c r="A289" s="66" t="s">
        <v>7102</v>
      </c>
      <c r="B289" s="66" t="s">
        <v>7103</v>
      </c>
      <c r="C289" s="66" t="s">
        <v>7114</v>
      </c>
      <c r="D289" s="66">
        <v>2005</v>
      </c>
      <c r="E289" s="66" t="s">
        <v>7105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</row>
    <row r="290" spans="1:13" hidden="1">
      <c r="A290" s="66" t="s">
        <v>7102</v>
      </c>
      <c r="B290" s="66" t="s">
        <v>7103</v>
      </c>
      <c r="C290" s="66" t="s">
        <v>7114</v>
      </c>
      <c r="D290" s="66">
        <v>2010</v>
      </c>
      <c r="E290" s="66" t="s">
        <v>7105</v>
      </c>
      <c r="F290" s="66">
        <v>0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</row>
    <row r="291" spans="1:13" hidden="1">
      <c r="A291" s="66" t="s">
        <v>7102</v>
      </c>
      <c r="B291" s="66" t="s">
        <v>7103</v>
      </c>
      <c r="C291" s="66" t="s">
        <v>7114</v>
      </c>
      <c r="D291" s="66">
        <v>2015</v>
      </c>
      <c r="E291" s="66" t="s">
        <v>7105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</row>
    <row r="292" spans="1:13" hidden="1">
      <c r="A292" s="66" t="s">
        <v>7102</v>
      </c>
      <c r="B292" s="66" t="s">
        <v>7103</v>
      </c>
      <c r="C292" s="66" t="s">
        <v>7114</v>
      </c>
      <c r="D292" s="66">
        <v>2020</v>
      </c>
      <c r="E292" s="66" t="s">
        <v>7105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6">
        <v>0</v>
      </c>
      <c r="L292" s="66">
        <v>0</v>
      </c>
      <c r="M292" s="66">
        <v>0</v>
      </c>
    </row>
    <row r="293" spans="1:13" hidden="1">
      <c r="A293" s="66" t="s">
        <v>7102</v>
      </c>
      <c r="B293" s="66" t="s">
        <v>7103</v>
      </c>
      <c r="C293" s="66" t="s">
        <v>7114</v>
      </c>
      <c r="D293" s="66">
        <v>2025</v>
      </c>
      <c r="E293" s="66" t="s">
        <v>7105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</row>
    <row r="294" spans="1:13" hidden="1">
      <c r="A294" s="66" t="s">
        <v>7102</v>
      </c>
      <c r="B294" s="66" t="s">
        <v>7103</v>
      </c>
      <c r="C294" s="66" t="s">
        <v>7114</v>
      </c>
      <c r="D294" s="66">
        <v>2030</v>
      </c>
      <c r="E294" s="66" t="s">
        <v>7105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</row>
    <row r="295" spans="1:13" hidden="1">
      <c r="A295" s="66" t="s">
        <v>7102</v>
      </c>
      <c r="B295" s="66" t="s">
        <v>7103</v>
      </c>
      <c r="C295" s="66" t="s">
        <v>7114</v>
      </c>
      <c r="D295" s="66">
        <v>2035</v>
      </c>
      <c r="E295" s="66" t="s">
        <v>7105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6">
        <v>0</v>
      </c>
      <c r="L295" s="66">
        <v>0</v>
      </c>
      <c r="M295" s="66">
        <v>0</v>
      </c>
    </row>
    <row r="296" spans="1:13" hidden="1">
      <c r="A296" s="66" t="s">
        <v>7102</v>
      </c>
      <c r="B296" s="66" t="s">
        <v>7103</v>
      </c>
      <c r="C296" s="66" t="s">
        <v>7114</v>
      </c>
      <c r="D296" s="66">
        <v>2040</v>
      </c>
      <c r="E296" s="66" t="s">
        <v>7105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6">
        <v>0</v>
      </c>
      <c r="L296" s="66">
        <v>0</v>
      </c>
      <c r="M296" s="66">
        <v>0</v>
      </c>
    </row>
    <row r="297" spans="1:13" hidden="1">
      <c r="A297" s="66" t="s">
        <v>7102</v>
      </c>
      <c r="B297" s="66" t="s">
        <v>7103</v>
      </c>
      <c r="C297" s="66" t="s">
        <v>7114</v>
      </c>
      <c r="D297" s="66">
        <v>2045</v>
      </c>
      <c r="E297" s="66" t="s">
        <v>7105</v>
      </c>
      <c r="F297" s="66">
        <v>0</v>
      </c>
      <c r="G297" s="66">
        <v>0</v>
      </c>
      <c r="H297" s="66">
        <v>0</v>
      </c>
      <c r="I297" s="66">
        <v>0</v>
      </c>
      <c r="J297" s="66">
        <v>0</v>
      </c>
      <c r="K297" s="66">
        <v>0</v>
      </c>
      <c r="L297" s="66">
        <v>0</v>
      </c>
      <c r="M297" s="66">
        <v>0</v>
      </c>
    </row>
    <row r="298" spans="1:13" hidden="1">
      <c r="A298" s="66" t="s">
        <v>7102</v>
      </c>
      <c r="B298" s="66" t="s">
        <v>7103</v>
      </c>
      <c r="C298" s="66" t="s">
        <v>7114</v>
      </c>
      <c r="D298" s="66">
        <v>2050</v>
      </c>
      <c r="E298" s="66" t="s">
        <v>7105</v>
      </c>
      <c r="F298" s="66">
        <v>0</v>
      </c>
      <c r="G298" s="66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</row>
    <row r="299" spans="1:13" hidden="1">
      <c r="A299" s="66" t="s">
        <v>7102</v>
      </c>
      <c r="B299" s="66" t="s">
        <v>7103</v>
      </c>
      <c r="C299" s="66" t="s">
        <v>7115</v>
      </c>
      <c r="D299" s="66">
        <v>2000</v>
      </c>
      <c r="E299" s="66" t="s">
        <v>7105</v>
      </c>
      <c r="F299" s="66">
        <v>0</v>
      </c>
      <c r="G299" s="66">
        <v>0</v>
      </c>
      <c r="H299" s="66">
        <v>0</v>
      </c>
      <c r="I299" s="66">
        <v>0</v>
      </c>
      <c r="J299" s="66">
        <v>0</v>
      </c>
      <c r="K299" s="66">
        <v>0</v>
      </c>
      <c r="L299" s="66">
        <v>0</v>
      </c>
      <c r="M299" s="66">
        <v>0</v>
      </c>
    </row>
    <row r="300" spans="1:13" hidden="1">
      <c r="A300" s="66" t="s">
        <v>7102</v>
      </c>
      <c r="B300" s="66" t="s">
        <v>7103</v>
      </c>
      <c r="C300" s="66" t="s">
        <v>7115</v>
      </c>
      <c r="D300" s="66">
        <v>2005</v>
      </c>
      <c r="E300" s="66" t="s">
        <v>7105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0</v>
      </c>
    </row>
    <row r="301" spans="1:13" hidden="1">
      <c r="A301" s="66" t="s">
        <v>7102</v>
      </c>
      <c r="B301" s="66" t="s">
        <v>7103</v>
      </c>
      <c r="C301" s="66" t="s">
        <v>7115</v>
      </c>
      <c r="D301" s="66">
        <v>2010</v>
      </c>
      <c r="E301" s="66" t="s">
        <v>7105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</row>
    <row r="302" spans="1:13" hidden="1">
      <c r="A302" s="66" t="s">
        <v>7102</v>
      </c>
      <c r="B302" s="66" t="s">
        <v>7103</v>
      </c>
      <c r="C302" s="66" t="s">
        <v>7115</v>
      </c>
      <c r="D302" s="66">
        <v>2015</v>
      </c>
      <c r="E302" s="66" t="s">
        <v>7105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6">
        <v>0</v>
      </c>
      <c r="L302" s="66">
        <v>0</v>
      </c>
      <c r="M302" s="66">
        <v>0</v>
      </c>
    </row>
    <row r="303" spans="1:13" hidden="1">
      <c r="A303" s="66" t="s">
        <v>7102</v>
      </c>
      <c r="B303" s="66" t="s">
        <v>7103</v>
      </c>
      <c r="C303" s="66" t="s">
        <v>7115</v>
      </c>
      <c r="D303" s="66">
        <v>2020</v>
      </c>
      <c r="E303" s="66" t="s">
        <v>7105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0</v>
      </c>
      <c r="M303" s="66">
        <v>0</v>
      </c>
    </row>
    <row r="304" spans="1:13" hidden="1">
      <c r="A304" s="66" t="s">
        <v>7102</v>
      </c>
      <c r="B304" s="66" t="s">
        <v>7103</v>
      </c>
      <c r="C304" s="66" t="s">
        <v>7115</v>
      </c>
      <c r="D304" s="66">
        <v>2025</v>
      </c>
      <c r="E304" s="66" t="s">
        <v>7105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6">
        <v>0</v>
      </c>
      <c r="L304" s="66">
        <v>0</v>
      </c>
      <c r="M304" s="66">
        <v>0</v>
      </c>
    </row>
    <row r="305" spans="1:13" hidden="1">
      <c r="A305" s="66" t="s">
        <v>7102</v>
      </c>
      <c r="B305" s="66" t="s">
        <v>7103</v>
      </c>
      <c r="C305" s="66" t="s">
        <v>7115</v>
      </c>
      <c r="D305" s="66">
        <v>2030</v>
      </c>
      <c r="E305" s="66" t="s">
        <v>7105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6">
        <v>0</v>
      </c>
      <c r="L305" s="66">
        <v>0</v>
      </c>
      <c r="M305" s="66">
        <v>0</v>
      </c>
    </row>
    <row r="306" spans="1:13" hidden="1">
      <c r="A306" s="66" t="s">
        <v>7102</v>
      </c>
      <c r="B306" s="66" t="s">
        <v>7103</v>
      </c>
      <c r="C306" s="66" t="s">
        <v>7115</v>
      </c>
      <c r="D306" s="66">
        <v>2035</v>
      </c>
      <c r="E306" s="66" t="s">
        <v>7105</v>
      </c>
      <c r="F306" s="66">
        <v>0</v>
      </c>
      <c r="G306" s="66">
        <v>0</v>
      </c>
      <c r="H306" s="66">
        <v>0</v>
      </c>
      <c r="I306" s="66">
        <v>0</v>
      </c>
      <c r="J306" s="66">
        <v>0</v>
      </c>
      <c r="K306" s="66">
        <v>0</v>
      </c>
      <c r="L306" s="66">
        <v>0</v>
      </c>
      <c r="M306" s="66">
        <v>0</v>
      </c>
    </row>
    <row r="307" spans="1:13" hidden="1">
      <c r="A307" s="66" t="s">
        <v>7102</v>
      </c>
      <c r="B307" s="66" t="s">
        <v>7103</v>
      </c>
      <c r="C307" s="66" t="s">
        <v>7115</v>
      </c>
      <c r="D307" s="66">
        <v>2040</v>
      </c>
      <c r="E307" s="66" t="s">
        <v>7105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6">
        <v>0</v>
      </c>
      <c r="L307" s="66">
        <v>0</v>
      </c>
      <c r="M307" s="66">
        <v>0</v>
      </c>
    </row>
    <row r="308" spans="1:13" hidden="1">
      <c r="A308" s="66" t="s">
        <v>7102</v>
      </c>
      <c r="B308" s="66" t="s">
        <v>7103</v>
      </c>
      <c r="C308" s="66" t="s">
        <v>7115</v>
      </c>
      <c r="D308" s="66">
        <v>2045</v>
      </c>
      <c r="E308" s="66" t="s">
        <v>7105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</row>
    <row r="309" spans="1:13" hidden="1">
      <c r="A309" s="66" t="s">
        <v>7102</v>
      </c>
      <c r="B309" s="66" t="s">
        <v>7103</v>
      </c>
      <c r="C309" s="66" t="s">
        <v>7115</v>
      </c>
      <c r="D309" s="66">
        <v>2050</v>
      </c>
      <c r="E309" s="66" t="s">
        <v>7105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6">
        <v>0</v>
      </c>
      <c r="L309" s="66">
        <v>0</v>
      </c>
      <c r="M309" s="66">
        <v>0</v>
      </c>
    </row>
    <row r="310" spans="1:13" hidden="1">
      <c r="A310" s="66" t="s">
        <v>7102</v>
      </c>
      <c r="B310" s="66" t="s">
        <v>7103</v>
      </c>
      <c r="C310" s="66" t="s">
        <v>7116</v>
      </c>
      <c r="D310" s="66">
        <v>2000</v>
      </c>
      <c r="E310" s="66" t="s">
        <v>7105</v>
      </c>
      <c r="F310" s="66">
        <v>0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0</v>
      </c>
    </row>
    <row r="311" spans="1:13" hidden="1">
      <c r="A311" s="66" t="s">
        <v>7102</v>
      </c>
      <c r="B311" s="66" t="s">
        <v>7103</v>
      </c>
      <c r="C311" s="66" t="s">
        <v>7116</v>
      </c>
      <c r="D311" s="66">
        <v>2005</v>
      </c>
      <c r="E311" s="66" t="s">
        <v>7105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6">
        <v>0</v>
      </c>
      <c r="L311" s="66">
        <v>0</v>
      </c>
      <c r="M311" s="66">
        <v>0</v>
      </c>
    </row>
    <row r="312" spans="1:13" hidden="1">
      <c r="A312" s="66" t="s">
        <v>7102</v>
      </c>
      <c r="B312" s="66" t="s">
        <v>7103</v>
      </c>
      <c r="C312" s="66" t="s">
        <v>7116</v>
      </c>
      <c r="D312" s="66">
        <v>2010</v>
      </c>
      <c r="E312" s="66" t="s">
        <v>7105</v>
      </c>
      <c r="F312" s="66">
        <v>0</v>
      </c>
      <c r="G312" s="66">
        <v>0</v>
      </c>
      <c r="H312" s="66">
        <v>0</v>
      </c>
      <c r="I312" s="66">
        <v>0</v>
      </c>
      <c r="J312" s="66">
        <v>0</v>
      </c>
      <c r="K312" s="66">
        <v>0</v>
      </c>
      <c r="L312" s="66">
        <v>0</v>
      </c>
      <c r="M312" s="66">
        <v>0</v>
      </c>
    </row>
    <row r="313" spans="1:13" hidden="1">
      <c r="A313" s="66" t="s">
        <v>7102</v>
      </c>
      <c r="B313" s="66" t="s">
        <v>7103</v>
      </c>
      <c r="C313" s="66" t="s">
        <v>7116</v>
      </c>
      <c r="D313" s="66">
        <v>2015</v>
      </c>
      <c r="E313" s="66" t="s">
        <v>7105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6">
        <v>0</v>
      </c>
      <c r="L313" s="66">
        <v>0</v>
      </c>
      <c r="M313" s="66">
        <v>0</v>
      </c>
    </row>
    <row r="314" spans="1:13" hidden="1">
      <c r="A314" s="66" t="s">
        <v>7102</v>
      </c>
      <c r="B314" s="66" t="s">
        <v>7103</v>
      </c>
      <c r="C314" s="66" t="s">
        <v>7116</v>
      </c>
      <c r="D314" s="66">
        <v>2020</v>
      </c>
      <c r="E314" s="66" t="s">
        <v>7105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0</v>
      </c>
      <c r="M314" s="66">
        <v>0</v>
      </c>
    </row>
    <row r="315" spans="1:13" hidden="1">
      <c r="A315" s="66" t="s">
        <v>7102</v>
      </c>
      <c r="B315" s="66" t="s">
        <v>7103</v>
      </c>
      <c r="C315" s="66" t="s">
        <v>7116</v>
      </c>
      <c r="D315" s="66">
        <v>2025</v>
      </c>
      <c r="E315" s="66" t="s">
        <v>7105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</row>
    <row r="316" spans="1:13" hidden="1">
      <c r="A316" s="66" t="s">
        <v>7102</v>
      </c>
      <c r="B316" s="66" t="s">
        <v>7103</v>
      </c>
      <c r="C316" s="66" t="s">
        <v>7116</v>
      </c>
      <c r="D316" s="66">
        <v>2030</v>
      </c>
      <c r="E316" s="66" t="s">
        <v>7105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6">
        <v>0</v>
      </c>
      <c r="L316" s="66">
        <v>0</v>
      </c>
      <c r="M316" s="66">
        <v>0</v>
      </c>
    </row>
    <row r="317" spans="1:13" hidden="1">
      <c r="A317" s="66" t="s">
        <v>7102</v>
      </c>
      <c r="B317" s="66" t="s">
        <v>7103</v>
      </c>
      <c r="C317" s="66" t="s">
        <v>7116</v>
      </c>
      <c r="D317" s="66">
        <v>2035</v>
      </c>
      <c r="E317" s="66" t="s">
        <v>7105</v>
      </c>
      <c r="F317" s="66">
        <v>0</v>
      </c>
      <c r="G317" s="66">
        <v>0</v>
      </c>
      <c r="H317" s="66">
        <v>0</v>
      </c>
      <c r="I317" s="66">
        <v>0</v>
      </c>
      <c r="J317" s="66">
        <v>0</v>
      </c>
      <c r="K317" s="66">
        <v>0</v>
      </c>
      <c r="L317" s="66">
        <v>0</v>
      </c>
      <c r="M317" s="66">
        <v>0</v>
      </c>
    </row>
    <row r="318" spans="1:13" hidden="1">
      <c r="A318" s="66" t="s">
        <v>7102</v>
      </c>
      <c r="B318" s="66" t="s">
        <v>7103</v>
      </c>
      <c r="C318" s="66" t="s">
        <v>7116</v>
      </c>
      <c r="D318" s="66">
        <v>2040</v>
      </c>
      <c r="E318" s="66" t="s">
        <v>7105</v>
      </c>
      <c r="F318" s="66">
        <v>0</v>
      </c>
      <c r="G318" s="66">
        <v>0</v>
      </c>
      <c r="H318" s="66">
        <v>0</v>
      </c>
      <c r="I318" s="66">
        <v>0</v>
      </c>
      <c r="J318" s="66">
        <v>0</v>
      </c>
      <c r="K318" s="66">
        <v>0</v>
      </c>
      <c r="L318" s="66">
        <v>0</v>
      </c>
      <c r="M318" s="66">
        <v>0</v>
      </c>
    </row>
    <row r="319" spans="1:13" hidden="1">
      <c r="A319" s="66" t="s">
        <v>7102</v>
      </c>
      <c r="B319" s="66" t="s">
        <v>7103</v>
      </c>
      <c r="C319" s="66" t="s">
        <v>7116</v>
      </c>
      <c r="D319" s="66">
        <v>2045</v>
      </c>
      <c r="E319" s="66" t="s">
        <v>7105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6">
        <v>0</v>
      </c>
      <c r="L319" s="66">
        <v>0</v>
      </c>
      <c r="M319" s="66">
        <v>0</v>
      </c>
    </row>
    <row r="320" spans="1:13" hidden="1">
      <c r="A320" s="66" t="s">
        <v>7102</v>
      </c>
      <c r="B320" s="66" t="s">
        <v>7103</v>
      </c>
      <c r="C320" s="66" t="s">
        <v>7116</v>
      </c>
      <c r="D320" s="66">
        <v>2050</v>
      </c>
      <c r="E320" s="66" t="s">
        <v>7105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6">
        <v>0</v>
      </c>
      <c r="L320" s="66">
        <v>0</v>
      </c>
      <c r="M320" s="66">
        <v>0</v>
      </c>
    </row>
    <row r="321" spans="1:13" hidden="1">
      <c r="A321" s="66" t="s">
        <v>7102</v>
      </c>
      <c r="B321" s="66" t="s">
        <v>7103</v>
      </c>
      <c r="C321" s="66" t="s">
        <v>7117</v>
      </c>
      <c r="D321" s="66">
        <v>2000</v>
      </c>
      <c r="E321" s="66" t="s">
        <v>7105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0</v>
      </c>
      <c r="M321" s="66">
        <v>0</v>
      </c>
    </row>
    <row r="322" spans="1:13" hidden="1">
      <c r="A322" s="66" t="s">
        <v>7102</v>
      </c>
      <c r="B322" s="66" t="s">
        <v>7103</v>
      </c>
      <c r="C322" s="66" t="s">
        <v>7117</v>
      </c>
      <c r="D322" s="66">
        <v>2005</v>
      </c>
      <c r="E322" s="66" t="s">
        <v>7105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</row>
    <row r="323" spans="1:13" hidden="1">
      <c r="A323" s="66" t="s">
        <v>7102</v>
      </c>
      <c r="B323" s="66" t="s">
        <v>7103</v>
      </c>
      <c r="C323" s="66" t="s">
        <v>7117</v>
      </c>
      <c r="D323" s="66">
        <v>2010</v>
      </c>
      <c r="E323" s="66" t="s">
        <v>7105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6">
        <v>0</v>
      </c>
      <c r="L323" s="66">
        <v>0</v>
      </c>
      <c r="M323" s="66">
        <v>0</v>
      </c>
    </row>
    <row r="324" spans="1:13" hidden="1">
      <c r="A324" s="66" t="s">
        <v>7102</v>
      </c>
      <c r="B324" s="66" t="s">
        <v>7103</v>
      </c>
      <c r="C324" s="66" t="s">
        <v>7117</v>
      </c>
      <c r="D324" s="66">
        <v>2015</v>
      </c>
      <c r="E324" s="66" t="s">
        <v>7105</v>
      </c>
      <c r="F324" s="66">
        <v>0</v>
      </c>
      <c r="G324" s="66">
        <v>0</v>
      </c>
      <c r="H324" s="66">
        <v>0</v>
      </c>
      <c r="I324" s="66">
        <v>0</v>
      </c>
      <c r="J324" s="66">
        <v>0</v>
      </c>
      <c r="K324" s="66">
        <v>0</v>
      </c>
      <c r="L324" s="66">
        <v>0</v>
      </c>
      <c r="M324" s="66">
        <v>0</v>
      </c>
    </row>
    <row r="325" spans="1:13" hidden="1">
      <c r="A325" s="66" t="s">
        <v>7102</v>
      </c>
      <c r="B325" s="66" t="s">
        <v>7103</v>
      </c>
      <c r="C325" s="66" t="s">
        <v>7117</v>
      </c>
      <c r="D325" s="66">
        <v>2020</v>
      </c>
      <c r="E325" s="66" t="s">
        <v>7105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6">
        <v>0</v>
      </c>
      <c r="L325" s="66">
        <v>0</v>
      </c>
      <c r="M325" s="66">
        <v>0</v>
      </c>
    </row>
    <row r="326" spans="1:13" hidden="1">
      <c r="A326" s="66" t="s">
        <v>7102</v>
      </c>
      <c r="B326" s="66" t="s">
        <v>7103</v>
      </c>
      <c r="C326" s="66" t="s">
        <v>7117</v>
      </c>
      <c r="D326" s="66">
        <v>2025</v>
      </c>
      <c r="E326" s="66" t="s">
        <v>7105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6">
        <v>0</v>
      </c>
      <c r="L326" s="66">
        <v>0</v>
      </c>
      <c r="M326" s="66">
        <v>0</v>
      </c>
    </row>
    <row r="327" spans="1:13" hidden="1">
      <c r="A327" s="66" t="s">
        <v>7102</v>
      </c>
      <c r="B327" s="66" t="s">
        <v>7103</v>
      </c>
      <c r="C327" s="66" t="s">
        <v>7117</v>
      </c>
      <c r="D327" s="66">
        <v>2030</v>
      </c>
      <c r="E327" s="66" t="s">
        <v>7105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6">
        <v>0</v>
      </c>
      <c r="L327" s="66">
        <v>0</v>
      </c>
      <c r="M327" s="66">
        <v>0</v>
      </c>
    </row>
    <row r="328" spans="1:13" hidden="1">
      <c r="A328" s="66" t="s">
        <v>7102</v>
      </c>
      <c r="B328" s="66" t="s">
        <v>7103</v>
      </c>
      <c r="C328" s="66" t="s">
        <v>7117</v>
      </c>
      <c r="D328" s="66">
        <v>2035</v>
      </c>
      <c r="E328" s="66" t="s">
        <v>7105</v>
      </c>
      <c r="F328" s="66">
        <v>0</v>
      </c>
      <c r="G328" s="66">
        <v>0</v>
      </c>
      <c r="H328" s="66">
        <v>0</v>
      </c>
      <c r="I328" s="66">
        <v>0</v>
      </c>
      <c r="J328" s="66">
        <v>0</v>
      </c>
      <c r="K328" s="66">
        <v>0</v>
      </c>
      <c r="L328" s="66">
        <v>0</v>
      </c>
      <c r="M328" s="66">
        <v>0</v>
      </c>
    </row>
    <row r="329" spans="1:13" hidden="1">
      <c r="A329" s="66" t="s">
        <v>7102</v>
      </c>
      <c r="B329" s="66" t="s">
        <v>7103</v>
      </c>
      <c r="C329" s="66" t="s">
        <v>7117</v>
      </c>
      <c r="D329" s="66">
        <v>2040</v>
      </c>
      <c r="E329" s="66" t="s">
        <v>7105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</row>
    <row r="330" spans="1:13" hidden="1">
      <c r="A330" s="66" t="s">
        <v>7102</v>
      </c>
      <c r="B330" s="66" t="s">
        <v>7103</v>
      </c>
      <c r="C330" s="66" t="s">
        <v>7117</v>
      </c>
      <c r="D330" s="66">
        <v>2045</v>
      </c>
      <c r="E330" s="66" t="s">
        <v>7105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0</v>
      </c>
      <c r="M330" s="66">
        <v>0</v>
      </c>
    </row>
    <row r="331" spans="1:13" hidden="1">
      <c r="A331" s="66" t="s">
        <v>7102</v>
      </c>
      <c r="B331" s="66" t="s">
        <v>7103</v>
      </c>
      <c r="C331" s="66" t="s">
        <v>7117</v>
      </c>
      <c r="D331" s="66">
        <v>2050</v>
      </c>
      <c r="E331" s="66" t="s">
        <v>7105</v>
      </c>
      <c r="F331" s="66">
        <v>0</v>
      </c>
      <c r="G331" s="66">
        <v>0</v>
      </c>
      <c r="H331" s="66">
        <v>0</v>
      </c>
      <c r="I331" s="66">
        <v>0</v>
      </c>
      <c r="J331" s="66">
        <v>0</v>
      </c>
      <c r="K331" s="66">
        <v>0</v>
      </c>
      <c r="L331" s="66">
        <v>0</v>
      </c>
      <c r="M331" s="66">
        <v>0</v>
      </c>
    </row>
    <row r="332" spans="1:13" hidden="1">
      <c r="A332" s="66" t="s">
        <v>7102</v>
      </c>
      <c r="B332" s="66" t="s">
        <v>7103</v>
      </c>
      <c r="C332" s="66" t="s">
        <v>7118</v>
      </c>
      <c r="D332" s="66">
        <v>2000</v>
      </c>
      <c r="E332" s="66" t="s">
        <v>7105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6">
        <v>0</v>
      </c>
      <c r="L332" s="66">
        <v>0</v>
      </c>
      <c r="M332" s="66">
        <v>0</v>
      </c>
    </row>
    <row r="333" spans="1:13" hidden="1">
      <c r="A333" s="66" t="s">
        <v>7102</v>
      </c>
      <c r="B333" s="66" t="s">
        <v>7103</v>
      </c>
      <c r="C333" s="66" t="s">
        <v>7118</v>
      </c>
      <c r="D333" s="66">
        <v>2005</v>
      </c>
      <c r="E333" s="66" t="s">
        <v>7105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6">
        <v>0</v>
      </c>
      <c r="L333" s="66">
        <v>0</v>
      </c>
      <c r="M333" s="66">
        <v>0</v>
      </c>
    </row>
    <row r="334" spans="1:13" hidden="1">
      <c r="A334" s="66" t="s">
        <v>7102</v>
      </c>
      <c r="B334" s="66" t="s">
        <v>7103</v>
      </c>
      <c r="C334" s="66" t="s">
        <v>7118</v>
      </c>
      <c r="D334" s="66">
        <v>2010</v>
      </c>
      <c r="E334" s="66" t="s">
        <v>7105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6">
        <v>0</v>
      </c>
      <c r="L334" s="66">
        <v>0</v>
      </c>
      <c r="M334" s="66">
        <v>0</v>
      </c>
    </row>
    <row r="335" spans="1:13" hidden="1">
      <c r="A335" s="66" t="s">
        <v>7102</v>
      </c>
      <c r="B335" s="66" t="s">
        <v>7103</v>
      </c>
      <c r="C335" s="66" t="s">
        <v>7118</v>
      </c>
      <c r="D335" s="66">
        <v>2015</v>
      </c>
      <c r="E335" s="66" t="s">
        <v>7105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6">
        <v>0</v>
      </c>
      <c r="L335" s="66">
        <v>0</v>
      </c>
      <c r="M335" s="66">
        <v>0</v>
      </c>
    </row>
    <row r="336" spans="1:13" hidden="1">
      <c r="A336" s="66" t="s">
        <v>7102</v>
      </c>
      <c r="B336" s="66" t="s">
        <v>7103</v>
      </c>
      <c r="C336" s="66" t="s">
        <v>7118</v>
      </c>
      <c r="D336" s="66">
        <v>2020</v>
      </c>
      <c r="E336" s="66" t="s">
        <v>7105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</row>
    <row r="337" spans="1:13" hidden="1">
      <c r="A337" s="66" t="s">
        <v>7102</v>
      </c>
      <c r="B337" s="66" t="s">
        <v>7103</v>
      </c>
      <c r="C337" s="66" t="s">
        <v>7118</v>
      </c>
      <c r="D337" s="66">
        <v>2025</v>
      </c>
      <c r="E337" s="66" t="s">
        <v>7105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6">
        <v>0</v>
      </c>
      <c r="L337" s="66">
        <v>0</v>
      </c>
      <c r="M337" s="66">
        <v>0</v>
      </c>
    </row>
    <row r="338" spans="1:13" hidden="1">
      <c r="A338" s="66" t="s">
        <v>7102</v>
      </c>
      <c r="B338" s="66" t="s">
        <v>7103</v>
      </c>
      <c r="C338" s="66" t="s">
        <v>7118</v>
      </c>
      <c r="D338" s="66">
        <v>2030</v>
      </c>
      <c r="E338" s="66" t="s">
        <v>7105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6">
        <v>0</v>
      </c>
      <c r="L338" s="66">
        <v>0</v>
      </c>
      <c r="M338" s="66">
        <v>0</v>
      </c>
    </row>
    <row r="339" spans="1:13" hidden="1">
      <c r="A339" s="66" t="s">
        <v>7102</v>
      </c>
      <c r="B339" s="66" t="s">
        <v>7103</v>
      </c>
      <c r="C339" s="66" t="s">
        <v>7118</v>
      </c>
      <c r="D339" s="66">
        <v>2035</v>
      </c>
      <c r="E339" s="66" t="s">
        <v>7105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6">
        <v>0</v>
      </c>
      <c r="L339" s="66">
        <v>0</v>
      </c>
      <c r="M339" s="66">
        <v>0</v>
      </c>
    </row>
    <row r="340" spans="1:13" hidden="1">
      <c r="A340" s="66" t="s">
        <v>7102</v>
      </c>
      <c r="B340" s="66" t="s">
        <v>7103</v>
      </c>
      <c r="C340" s="66" t="s">
        <v>7118</v>
      </c>
      <c r="D340" s="66">
        <v>2040</v>
      </c>
      <c r="E340" s="66" t="s">
        <v>7105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6">
        <v>0</v>
      </c>
      <c r="L340" s="66">
        <v>0</v>
      </c>
      <c r="M340" s="66">
        <v>0</v>
      </c>
    </row>
    <row r="341" spans="1:13" hidden="1">
      <c r="A341" s="66" t="s">
        <v>7102</v>
      </c>
      <c r="B341" s="66" t="s">
        <v>7103</v>
      </c>
      <c r="C341" s="66" t="s">
        <v>7118</v>
      </c>
      <c r="D341" s="66">
        <v>2045</v>
      </c>
      <c r="E341" s="66" t="s">
        <v>7105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6">
        <v>0</v>
      </c>
      <c r="L341" s="66">
        <v>0</v>
      </c>
      <c r="M341" s="66">
        <v>0</v>
      </c>
    </row>
    <row r="342" spans="1:13" hidden="1">
      <c r="A342" s="66" t="s">
        <v>7102</v>
      </c>
      <c r="B342" s="66" t="s">
        <v>7103</v>
      </c>
      <c r="C342" s="66" t="s">
        <v>7118</v>
      </c>
      <c r="D342" s="66">
        <v>2050</v>
      </c>
      <c r="E342" s="66" t="s">
        <v>7105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6">
        <v>0</v>
      </c>
      <c r="L342" s="66">
        <v>0</v>
      </c>
      <c r="M342" s="66">
        <v>0</v>
      </c>
    </row>
    <row r="343" spans="1:13" hidden="1">
      <c r="A343" s="66" t="s">
        <v>7102</v>
      </c>
      <c r="B343" s="66" t="s">
        <v>7103</v>
      </c>
      <c r="C343" s="66" t="s">
        <v>7119</v>
      </c>
      <c r="D343" s="66">
        <v>2000</v>
      </c>
      <c r="E343" s="66" t="s">
        <v>7105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</row>
    <row r="344" spans="1:13" hidden="1">
      <c r="A344" s="66" t="s">
        <v>7102</v>
      </c>
      <c r="B344" s="66" t="s">
        <v>7103</v>
      </c>
      <c r="C344" s="66" t="s">
        <v>7119</v>
      </c>
      <c r="D344" s="66">
        <v>2005</v>
      </c>
      <c r="E344" s="66" t="s">
        <v>7105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6">
        <v>0</v>
      </c>
      <c r="L344" s="66">
        <v>0</v>
      </c>
      <c r="M344" s="66">
        <v>0</v>
      </c>
    </row>
    <row r="345" spans="1:13" hidden="1">
      <c r="A345" s="66" t="s">
        <v>7102</v>
      </c>
      <c r="B345" s="66" t="s">
        <v>7103</v>
      </c>
      <c r="C345" s="66" t="s">
        <v>7119</v>
      </c>
      <c r="D345" s="66">
        <v>2010</v>
      </c>
      <c r="E345" s="66" t="s">
        <v>7105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6">
        <v>0</v>
      </c>
      <c r="L345" s="66">
        <v>0</v>
      </c>
      <c r="M345" s="66">
        <v>0</v>
      </c>
    </row>
    <row r="346" spans="1:13" hidden="1">
      <c r="A346" s="66" t="s">
        <v>7102</v>
      </c>
      <c r="B346" s="66" t="s">
        <v>7103</v>
      </c>
      <c r="C346" s="66" t="s">
        <v>7119</v>
      </c>
      <c r="D346" s="66">
        <v>2015</v>
      </c>
      <c r="E346" s="66" t="s">
        <v>7105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6">
        <v>0</v>
      </c>
      <c r="L346" s="66">
        <v>0</v>
      </c>
      <c r="M346" s="66">
        <v>0</v>
      </c>
    </row>
    <row r="347" spans="1:13" hidden="1">
      <c r="A347" s="66" t="s">
        <v>7102</v>
      </c>
      <c r="B347" s="66" t="s">
        <v>7103</v>
      </c>
      <c r="C347" s="66" t="s">
        <v>7119</v>
      </c>
      <c r="D347" s="66">
        <v>2020</v>
      </c>
      <c r="E347" s="66" t="s">
        <v>7105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6">
        <v>0</v>
      </c>
      <c r="L347" s="66">
        <v>0</v>
      </c>
      <c r="M347" s="66">
        <v>0</v>
      </c>
    </row>
    <row r="348" spans="1:13" hidden="1">
      <c r="A348" s="66" t="s">
        <v>7102</v>
      </c>
      <c r="B348" s="66" t="s">
        <v>7103</v>
      </c>
      <c r="C348" s="66" t="s">
        <v>7119</v>
      </c>
      <c r="D348" s="66">
        <v>2025</v>
      </c>
      <c r="E348" s="66" t="s">
        <v>7105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6">
        <v>0</v>
      </c>
      <c r="L348" s="66">
        <v>0</v>
      </c>
      <c r="M348" s="66">
        <v>0</v>
      </c>
    </row>
    <row r="349" spans="1:13" hidden="1">
      <c r="A349" s="66" t="s">
        <v>7102</v>
      </c>
      <c r="B349" s="66" t="s">
        <v>7103</v>
      </c>
      <c r="C349" s="66" t="s">
        <v>7119</v>
      </c>
      <c r="D349" s="66">
        <v>2030</v>
      </c>
      <c r="E349" s="66" t="s">
        <v>7105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6">
        <v>0</v>
      </c>
      <c r="L349" s="66">
        <v>0</v>
      </c>
      <c r="M349" s="66">
        <v>0</v>
      </c>
    </row>
    <row r="350" spans="1:13" hidden="1">
      <c r="A350" s="66" t="s">
        <v>7102</v>
      </c>
      <c r="B350" s="66" t="s">
        <v>7103</v>
      </c>
      <c r="C350" s="66" t="s">
        <v>7119</v>
      </c>
      <c r="D350" s="66">
        <v>2035</v>
      </c>
      <c r="E350" s="66" t="s">
        <v>7105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</row>
    <row r="351" spans="1:13" hidden="1">
      <c r="A351" s="66" t="s">
        <v>7102</v>
      </c>
      <c r="B351" s="66" t="s">
        <v>7103</v>
      </c>
      <c r="C351" s="66" t="s">
        <v>7119</v>
      </c>
      <c r="D351" s="66">
        <v>2040</v>
      </c>
      <c r="E351" s="66" t="s">
        <v>7105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6">
        <v>0</v>
      </c>
      <c r="L351" s="66">
        <v>0</v>
      </c>
      <c r="M351" s="66">
        <v>0</v>
      </c>
    </row>
    <row r="352" spans="1:13" hidden="1">
      <c r="A352" s="66" t="s">
        <v>7102</v>
      </c>
      <c r="B352" s="66" t="s">
        <v>7103</v>
      </c>
      <c r="C352" s="66" t="s">
        <v>7119</v>
      </c>
      <c r="D352" s="66">
        <v>2045</v>
      </c>
      <c r="E352" s="66" t="s">
        <v>7105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6">
        <v>0</v>
      </c>
      <c r="L352" s="66">
        <v>0</v>
      </c>
      <c r="M352" s="66">
        <v>0</v>
      </c>
    </row>
    <row r="353" spans="1:14" hidden="1">
      <c r="A353" s="66" t="s">
        <v>7102</v>
      </c>
      <c r="B353" s="66" t="s">
        <v>7103</v>
      </c>
      <c r="C353" s="66" t="s">
        <v>7119</v>
      </c>
      <c r="D353" s="66">
        <v>2050</v>
      </c>
      <c r="E353" s="66" t="s">
        <v>7105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6">
        <v>0</v>
      </c>
      <c r="L353" s="66">
        <v>0</v>
      </c>
      <c r="M353" s="66">
        <v>0</v>
      </c>
    </row>
    <row r="354" spans="1:14" hidden="1">
      <c r="A354" s="66" t="s">
        <v>7102</v>
      </c>
      <c r="B354" s="66" t="s">
        <v>7103</v>
      </c>
      <c r="C354" s="66" t="s">
        <v>7120</v>
      </c>
      <c r="D354" s="66">
        <v>2000</v>
      </c>
      <c r="E354" s="66" t="s">
        <v>7105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6">
        <v>0</v>
      </c>
      <c r="L354" s="66">
        <v>0</v>
      </c>
      <c r="M354" s="66">
        <v>0</v>
      </c>
    </row>
    <row r="355" spans="1:14" hidden="1">
      <c r="A355" s="66" t="s">
        <v>7102</v>
      </c>
      <c r="B355" s="66" t="s">
        <v>7103</v>
      </c>
      <c r="C355" s="66" t="s">
        <v>7120</v>
      </c>
      <c r="D355" s="66">
        <v>2005</v>
      </c>
      <c r="E355" s="66" t="s">
        <v>7105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6">
        <v>0</v>
      </c>
      <c r="L355" s="66">
        <v>0</v>
      </c>
      <c r="M355" s="66">
        <v>0</v>
      </c>
    </row>
    <row r="356" spans="1:14" hidden="1">
      <c r="A356" s="66" t="s">
        <v>7102</v>
      </c>
      <c r="B356" s="66" t="s">
        <v>7103</v>
      </c>
      <c r="C356" s="66" t="s">
        <v>7120</v>
      </c>
      <c r="D356" s="66">
        <v>2010</v>
      </c>
      <c r="E356" s="66" t="s">
        <v>7105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6">
        <v>0</v>
      </c>
      <c r="L356" s="66">
        <v>0</v>
      </c>
      <c r="M356" s="66">
        <v>0</v>
      </c>
    </row>
    <row r="357" spans="1:14">
      <c r="A357" s="66" t="s">
        <v>7102</v>
      </c>
      <c r="B357" s="66" t="s">
        <v>7103</v>
      </c>
      <c r="C357" s="66" t="s">
        <v>7120</v>
      </c>
      <c r="D357" s="66">
        <v>2015</v>
      </c>
      <c r="E357" s="66" t="s">
        <v>7105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 t="s">
        <v>6991</v>
      </c>
    </row>
    <row r="358" spans="1:14">
      <c r="A358" s="66" t="s">
        <v>7102</v>
      </c>
      <c r="B358" s="66" t="s">
        <v>7103</v>
      </c>
      <c r="C358" s="66" t="s">
        <v>7120</v>
      </c>
      <c r="D358" s="66">
        <v>2020</v>
      </c>
      <c r="E358" s="66" t="s">
        <v>7105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0</v>
      </c>
      <c r="N358" s="66" t="s">
        <v>6991</v>
      </c>
    </row>
    <row r="359" spans="1:14">
      <c r="A359" s="66" t="s">
        <v>7102</v>
      </c>
      <c r="B359" s="66" t="s">
        <v>7103</v>
      </c>
      <c r="C359" s="66" t="s">
        <v>7120</v>
      </c>
      <c r="D359" s="66">
        <v>2025</v>
      </c>
      <c r="E359" s="66" t="s">
        <v>7105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6">
        <v>0</v>
      </c>
      <c r="L359" s="66">
        <v>0</v>
      </c>
      <c r="M359" s="66">
        <v>0</v>
      </c>
      <c r="N359" s="66" t="s">
        <v>6991</v>
      </c>
    </row>
    <row r="360" spans="1:14">
      <c r="A360" s="66" t="s">
        <v>7102</v>
      </c>
      <c r="B360" s="66" t="s">
        <v>7103</v>
      </c>
      <c r="C360" s="66" t="s">
        <v>7120</v>
      </c>
      <c r="D360" s="66">
        <v>2030</v>
      </c>
      <c r="E360" s="66" t="s">
        <v>7105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6">
        <v>0</v>
      </c>
      <c r="L360" s="66">
        <v>0</v>
      </c>
      <c r="M360" s="66">
        <v>0</v>
      </c>
      <c r="N360" s="66" t="s">
        <v>6991</v>
      </c>
    </row>
    <row r="361" spans="1:14">
      <c r="A361" s="66" t="s">
        <v>7102</v>
      </c>
      <c r="B361" s="66" t="s">
        <v>7103</v>
      </c>
      <c r="C361" s="66" t="s">
        <v>7120</v>
      </c>
      <c r="D361" s="66">
        <v>2035</v>
      </c>
      <c r="E361" s="66" t="s">
        <v>7105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6">
        <v>0</v>
      </c>
      <c r="L361" s="66">
        <v>0</v>
      </c>
      <c r="M361" s="66">
        <v>0</v>
      </c>
      <c r="N361" s="66" t="s">
        <v>6991</v>
      </c>
    </row>
    <row r="362" spans="1:14">
      <c r="A362" s="66" t="s">
        <v>7102</v>
      </c>
      <c r="B362" s="66" t="s">
        <v>7103</v>
      </c>
      <c r="C362" s="66" t="s">
        <v>7120</v>
      </c>
      <c r="D362" s="66">
        <v>2040</v>
      </c>
      <c r="E362" s="66" t="s">
        <v>7105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6">
        <v>0</v>
      </c>
      <c r="L362" s="66">
        <v>0</v>
      </c>
      <c r="M362" s="66">
        <v>0</v>
      </c>
      <c r="N362" s="66" t="s">
        <v>6991</v>
      </c>
    </row>
    <row r="363" spans="1:14">
      <c r="A363" s="66" t="s">
        <v>7102</v>
      </c>
      <c r="B363" s="66" t="s">
        <v>7103</v>
      </c>
      <c r="C363" s="66" t="s">
        <v>7120</v>
      </c>
      <c r="D363" s="66">
        <v>2045</v>
      </c>
      <c r="E363" s="66" t="s">
        <v>7105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6">
        <v>0</v>
      </c>
      <c r="L363" s="66">
        <v>0</v>
      </c>
      <c r="M363" s="66">
        <v>0</v>
      </c>
      <c r="N363" s="66" t="s">
        <v>6991</v>
      </c>
    </row>
    <row r="364" spans="1:14">
      <c r="A364" s="66" t="s">
        <v>7102</v>
      </c>
      <c r="B364" s="66" t="s">
        <v>7103</v>
      </c>
      <c r="C364" s="66" t="s">
        <v>7120</v>
      </c>
      <c r="D364" s="66">
        <v>2050</v>
      </c>
      <c r="E364" s="66" t="s">
        <v>7105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 t="s">
        <v>6991</v>
      </c>
    </row>
    <row r="365" spans="1:14" hidden="1">
      <c r="A365" s="66" t="s">
        <v>7102</v>
      </c>
      <c r="B365" s="66" t="s">
        <v>7103</v>
      </c>
      <c r="C365" s="66" t="s">
        <v>7121</v>
      </c>
      <c r="D365" s="66">
        <v>2000</v>
      </c>
      <c r="E365" s="66" t="s">
        <v>7105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6">
        <v>0</v>
      </c>
      <c r="L365" s="66">
        <v>0</v>
      </c>
      <c r="M365" s="66">
        <v>0</v>
      </c>
    </row>
    <row r="366" spans="1:14" hidden="1">
      <c r="A366" s="66" t="s">
        <v>7102</v>
      </c>
      <c r="B366" s="66" t="s">
        <v>7103</v>
      </c>
      <c r="C366" s="66" t="s">
        <v>7121</v>
      </c>
      <c r="D366" s="66">
        <v>2005</v>
      </c>
      <c r="E366" s="66" t="s">
        <v>7105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0</v>
      </c>
      <c r="M366" s="66">
        <v>0</v>
      </c>
    </row>
    <row r="367" spans="1:14" hidden="1">
      <c r="A367" s="66" t="s">
        <v>7102</v>
      </c>
      <c r="B367" s="66" t="s">
        <v>7103</v>
      </c>
      <c r="C367" s="66" t="s">
        <v>7121</v>
      </c>
      <c r="D367" s="66">
        <v>2010</v>
      </c>
      <c r="E367" s="66" t="s">
        <v>7105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6">
        <v>0</v>
      </c>
      <c r="L367" s="66">
        <v>0</v>
      </c>
      <c r="M367" s="66">
        <v>0</v>
      </c>
    </row>
    <row r="368" spans="1:14" hidden="1">
      <c r="A368" s="66" t="s">
        <v>7102</v>
      </c>
      <c r="B368" s="66" t="s">
        <v>7103</v>
      </c>
      <c r="C368" s="66" t="s">
        <v>7121</v>
      </c>
      <c r="D368" s="66">
        <v>2015</v>
      </c>
      <c r="E368" s="66" t="s">
        <v>7105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6">
        <v>0</v>
      </c>
      <c r="L368" s="66">
        <v>0</v>
      </c>
      <c r="M368" s="66">
        <v>0</v>
      </c>
    </row>
    <row r="369" spans="1:13" hidden="1">
      <c r="A369" s="66" t="s">
        <v>7102</v>
      </c>
      <c r="B369" s="66" t="s">
        <v>7103</v>
      </c>
      <c r="C369" s="66" t="s">
        <v>7121</v>
      </c>
      <c r="D369" s="66">
        <v>2020</v>
      </c>
      <c r="E369" s="66" t="s">
        <v>7105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6">
        <v>0</v>
      </c>
      <c r="L369" s="66">
        <v>0</v>
      </c>
      <c r="M369" s="66">
        <v>0</v>
      </c>
    </row>
    <row r="370" spans="1:13" hidden="1">
      <c r="A370" s="66" t="s">
        <v>7102</v>
      </c>
      <c r="B370" s="66" t="s">
        <v>7103</v>
      </c>
      <c r="C370" s="66" t="s">
        <v>7121</v>
      </c>
      <c r="D370" s="66">
        <v>2025</v>
      </c>
      <c r="E370" s="66" t="s">
        <v>7105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6">
        <v>0</v>
      </c>
      <c r="L370" s="66">
        <v>0</v>
      </c>
      <c r="M370" s="66">
        <v>0</v>
      </c>
    </row>
    <row r="371" spans="1:13" hidden="1">
      <c r="A371" s="66" t="s">
        <v>7102</v>
      </c>
      <c r="B371" s="66" t="s">
        <v>7103</v>
      </c>
      <c r="C371" s="66" t="s">
        <v>7121</v>
      </c>
      <c r="D371" s="66">
        <v>2030</v>
      </c>
      <c r="E371" s="66" t="s">
        <v>7105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</row>
    <row r="372" spans="1:13" hidden="1">
      <c r="A372" s="66" t="s">
        <v>7102</v>
      </c>
      <c r="B372" s="66" t="s">
        <v>7103</v>
      </c>
      <c r="C372" s="66" t="s">
        <v>7121</v>
      </c>
      <c r="D372" s="66">
        <v>2035</v>
      </c>
      <c r="E372" s="66" t="s">
        <v>7105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6">
        <v>0</v>
      </c>
      <c r="L372" s="66">
        <v>0</v>
      </c>
      <c r="M372" s="66">
        <v>0</v>
      </c>
    </row>
    <row r="373" spans="1:13" hidden="1">
      <c r="A373" s="66" t="s">
        <v>7102</v>
      </c>
      <c r="B373" s="66" t="s">
        <v>7103</v>
      </c>
      <c r="C373" s="66" t="s">
        <v>7121</v>
      </c>
      <c r="D373" s="66">
        <v>2040</v>
      </c>
      <c r="E373" s="66" t="s">
        <v>7105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6">
        <v>0</v>
      </c>
      <c r="L373" s="66">
        <v>0</v>
      </c>
      <c r="M373" s="66">
        <v>0</v>
      </c>
    </row>
    <row r="374" spans="1:13" hidden="1">
      <c r="A374" s="66" t="s">
        <v>7102</v>
      </c>
      <c r="B374" s="66" t="s">
        <v>7103</v>
      </c>
      <c r="C374" s="66" t="s">
        <v>7121</v>
      </c>
      <c r="D374" s="66">
        <v>2045</v>
      </c>
      <c r="E374" s="66" t="s">
        <v>7105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6">
        <v>0</v>
      </c>
      <c r="L374" s="66">
        <v>0</v>
      </c>
      <c r="M374" s="66">
        <v>0</v>
      </c>
    </row>
    <row r="375" spans="1:13" hidden="1">
      <c r="A375" s="66" t="s">
        <v>7102</v>
      </c>
      <c r="B375" s="66" t="s">
        <v>7103</v>
      </c>
      <c r="C375" s="66" t="s">
        <v>7121</v>
      </c>
      <c r="D375" s="66">
        <v>2050</v>
      </c>
      <c r="E375" s="66" t="s">
        <v>7105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6">
        <v>0</v>
      </c>
      <c r="L375" s="66">
        <v>0</v>
      </c>
      <c r="M375" s="66">
        <v>0</v>
      </c>
    </row>
    <row r="376" spans="1:13" hidden="1">
      <c r="A376" s="66" t="s">
        <v>7102</v>
      </c>
      <c r="B376" s="66" t="s">
        <v>7103</v>
      </c>
      <c r="C376" s="66" t="s">
        <v>7104</v>
      </c>
      <c r="D376" s="66">
        <v>2000</v>
      </c>
      <c r="E376" s="66" t="s">
        <v>7122</v>
      </c>
      <c r="F376" s="66">
        <v>0</v>
      </c>
      <c r="G376" s="66">
        <v>0</v>
      </c>
      <c r="H376" s="66">
        <v>0</v>
      </c>
      <c r="I376" s="66">
        <v>0</v>
      </c>
      <c r="J376" s="66">
        <v>69.28022541</v>
      </c>
      <c r="K376" s="66">
        <v>178.81792609999999</v>
      </c>
      <c r="L376" s="66">
        <v>12.99217331</v>
      </c>
      <c r="M376" s="66">
        <v>0</v>
      </c>
    </row>
    <row r="377" spans="1:13" hidden="1">
      <c r="A377" s="66" t="s">
        <v>7102</v>
      </c>
      <c r="B377" s="66" t="s">
        <v>7103</v>
      </c>
      <c r="C377" s="66" t="s">
        <v>7104</v>
      </c>
      <c r="D377" s="66">
        <v>2005</v>
      </c>
      <c r="E377" s="66" t="s">
        <v>7122</v>
      </c>
      <c r="F377" s="66">
        <v>0</v>
      </c>
      <c r="G377" s="66">
        <v>0</v>
      </c>
      <c r="H377" s="66">
        <v>0</v>
      </c>
      <c r="I377" s="66">
        <v>0</v>
      </c>
      <c r="J377" s="66">
        <v>101</v>
      </c>
      <c r="K377" s="66">
        <v>227.27363159999999</v>
      </c>
      <c r="L377" s="66">
        <v>16.51276511</v>
      </c>
      <c r="M377" s="66">
        <v>0</v>
      </c>
    </row>
    <row r="378" spans="1:13" hidden="1">
      <c r="A378" s="66" t="s">
        <v>7102</v>
      </c>
      <c r="B378" s="66" t="s">
        <v>7103</v>
      </c>
      <c r="C378" s="66" t="s">
        <v>7104</v>
      </c>
      <c r="D378" s="66">
        <v>2010</v>
      </c>
      <c r="E378" s="66" t="s">
        <v>7122</v>
      </c>
      <c r="F378" s="66">
        <v>0</v>
      </c>
      <c r="G378" s="66">
        <v>0</v>
      </c>
      <c r="H378" s="66">
        <v>0</v>
      </c>
      <c r="I378" s="66">
        <v>0</v>
      </c>
      <c r="J378" s="66">
        <v>120.3988442</v>
      </c>
      <c r="K378" s="66">
        <v>270.925569899999</v>
      </c>
      <c r="L378" s="66">
        <v>19.68433499</v>
      </c>
      <c r="M378" s="66">
        <v>0</v>
      </c>
    </row>
    <row r="379" spans="1:13" hidden="1">
      <c r="A379" s="66" t="s">
        <v>7102</v>
      </c>
      <c r="B379" s="66" t="s">
        <v>7103</v>
      </c>
      <c r="C379" s="66" t="s">
        <v>7104</v>
      </c>
      <c r="D379" s="66">
        <v>2015</v>
      </c>
      <c r="E379" s="66" t="s">
        <v>7122</v>
      </c>
      <c r="F379" s="66">
        <v>0</v>
      </c>
      <c r="G379" s="66">
        <v>0</v>
      </c>
      <c r="H379" s="66">
        <v>0</v>
      </c>
      <c r="I379" s="66">
        <v>0</v>
      </c>
      <c r="J379" s="66">
        <v>147.2904948</v>
      </c>
      <c r="K379" s="66">
        <v>337.39166289999997</v>
      </c>
      <c r="L379" s="66">
        <v>24.51348729</v>
      </c>
      <c r="M379" s="66">
        <v>0</v>
      </c>
    </row>
    <row r="380" spans="1:13" hidden="1">
      <c r="A380" s="66" t="s">
        <v>7102</v>
      </c>
      <c r="B380" s="66" t="s">
        <v>7103</v>
      </c>
      <c r="C380" s="66" t="s">
        <v>7104</v>
      </c>
      <c r="D380" s="66">
        <v>2020</v>
      </c>
      <c r="E380" s="66" t="s">
        <v>7122</v>
      </c>
      <c r="F380" s="66">
        <v>0</v>
      </c>
      <c r="G380" s="66">
        <v>0</v>
      </c>
      <c r="H380" s="66">
        <v>0</v>
      </c>
      <c r="I380" s="66">
        <v>0</v>
      </c>
      <c r="J380" s="66">
        <v>180.9689084</v>
      </c>
      <c r="K380" s="66">
        <v>416.79482789999997</v>
      </c>
      <c r="L380" s="66">
        <v>30.282593909999999</v>
      </c>
      <c r="M380" s="66">
        <v>0</v>
      </c>
    </row>
    <row r="381" spans="1:13" hidden="1">
      <c r="A381" s="66" t="s">
        <v>7102</v>
      </c>
      <c r="B381" s="66" t="s">
        <v>7103</v>
      </c>
      <c r="C381" s="66" t="s">
        <v>7104</v>
      </c>
      <c r="D381" s="66">
        <v>2025</v>
      </c>
      <c r="E381" s="66" t="s">
        <v>7122</v>
      </c>
      <c r="F381" s="66">
        <v>0</v>
      </c>
      <c r="G381" s="66">
        <v>0</v>
      </c>
      <c r="H381" s="66">
        <v>0</v>
      </c>
      <c r="I381" s="66">
        <v>0</v>
      </c>
      <c r="J381" s="66">
        <v>226.85477220000001</v>
      </c>
      <c r="K381" s="66">
        <v>524.53959399999997</v>
      </c>
      <c r="L381" s="66">
        <v>38.110884429999999</v>
      </c>
      <c r="M381" s="66">
        <v>0</v>
      </c>
    </row>
    <row r="382" spans="1:13" hidden="1">
      <c r="A382" s="66" t="s">
        <v>7102</v>
      </c>
      <c r="B382" s="66" t="s">
        <v>7103</v>
      </c>
      <c r="C382" s="66" t="s">
        <v>7104</v>
      </c>
      <c r="D382" s="66">
        <v>2030</v>
      </c>
      <c r="E382" s="66" t="s">
        <v>7122</v>
      </c>
      <c r="F382" s="66">
        <v>0</v>
      </c>
      <c r="G382" s="66">
        <v>0</v>
      </c>
      <c r="H382" s="66">
        <v>0</v>
      </c>
      <c r="I382" s="66">
        <v>0</v>
      </c>
      <c r="J382" s="66">
        <v>299.03228419999999</v>
      </c>
      <c r="K382" s="66">
        <v>524.74328370000001</v>
      </c>
      <c r="L382" s="66">
        <v>38.125683680000002</v>
      </c>
      <c r="M382" s="66">
        <v>0</v>
      </c>
    </row>
    <row r="383" spans="1:13" hidden="1">
      <c r="A383" s="66" t="s">
        <v>7102</v>
      </c>
      <c r="B383" s="66" t="s">
        <v>7103</v>
      </c>
      <c r="C383" s="66" t="s">
        <v>7104</v>
      </c>
      <c r="D383" s="66">
        <v>2035</v>
      </c>
      <c r="E383" s="66" t="s">
        <v>7122</v>
      </c>
      <c r="F383" s="66">
        <v>0</v>
      </c>
      <c r="G383" s="66">
        <v>0</v>
      </c>
      <c r="H383" s="66">
        <v>0</v>
      </c>
      <c r="I383" s="66">
        <v>0</v>
      </c>
      <c r="J383" s="66">
        <v>379.93274480000002</v>
      </c>
      <c r="K383" s="66">
        <v>470.37393609999998</v>
      </c>
      <c r="L383" s="66">
        <v>34.175431029999999</v>
      </c>
      <c r="M383" s="66">
        <v>0</v>
      </c>
    </row>
    <row r="384" spans="1:13" hidden="1">
      <c r="A384" s="66" t="s">
        <v>7102</v>
      </c>
      <c r="B384" s="66" t="s">
        <v>7103</v>
      </c>
      <c r="C384" s="66" t="s">
        <v>7104</v>
      </c>
      <c r="D384" s="66">
        <v>2040</v>
      </c>
      <c r="E384" s="66" t="s">
        <v>7122</v>
      </c>
      <c r="F384" s="66">
        <v>0</v>
      </c>
      <c r="G384" s="66">
        <v>0</v>
      </c>
      <c r="H384" s="66">
        <v>0</v>
      </c>
      <c r="I384" s="66">
        <v>0</v>
      </c>
      <c r="J384" s="66">
        <v>503.5754857</v>
      </c>
      <c r="K384" s="66">
        <v>514.0829334</v>
      </c>
      <c r="L384" s="66">
        <v>37.351146579999998</v>
      </c>
      <c r="M384" s="66">
        <v>0</v>
      </c>
    </row>
    <row r="385" spans="1:13" hidden="1">
      <c r="A385" s="66" t="s">
        <v>7102</v>
      </c>
      <c r="B385" s="66" t="s">
        <v>7103</v>
      </c>
      <c r="C385" s="66" t="s">
        <v>7104</v>
      </c>
      <c r="D385" s="66">
        <v>2045</v>
      </c>
      <c r="E385" s="66" t="s">
        <v>7122</v>
      </c>
      <c r="F385" s="66">
        <v>0</v>
      </c>
      <c r="G385" s="66">
        <v>0</v>
      </c>
      <c r="H385" s="66">
        <v>0</v>
      </c>
      <c r="I385" s="66">
        <v>0</v>
      </c>
      <c r="J385" s="66">
        <v>645.81138320000002</v>
      </c>
      <c r="K385" s="66">
        <v>585.13374920000001</v>
      </c>
      <c r="L385" s="66">
        <v>42.513405939999998</v>
      </c>
      <c r="M385" s="66">
        <v>0</v>
      </c>
    </row>
    <row r="386" spans="1:13" hidden="1">
      <c r="A386" s="66" t="s">
        <v>7102</v>
      </c>
      <c r="B386" s="66" t="s">
        <v>7103</v>
      </c>
      <c r="C386" s="66" t="s">
        <v>7104</v>
      </c>
      <c r="D386" s="66">
        <v>2050</v>
      </c>
      <c r="E386" s="66" t="s">
        <v>7122</v>
      </c>
      <c r="F386" s="66">
        <v>0</v>
      </c>
      <c r="G386" s="66">
        <v>0</v>
      </c>
      <c r="H386" s="66">
        <v>0</v>
      </c>
      <c r="I386" s="66">
        <v>0</v>
      </c>
      <c r="J386" s="66">
        <v>799.10817799999995</v>
      </c>
      <c r="K386" s="66">
        <v>669.61828149999997</v>
      </c>
      <c r="L386" s="66">
        <v>48.651703759999997</v>
      </c>
      <c r="M386" s="66">
        <v>0</v>
      </c>
    </row>
    <row r="387" spans="1:13" hidden="1">
      <c r="A387" s="66" t="s">
        <v>7102</v>
      </c>
      <c r="B387" s="66" t="s">
        <v>7103</v>
      </c>
      <c r="C387" s="66" t="s">
        <v>7106</v>
      </c>
      <c r="D387" s="66">
        <v>2000</v>
      </c>
      <c r="E387" s="66" t="s">
        <v>7122</v>
      </c>
      <c r="F387" s="66">
        <v>0</v>
      </c>
      <c r="G387" s="66">
        <v>0</v>
      </c>
      <c r="H387" s="66">
        <v>0</v>
      </c>
      <c r="I387" s="66">
        <v>0</v>
      </c>
      <c r="J387" s="66">
        <v>177.24940789999999</v>
      </c>
      <c r="K387" s="66">
        <v>457.49521339999899</v>
      </c>
      <c r="L387" s="66">
        <v>33.239716129999998</v>
      </c>
      <c r="M387" s="66">
        <v>0</v>
      </c>
    </row>
    <row r="388" spans="1:13" hidden="1">
      <c r="A388" s="66" t="s">
        <v>7102</v>
      </c>
      <c r="B388" s="66" t="s">
        <v>7103</v>
      </c>
      <c r="C388" s="66" t="s">
        <v>7106</v>
      </c>
      <c r="D388" s="66">
        <v>2005</v>
      </c>
      <c r="E388" s="66" t="s">
        <v>7122</v>
      </c>
      <c r="F388" s="66">
        <v>0</v>
      </c>
      <c r="G388" s="66">
        <v>0</v>
      </c>
      <c r="H388" s="66">
        <v>0</v>
      </c>
      <c r="I388" s="66">
        <v>0</v>
      </c>
      <c r="J388" s="66">
        <v>298.91899999999998</v>
      </c>
      <c r="K388" s="66">
        <v>672.63769000000002</v>
      </c>
      <c r="L388" s="66">
        <v>48.871081539999999</v>
      </c>
      <c r="M388" s="66">
        <v>0</v>
      </c>
    </row>
    <row r="389" spans="1:13" hidden="1">
      <c r="A389" s="66" t="s">
        <v>7102</v>
      </c>
      <c r="B389" s="66" t="s">
        <v>7103</v>
      </c>
      <c r="C389" s="66" t="s">
        <v>7106</v>
      </c>
      <c r="D389" s="66">
        <v>2010</v>
      </c>
      <c r="E389" s="66" t="s">
        <v>7122</v>
      </c>
      <c r="F389" s="66">
        <v>0</v>
      </c>
      <c r="G389" s="66">
        <v>0</v>
      </c>
      <c r="H389" s="66">
        <v>0</v>
      </c>
      <c r="I389" s="66">
        <v>0</v>
      </c>
      <c r="J389" s="66">
        <v>239.10379839999999</v>
      </c>
      <c r="K389" s="66">
        <v>538.03949109999996</v>
      </c>
      <c r="L389" s="66">
        <v>39.091731299999999</v>
      </c>
      <c r="M389" s="66">
        <v>0</v>
      </c>
    </row>
    <row r="390" spans="1:13" hidden="1">
      <c r="A390" s="66" t="s">
        <v>7102</v>
      </c>
      <c r="B390" s="66" t="s">
        <v>7103</v>
      </c>
      <c r="C390" s="66" t="s">
        <v>7106</v>
      </c>
      <c r="D390" s="66">
        <v>2015</v>
      </c>
      <c r="E390" s="66" t="s">
        <v>7122</v>
      </c>
      <c r="F390" s="66">
        <v>0</v>
      </c>
      <c r="G390" s="66">
        <v>0</v>
      </c>
      <c r="H390" s="66">
        <v>0</v>
      </c>
      <c r="I390" s="66">
        <v>0</v>
      </c>
      <c r="J390" s="66">
        <v>265.70697139999999</v>
      </c>
      <c r="K390" s="66">
        <v>592.28551839999898</v>
      </c>
      <c r="L390" s="66">
        <v>43.033023999999997</v>
      </c>
      <c r="M390" s="66">
        <v>0</v>
      </c>
    </row>
    <row r="391" spans="1:13" hidden="1">
      <c r="A391" s="66" t="s">
        <v>7102</v>
      </c>
      <c r="B391" s="66" t="s">
        <v>7103</v>
      </c>
      <c r="C391" s="66" t="s">
        <v>7106</v>
      </c>
      <c r="D391" s="66">
        <v>2020</v>
      </c>
      <c r="E391" s="66" t="s">
        <v>7122</v>
      </c>
      <c r="F391" s="66">
        <v>0</v>
      </c>
      <c r="G391" s="66">
        <v>0</v>
      </c>
      <c r="H391" s="66">
        <v>0</v>
      </c>
      <c r="I391" s="66">
        <v>0</v>
      </c>
      <c r="J391" s="66">
        <v>332.08031689999899</v>
      </c>
      <c r="K391" s="66">
        <v>729.36145999999997</v>
      </c>
      <c r="L391" s="66">
        <v>52.992396810000002</v>
      </c>
      <c r="M391" s="66">
        <v>0</v>
      </c>
    </row>
    <row r="392" spans="1:13" hidden="1">
      <c r="A392" s="66" t="s">
        <v>7102</v>
      </c>
      <c r="B392" s="66" t="s">
        <v>7103</v>
      </c>
      <c r="C392" s="66" t="s">
        <v>7106</v>
      </c>
      <c r="D392" s="66">
        <v>2025</v>
      </c>
      <c r="E392" s="66" t="s">
        <v>7122</v>
      </c>
      <c r="F392" s="66">
        <v>0</v>
      </c>
      <c r="G392" s="66">
        <v>0</v>
      </c>
      <c r="H392" s="66">
        <v>0</v>
      </c>
      <c r="I392" s="66">
        <v>0</v>
      </c>
      <c r="J392" s="66">
        <v>430.1499177</v>
      </c>
      <c r="K392" s="66">
        <v>934.83279210000001</v>
      </c>
      <c r="L392" s="66">
        <v>67.921096719999994</v>
      </c>
      <c r="M392" s="66">
        <v>0</v>
      </c>
    </row>
    <row r="393" spans="1:13" hidden="1">
      <c r="A393" s="66" t="s">
        <v>7102</v>
      </c>
      <c r="B393" s="66" t="s">
        <v>7103</v>
      </c>
      <c r="C393" s="66" t="s">
        <v>7106</v>
      </c>
      <c r="D393" s="66">
        <v>2030</v>
      </c>
      <c r="E393" s="66" t="s">
        <v>7122</v>
      </c>
      <c r="F393" s="66">
        <v>0</v>
      </c>
      <c r="G393" s="66">
        <v>0</v>
      </c>
      <c r="H393" s="66">
        <v>0</v>
      </c>
      <c r="I393" s="66">
        <v>0</v>
      </c>
      <c r="J393" s="66">
        <v>589.80753689999995</v>
      </c>
      <c r="K393" s="66">
        <v>956.37876689999996</v>
      </c>
      <c r="L393" s="66">
        <v>69.486538429999996</v>
      </c>
      <c r="M393" s="66">
        <v>0</v>
      </c>
    </row>
    <row r="394" spans="1:13" hidden="1">
      <c r="A394" s="66" t="s">
        <v>7102</v>
      </c>
      <c r="B394" s="66" t="s">
        <v>7103</v>
      </c>
      <c r="C394" s="66" t="s">
        <v>7106</v>
      </c>
      <c r="D394" s="66">
        <v>2035</v>
      </c>
      <c r="E394" s="66" t="s">
        <v>7122</v>
      </c>
      <c r="F394" s="66">
        <v>0</v>
      </c>
      <c r="G394" s="66">
        <v>0</v>
      </c>
      <c r="H394" s="66">
        <v>0</v>
      </c>
      <c r="I394" s="66">
        <v>0</v>
      </c>
      <c r="J394" s="66">
        <v>785.56285860000003</v>
      </c>
      <c r="K394" s="66">
        <v>889.74958879999997</v>
      </c>
      <c r="L394" s="66">
        <v>64.64553703</v>
      </c>
      <c r="M394" s="66">
        <v>0</v>
      </c>
    </row>
    <row r="395" spans="1:13" hidden="1">
      <c r="A395" s="66" t="s">
        <v>7102</v>
      </c>
      <c r="B395" s="66" t="s">
        <v>7103</v>
      </c>
      <c r="C395" s="66" t="s">
        <v>7106</v>
      </c>
      <c r="D395" s="66">
        <v>2040</v>
      </c>
      <c r="E395" s="66" t="s">
        <v>7122</v>
      </c>
      <c r="F395" s="66">
        <v>0</v>
      </c>
      <c r="G395" s="66">
        <v>0</v>
      </c>
      <c r="H395" s="66">
        <v>0</v>
      </c>
      <c r="I395" s="66">
        <v>0</v>
      </c>
      <c r="J395" s="66">
        <v>1130.655068</v>
      </c>
      <c r="K395" s="66">
        <v>1051.5689669999999</v>
      </c>
      <c r="L395" s="66">
        <v>76.402665900000002</v>
      </c>
      <c r="M395" s="66">
        <v>0</v>
      </c>
    </row>
    <row r="396" spans="1:13" hidden="1">
      <c r="A396" s="66" t="s">
        <v>7102</v>
      </c>
      <c r="B396" s="66" t="s">
        <v>7103</v>
      </c>
      <c r="C396" s="66" t="s">
        <v>7106</v>
      </c>
      <c r="D396" s="66">
        <v>2045</v>
      </c>
      <c r="E396" s="66" t="s">
        <v>7122</v>
      </c>
      <c r="F396" s="66">
        <v>0</v>
      </c>
      <c r="G396" s="66">
        <v>0</v>
      </c>
      <c r="H396" s="66">
        <v>0</v>
      </c>
      <c r="I396" s="66">
        <v>0</v>
      </c>
      <c r="J396" s="66">
        <v>1561.3489500000001</v>
      </c>
      <c r="K396" s="66">
        <v>1285.9789699999999</v>
      </c>
      <c r="L396" s="66">
        <v>93.433930380000007</v>
      </c>
      <c r="M396" s="66">
        <v>0</v>
      </c>
    </row>
    <row r="397" spans="1:13" hidden="1">
      <c r="A397" s="66" t="s">
        <v>7102</v>
      </c>
      <c r="B397" s="66" t="s">
        <v>7103</v>
      </c>
      <c r="C397" s="66" t="s">
        <v>7106</v>
      </c>
      <c r="D397" s="66">
        <v>2050</v>
      </c>
      <c r="E397" s="66" t="s">
        <v>7122</v>
      </c>
      <c r="F397" s="66">
        <v>0</v>
      </c>
      <c r="G397" s="66">
        <v>0</v>
      </c>
      <c r="H397" s="66">
        <v>0</v>
      </c>
      <c r="I397" s="66">
        <v>0</v>
      </c>
      <c r="J397" s="66">
        <v>2064.7697399999902</v>
      </c>
      <c r="K397" s="66">
        <v>1570.770471</v>
      </c>
      <c r="L397" s="66">
        <v>114.12570669999999</v>
      </c>
      <c r="M397" s="66">
        <v>0</v>
      </c>
    </row>
    <row r="398" spans="1:13" hidden="1">
      <c r="A398" s="66" t="s">
        <v>7102</v>
      </c>
      <c r="B398" s="66" t="s">
        <v>7103</v>
      </c>
      <c r="C398" s="66" t="s">
        <v>7107</v>
      </c>
      <c r="D398" s="66">
        <v>2000</v>
      </c>
      <c r="E398" s="66" t="s">
        <v>7122</v>
      </c>
      <c r="F398" s="66">
        <v>0</v>
      </c>
      <c r="G398" s="66">
        <v>0</v>
      </c>
      <c r="H398" s="66">
        <v>0</v>
      </c>
      <c r="I398" s="66">
        <v>0</v>
      </c>
      <c r="J398" s="66">
        <v>29.691525179999999</v>
      </c>
      <c r="K398" s="66">
        <v>76.636254019999996</v>
      </c>
      <c r="L398" s="66">
        <v>5.5680742759999999</v>
      </c>
      <c r="M398" s="66">
        <v>0</v>
      </c>
    </row>
    <row r="399" spans="1:13" hidden="1">
      <c r="A399" s="66" t="s">
        <v>7102</v>
      </c>
      <c r="B399" s="66" t="s">
        <v>7103</v>
      </c>
      <c r="C399" s="66" t="s">
        <v>7107</v>
      </c>
      <c r="D399" s="66">
        <v>2005</v>
      </c>
      <c r="E399" s="66" t="s">
        <v>7122</v>
      </c>
      <c r="F399" s="66">
        <v>0</v>
      </c>
      <c r="G399" s="66">
        <v>0</v>
      </c>
      <c r="H399" s="66">
        <v>0</v>
      </c>
      <c r="I399" s="66">
        <v>0</v>
      </c>
      <c r="J399" s="66">
        <v>40</v>
      </c>
      <c r="K399" s="66">
        <v>90.009359059999994</v>
      </c>
      <c r="L399" s="66">
        <v>6.5397089560000001</v>
      </c>
      <c r="M399" s="66">
        <v>0</v>
      </c>
    </row>
    <row r="400" spans="1:13" hidden="1">
      <c r="A400" s="66" t="s">
        <v>7102</v>
      </c>
      <c r="B400" s="66" t="s">
        <v>7103</v>
      </c>
      <c r="C400" s="66" t="s">
        <v>7107</v>
      </c>
      <c r="D400" s="66">
        <v>2010</v>
      </c>
      <c r="E400" s="66" t="s">
        <v>7122</v>
      </c>
      <c r="F400" s="66">
        <v>0</v>
      </c>
      <c r="G400" s="66">
        <v>0</v>
      </c>
      <c r="H400" s="66">
        <v>0</v>
      </c>
      <c r="I400" s="66">
        <v>0</v>
      </c>
      <c r="J400" s="66">
        <v>39.777395079999998</v>
      </c>
      <c r="K400" s="66">
        <v>89.508445910000006</v>
      </c>
      <c r="L400" s="66">
        <v>6.503314671</v>
      </c>
      <c r="M400" s="66">
        <v>0</v>
      </c>
    </row>
    <row r="401" spans="1:13" hidden="1">
      <c r="A401" s="66" t="s">
        <v>7102</v>
      </c>
      <c r="B401" s="66" t="s">
        <v>7103</v>
      </c>
      <c r="C401" s="66" t="s">
        <v>7107</v>
      </c>
      <c r="D401" s="66">
        <v>2015</v>
      </c>
      <c r="E401" s="66" t="s">
        <v>7122</v>
      </c>
      <c r="F401" s="66">
        <v>0</v>
      </c>
      <c r="G401" s="66">
        <v>0</v>
      </c>
      <c r="H401" s="66">
        <v>0</v>
      </c>
      <c r="I401" s="66">
        <v>0</v>
      </c>
      <c r="J401" s="66">
        <v>47.374759249999997</v>
      </c>
      <c r="K401" s="66">
        <v>105.6027386</v>
      </c>
      <c r="L401" s="66">
        <v>7.6726596269999998</v>
      </c>
      <c r="M401" s="66">
        <v>0</v>
      </c>
    </row>
    <row r="402" spans="1:13" hidden="1">
      <c r="A402" s="66" t="s">
        <v>7102</v>
      </c>
      <c r="B402" s="66" t="s">
        <v>7103</v>
      </c>
      <c r="C402" s="66" t="s">
        <v>7107</v>
      </c>
      <c r="D402" s="66">
        <v>2020</v>
      </c>
      <c r="E402" s="66" t="s">
        <v>7122</v>
      </c>
      <c r="F402" s="66">
        <v>0</v>
      </c>
      <c r="G402" s="66">
        <v>0</v>
      </c>
      <c r="H402" s="66">
        <v>0</v>
      </c>
      <c r="I402" s="66">
        <v>0</v>
      </c>
      <c r="J402" s="66">
        <v>53.125709200000003</v>
      </c>
      <c r="K402" s="66">
        <v>116.6821484</v>
      </c>
      <c r="L402" s="66">
        <v>8.4776438709999997</v>
      </c>
      <c r="M402" s="66">
        <v>0</v>
      </c>
    </row>
    <row r="403" spans="1:13" hidden="1">
      <c r="A403" s="66" t="s">
        <v>7102</v>
      </c>
      <c r="B403" s="66" t="s">
        <v>7103</v>
      </c>
      <c r="C403" s="66" t="s">
        <v>7107</v>
      </c>
      <c r="D403" s="66">
        <v>2025</v>
      </c>
      <c r="E403" s="66" t="s">
        <v>7122</v>
      </c>
      <c r="F403" s="66">
        <v>0</v>
      </c>
      <c r="G403" s="66">
        <v>0</v>
      </c>
      <c r="H403" s="66">
        <v>0</v>
      </c>
      <c r="I403" s="66">
        <v>0</v>
      </c>
      <c r="J403" s="66">
        <v>61.184208640000001</v>
      </c>
      <c r="K403" s="66">
        <v>132.96993040000001</v>
      </c>
      <c r="L403" s="66">
        <v>9.6610469559999999</v>
      </c>
      <c r="M403" s="66">
        <v>0</v>
      </c>
    </row>
    <row r="404" spans="1:13" hidden="1">
      <c r="A404" s="66" t="s">
        <v>7102</v>
      </c>
      <c r="B404" s="66" t="s">
        <v>7103</v>
      </c>
      <c r="C404" s="66" t="s">
        <v>7107</v>
      </c>
      <c r="D404" s="66">
        <v>2030</v>
      </c>
      <c r="E404" s="66" t="s">
        <v>7122</v>
      </c>
      <c r="F404" s="66">
        <v>0</v>
      </c>
      <c r="G404" s="66">
        <v>0</v>
      </c>
      <c r="H404" s="66">
        <v>0</v>
      </c>
      <c r="I404" s="66">
        <v>0</v>
      </c>
      <c r="J404" s="66">
        <v>75.451109829999993</v>
      </c>
      <c r="K404" s="66">
        <v>122.34472239999999</v>
      </c>
      <c r="L404" s="66">
        <v>8.8890631510000002</v>
      </c>
      <c r="M404" s="66">
        <v>0</v>
      </c>
    </row>
    <row r="405" spans="1:13" hidden="1">
      <c r="A405" s="66" t="s">
        <v>7102</v>
      </c>
      <c r="B405" s="66" t="s">
        <v>7103</v>
      </c>
      <c r="C405" s="66" t="s">
        <v>7107</v>
      </c>
      <c r="D405" s="66">
        <v>2035</v>
      </c>
      <c r="E405" s="66" t="s">
        <v>7122</v>
      </c>
      <c r="F405" s="66">
        <v>0</v>
      </c>
      <c r="G405" s="66">
        <v>0</v>
      </c>
      <c r="H405" s="66">
        <v>0</v>
      </c>
      <c r="I405" s="66">
        <v>0</v>
      </c>
      <c r="J405" s="66">
        <v>91.590459249999995</v>
      </c>
      <c r="K405" s="66">
        <v>103.7378137</v>
      </c>
      <c r="L405" s="66">
        <v>7.5371618710000003</v>
      </c>
      <c r="M405" s="66">
        <v>0</v>
      </c>
    </row>
    <row r="406" spans="1:13" hidden="1">
      <c r="A406" s="66" t="s">
        <v>7102</v>
      </c>
      <c r="B406" s="66" t="s">
        <v>7103</v>
      </c>
      <c r="C406" s="66" t="s">
        <v>7107</v>
      </c>
      <c r="D406" s="66">
        <v>2040</v>
      </c>
      <c r="E406" s="66" t="s">
        <v>7122</v>
      </c>
      <c r="F406" s="66">
        <v>0</v>
      </c>
      <c r="G406" s="66">
        <v>0</v>
      </c>
      <c r="H406" s="66">
        <v>0</v>
      </c>
      <c r="I406" s="66">
        <v>0</v>
      </c>
      <c r="J406" s="66">
        <v>121.2643485</v>
      </c>
      <c r="K406" s="66">
        <v>112.7822527</v>
      </c>
      <c r="L406" s="66">
        <v>8.1942935239999901</v>
      </c>
      <c r="M406" s="66">
        <v>0</v>
      </c>
    </row>
    <row r="407" spans="1:13" hidden="1">
      <c r="A407" s="66" t="s">
        <v>7102</v>
      </c>
      <c r="B407" s="66" t="s">
        <v>7103</v>
      </c>
      <c r="C407" s="66" t="s">
        <v>7107</v>
      </c>
      <c r="D407" s="66">
        <v>2045</v>
      </c>
      <c r="E407" s="66" t="s">
        <v>7122</v>
      </c>
      <c r="F407" s="66">
        <v>0</v>
      </c>
      <c r="G407" s="66">
        <v>0</v>
      </c>
      <c r="H407" s="66">
        <v>0</v>
      </c>
      <c r="I407" s="66">
        <v>0</v>
      </c>
      <c r="J407" s="66">
        <v>155.942890099999</v>
      </c>
      <c r="K407" s="66">
        <v>128.4397553</v>
      </c>
      <c r="L407" s="66">
        <v>9.3319031139999993</v>
      </c>
      <c r="M407" s="66">
        <v>0</v>
      </c>
    </row>
    <row r="408" spans="1:13" hidden="1">
      <c r="A408" s="66" t="s">
        <v>7102</v>
      </c>
      <c r="B408" s="66" t="s">
        <v>7103</v>
      </c>
      <c r="C408" s="66" t="s">
        <v>7107</v>
      </c>
      <c r="D408" s="66">
        <v>2050</v>
      </c>
      <c r="E408" s="66" t="s">
        <v>7122</v>
      </c>
      <c r="F408" s="66">
        <v>0</v>
      </c>
      <c r="G408" s="66">
        <v>0</v>
      </c>
      <c r="H408" s="66">
        <v>0</v>
      </c>
      <c r="I408" s="66">
        <v>0</v>
      </c>
      <c r="J408" s="66">
        <v>193.13534659999999</v>
      </c>
      <c r="K408" s="66">
        <v>146.9274241</v>
      </c>
      <c r="L408" s="66">
        <v>10.67514091</v>
      </c>
      <c r="M408" s="66">
        <v>0</v>
      </c>
    </row>
    <row r="409" spans="1:13" hidden="1">
      <c r="A409" s="66" t="s">
        <v>7102</v>
      </c>
      <c r="B409" s="66" t="s">
        <v>7103</v>
      </c>
      <c r="C409" s="66" t="s">
        <v>7108</v>
      </c>
      <c r="D409" s="66">
        <v>2000</v>
      </c>
      <c r="E409" s="66" t="s">
        <v>7122</v>
      </c>
      <c r="F409" s="66">
        <v>0</v>
      </c>
      <c r="G409" s="66">
        <v>0</v>
      </c>
      <c r="H409" s="66">
        <v>0</v>
      </c>
      <c r="I409" s="66">
        <v>0</v>
      </c>
      <c r="J409" s="66">
        <v>89.974318719999999</v>
      </c>
      <c r="K409" s="66">
        <v>232.23107279999999</v>
      </c>
      <c r="L409" s="66">
        <v>16.872952349999998</v>
      </c>
      <c r="M409" s="66">
        <v>0</v>
      </c>
    </row>
    <row r="410" spans="1:13" hidden="1">
      <c r="A410" s="66" t="s">
        <v>7102</v>
      </c>
      <c r="B410" s="66" t="s">
        <v>7103</v>
      </c>
      <c r="C410" s="66" t="s">
        <v>7108</v>
      </c>
      <c r="D410" s="66">
        <v>2005</v>
      </c>
      <c r="E410" s="66" t="s">
        <v>7122</v>
      </c>
      <c r="F410" s="66">
        <v>0</v>
      </c>
      <c r="G410" s="66">
        <v>0</v>
      </c>
      <c r="H410" s="66">
        <v>0</v>
      </c>
      <c r="I410" s="66">
        <v>0</v>
      </c>
      <c r="J410" s="66">
        <v>92.146915590000006</v>
      </c>
      <c r="K410" s="66">
        <v>207.3521203</v>
      </c>
      <c r="L410" s="66">
        <v>15.06535023</v>
      </c>
      <c r="M410" s="66">
        <v>0</v>
      </c>
    </row>
    <row r="411" spans="1:13" hidden="1">
      <c r="A411" s="66" t="s">
        <v>7102</v>
      </c>
      <c r="B411" s="66" t="s">
        <v>7103</v>
      </c>
      <c r="C411" s="66" t="s">
        <v>7108</v>
      </c>
      <c r="D411" s="66">
        <v>2010</v>
      </c>
      <c r="E411" s="66" t="s">
        <v>7122</v>
      </c>
      <c r="F411" s="66">
        <v>0</v>
      </c>
      <c r="G411" s="66">
        <v>0</v>
      </c>
      <c r="H411" s="66">
        <v>0</v>
      </c>
      <c r="I411" s="66">
        <v>0</v>
      </c>
      <c r="J411" s="66">
        <v>94.319512459999999</v>
      </c>
      <c r="K411" s="66">
        <v>212.24097159999999</v>
      </c>
      <c r="L411" s="66">
        <v>15.42055401</v>
      </c>
      <c r="M411" s="66">
        <v>0</v>
      </c>
    </row>
    <row r="412" spans="1:13" hidden="1">
      <c r="A412" s="66" t="s">
        <v>7102</v>
      </c>
      <c r="B412" s="66" t="s">
        <v>7103</v>
      </c>
      <c r="C412" s="66" t="s">
        <v>7108</v>
      </c>
      <c r="D412" s="66">
        <v>2015</v>
      </c>
      <c r="E412" s="66" t="s">
        <v>7122</v>
      </c>
      <c r="F412" s="66">
        <v>0</v>
      </c>
      <c r="G412" s="66">
        <v>0</v>
      </c>
      <c r="H412" s="66">
        <v>0</v>
      </c>
      <c r="I412" s="66">
        <v>0</v>
      </c>
      <c r="J412" s="66">
        <v>110.13285819999901</v>
      </c>
      <c r="K412" s="66">
        <v>256.9129537</v>
      </c>
      <c r="L412" s="66">
        <v>18.666236059999999</v>
      </c>
      <c r="M412" s="66">
        <v>0</v>
      </c>
    </row>
    <row r="413" spans="1:13" hidden="1">
      <c r="A413" s="66" t="s">
        <v>7102</v>
      </c>
      <c r="B413" s="66" t="s">
        <v>7103</v>
      </c>
      <c r="C413" s="66" t="s">
        <v>7108</v>
      </c>
      <c r="D413" s="66">
        <v>2020</v>
      </c>
      <c r="E413" s="66" t="s">
        <v>7122</v>
      </c>
      <c r="F413" s="66">
        <v>0</v>
      </c>
      <c r="G413" s="66">
        <v>0</v>
      </c>
      <c r="H413" s="66">
        <v>0</v>
      </c>
      <c r="I413" s="66">
        <v>0</v>
      </c>
      <c r="J413" s="66">
        <v>137.1226303</v>
      </c>
      <c r="K413" s="66">
        <v>326.17470459999998</v>
      </c>
      <c r="L413" s="66">
        <v>23.698509340000001</v>
      </c>
      <c r="M413" s="66">
        <v>0</v>
      </c>
    </row>
    <row r="414" spans="1:13" hidden="1">
      <c r="A414" s="66" t="s">
        <v>7102</v>
      </c>
      <c r="B414" s="66" t="s">
        <v>7103</v>
      </c>
      <c r="C414" s="66" t="s">
        <v>7108</v>
      </c>
      <c r="D414" s="66">
        <v>2025</v>
      </c>
      <c r="E414" s="66" t="s">
        <v>7122</v>
      </c>
      <c r="F414" s="66">
        <v>0</v>
      </c>
      <c r="G414" s="66">
        <v>0</v>
      </c>
      <c r="H414" s="66">
        <v>0</v>
      </c>
      <c r="I414" s="66">
        <v>0</v>
      </c>
      <c r="J414" s="66">
        <v>171.76306259999899</v>
      </c>
      <c r="K414" s="66">
        <v>414.47257169999898</v>
      </c>
      <c r="L414" s="66">
        <v>30.113868350000001</v>
      </c>
      <c r="M414" s="66">
        <v>0</v>
      </c>
    </row>
    <row r="415" spans="1:13" hidden="1">
      <c r="A415" s="66" t="s">
        <v>7102</v>
      </c>
      <c r="B415" s="66" t="s">
        <v>7103</v>
      </c>
      <c r="C415" s="66" t="s">
        <v>7108</v>
      </c>
      <c r="D415" s="66">
        <v>2030</v>
      </c>
      <c r="E415" s="66" t="s">
        <v>7122</v>
      </c>
      <c r="F415" s="66">
        <v>0</v>
      </c>
      <c r="G415" s="66">
        <v>0</v>
      </c>
      <c r="H415" s="66">
        <v>0</v>
      </c>
      <c r="I415" s="66">
        <v>0</v>
      </c>
      <c r="J415" s="66">
        <v>219.9529086</v>
      </c>
      <c r="K415" s="66">
        <v>407.88545570000002</v>
      </c>
      <c r="L415" s="66">
        <v>29.635275660000001</v>
      </c>
      <c r="M415" s="66">
        <v>0</v>
      </c>
    </row>
    <row r="416" spans="1:13" hidden="1">
      <c r="A416" s="66" t="s">
        <v>7102</v>
      </c>
      <c r="B416" s="66" t="s">
        <v>7103</v>
      </c>
      <c r="C416" s="66" t="s">
        <v>7108</v>
      </c>
      <c r="D416" s="66">
        <v>2035</v>
      </c>
      <c r="E416" s="66" t="s">
        <v>7122</v>
      </c>
      <c r="F416" s="66">
        <v>0</v>
      </c>
      <c r="G416" s="66">
        <v>0</v>
      </c>
      <c r="H416" s="66">
        <v>0</v>
      </c>
      <c r="I416" s="66">
        <v>0</v>
      </c>
      <c r="J416" s="66">
        <v>270.60266250000001</v>
      </c>
      <c r="K416" s="66">
        <v>356.71442100000002</v>
      </c>
      <c r="L416" s="66">
        <v>25.917399240000002</v>
      </c>
      <c r="M416" s="66">
        <v>0</v>
      </c>
    </row>
    <row r="417" spans="1:13" hidden="1">
      <c r="A417" s="66" t="s">
        <v>7102</v>
      </c>
      <c r="B417" s="66" t="s">
        <v>7103</v>
      </c>
      <c r="C417" s="66" t="s">
        <v>7108</v>
      </c>
      <c r="D417" s="66">
        <v>2040</v>
      </c>
      <c r="E417" s="66" t="s">
        <v>7122</v>
      </c>
      <c r="F417" s="66">
        <v>0</v>
      </c>
      <c r="G417" s="66">
        <v>0</v>
      </c>
      <c r="H417" s="66">
        <v>0</v>
      </c>
      <c r="I417" s="66">
        <v>0</v>
      </c>
      <c r="J417" s="66">
        <v>349.13240569999999</v>
      </c>
      <c r="K417" s="66">
        <v>380.70933600000001</v>
      </c>
      <c r="L417" s="66">
        <v>27.660770840000001</v>
      </c>
      <c r="M417" s="66">
        <v>0</v>
      </c>
    </row>
    <row r="418" spans="1:13" hidden="1">
      <c r="A418" s="66" t="s">
        <v>7102</v>
      </c>
      <c r="B418" s="66" t="s">
        <v>7103</v>
      </c>
      <c r="C418" s="66" t="s">
        <v>7108</v>
      </c>
      <c r="D418" s="66">
        <v>2045</v>
      </c>
      <c r="E418" s="66" t="s">
        <v>7122</v>
      </c>
      <c r="F418" s="66">
        <v>0</v>
      </c>
      <c r="G418" s="66">
        <v>0</v>
      </c>
      <c r="H418" s="66">
        <v>0</v>
      </c>
      <c r="I418" s="66">
        <v>0</v>
      </c>
      <c r="J418" s="66">
        <v>436.37623760000002</v>
      </c>
      <c r="K418" s="66">
        <v>423.036755999999</v>
      </c>
      <c r="L418" s="66">
        <v>30.736106679999999</v>
      </c>
      <c r="M418" s="66">
        <v>0</v>
      </c>
    </row>
    <row r="419" spans="1:13" hidden="1">
      <c r="A419" s="66" t="s">
        <v>7102</v>
      </c>
      <c r="B419" s="66" t="s">
        <v>7103</v>
      </c>
      <c r="C419" s="66" t="s">
        <v>7108</v>
      </c>
      <c r="D419" s="66">
        <v>2050</v>
      </c>
      <c r="E419" s="66" t="s">
        <v>7122</v>
      </c>
      <c r="F419" s="66">
        <v>0</v>
      </c>
      <c r="G419" s="66">
        <v>0</v>
      </c>
      <c r="H419" s="66">
        <v>0</v>
      </c>
      <c r="I419" s="66">
        <v>0</v>
      </c>
      <c r="J419" s="66">
        <v>525.84203920000004</v>
      </c>
      <c r="K419" s="66">
        <v>471.9323086</v>
      </c>
      <c r="L419" s="66">
        <v>34.288655949999999</v>
      </c>
      <c r="M419" s="66">
        <v>0</v>
      </c>
    </row>
    <row r="420" spans="1:13" hidden="1">
      <c r="A420" s="66" t="s">
        <v>7102</v>
      </c>
      <c r="B420" s="66" t="s">
        <v>7103</v>
      </c>
      <c r="C420" s="66" t="s">
        <v>7109</v>
      </c>
      <c r="D420" s="66">
        <v>2000</v>
      </c>
      <c r="E420" s="66" t="s">
        <v>7122</v>
      </c>
      <c r="F420" s="66">
        <v>0</v>
      </c>
      <c r="G420" s="66">
        <v>0</v>
      </c>
      <c r="H420" s="66">
        <v>0</v>
      </c>
      <c r="I420" s="66">
        <v>0</v>
      </c>
      <c r="J420" s="66">
        <v>85.475602780000003</v>
      </c>
      <c r="K420" s="66">
        <v>220.61951919999899</v>
      </c>
      <c r="L420" s="66">
        <v>16.02930473</v>
      </c>
      <c r="M420" s="66">
        <v>0</v>
      </c>
    </row>
    <row r="421" spans="1:13" hidden="1">
      <c r="A421" s="66" t="s">
        <v>7102</v>
      </c>
      <c r="B421" s="66" t="s">
        <v>7103</v>
      </c>
      <c r="C421" s="66" t="s">
        <v>7109</v>
      </c>
      <c r="D421" s="66">
        <v>2005</v>
      </c>
      <c r="E421" s="66" t="s">
        <v>7122</v>
      </c>
      <c r="F421" s="66">
        <v>0</v>
      </c>
      <c r="G421" s="66">
        <v>0</v>
      </c>
      <c r="H421" s="66">
        <v>0</v>
      </c>
      <c r="I421" s="66">
        <v>0</v>
      </c>
      <c r="J421" s="66">
        <v>99.68</v>
      </c>
      <c r="K421" s="66">
        <v>224.30332279999999</v>
      </c>
      <c r="L421" s="66">
        <v>16.296954719999999</v>
      </c>
      <c r="M421" s="66">
        <v>0</v>
      </c>
    </row>
    <row r="422" spans="1:13" hidden="1">
      <c r="A422" s="66" t="s">
        <v>7102</v>
      </c>
      <c r="B422" s="66" t="s">
        <v>7103</v>
      </c>
      <c r="C422" s="66" t="s">
        <v>7109</v>
      </c>
      <c r="D422" s="66">
        <v>2010</v>
      </c>
      <c r="E422" s="66" t="s">
        <v>7122</v>
      </c>
      <c r="F422" s="66">
        <v>0</v>
      </c>
      <c r="G422" s="66">
        <v>0</v>
      </c>
      <c r="H422" s="66">
        <v>0</v>
      </c>
      <c r="I422" s="66">
        <v>0</v>
      </c>
      <c r="J422" s="66">
        <v>118.378165</v>
      </c>
      <c r="K422" s="66">
        <v>266.378568999999</v>
      </c>
      <c r="L422" s="66">
        <v>19.353968649999999</v>
      </c>
      <c r="M422" s="66">
        <v>0</v>
      </c>
    </row>
    <row r="423" spans="1:13" hidden="1">
      <c r="A423" s="66" t="s">
        <v>7102</v>
      </c>
      <c r="B423" s="66" t="s">
        <v>7103</v>
      </c>
      <c r="C423" s="66" t="s">
        <v>7109</v>
      </c>
      <c r="D423" s="66">
        <v>2015</v>
      </c>
      <c r="E423" s="66" t="s">
        <v>7122</v>
      </c>
      <c r="F423" s="66">
        <v>0</v>
      </c>
      <c r="G423" s="66">
        <v>0</v>
      </c>
      <c r="H423" s="66">
        <v>0</v>
      </c>
      <c r="I423" s="66">
        <v>0</v>
      </c>
      <c r="J423" s="66">
        <v>137.6794917</v>
      </c>
      <c r="K423" s="66">
        <v>299.11547159999998</v>
      </c>
      <c r="L423" s="66">
        <v>21.732497030000001</v>
      </c>
      <c r="M423" s="66">
        <v>0</v>
      </c>
    </row>
    <row r="424" spans="1:13" hidden="1">
      <c r="A424" s="66" t="s">
        <v>7102</v>
      </c>
      <c r="B424" s="66" t="s">
        <v>7103</v>
      </c>
      <c r="C424" s="66" t="s">
        <v>7109</v>
      </c>
      <c r="D424" s="66">
        <v>2020</v>
      </c>
      <c r="E424" s="66" t="s">
        <v>7122</v>
      </c>
      <c r="F424" s="66">
        <v>0</v>
      </c>
      <c r="G424" s="66">
        <v>0</v>
      </c>
      <c r="H424" s="66">
        <v>0</v>
      </c>
      <c r="I424" s="66">
        <v>0</v>
      </c>
      <c r="J424" s="66">
        <v>156.98416519999901</v>
      </c>
      <c r="K424" s="66">
        <v>329.9740261</v>
      </c>
      <c r="L424" s="66">
        <v>23.974552379999999</v>
      </c>
      <c r="M424" s="66">
        <v>0</v>
      </c>
    </row>
    <row r="425" spans="1:13" hidden="1">
      <c r="A425" s="66" t="s">
        <v>7102</v>
      </c>
      <c r="B425" s="66" t="s">
        <v>7103</v>
      </c>
      <c r="C425" s="66" t="s">
        <v>7109</v>
      </c>
      <c r="D425" s="66">
        <v>2025</v>
      </c>
      <c r="E425" s="66" t="s">
        <v>7122</v>
      </c>
      <c r="F425" s="66">
        <v>0</v>
      </c>
      <c r="G425" s="66">
        <v>0</v>
      </c>
      <c r="H425" s="66">
        <v>0</v>
      </c>
      <c r="I425" s="66">
        <v>0</v>
      </c>
      <c r="J425" s="66">
        <v>180.793327699999</v>
      </c>
      <c r="K425" s="66">
        <v>371.3041111</v>
      </c>
      <c r="L425" s="66">
        <v>26.977425969999999</v>
      </c>
      <c r="M425" s="66">
        <v>0</v>
      </c>
    </row>
    <row r="426" spans="1:13" hidden="1">
      <c r="A426" s="66" t="s">
        <v>7102</v>
      </c>
      <c r="B426" s="66" t="s">
        <v>7103</v>
      </c>
      <c r="C426" s="66" t="s">
        <v>7109</v>
      </c>
      <c r="D426" s="66">
        <v>2030</v>
      </c>
      <c r="E426" s="66" t="s">
        <v>7122</v>
      </c>
      <c r="F426" s="66">
        <v>0</v>
      </c>
      <c r="G426" s="66">
        <v>0</v>
      </c>
      <c r="H426" s="66">
        <v>0</v>
      </c>
      <c r="I426" s="66">
        <v>0</v>
      </c>
      <c r="J426" s="66">
        <v>214.07920469999999</v>
      </c>
      <c r="K426" s="66">
        <v>323.34592470000001</v>
      </c>
      <c r="L426" s="66">
        <v>23.49298186</v>
      </c>
      <c r="M426" s="66">
        <v>0</v>
      </c>
    </row>
    <row r="427" spans="1:13" hidden="1">
      <c r="A427" s="66" t="s">
        <v>7102</v>
      </c>
      <c r="B427" s="66" t="s">
        <v>7103</v>
      </c>
      <c r="C427" s="66" t="s">
        <v>7109</v>
      </c>
      <c r="D427" s="66">
        <v>2035</v>
      </c>
      <c r="E427" s="66" t="s">
        <v>7122</v>
      </c>
      <c r="F427" s="66">
        <v>0</v>
      </c>
      <c r="G427" s="66">
        <v>0</v>
      </c>
      <c r="H427" s="66">
        <v>0</v>
      </c>
      <c r="I427" s="66">
        <v>0</v>
      </c>
      <c r="J427" s="66">
        <v>253.88987209999999</v>
      </c>
      <c r="K427" s="66">
        <v>265.65649300000001</v>
      </c>
      <c r="L427" s="66">
        <v>19.301505580000001</v>
      </c>
      <c r="M427" s="66">
        <v>0</v>
      </c>
    </row>
    <row r="428" spans="1:13" hidden="1">
      <c r="A428" s="66" t="s">
        <v>7102</v>
      </c>
      <c r="B428" s="66" t="s">
        <v>7103</v>
      </c>
      <c r="C428" s="66" t="s">
        <v>7109</v>
      </c>
      <c r="D428" s="66">
        <v>2040</v>
      </c>
      <c r="E428" s="66" t="s">
        <v>7122</v>
      </c>
      <c r="F428" s="66">
        <v>0</v>
      </c>
      <c r="G428" s="66">
        <v>0</v>
      </c>
      <c r="H428" s="66">
        <v>0</v>
      </c>
      <c r="I428" s="66">
        <v>0</v>
      </c>
      <c r="J428" s="66">
        <v>310.9136747</v>
      </c>
      <c r="K428" s="66">
        <v>266.23108359999998</v>
      </c>
      <c r="L428" s="66">
        <v>19.343252970000002</v>
      </c>
      <c r="M428" s="66">
        <v>0</v>
      </c>
    </row>
    <row r="429" spans="1:13" hidden="1">
      <c r="A429" s="66" t="s">
        <v>7102</v>
      </c>
      <c r="B429" s="66" t="s">
        <v>7103</v>
      </c>
      <c r="C429" s="66" t="s">
        <v>7109</v>
      </c>
      <c r="D429" s="66">
        <v>2045</v>
      </c>
      <c r="E429" s="66" t="s">
        <v>7122</v>
      </c>
      <c r="F429" s="66">
        <v>0</v>
      </c>
      <c r="G429" s="66">
        <v>0</v>
      </c>
      <c r="H429" s="66">
        <v>0</v>
      </c>
      <c r="I429" s="66">
        <v>0</v>
      </c>
      <c r="J429" s="66">
        <v>377.15439550000002</v>
      </c>
      <c r="K429" s="66">
        <v>285.48974570000001</v>
      </c>
      <c r="L429" s="66">
        <v>20.742507960000001</v>
      </c>
      <c r="M429" s="66">
        <v>0</v>
      </c>
    </row>
    <row r="430" spans="1:13" hidden="1">
      <c r="A430" s="66" t="s">
        <v>7102</v>
      </c>
      <c r="B430" s="66" t="s">
        <v>7103</v>
      </c>
      <c r="C430" s="66" t="s">
        <v>7109</v>
      </c>
      <c r="D430" s="66">
        <v>2050</v>
      </c>
      <c r="E430" s="66" t="s">
        <v>7122</v>
      </c>
      <c r="F430" s="66">
        <v>0</v>
      </c>
      <c r="G430" s="66">
        <v>0</v>
      </c>
      <c r="H430" s="66">
        <v>0</v>
      </c>
      <c r="I430" s="66">
        <v>0</v>
      </c>
      <c r="J430" s="66">
        <v>449.97148559999999</v>
      </c>
      <c r="K430" s="66">
        <v>314.27288139999899</v>
      </c>
      <c r="L430" s="66">
        <v>22.833771939999998</v>
      </c>
      <c r="M430" s="66">
        <v>0</v>
      </c>
    </row>
    <row r="431" spans="1:13" hidden="1">
      <c r="A431" s="66" t="s">
        <v>7102</v>
      </c>
      <c r="B431" s="66" t="s">
        <v>7103</v>
      </c>
      <c r="C431" s="66" t="s">
        <v>7110</v>
      </c>
      <c r="D431" s="66">
        <v>2000</v>
      </c>
      <c r="E431" s="66" t="s">
        <v>7122</v>
      </c>
      <c r="F431" s="66">
        <v>0</v>
      </c>
      <c r="G431" s="66">
        <v>0</v>
      </c>
      <c r="H431" s="66">
        <v>0</v>
      </c>
      <c r="I431" s="66">
        <v>0</v>
      </c>
      <c r="J431" s="66">
        <v>126.8637894</v>
      </c>
      <c r="K431" s="66">
        <v>327.44581260000001</v>
      </c>
      <c r="L431" s="66">
        <v>23.790862820000001</v>
      </c>
      <c r="M431" s="66">
        <v>0</v>
      </c>
    </row>
    <row r="432" spans="1:13" hidden="1">
      <c r="A432" s="66" t="s">
        <v>7102</v>
      </c>
      <c r="B432" s="66" t="s">
        <v>7103</v>
      </c>
      <c r="C432" s="66" t="s">
        <v>7110</v>
      </c>
      <c r="D432" s="66">
        <v>2005</v>
      </c>
      <c r="E432" s="66" t="s">
        <v>7122</v>
      </c>
      <c r="F432" s="66">
        <v>0</v>
      </c>
      <c r="G432" s="66">
        <v>0</v>
      </c>
      <c r="H432" s="66">
        <v>0</v>
      </c>
      <c r="I432" s="66">
        <v>0</v>
      </c>
      <c r="J432" s="66">
        <v>275</v>
      </c>
      <c r="K432" s="66">
        <v>618.81434360000003</v>
      </c>
      <c r="L432" s="66">
        <v>44.960499069999997</v>
      </c>
      <c r="M432" s="66">
        <v>0</v>
      </c>
    </row>
    <row r="433" spans="1:13" hidden="1">
      <c r="A433" s="66" t="s">
        <v>7102</v>
      </c>
      <c r="B433" s="66" t="s">
        <v>7103</v>
      </c>
      <c r="C433" s="66" t="s">
        <v>7110</v>
      </c>
      <c r="D433" s="66">
        <v>2010</v>
      </c>
      <c r="E433" s="66" t="s">
        <v>7122</v>
      </c>
      <c r="F433" s="66">
        <v>0</v>
      </c>
      <c r="G433" s="66">
        <v>0</v>
      </c>
      <c r="H433" s="66">
        <v>0</v>
      </c>
      <c r="I433" s="66">
        <v>0</v>
      </c>
      <c r="J433" s="66">
        <v>469.37085509999901</v>
      </c>
      <c r="K433" s="66">
        <v>1056.194246</v>
      </c>
      <c r="L433" s="66">
        <v>76.738719630000006</v>
      </c>
      <c r="M433" s="66">
        <v>0</v>
      </c>
    </row>
    <row r="434" spans="1:13" hidden="1">
      <c r="A434" s="66" t="s">
        <v>7102</v>
      </c>
      <c r="B434" s="66" t="s">
        <v>7103</v>
      </c>
      <c r="C434" s="66" t="s">
        <v>7110</v>
      </c>
      <c r="D434" s="66">
        <v>2015</v>
      </c>
      <c r="E434" s="66" t="s">
        <v>7122</v>
      </c>
      <c r="F434" s="66">
        <v>0</v>
      </c>
      <c r="G434" s="66">
        <v>0</v>
      </c>
      <c r="H434" s="66">
        <v>0</v>
      </c>
      <c r="I434" s="66">
        <v>0</v>
      </c>
      <c r="J434" s="66">
        <v>699.13932739999996</v>
      </c>
      <c r="K434" s="66">
        <v>1558.446498</v>
      </c>
      <c r="L434" s="66">
        <v>113.2302976</v>
      </c>
      <c r="M434" s="66">
        <v>0</v>
      </c>
    </row>
    <row r="435" spans="1:13" hidden="1">
      <c r="A435" s="66" t="s">
        <v>7102</v>
      </c>
      <c r="B435" s="66" t="s">
        <v>7103</v>
      </c>
      <c r="C435" s="66" t="s">
        <v>7110</v>
      </c>
      <c r="D435" s="66">
        <v>2020</v>
      </c>
      <c r="E435" s="66" t="s">
        <v>7122</v>
      </c>
      <c r="F435" s="66">
        <v>0</v>
      </c>
      <c r="G435" s="66">
        <v>0</v>
      </c>
      <c r="H435" s="66">
        <v>0</v>
      </c>
      <c r="I435" s="66">
        <v>0</v>
      </c>
      <c r="J435" s="66">
        <v>975.60327719999998</v>
      </c>
      <c r="K435" s="66">
        <v>2142.7570209999999</v>
      </c>
      <c r="L435" s="66">
        <v>155.68389139999999</v>
      </c>
      <c r="M435" s="66">
        <v>0</v>
      </c>
    </row>
    <row r="436" spans="1:13" hidden="1">
      <c r="A436" s="66" t="s">
        <v>7102</v>
      </c>
      <c r="B436" s="66" t="s">
        <v>7103</v>
      </c>
      <c r="C436" s="66" t="s">
        <v>7110</v>
      </c>
      <c r="D436" s="66">
        <v>2025</v>
      </c>
      <c r="E436" s="66" t="s">
        <v>7122</v>
      </c>
      <c r="F436" s="66">
        <v>0</v>
      </c>
      <c r="G436" s="66">
        <v>0</v>
      </c>
      <c r="H436" s="66">
        <v>0</v>
      </c>
      <c r="I436" s="66">
        <v>0</v>
      </c>
      <c r="J436" s="66">
        <v>1308.156794</v>
      </c>
      <c r="K436" s="66">
        <v>2842.9805940000001</v>
      </c>
      <c r="L436" s="66">
        <v>206.5592494</v>
      </c>
      <c r="M436" s="66">
        <v>0</v>
      </c>
    </row>
    <row r="437" spans="1:13" hidden="1">
      <c r="A437" s="66" t="s">
        <v>7102</v>
      </c>
      <c r="B437" s="66" t="s">
        <v>7103</v>
      </c>
      <c r="C437" s="66" t="s">
        <v>7110</v>
      </c>
      <c r="D437" s="66">
        <v>2030</v>
      </c>
      <c r="E437" s="66" t="s">
        <v>7122</v>
      </c>
      <c r="F437" s="66">
        <v>0</v>
      </c>
      <c r="G437" s="66">
        <v>0</v>
      </c>
      <c r="H437" s="66">
        <v>0</v>
      </c>
      <c r="I437" s="66">
        <v>0</v>
      </c>
      <c r="J437" s="66">
        <v>1765.6833340000001</v>
      </c>
      <c r="K437" s="66">
        <v>2863.0730269999999</v>
      </c>
      <c r="L437" s="66">
        <v>208.01908280000001</v>
      </c>
      <c r="M437" s="66">
        <v>0</v>
      </c>
    </row>
    <row r="438" spans="1:13" hidden="1">
      <c r="A438" s="66" t="s">
        <v>7102</v>
      </c>
      <c r="B438" s="66" t="s">
        <v>7103</v>
      </c>
      <c r="C438" s="66" t="s">
        <v>7110</v>
      </c>
      <c r="D438" s="66">
        <v>2035</v>
      </c>
      <c r="E438" s="66" t="s">
        <v>7122</v>
      </c>
      <c r="F438" s="66">
        <v>0</v>
      </c>
      <c r="G438" s="66">
        <v>0</v>
      </c>
      <c r="H438" s="66">
        <v>0</v>
      </c>
      <c r="I438" s="66">
        <v>0</v>
      </c>
      <c r="J438" s="66">
        <v>2231.7803549999999</v>
      </c>
      <c r="K438" s="66">
        <v>2527.7743609999902</v>
      </c>
      <c r="L438" s="66">
        <v>183.65766409999901</v>
      </c>
      <c r="M438" s="66">
        <v>0</v>
      </c>
    </row>
    <row r="439" spans="1:13" hidden="1">
      <c r="A439" s="66" t="s">
        <v>7102</v>
      </c>
      <c r="B439" s="66" t="s">
        <v>7103</v>
      </c>
      <c r="C439" s="66" t="s">
        <v>7110</v>
      </c>
      <c r="D439" s="66">
        <v>2040</v>
      </c>
      <c r="E439" s="66" t="s">
        <v>7122</v>
      </c>
      <c r="F439" s="66">
        <v>0</v>
      </c>
      <c r="G439" s="66">
        <v>0</v>
      </c>
      <c r="H439" s="66">
        <v>0</v>
      </c>
      <c r="I439" s="66">
        <v>0</v>
      </c>
      <c r="J439" s="66">
        <v>2992.7819059999902</v>
      </c>
      <c r="K439" s="66">
        <v>2783.4453370000001</v>
      </c>
      <c r="L439" s="66">
        <v>202.2336631</v>
      </c>
      <c r="M439" s="66">
        <v>0</v>
      </c>
    </row>
    <row r="440" spans="1:13" hidden="1">
      <c r="A440" s="66" t="s">
        <v>7102</v>
      </c>
      <c r="B440" s="66" t="s">
        <v>7103</v>
      </c>
      <c r="C440" s="66" t="s">
        <v>7110</v>
      </c>
      <c r="D440" s="66">
        <v>2045</v>
      </c>
      <c r="E440" s="66" t="s">
        <v>7122</v>
      </c>
      <c r="F440" s="66">
        <v>0</v>
      </c>
      <c r="G440" s="66">
        <v>0</v>
      </c>
      <c r="H440" s="66">
        <v>0</v>
      </c>
      <c r="I440" s="66">
        <v>0</v>
      </c>
      <c r="J440" s="66">
        <v>3819.4537529999998</v>
      </c>
      <c r="K440" s="66">
        <v>3145.8292529999999</v>
      </c>
      <c r="L440" s="66">
        <v>228.5629845</v>
      </c>
      <c r="M440" s="66">
        <v>0</v>
      </c>
    </row>
    <row r="441" spans="1:13" hidden="1">
      <c r="A441" s="66" t="s">
        <v>7102</v>
      </c>
      <c r="B441" s="66" t="s">
        <v>7103</v>
      </c>
      <c r="C441" s="66" t="s">
        <v>7110</v>
      </c>
      <c r="D441" s="66">
        <v>2050</v>
      </c>
      <c r="E441" s="66" t="s">
        <v>7122</v>
      </c>
      <c r="F441" s="66">
        <v>0</v>
      </c>
      <c r="G441" s="66">
        <v>0</v>
      </c>
      <c r="H441" s="66">
        <v>0</v>
      </c>
      <c r="I441" s="66">
        <v>0</v>
      </c>
      <c r="J441" s="66">
        <v>4618.5254880000002</v>
      </c>
      <c r="K441" s="66">
        <v>3513.5363109999998</v>
      </c>
      <c r="L441" s="66">
        <v>255.27906340000001</v>
      </c>
      <c r="M441" s="66">
        <v>0</v>
      </c>
    </row>
    <row r="442" spans="1:13" hidden="1">
      <c r="A442" s="66" t="s">
        <v>7102</v>
      </c>
      <c r="B442" s="66" t="s">
        <v>7103</v>
      </c>
      <c r="C442" s="66" t="s">
        <v>7111</v>
      </c>
      <c r="D442" s="66">
        <v>2000</v>
      </c>
      <c r="E442" s="66" t="s">
        <v>7122</v>
      </c>
      <c r="F442" s="66">
        <v>0</v>
      </c>
      <c r="G442" s="66">
        <v>0</v>
      </c>
      <c r="H442" s="66">
        <v>0</v>
      </c>
      <c r="I442" s="66">
        <v>0</v>
      </c>
      <c r="J442" s="66">
        <v>783.67631610000001</v>
      </c>
      <c r="K442" s="66">
        <v>2022.7326439999999</v>
      </c>
      <c r="L442" s="66">
        <v>146.963415</v>
      </c>
      <c r="M442" s="66">
        <v>0</v>
      </c>
    </row>
    <row r="443" spans="1:13" hidden="1">
      <c r="A443" s="66" t="s">
        <v>7102</v>
      </c>
      <c r="B443" s="66" t="s">
        <v>7103</v>
      </c>
      <c r="C443" s="66" t="s">
        <v>7111</v>
      </c>
      <c r="D443" s="66">
        <v>2005</v>
      </c>
      <c r="E443" s="66" t="s">
        <v>7122</v>
      </c>
      <c r="F443" s="66">
        <v>0</v>
      </c>
      <c r="G443" s="66">
        <v>0</v>
      </c>
      <c r="H443" s="66">
        <v>0</v>
      </c>
      <c r="I443" s="66">
        <v>0</v>
      </c>
      <c r="J443" s="66">
        <v>885.88099999999997</v>
      </c>
      <c r="K443" s="66">
        <v>1993.439525</v>
      </c>
      <c r="L443" s="66">
        <v>144.83509770000001</v>
      </c>
      <c r="M443" s="66">
        <v>0</v>
      </c>
    </row>
    <row r="444" spans="1:13" hidden="1">
      <c r="A444" s="66" t="s">
        <v>7102</v>
      </c>
      <c r="B444" s="66" t="s">
        <v>7103</v>
      </c>
      <c r="C444" s="66" t="s">
        <v>7111</v>
      </c>
      <c r="D444" s="66">
        <v>2010</v>
      </c>
      <c r="E444" s="66" t="s">
        <v>7122</v>
      </c>
      <c r="F444" s="66">
        <v>0</v>
      </c>
      <c r="G444" s="66">
        <v>0</v>
      </c>
      <c r="H444" s="66">
        <v>0</v>
      </c>
      <c r="I444" s="66">
        <v>0</v>
      </c>
      <c r="J444" s="66">
        <v>1079.1586029999901</v>
      </c>
      <c r="K444" s="66">
        <v>2428.3593539999902</v>
      </c>
      <c r="L444" s="66">
        <v>176.43457949999899</v>
      </c>
      <c r="M444" s="66">
        <v>0</v>
      </c>
    </row>
    <row r="445" spans="1:13" hidden="1">
      <c r="A445" s="66" t="s">
        <v>7102</v>
      </c>
      <c r="B445" s="66" t="s">
        <v>7103</v>
      </c>
      <c r="C445" s="66" t="s">
        <v>7111</v>
      </c>
      <c r="D445" s="66">
        <v>2015</v>
      </c>
      <c r="E445" s="66" t="s">
        <v>7122</v>
      </c>
      <c r="F445" s="66">
        <v>0</v>
      </c>
      <c r="G445" s="66">
        <v>0</v>
      </c>
      <c r="H445" s="66">
        <v>0</v>
      </c>
      <c r="I445" s="66">
        <v>0</v>
      </c>
      <c r="J445" s="66">
        <v>1295.8173340000001</v>
      </c>
      <c r="K445" s="66">
        <v>2747.3704680000001</v>
      </c>
      <c r="L445" s="66">
        <v>199.61261189999999</v>
      </c>
      <c r="M445" s="66">
        <v>0</v>
      </c>
    </row>
    <row r="446" spans="1:13" hidden="1">
      <c r="A446" s="66" t="s">
        <v>7102</v>
      </c>
      <c r="B446" s="66" t="s">
        <v>7103</v>
      </c>
      <c r="C446" s="66" t="s">
        <v>7111</v>
      </c>
      <c r="D446" s="66">
        <v>2020</v>
      </c>
      <c r="E446" s="66" t="s">
        <v>7122</v>
      </c>
      <c r="F446" s="66">
        <v>0</v>
      </c>
      <c r="G446" s="66">
        <v>0</v>
      </c>
      <c r="H446" s="66">
        <v>0</v>
      </c>
      <c r="I446" s="66">
        <v>0</v>
      </c>
      <c r="J446" s="66">
        <v>1546.881539</v>
      </c>
      <c r="K446" s="66">
        <v>3120.8944569999999</v>
      </c>
      <c r="L446" s="66">
        <v>226.75132500000001</v>
      </c>
      <c r="M446" s="66">
        <v>0</v>
      </c>
    </row>
    <row r="447" spans="1:13" hidden="1">
      <c r="A447" s="66" t="s">
        <v>7102</v>
      </c>
      <c r="B447" s="66" t="s">
        <v>7103</v>
      </c>
      <c r="C447" s="66" t="s">
        <v>7111</v>
      </c>
      <c r="D447" s="66">
        <v>2025</v>
      </c>
      <c r="E447" s="66" t="s">
        <v>7122</v>
      </c>
      <c r="F447" s="66">
        <v>0</v>
      </c>
      <c r="G447" s="66">
        <v>0</v>
      </c>
      <c r="H447" s="66">
        <v>0</v>
      </c>
      <c r="I447" s="66">
        <v>0</v>
      </c>
      <c r="J447" s="66">
        <v>1853.6089260000001</v>
      </c>
      <c r="K447" s="66">
        <v>3613.353936</v>
      </c>
      <c r="L447" s="66">
        <v>262.53140059999998</v>
      </c>
      <c r="M447" s="66">
        <v>0</v>
      </c>
    </row>
    <row r="448" spans="1:13" hidden="1">
      <c r="A448" s="66" t="s">
        <v>7102</v>
      </c>
      <c r="B448" s="66" t="s">
        <v>7103</v>
      </c>
      <c r="C448" s="66" t="s">
        <v>7111</v>
      </c>
      <c r="D448" s="66">
        <v>2030</v>
      </c>
      <c r="E448" s="66" t="s">
        <v>7122</v>
      </c>
      <c r="F448" s="66">
        <v>0</v>
      </c>
      <c r="G448" s="66">
        <v>0</v>
      </c>
      <c r="H448" s="66">
        <v>0</v>
      </c>
      <c r="I448" s="66">
        <v>0</v>
      </c>
      <c r="J448" s="66">
        <v>2277.9069869999998</v>
      </c>
      <c r="K448" s="66">
        <v>3225.369991</v>
      </c>
      <c r="L448" s="66">
        <v>234.34208659999999</v>
      </c>
      <c r="M448" s="66">
        <v>0</v>
      </c>
    </row>
    <row r="449" spans="1:13" hidden="1">
      <c r="A449" s="66" t="s">
        <v>7102</v>
      </c>
      <c r="B449" s="66" t="s">
        <v>7103</v>
      </c>
      <c r="C449" s="66" t="s">
        <v>7111</v>
      </c>
      <c r="D449" s="66">
        <v>2035</v>
      </c>
      <c r="E449" s="66" t="s">
        <v>7122</v>
      </c>
      <c r="F449" s="66">
        <v>0</v>
      </c>
      <c r="G449" s="66">
        <v>0</v>
      </c>
      <c r="H449" s="66">
        <v>0</v>
      </c>
      <c r="I449" s="66">
        <v>0</v>
      </c>
      <c r="J449" s="66">
        <v>2748.318831</v>
      </c>
      <c r="K449" s="66">
        <v>2677.1193109999999</v>
      </c>
      <c r="L449" s="66">
        <v>194.50845240000001</v>
      </c>
      <c r="M449" s="66">
        <v>0</v>
      </c>
    </row>
    <row r="450" spans="1:13" hidden="1">
      <c r="A450" s="66" t="s">
        <v>7102</v>
      </c>
      <c r="B450" s="66" t="s">
        <v>7103</v>
      </c>
      <c r="C450" s="66" t="s">
        <v>7111</v>
      </c>
      <c r="D450" s="66">
        <v>2040</v>
      </c>
      <c r="E450" s="66" t="s">
        <v>7122</v>
      </c>
      <c r="F450" s="66">
        <v>0</v>
      </c>
      <c r="G450" s="66">
        <v>0</v>
      </c>
      <c r="H450" s="66">
        <v>0</v>
      </c>
      <c r="I450" s="66">
        <v>0</v>
      </c>
      <c r="J450" s="66">
        <v>3477.750051</v>
      </c>
      <c r="K450" s="66">
        <v>2764.4577669999999</v>
      </c>
      <c r="L450" s="66">
        <v>200.8541046</v>
      </c>
      <c r="M450" s="66">
        <v>0</v>
      </c>
    </row>
    <row r="451" spans="1:13" hidden="1">
      <c r="A451" s="66" t="s">
        <v>7102</v>
      </c>
      <c r="B451" s="66" t="s">
        <v>7103</v>
      </c>
      <c r="C451" s="66" t="s">
        <v>7111</v>
      </c>
      <c r="D451" s="66">
        <v>2045</v>
      </c>
      <c r="E451" s="66" t="s">
        <v>7122</v>
      </c>
      <c r="F451" s="66">
        <v>0</v>
      </c>
      <c r="G451" s="66">
        <v>0</v>
      </c>
      <c r="H451" s="66">
        <v>0</v>
      </c>
      <c r="I451" s="66">
        <v>0</v>
      </c>
      <c r="J451" s="66">
        <v>4327.6544329999997</v>
      </c>
      <c r="K451" s="66">
        <v>3036.502371</v>
      </c>
      <c r="L451" s="66">
        <v>220.6197439</v>
      </c>
      <c r="M451" s="66">
        <v>0</v>
      </c>
    </row>
    <row r="452" spans="1:13" hidden="1">
      <c r="A452" s="66" t="s">
        <v>7102</v>
      </c>
      <c r="B452" s="66" t="s">
        <v>7103</v>
      </c>
      <c r="C452" s="66" t="s">
        <v>7111</v>
      </c>
      <c r="D452" s="66">
        <v>2050</v>
      </c>
      <c r="E452" s="66" t="s">
        <v>7122</v>
      </c>
      <c r="F452" s="66">
        <v>0</v>
      </c>
      <c r="G452" s="66">
        <v>0</v>
      </c>
      <c r="H452" s="66">
        <v>0</v>
      </c>
      <c r="I452" s="66">
        <v>0</v>
      </c>
      <c r="J452" s="66">
        <v>5254.6392829999904</v>
      </c>
      <c r="K452" s="66">
        <v>3398.8822919999998</v>
      </c>
      <c r="L452" s="66">
        <v>246.94877510000001</v>
      </c>
      <c r="M452" s="66">
        <v>0</v>
      </c>
    </row>
    <row r="453" spans="1:13" hidden="1">
      <c r="A453" s="66" t="s">
        <v>7102</v>
      </c>
      <c r="B453" s="66" t="s">
        <v>7103</v>
      </c>
      <c r="C453" s="66" t="s">
        <v>7112</v>
      </c>
      <c r="D453" s="66">
        <v>2000</v>
      </c>
      <c r="E453" s="66" t="s">
        <v>7122</v>
      </c>
      <c r="F453" s="66">
        <v>0</v>
      </c>
      <c r="G453" s="66">
        <v>0</v>
      </c>
      <c r="H453" s="66">
        <v>0</v>
      </c>
      <c r="I453" s="66">
        <v>0</v>
      </c>
      <c r="J453" s="66">
        <v>3036.633257</v>
      </c>
      <c r="K453" s="66">
        <v>7837.7987069999899</v>
      </c>
      <c r="L453" s="66">
        <v>569.46214190000001</v>
      </c>
      <c r="M453" s="66">
        <v>0</v>
      </c>
    </row>
    <row r="454" spans="1:13" hidden="1">
      <c r="A454" s="66" t="s">
        <v>7102</v>
      </c>
      <c r="B454" s="66" t="s">
        <v>7103</v>
      </c>
      <c r="C454" s="66" t="s">
        <v>7112</v>
      </c>
      <c r="D454" s="66">
        <v>2005</v>
      </c>
      <c r="E454" s="66" t="s">
        <v>7122</v>
      </c>
      <c r="F454" s="66">
        <v>0</v>
      </c>
      <c r="G454" s="66">
        <v>0</v>
      </c>
      <c r="H454" s="66">
        <v>0</v>
      </c>
      <c r="I454" s="66">
        <v>0</v>
      </c>
      <c r="J454" s="66">
        <v>3923.5947659999902</v>
      </c>
      <c r="K454" s="66">
        <v>8829.0062529999996</v>
      </c>
      <c r="L454" s="66">
        <v>641.47919579999996</v>
      </c>
      <c r="M454" s="66">
        <v>0</v>
      </c>
    </row>
    <row r="455" spans="1:13" hidden="1">
      <c r="A455" s="66" t="s">
        <v>7102</v>
      </c>
      <c r="B455" s="66" t="s">
        <v>7103</v>
      </c>
      <c r="C455" s="66" t="s">
        <v>7112</v>
      </c>
      <c r="D455" s="66">
        <v>2010</v>
      </c>
      <c r="E455" s="66" t="s">
        <v>7122</v>
      </c>
      <c r="F455" s="66">
        <v>0</v>
      </c>
      <c r="G455" s="66">
        <v>0</v>
      </c>
      <c r="H455" s="66">
        <v>0</v>
      </c>
      <c r="I455" s="66">
        <v>0</v>
      </c>
      <c r="J455" s="66">
        <v>4602.3432290000001</v>
      </c>
      <c r="K455" s="66">
        <v>10356.349109999999</v>
      </c>
      <c r="L455" s="66">
        <v>752.44963089999999</v>
      </c>
      <c r="M455" s="66">
        <v>0</v>
      </c>
    </row>
    <row r="456" spans="1:13" hidden="1">
      <c r="A456" s="66" t="s">
        <v>7102</v>
      </c>
      <c r="B456" s="66" t="s">
        <v>7103</v>
      </c>
      <c r="C456" s="66" t="s">
        <v>7112</v>
      </c>
      <c r="D456" s="66">
        <v>2015</v>
      </c>
      <c r="E456" s="66" t="s">
        <v>7122</v>
      </c>
      <c r="F456" s="66">
        <v>0</v>
      </c>
      <c r="G456" s="66">
        <v>0</v>
      </c>
      <c r="H456" s="66">
        <v>0</v>
      </c>
      <c r="I456" s="66">
        <v>0</v>
      </c>
      <c r="J456" s="66">
        <v>5637.6040299999904</v>
      </c>
      <c r="K456" s="66">
        <v>12322.71271</v>
      </c>
      <c r="L456" s="66">
        <v>895.31750409999995</v>
      </c>
      <c r="M456" s="66">
        <v>0</v>
      </c>
    </row>
    <row r="457" spans="1:13" hidden="1">
      <c r="A457" s="66" t="s">
        <v>7102</v>
      </c>
      <c r="B457" s="66" t="s">
        <v>7103</v>
      </c>
      <c r="C457" s="66" t="s">
        <v>7112</v>
      </c>
      <c r="D457" s="66">
        <v>2020</v>
      </c>
      <c r="E457" s="66" t="s">
        <v>7122</v>
      </c>
      <c r="F457" s="66">
        <v>0</v>
      </c>
      <c r="G457" s="66">
        <v>0</v>
      </c>
      <c r="H457" s="66">
        <v>0</v>
      </c>
      <c r="I457" s="66">
        <v>0</v>
      </c>
      <c r="J457" s="66">
        <v>6885.6018269999904</v>
      </c>
      <c r="K457" s="66">
        <v>14648.99706</v>
      </c>
      <c r="L457" s="66">
        <v>1064.335734</v>
      </c>
      <c r="M457" s="66">
        <v>0</v>
      </c>
    </row>
    <row r="458" spans="1:13" hidden="1">
      <c r="A458" s="66" t="s">
        <v>7102</v>
      </c>
      <c r="B458" s="66" t="s">
        <v>7103</v>
      </c>
      <c r="C458" s="66" t="s">
        <v>7112</v>
      </c>
      <c r="D458" s="66">
        <v>2025</v>
      </c>
      <c r="E458" s="66" t="s">
        <v>7122</v>
      </c>
      <c r="F458" s="66">
        <v>0</v>
      </c>
      <c r="G458" s="66">
        <v>0</v>
      </c>
      <c r="H458" s="66">
        <v>0</v>
      </c>
      <c r="I458" s="66">
        <v>0</v>
      </c>
      <c r="J458" s="66">
        <v>8473.1421250000003</v>
      </c>
      <c r="K458" s="66">
        <v>17710.832350000001</v>
      </c>
      <c r="L458" s="66">
        <v>1286.7960639999999</v>
      </c>
      <c r="M458" s="66">
        <v>0</v>
      </c>
    </row>
    <row r="459" spans="1:13" hidden="1">
      <c r="A459" s="66" t="s">
        <v>7102</v>
      </c>
      <c r="B459" s="66" t="s">
        <v>7103</v>
      </c>
      <c r="C459" s="66" t="s">
        <v>7112</v>
      </c>
      <c r="D459" s="66">
        <v>2030</v>
      </c>
      <c r="E459" s="66" t="s">
        <v>7122</v>
      </c>
      <c r="F459" s="66">
        <v>0</v>
      </c>
      <c r="G459" s="66">
        <v>0</v>
      </c>
      <c r="H459" s="66">
        <v>0</v>
      </c>
      <c r="I459" s="66">
        <v>0</v>
      </c>
      <c r="J459" s="66">
        <v>10730.113670000001</v>
      </c>
      <c r="K459" s="66">
        <v>16621.433559999899</v>
      </c>
      <c r="L459" s="66">
        <v>1207.6448379999999</v>
      </c>
      <c r="M459" s="66">
        <v>0</v>
      </c>
    </row>
    <row r="460" spans="1:13" hidden="1">
      <c r="A460" s="66" t="s">
        <v>7102</v>
      </c>
      <c r="B460" s="66" t="s">
        <v>7103</v>
      </c>
      <c r="C460" s="66" t="s">
        <v>7112</v>
      </c>
      <c r="D460" s="66">
        <v>2035</v>
      </c>
      <c r="E460" s="66" t="s">
        <v>7122</v>
      </c>
      <c r="F460" s="66">
        <v>0</v>
      </c>
      <c r="G460" s="66">
        <v>0</v>
      </c>
      <c r="H460" s="66">
        <v>0</v>
      </c>
      <c r="I460" s="66">
        <v>0</v>
      </c>
      <c r="J460" s="66">
        <v>13231.015950000001</v>
      </c>
      <c r="K460" s="66">
        <v>14274.597319999901</v>
      </c>
      <c r="L460" s="66">
        <v>1037.1333930000001</v>
      </c>
      <c r="M460" s="66">
        <v>0</v>
      </c>
    </row>
    <row r="461" spans="1:13" hidden="1">
      <c r="A461" s="66" t="s">
        <v>7102</v>
      </c>
      <c r="B461" s="66" t="s">
        <v>7103</v>
      </c>
      <c r="C461" s="66" t="s">
        <v>7112</v>
      </c>
      <c r="D461" s="66">
        <v>2040</v>
      </c>
      <c r="E461" s="66" t="s">
        <v>7122</v>
      </c>
      <c r="F461" s="66">
        <v>0</v>
      </c>
      <c r="G461" s="66">
        <v>0</v>
      </c>
      <c r="H461" s="66">
        <v>0</v>
      </c>
      <c r="I461" s="66">
        <v>0</v>
      </c>
      <c r="J461" s="66">
        <v>17176.103439999999</v>
      </c>
      <c r="K461" s="66">
        <v>15228.7358699999</v>
      </c>
      <c r="L461" s="66">
        <v>1106.4571659999999</v>
      </c>
      <c r="M461" s="66">
        <v>0</v>
      </c>
    </row>
    <row r="462" spans="1:13" hidden="1">
      <c r="A462" s="66" t="s">
        <v>7102</v>
      </c>
      <c r="B462" s="66" t="s">
        <v>7103</v>
      </c>
      <c r="C462" s="66" t="s">
        <v>7112</v>
      </c>
      <c r="D462" s="66">
        <v>2045</v>
      </c>
      <c r="E462" s="66" t="s">
        <v>7122</v>
      </c>
      <c r="F462" s="66">
        <v>0</v>
      </c>
      <c r="G462" s="66">
        <v>0</v>
      </c>
      <c r="H462" s="66">
        <v>0</v>
      </c>
      <c r="I462" s="66">
        <v>0</v>
      </c>
      <c r="J462" s="66">
        <v>21738.14083</v>
      </c>
      <c r="K462" s="66">
        <v>17086.788359999999</v>
      </c>
      <c r="L462" s="66">
        <v>1241.4556</v>
      </c>
      <c r="M462" s="66">
        <v>0</v>
      </c>
    </row>
    <row r="463" spans="1:13" hidden="1">
      <c r="A463" s="66" t="s">
        <v>7102</v>
      </c>
      <c r="B463" s="66" t="s">
        <v>7103</v>
      </c>
      <c r="C463" s="66" t="s">
        <v>7112</v>
      </c>
      <c r="D463" s="66">
        <v>2050</v>
      </c>
      <c r="E463" s="66" t="s">
        <v>7122</v>
      </c>
      <c r="F463" s="66">
        <v>0</v>
      </c>
      <c r="G463" s="66">
        <v>0</v>
      </c>
      <c r="H463" s="66">
        <v>0</v>
      </c>
      <c r="I463" s="66">
        <v>0</v>
      </c>
      <c r="J463" s="66">
        <v>26656.767029999999</v>
      </c>
      <c r="K463" s="66">
        <v>19370.229930000001</v>
      </c>
      <c r="L463" s="66">
        <v>1407.3610510000001</v>
      </c>
      <c r="M463" s="66">
        <v>0</v>
      </c>
    </row>
    <row r="464" spans="1:13" hidden="1">
      <c r="A464" s="66" t="s">
        <v>7102</v>
      </c>
      <c r="B464" s="66" t="s">
        <v>7103</v>
      </c>
      <c r="C464" s="66" t="s">
        <v>7113</v>
      </c>
      <c r="D464" s="66">
        <v>2000</v>
      </c>
      <c r="E464" s="66" t="s">
        <v>7122</v>
      </c>
      <c r="F464" s="66">
        <v>0</v>
      </c>
      <c r="G464" s="66">
        <v>0</v>
      </c>
      <c r="H464" s="66">
        <v>0</v>
      </c>
      <c r="I464" s="66">
        <v>0</v>
      </c>
      <c r="J464" s="66">
        <v>44.98715936</v>
      </c>
      <c r="K464" s="66">
        <v>116.1155364</v>
      </c>
      <c r="L464" s="66">
        <v>8.4364761759999993</v>
      </c>
      <c r="M464" s="66">
        <v>0</v>
      </c>
    </row>
    <row r="465" spans="1:13" hidden="1">
      <c r="A465" s="66" t="s">
        <v>7102</v>
      </c>
      <c r="B465" s="66" t="s">
        <v>7103</v>
      </c>
      <c r="C465" s="66" t="s">
        <v>7113</v>
      </c>
      <c r="D465" s="66">
        <v>2005</v>
      </c>
      <c r="E465" s="66" t="s">
        <v>7122</v>
      </c>
      <c r="F465" s="66">
        <v>0</v>
      </c>
      <c r="G465" s="66">
        <v>0</v>
      </c>
      <c r="H465" s="66">
        <v>0</v>
      </c>
      <c r="I465" s="66">
        <v>0</v>
      </c>
      <c r="J465" s="66">
        <v>46.302</v>
      </c>
      <c r="K465" s="66">
        <v>104.19033359999899</v>
      </c>
      <c r="L465" s="66">
        <v>7.5700401020000001</v>
      </c>
      <c r="M465" s="66">
        <v>0</v>
      </c>
    </row>
    <row r="466" spans="1:13" hidden="1">
      <c r="A466" s="66" t="s">
        <v>7102</v>
      </c>
      <c r="B466" s="66" t="s">
        <v>7103</v>
      </c>
      <c r="C466" s="66" t="s">
        <v>7113</v>
      </c>
      <c r="D466" s="66">
        <v>2010</v>
      </c>
      <c r="E466" s="66" t="s">
        <v>7122</v>
      </c>
      <c r="F466" s="66">
        <v>0</v>
      </c>
      <c r="G466" s="66">
        <v>0</v>
      </c>
      <c r="H466" s="66">
        <v>0</v>
      </c>
      <c r="I466" s="66">
        <v>0</v>
      </c>
      <c r="J466" s="66">
        <v>179.22139989999999</v>
      </c>
      <c r="K466" s="66">
        <v>403.29008329999999</v>
      </c>
      <c r="L466" s="66">
        <v>29.301394850000001</v>
      </c>
      <c r="M466" s="66">
        <v>0</v>
      </c>
    </row>
    <row r="467" spans="1:13" hidden="1">
      <c r="A467" s="66" t="s">
        <v>7102</v>
      </c>
      <c r="B467" s="66" t="s">
        <v>7103</v>
      </c>
      <c r="C467" s="66" t="s">
        <v>7113</v>
      </c>
      <c r="D467" s="66">
        <v>2015</v>
      </c>
      <c r="E467" s="66" t="s">
        <v>7122</v>
      </c>
      <c r="F467" s="66">
        <v>0</v>
      </c>
      <c r="G467" s="66">
        <v>0</v>
      </c>
      <c r="H467" s="66">
        <v>0</v>
      </c>
      <c r="I467" s="66">
        <v>0</v>
      </c>
      <c r="J467" s="67">
        <v>252.6677497</v>
      </c>
      <c r="K467" s="66">
        <v>563.21988220000003</v>
      </c>
      <c r="L467" s="66">
        <v>40.921234699999999</v>
      </c>
      <c r="M467" s="66">
        <v>0</v>
      </c>
    </row>
    <row r="468" spans="1:13" hidden="1">
      <c r="A468" s="66" t="s">
        <v>7102</v>
      </c>
      <c r="B468" s="66" t="s">
        <v>7103</v>
      </c>
      <c r="C468" s="66" t="s">
        <v>7113</v>
      </c>
      <c r="D468" s="66">
        <v>2020</v>
      </c>
      <c r="E468" s="66" t="s">
        <v>7122</v>
      </c>
      <c r="F468" s="66">
        <v>0</v>
      </c>
      <c r="G468" s="66">
        <v>0</v>
      </c>
      <c r="H468" s="66">
        <v>0</v>
      </c>
      <c r="I468" s="66">
        <v>0</v>
      </c>
      <c r="J468" s="67">
        <v>333.79315680000002</v>
      </c>
      <c r="K468" s="66">
        <v>733.12343959999998</v>
      </c>
      <c r="L468" s="66">
        <v>53.265726739999998</v>
      </c>
      <c r="M468" s="66">
        <v>0</v>
      </c>
    </row>
    <row r="469" spans="1:13" hidden="1">
      <c r="A469" s="66" t="s">
        <v>7102</v>
      </c>
      <c r="B469" s="66" t="s">
        <v>7103</v>
      </c>
      <c r="C469" s="66" t="s">
        <v>7113</v>
      </c>
      <c r="D469" s="66">
        <v>2025</v>
      </c>
      <c r="E469" s="66" t="s">
        <v>7122</v>
      </c>
      <c r="F469" s="66">
        <v>0</v>
      </c>
      <c r="G469" s="66">
        <v>0</v>
      </c>
      <c r="H469" s="66">
        <v>0</v>
      </c>
      <c r="I469" s="66">
        <v>0</v>
      </c>
      <c r="J469" s="67">
        <v>451.51415819999897</v>
      </c>
      <c r="K469" s="66">
        <v>981.2630987</v>
      </c>
      <c r="L469" s="66">
        <v>71.294531390000003</v>
      </c>
      <c r="M469" s="66">
        <v>0</v>
      </c>
    </row>
    <row r="470" spans="1:13" hidden="1">
      <c r="A470" s="66" t="s">
        <v>7102</v>
      </c>
      <c r="B470" s="66" t="s">
        <v>7103</v>
      </c>
      <c r="C470" s="66" t="s">
        <v>7113</v>
      </c>
      <c r="D470" s="66">
        <v>2030</v>
      </c>
      <c r="E470" s="66" t="s">
        <v>7122</v>
      </c>
      <c r="F470" s="66">
        <v>0</v>
      </c>
      <c r="G470" s="66">
        <v>0</v>
      </c>
      <c r="H470" s="66">
        <v>0</v>
      </c>
      <c r="I470" s="66">
        <v>0</v>
      </c>
      <c r="J470" s="67">
        <v>641.85229800000002</v>
      </c>
      <c r="K470" s="66">
        <v>1040.769863</v>
      </c>
      <c r="L470" s="66">
        <v>75.61804755</v>
      </c>
      <c r="M470" s="66">
        <v>0</v>
      </c>
    </row>
    <row r="471" spans="1:13" hidden="1">
      <c r="A471" s="66" t="s">
        <v>7102</v>
      </c>
      <c r="B471" s="66" t="s">
        <v>7103</v>
      </c>
      <c r="C471" s="66" t="s">
        <v>7113</v>
      </c>
      <c r="D471" s="66">
        <v>2035</v>
      </c>
      <c r="E471" s="66" t="s">
        <v>7122</v>
      </c>
      <c r="F471" s="66">
        <v>0</v>
      </c>
      <c r="G471" s="66">
        <v>0</v>
      </c>
      <c r="H471" s="66">
        <v>0</v>
      </c>
      <c r="I471" s="66">
        <v>0</v>
      </c>
      <c r="J471" s="67">
        <v>883.28251899999998</v>
      </c>
      <c r="K471" s="66">
        <v>1000.4295</v>
      </c>
      <c r="L471" s="66">
        <v>72.687083099999995</v>
      </c>
      <c r="M471" s="66">
        <v>0</v>
      </c>
    </row>
    <row r="472" spans="1:13" hidden="1">
      <c r="A472" s="66" t="s">
        <v>7102</v>
      </c>
      <c r="B472" s="66" t="s">
        <v>7103</v>
      </c>
      <c r="C472" s="66" t="s">
        <v>7113</v>
      </c>
      <c r="D472" s="66">
        <v>2040</v>
      </c>
      <c r="E472" s="66" t="s">
        <v>7122</v>
      </c>
      <c r="F472" s="66">
        <v>0</v>
      </c>
      <c r="G472" s="66">
        <v>0</v>
      </c>
      <c r="H472" s="66">
        <v>0</v>
      </c>
      <c r="I472" s="66">
        <v>0</v>
      </c>
      <c r="J472" s="67">
        <v>1307.3072789999901</v>
      </c>
      <c r="K472" s="66">
        <v>1215.864859</v>
      </c>
      <c r="L472" s="66">
        <v>88.33972808</v>
      </c>
      <c r="M472" s="66">
        <v>0</v>
      </c>
    </row>
    <row r="473" spans="1:13" hidden="1">
      <c r="A473" s="66" t="s">
        <v>7102</v>
      </c>
      <c r="B473" s="66" t="s">
        <v>7103</v>
      </c>
      <c r="C473" s="66" t="s">
        <v>7113</v>
      </c>
      <c r="D473" s="66">
        <v>2045</v>
      </c>
      <c r="E473" s="66" t="s">
        <v>7122</v>
      </c>
      <c r="F473" s="66">
        <v>0</v>
      </c>
      <c r="G473" s="66">
        <v>0</v>
      </c>
      <c r="H473" s="66">
        <v>0</v>
      </c>
      <c r="I473" s="66">
        <v>0</v>
      </c>
      <c r="J473" s="67">
        <v>1848.9086070000001</v>
      </c>
      <c r="K473" s="66">
        <v>1522.8226749999999</v>
      </c>
      <c r="L473" s="66">
        <v>110.6420176</v>
      </c>
      <c r="M473" s="66">
        <v>0</v>
      </c>
    </row>
    <row r="474" spans="1:13" hidden="1">
      <c r="A474" s="66" t="s">
        <v>7102</v>
      </c>
      <c r="B474" s="66" t="s">
        <v>7103</v>
      </c>
      <c r="C474" s="66" t="s">
        <v>7113</v>
      </c>
      <c r="D474" s="66">
        <v>2050</v>
      </c>
      <c r="E474" s="66" t="s">
        <v>7122</v>
      </c>
      <c r="F474" s="66">
        <v>0</v>
      </c>
      <c r="G474" s="66">
        <v>0</v>
      </c>
      <c r="H474" s="66">
        <v>0</v>
      </c>
      <c r="I474" s="66">
        <v>0</v>
      </c>
      <c r="J474" s="67">
        <v>2495.4554659999999</v>
      </c>
      <c r="K474" s="66">
        <v>1898.4139889999999</v>
      </c>
      <c r="L474" s="66">
        <v>137.93093400000001</v>
      </c>
      <c r="M474" s="66">
        <v>0</v>
      </c>
    </row>
    <row r="475" spans="1:13" hidden="1">
      <c r="A475" s="66" t="s">
        <v>7102</v>
      </c>
      <c r="B475" s="66" t="s">
        <v>7103</v>
      </c>
      <c r="C475" s="66" t="s">
        <v>7114</v>
      </c>
      <c r="D475" s="66">
        <v>2000</v>
      </c>
      <c r="E475" s="66" t="s">
        <v>7122</v>
      </c>
      <c r="F475" s="66">
        <v>0</v>
      </c>
      <c r="G475" s="66">
        <v>0</v>
      </c>
      <c r="H475" s="66">
        <v>0</v>
      </c>
      <c r="I475" s="66">
        <v>0</v>
      </c>
      <c r="J475" s="66">
        <v>197.043758</v>
      </c>
      <c r="K475" s="66">
        <v>508.58604939999998</v>
      </c>
      <c r="L475" s="66">
        <v>36.951765649999999</v>
      </c>
      <c r="M475" s="66">
        <v>0</v>
      </c>
    </row>
    <row r="476" spans="1:13" hidden="1">
      <c r="A476" s="66" t="s">
        <v>7102</v>
      </c>
      <c r="B476" s="66" t="s">
        <v>7103</v>
      </c>
      <c r="C476" s="66" t="s">
        <v>7114</v>
      </c>
      <c r="D476" s="66">
        <v>2005</v>
      </c>
      <c r="E476" s="66" t="s">
        <v>7122</v>
      </c>
      <c r="F476" s="66">
        <v>0</v>
      </c>
      <c r="G476" s="66">
        <v>0</v>
      </c>
      <c r="H476" s="66">
        <v>0</v>
      </c>
      <c r="I476" s="66">
        <v>0</v>
      </c>
      <c r="J476" s="66">
        <v>153.28899999999999</v>
      </c>
      <c r="K476" s="66">
        <v>344.93611600000003</v>
      </c>
      <c r="L476" s="66">
        <v>25.061636149999998</v>
      </c>
      <c r="M476" s="66">
        <v>0</v>
      </c>
    </row>
    <row r="477" spans="1:13" hidden="1">
      <c r="A477" s="66" t="s">
        <v>7102</v>
      </c>
      <c r="B477" s="66" t="s">
        <v>7103</v>
      </c>
      <c r="C477" s="66" t="s">
        <v>7114</v>
      </c>
      <c r="D477" s="66">
        <v>2010</v>
      </c>
      <c r="E477" s="66" t="s">
        <v>7122</v>
      </c>
      <c r="F477" s="66">
        <v>0</v>
      </c>
      <c r="G477" s="66">
        <v>0</v>
      </c>
      <c r="H477" s="66">
        <v>0</v>
      </c>
      <c r="I477" s="66">
        <v>0</v>
      </c>
      <c r="J477" s="66">
        <v>203.1644877</v>
      </c>
      <c r="K477" s="66">
        <v>457.16763300000002</v>
      </c>
      <c r="L477" s="66">
        <v>33.21591549</v>
      </c>
      <c r="M477" s="66">
        <v>0</v>
      </c>
    </row>
    <row r="478" spans="1:13" hidden="1">
      <c r="A478" s="66" t="s">
        <v>7102</v>
      </c>
      <c r="B478" s="66" t="s">
        <v>7103</v>
      </c>
      <c r="C478" s="66" t="s">
        <v>7114</v>
      </c>
      <c r="D478" s="66">
        <v>2015</v>
      </c>
      <c r="E478" s="66" t="s">
        <v>7122</v>
      </c>
      <c r="F478" s="66">
        <v>0</v>
      </c>
      <c r="G478" s="66">
        <v>0</v>
      </c>
      <c r="H478" s="66">
        <v>0</v>
      </c>
      <c r="I478" s="66">
        <v>0</v>
      </c>
      <c r="J478" s="66">
        <v>207.63777089999999</v>
      </c>
      <c r="K478" s="66">
        <v>462.84387709999999</v>
      </c>
      <c r="L478" s="66">
        <v>33.628327980000002</v>
      </c>
      <c r="M478" s="66">
        <v>0</v>
      </c>
    </row>
    <row r="479" spans="1:13" hidden="1">
      <c r="A479" s="66" t="s">
        <v>7102</v>
      </c>
      <c r="B479" s="66" t="s">
        <v>7103</v>
      </c>
      <c r="C479" s="66" t="s">
        <v>7114</v>
      </c>
      <c r="D479" s="66">
        <v>2020</v>
      </c>
      <c r="E479" s="66" t="s">
        <v>7122</v>
      </c>
      <c r="F479" s="66">
        <v>0</v>
      </c>
      <c r="G479" s="66">
        <v>0</v>
      </c>
      <c r="H479" s="66">
        <v>0</v>
      </c>
      <c r="I479" s="66">
        <v>0</v>
      </c>
      <c r="J479" s="66">
        <v>206.87380590000001</v>
      </c>
      <c r="K479" s="66">
        <v>454.365324899999</v>
      </c>
      <c r="L479" s="66">
        <v>33.012311339999997</v>
      </c>
      <c r="M479" s="66">
        <v>0</v>
      </c>
    </row>
    <row r="480" spans="1:13" hidden="1">
      <c r="A480" s="66" t="s">
        <v>7102</v>
      </c>
      <c r="B480" s="66" t="s">
        <v>7103</v>
      </c>
      <c r="C480" s="66" t="s">
        <v>7114</v>
      </c>
      <c r="D480" s="66">
        <v>2025</v>
      </c>
      <c r="E480" s="66" t="s">
        <v>7122</v>
      </c>
      <c r="F480" s="66">
        <v>0</v>
      </c>
      <c r="G480" s="66">
        <v>0</v>
      </c>
      <c r="H480" s="66">
        <v>0</v>
      </c>
      <c r="I480" s="66">
        <v>0</v>
      </c>
      <c r="J480" s="66">
        <v>218.52444849999901</v>
      </c>
      <c r="K480" s="66">
        <v>474.91307549999999</v>
      </c>
      <c r="L480" s="66">
        <v>34.505226190000002</v>
      </c>
      <c r="M480" s="66">
        <v>0</v>
      </c>
    </row>
    <row r="481" spans="1:13" hidden="1">
      <c r="A481" s="66" t="s">
        <v>7102</v>
      </c>
      <c r="B481" s="66" t="s">
        <v>7103</v>
      </c>
      <c r="C481" s="66" t="s">
        <v>7114</v>
      </c>
      <c r="D481" s="66">
        <v>2030</v>
      </c>
      <c r="E481" s="66" t="s">
        <v>7122</v>
      </c>
      <c r="F481" s="66">
        <v>0</v>
      </c>
      <c r="G481" s="66">
        <v>0</v>
      </c>
      <c r="H481" s="66">
        <v>0</v>
      </c>
      <c r="I481" s="66">
        <v>0</v>
      </c>
      <c r="J481" s="66">
        <v>250.50307489999901</v>
      </c>
      <c r="K481" s="66">
        <v>406.19321880000001</v>
      </c>
      <c r="L481" s="66">
        <v>29.512324699999901</v>
      </c>
      <c r="M481" s="66">
        <v>0</v>
      </c>
    </row>
    <row r="482" spans="1:13" hidden="1">
      <c r="A482" s="66" t="s">
        <v>7102</v>
      </c>
      <c r="B482" s="66" t="s">
        <v>7103</v>
      </c>
      <c r="C482" s="66" t="s">
        <v>7114</v>
      </c>
      <c r="D482" s="66">
        <v>2035</v>
      </c>
      <c r="E482" s="66" t="s">
        <v>7122</v>
      </c>
      <c r="F482" s="66">
        <v>0</v>
      </c>
      <c r="G482" s="66">
        <v>0</v>
      </c>
      <c r="H482" s="66">
        <v>0</v>
      </c>
      <c r="I482" s="66">
        <v>0</v>
      </c>
      <c r="J482" s="66">
        <v>282.417807199999</v>
      </c>
      <c r="K482" s="66">
        <v>319.873992399999</v>
      </c>
      <c r="L482" s="66">
        <v>23.240725569999999</v>
      </c>
      <c r="M482" s="66">
        <v>0</v>
      </c>
    </row>
    <row r="483" spans="1:13" hidden="1">
      <c r="A483" s="66" t="s">
        <v>7102</v>
      </c>
      <c r="B483" s="66" t="s">
        <v>7103</v>
      </c>
      <c r="C483" s="66" t="s">
        <v>7114</v>
      </c>
      <c r="D483" s="66">
        <v>2040</v>
      </c>
      <c r="E483" s="66" t="s">
        <v>7122</v>
      </c>
      <c r="F483" s="66">
        <v>0</v>
      </c>
      <c r="G483" s="66">
        <v>0</v>
      </c>
      <c r="H483" s="66">
        <v>0</v>
      </c>
      <c r="I483" s="66">
        <v>0</v>
      </c>
      <c r="J483" s="66">
        <v>346.49293749999998</v>
      </c>
      <c r="K483" s="66">
        <v>322.25674350000003</v>
      </c>
      <c r="L483" s="66">
        <v>23.41384644</v>
      </c>
      <c r="M483" s="66">
        <v>0</v>
      </c>
    </row>
    <row r="484" spans="1:13" hidden="1">
      <c r="A484" s="66" t="s">
        <v>7102</v>
      </c>
      <c r="B484" s="66" t="s">
        <v>7103</v>
      </c>
      <c r="C484" s="66" t="s">
        <v>7114</v>
      </c>
      <c r="D484" s="66">
        <v>2045</v>
      </c>
      <c r="E484" s="66" t="s">
        <v>7122</v>
      </c>
      <c r="F484" s="66">
        <v>0</v>
      </c>
      <c r="G484" s="66">
        <v>0</v>
      </c>
      <c r="H484" s="66">
        <v>0</v>
      </c>
      <c r="I484" s="66">
        <v>0</v>
      </c>
      <c r="J484" s="66">
        <v>414.891708399999</v>
      </c>
      <c r="K484" s="66">
        <v>341.71862199999998</v>
      </c>
      <c r="L484" s="66">
        <v>24.8278663</v>
      </c>
      <c r="M484" s="66">
        <v>0</v>
      </c>
    </row>
    <row r="485" spans="1:13" hidden="1">
      <c r="A485" s="66" t="s">
        <v>7102</v>
      </c>
      <c r="B485" s="66" t="s">
        <v>7103</v>
      </c>
      <c r="C485" s="66" t="s">
        <v>7114</v>
      </c>
      <c r="D485" s="66">
        <v>2050</v>
      </c>
      <c r="E485" s="66" t="s">
        <v>7122</v>
      </c>
      <c r="F485" s="66">
        <v>0</v>
      </c>
      <c r="G485" s="66">
        <v>0</v>
      </c>
      <c r="H485" s="66">
        <v>0</v>
      </c>
      <c r="I485" s="66">
        <v>0</v>
      </c>
      <c r="J485" s="66">
        <v>482.01266399999997</v>
      </c>
      <c r="K485" s="66">
        <v>366.690408399999</v>
      </c>
      <c r="L485" s="66">
        <v>26.642213349999999</v>
      </c>
      <c r="M485" s="66">
        <v>0</v>
      </c>
    </row>
    <row r="486" spans="1:13" hidden="1">
      <c r="A486" s="66" t="s">
        <v>7102</v>
      </c>
      <c r="B486" s="66" t="s">
        <v>7103</v>
      </c>
      <c r="C486" s="66" t="s">
        <v>7115</v>
      </c>
      <c r="D486" s="66">
        <v>2000</v>
      </c>
      <c r="E486" s="66" t="s">
        <v>7122</v>
      </c>
      <c r="F486" s="66">
        <v>0</v>
      </c>
      <c r="G486" s="66">
        <v>0</v>
      </c>
      <c r="H486" s="66">
        <v>0</v>
      </c>
      <c r="I486" s="66">
        <v>0</v>
      </c>
      <c r="J486" s="66">
        <v>104.3702097</v>
      </c>
      <c r="K486" s="66">
        <v>269.38804439999899</v>
      </c>
      <c r="L486" s="66">
        <v>19.572624730000001</v>
      </c>
      <c r="M486" s="66">
        <v>0</v>
      </c>
    </row>
    <row r="487" spans="1:13" hidden="1">
      <c r="A487" s="66" t="s">
        <v>7102</v>
      </c>
      <c r="B487" s="66" t="s">
        <v>7103</v>
      </c>
      <c r="C487" s="66" t="s">
        <v>7115</v>
      </c>
      <c r="D487" s="66">
        <v>2005</v>
      </c>
      <c r="E487" s="66" t="s">
        <v>7122</v>
      </c>
      <c r="F487" s="66">
        <v>0</v>
      </c>
      <c r="G487" s="66">
        <v>0</v>
      </c>
      <c r="H487" s="66">
        <v>0</v>
      </c>
      <c r="I487" s="66">
        <v>0</v>
      </c>
      <c r="J487" s="66">
        <v>128.88888889999899</v>
      </c>
      <c r="K487" s="66">
        <v>290.03015699999997</v>
      </c>
      <c r="L487" s="66">
        <v>21.072395530000001</v>
      </c>
      <c r="M487" s="66">
        <v>0</v>
      </c>
    </row>
    <row r="488" spans="1:13" hidden="1">
      <c r="A488" s="66" t="s">
        <v>7102</v>
      </c>
      <c r="B488" s="66" t="s">
        <v>7103</v>
      </c>
      <c r="C488" s="66" t="s">
        <v>7115</v>
      </c>
      <c r="D488" s="66">
        <v>2010</v>
      </c>
      <c r="E488" s="66" t="s">
        <v>7122</v>
      </c>
      <c r="F488" s="66">
        <v>0</v>
      </c>
      <c r="G488" s="66">
        <v>0</v>
      </c>
      <c r="H488" s="66">
        <v>0</v>
      </c>
      <c r="I488" s="66">
        <v>0</v>
      </c>
      <c r="J488" s="66">
        <v>115.0636367</v>
      </c>
      <c r="K488" s="66">
        <v>258.92010479999999</v>
      </c>
      <c r="L488" s="66">
        <v>18.812067389999999</v>
      </c>
      <c r="M488" s="66">
        <v>0</v>
      </c>
    </row>
    <row r="489" spans="1:13" hidden="1">
      <c r="A489" s="66" t="s">
        <v>7102</v>
      </c>
      <c r="B489" s="66" t="s">
        <v>7103</v>
      </c>
      <c r="C489" s="66" t="s">
        <v>7115</v>
      </c>
      <c r="D489" s="66">
        <v>2015</v>
      </c>
      <c r="E489" s="66" t="s">
        <v>7122</v>
      </c>
      <c r="F489" s="66">
        <v>0</v>
      </c>
      <c r="G489" s="66">
        <v>0</v>
      </c>
      <c r="H489" s="66">
        <v>0</v>
      </c>
      <c r="I489" s="66">
        <v>0</v>
      </c>
      <c r="J489" s="66">
        <v>145.37797409999999</v>
      </c>
      <c r="K489" s="66">
        <v>339.13116689999998</v>
      </c>
      <c r="L489" s="66">
        <v>24.639872480000001</v>
      </c>
      <c r="M489" s="66">
        <v>0</v>
      </c>
    </row>
    <row r="490" spans="1:13" hidden="1">
      <c r="A490" s="66" t="s">
        <v>7102</v>
      </c>
      <c r="B490" s="66" t="s">
        <v>7103</v>
      </c>
      <c r="C490" s="66" t="s">
        <v>7115</v>
      </c>
      <c r="D490" s="66">
        <v>2020</v>
      </c>
      <c r="E490" s="66" t="s">
        <v>7122</v>
      </c>
      <c r="F490" s="66">
        <v>0</v>
      </c>
      <c r="G490" s="66">
        <v>0</v>
      </c>
      <c r="H490" s="66">
        <v>0</v>
      </c>
      <c r="I490" s="66">
        <v>0</v>
      </c>
      <c r="J490" s="66">
        <v>181.20992319999999</v>
      </c>
      <c r="K490" s="66">
        <v>431.04550289999997</v>
      </c>
      <c r="L490" s="66">
        <v>31.31798921</v>
      </c>
      <c r="M490" s="66">
        <v>0</v>
      </c>
    </row>
    <row r="491" spans="1:13" hidden="1">
      <c r="A491" s="66" t="s">
        <v>7102</v>
      </c>
      <c r="B491" s="66" t="s">
        <v>7103</v>
      </c>
      <c r="C491" s="66" t="s">
        <v>7115</v>
      </c>
      <c r="D491" s="66">
        <v>2025</v>
      </c>
      <c r="E491" s="66" t="s">
        <v>7122</v>
      </c>
      <c r="F491" s="66">
        <v>0</v>
      </c>
      <c r="G491" s="66">
        <v>0</v>
      </c>
      <c r="H491" s="66">
        <v>0</v>
      </c>
      <c r="I491" s="66">
        <v>0</v>
      </c>
      <c r="J491" s="66">
        <v>231.11589669999901</v>
      </c>
      <c r="K491" s="66">
        <v>557.69382900000005</v>
      </c>
      <c r="L491" s="66">
        <v>40.519734460000002</v>
      </c>
      <c r="M491" s="66">
        <v>0</v>
      </c>
    </row>
    <row r="492" spans="1:13" hidden="1">
      <c r="A492" s="66" t="s">
        <v>7102</v>
      </c>
      <c r="B492" s="66" t="s">
        <v>7103</v>
      </c>
      <c r="C492" s="66" t="s">
        <v>7115</v>
      </c>
      <c r="D492" s="66">
        <v>2030</v>
      </c>
      <c r="E492" s="66" t="s">
        <v>7122</v>
      </c>
      <c r="F492" s="66">
        <v>0</v>
      </c>
      <c r="G492" s="66">
        <v>0</v>
      </c>
      <c r="H492" s="66">
        <v>0</v>
      </c>
      <c r="I492" s="66">
        <v>0</v>
      </c>
      <c r="J492" s="66">
        <v>305.82983139999999</v>
      </c>
      <c r="K492" s="66">
        <v>567.13748820000001</v>
      </c>
      <c r="L492" s="66">
        <v>41.205871809999998</v>
      </c>
      <c r="M492" s="66">
        <v>0</v>
      </c>
    </row>
    <row r="493" spans="1:13" hidden="1">
      <c r="A493" s="66" t="s">
        <v>7102</v>
      </c>
      <c r="B493" s="66" t="s">
        <v>7103</v>
      </c>
      <c r="C493" s="66" t="s">
        <v>7115</v>
      </c>
      <c r="D493" s="66">
        <v>2035</v>
      </c>
      <c r="E493" s="66" t="s">
        <v>7122</v>
      </c>
      <c r="F493" s="66">
        <v>0</v>
      </c>
      <c r="G493" s="66">
        <v>0</v>
      </c>
      <c r="H493" s="66">
        <v>0</v>
      </c>
      <c r="I493" s="66">
        <v>0</v>
      </c>
      <c r="J493" s="66">
        <v>391.23938049999998</v>
      </c>
      <c r="K493" s="66">
        <v>515.74041380000006</v>
      </c>
      <c r="L493" s="66">
        <v>37.471572270000003</v>
      </c>
      <c r="M493" s="66">
        <v>0</v>
      </c>
    </row>
    <row r="494" spans="1:13" hidden="1">
      <c r="A494" s="66" t="s">
        <v>7102</v>
      </c>
      <c r="B494" s="66" t="s">
        <v>7103</v>
      </c>
      <c r="C494" s="66" t="s">
        <v>7115</v>
      </c>
      <c r="D494" s="66">
        <v>2040</v>
      </c>
      <c r="E494" s="66" t="s">
        <v>7122</v>
      </c>
      <c r="F494" s="66">
        <v>0</v>
      </c>
      <c r="G494" s="66">
        <v>0</v>
      </c>
      <c r="H494" s="66">
        <v>0</v>
      </c>
      <c r="I494" s="66">
        <v>0</v>
      </c>
      <c r="J494" s="66">
        <v>524.55588699999998</v>
      </c>
      <c r="K494" s="66">
        <v>571.99881819999996</v>
      </c>
      <c r="L494" s="66">
        <v>41.559075999999997</v>
      </c>
      <c r="M494" s="66">
        <v>0</v>
      </c>
    </row>
    <row r="495" spans="1:13" hidden="1">
      <c r="A495" s="66" t="s">
        <v>7102</v>
      </c>
      <c r="B495" s="66" t="s">
        <v>7103</v>
      </c>
      <c r="C495" s="66" t="s">
        <v>7115</v>
      </c>
      <c r="D495" s="66">
        <v>2045</v>
      </c>
      <c r="E495" s="66" t="s">
        <v>7122</v>
      </c>
      <c r="F495" s="66">
        <v>0</v>
      </c>
      <c r="G495" s="66">
        <v>0</v>
      </c>
      <c r="H495" s="66">
        <v>0</v>
      </c>
      <c r="I495" s="66">
        <v>0</v>
      </c>
      <c r="J495" s="66">
        <v>681.72871959999998</v>
      </c>
      <c r="K495" s="66">
        <v>660.88911619999999</v>
      </c>
      <c r="L495" s="66">
        <v>48.017478599999997</v>
      </c>
      <c r="M495" s="66">
        <v>0</v>
      </c>
    </row>
    <row r="496" spans="1:13" hidden="1">
      <c r="A496" s="66" t="s">
        <v>7102</v>
      </c>
      <c r="B496" s="66" t="s">
        <v>7103</v>
      </c>
      <c r="C496" s="66" t="s">
        <v>7115</v>
      </c>
      <c r="D496" s="66">
        <v>2050</v>
      </c>
      <c r="E496" s="66" t="s">
        <v>7122</v>
      </c>
      <c r="F496" s="66">
        <v>0</v>
      </c>
      <c r="G496" s="66">
        <v>0</v>
      </c>
      <c r="H496" s="66">
        <v>0</v>
      </c>
      <c r="I496" s="66">
        <v>0</v>
      </c>
      <c r="J496" s="66">
        <v>855.70137980000004</v>
      </c>
      <c r="K496" s="66">
        <v>767.97421569999995</v>
      </c>
      <c r="L496" s="66">
        <v>55.797840450000002</v>
      </c>
      <c r="M496" s="66">
        <v>0</v>
      </c>
    </row>
    <row r="497" spans="1:13" hidden="1">
      <c r="A497" s="66" t="s">
        <v>7102</v>
      </c>
      <c r="B497" s="66" t="s">
        <v>7103</v>
      </c>
      <c r="C497" s="66" t="s">
        <v>7116</v>
      </c>
      <c r="D497" s="66">
        <v>2000</v>
      </c>
      <c r="E497" s="66" t="s">
        <v>7122</v>
      </c>
      <c r="F497" s="66">
        <v>0</v>
      </c>
      <c r="G497" s="66">
        <v>0</v>
      </c>
      <c r="H497" s="66">
        <v>0</v>
      </c>
      <c r="I497" s="66">
        <v>0</v>
      </c>
      <c r="J497" s="66">
        <v>100.771237</v>
      </c>
      <c r="K497" s="66">
        <v>260.09880149999998</v>
      </c>
      <c r="L497" s="66">
        <v>18.897706629999998</v>
      </c>
      <c r="M497" s="66">
        <v>0</v>
      </c>
    </row>
    <row r="498" spans="1:13" hidden="1">
      <c r="A498" s="66" t="s">
        <v>7102</v>
      </c>
      <c r="B498" s="66" t="s">
        <v>7103</v>
      </c>
      <c r="C498" s="66" t="s">
        <v>7116</v>
      </c>
      <c r="D498" s="66">
        <v>2005</v>
      </c>
      <c r="E498" s="66" t="s">
        <v>7122</v>
      </c>
      <c r="F498" s="66">
        <v>0</v>
      </c>
      <c r="G498" s="66">
        <v>0</v>
      </c>
      <c r="H498" s="66">
        <v>0</v>
      </c>
      <c r="I498" s="66">
        <v>0</v>
      </c>
      <c r="J498" s="66">
        <v>118.1849617</v>
      </c>
      <c r="K498" s="66">
        <v>265.9438164</v>
      </c>
      <c r="L498" s="66">
        <v>19.322381320000002</v>
      </c>
      <c r="M498" s="66">
        <v>0</v>
      </c>
    </row>
    <row r="499" spans="1:13" hidden="1">
      <c r="A499" s="66" t="s">
        <v>7102</v>
      </c>
      <c r="B499" s="66" t="s">
        <v>7103</v>
      </c>
      <c r="C499" s="66" t="s">
        <v>7116</v>
      </c>
      <c r="D499" s="66">
        <v>2010</v>
      </c>
      <c r="E499" s="66" t="s">
        <v>7122</v>
      </c>
      <c r="F499" s="66">
        <v>0</v>
      </c>
      <c r="G499" s="66">
        <v>0</v>
      </c>
      <c r="H499" s="66">
        <v>0</v>
      </c>
      <c r="I499" s="66">
        <v>0</v>
      </c>
      <c r="J499" s="66">
        <v>135.59868649999899</v>
      </c>
      <c r="K499" s="66">
        <v>305.128771499999</v>
      </c>
      <c r="L499" s="66">
        <v>22.169398609999998</v>
      </c>
      <c r="M499" s="66">
        <v>0</v>
      </c>
    </row>
    <row r="500" spans="1:13" hidden="1">
      <c r="A500" s="66" t="s">
        <v>7102</v>
      </c>
      <c r="B500" s="66" t="s">
        <v>7103</v>
      </c>
      <c r="C500" s="66" t="s">
        <v>7116</v>
      </c>
      <c r="D500" s="66">
        <v>2015</v>
      </c>
      <c r="E500" s="66" t="s">
        <v>7122</v>
      </c>
      <c r="F500" s="66">
        <v>0</v>
      </c>
      <c r="G500" s="66">
        <v>0</v>
      </c>
      <c r="H500" s="66">
        <v>0</v>
      </c>
      <c r="I500" s="66">
        <v>0</v>
      </c>
      <c r="J500" s="66">
        <v>170.3246862</v>
      </c>
      <c r="K500" s="66">
        <v>370.03876319999898</v>
      </c>
      <c r="L500" s="66">
        <v>26.885491009999999</v>
      </c>
      <c r="M500" s="66">
        <v>0</v>
      </c>
    </row>
    <row r="501" spans="1:13" hidden="1">
      <c r="A501" s="66" t="s">
        <v>7102</v>
      </c>
      <c r="B501" s="66" t="s">
        <v>7103</v>
      </c>
      <c r="C501" s="66" t="s">
        <v>7116</v>
      </c>
      <c r="D501" s="66">
        <v>2020</v>
      </c>
      <c r="E501" s="66" t="s">
        <v>7122</v>
      </c>
      <c r="F501" s="66">
        <v>0</v>
      </c>
      <c r="G501" s="66">
        <v>0</v>
      </c>
      <c r="H501" s="66">
        <v>0</v>
      </c>
      <c r="I501" s="66">
        <v>0</v>
      </c>
      <c r="J501" s="66">
        <v>202.02723760000001</v>
      </c>
      <c r="K501" s="66">
        <v>424.65264489999998</v>
      </c>
      <c r="L501" s="66">
        <v>30.853510499999999</v>
      </c>
      <c r="M501" s="66">
        <v>0</v>
      </c>
    </row>
    <row r="502" spans="1:13" hidden="1">
      <c r="A502" s="66" t="s">
        <v>7102</v>
      </c>
      <c r="B502" s="66" t="s">
        <v>7103</v>
      </c>
      <c r="C502" s="66" t="s">
        <v>7116</v>
      </c>
      <c r="D502" s="66">
        <v>2025</v>
      </c>
      <c r="E502" s="66" t="s">
        <v>7122</v>
      </c>
      <c r="F502" s="66">
        <v>0</v>
      </c>
      <c r="G502" s="66">
        <v>0</v>
      </c>
      <c r="H502" s="66">
        <v>0</v>
      </c>
      <c r="I502" s="66">
        <v>0</v>
      </c>
      <c r="J502" s="66">
        <v>245.8401188</v>
      </c>
      <c r="K502" s="66">
        <v>504.8938915</v>
      </c>
      <c r="L502" s="66">
        <v>36.683508680000003</v>
      </c>
      <c r="M502" s="66">
        <v>0</v>
      </c>
    </row>
    <row r="503" spans="1:13" hidden="1">
      <c r="A503" s="66" t="s">
        <v>7102</v>
      </c>
      <c r="B503" s="66" t="s">
        <v>7103</v>
      </c>
      <c r="C503" s="66" t="s">
        <v>7116</v>
      </c>
      <c r="D503" s="66">
        <v>2030</v>
      </c>
      <c r="E503" s="66" t="s">
        <v>7122</v>
      </c>
      <c r="F503" s="66">
        <v>0</v>
      </c>
      <c r="G503" s="66">
        <v>0</v>
      </c>
      <c r="H503" s="66">
        <v>0</v>
      </c>
      <c r="I503" s="66">
        <v>0</v>
      </c>
      <c r="J503" s="66">
        <v>306.8424862</v>
      </c>
      <c r="K503" s="66">
        <v>463.4558859</v>
      </c>
      <c r="L503" s="66">
        <v>33.672794019999998</v>
      </c>
      <c r="M503" s="66">
        <v>0</v>
      </c>
    </row>
    <row r="504" spans="1:13" hidden="1">
      <c r="A504" s="66" t="s">
        <v>7102</v>
      </c>
      <c r="B504" s="66" t="s">
        <v>7103</v>
      </c>
      <c r="C504" s="66" t="s">
        <v>7116</v>
      </c>
      <c r="D504" s="66">
        <v>2035</v>
      </c>
      <c r="E504" s="66" t="s">
        <v>7122</v>
      </c>
      <c r="F504" s="66">
        <v>0</v>
      </c>
      <c r="G504" s="66">
        <v>0</v>
      </c>
      <c r="H504" s="66">
        <v>0</v>
      </c>
      <c r="I504" s="66">
        <v>0</v>
      </c>
      <c r="J504" s="66">
        <v>379.526638399999</v>
      </c>
      <c r="K504" s="66">
        <v>397.11594209999998</v>
      </c>
      <c r="L504" s="66">
        <v>28.852807199999901</v>
      </c>
      <c r="M504" s="66">
        <v>0</v>
      </c>
    </row>
    <row r="505" spans="1:13" hidden="1">
      <c r="A505" s="66" t="s">
        <v>7102</v>
      </c>
      <c r="B505" s="66" t="s">
        <v>7103</v>
      </c>
      <c r="C505" s="66" t="s">
        <v>7116</v>
      </c>
      <c r="D505" s="66">
        <v>2040</v>
      </c>
      <c r="E505" s="66" t="s">
        <v>7122</v>
      </c>
      <c r="F505" s="66">
        <v>0</v>
      </c>
      <c r="G505" s="66">
        <v>0</v>
      </c>
      <c r="H505" s="66">
        <v>0</v>
      </c>
      <c r="I505" s="66">
        <v>0</v>
      </c>
      <c r="J505" s="66">
        <v>481.05213509999999</v>
      </c>
      <c r="K505" s="66">
        <v>411.91829639999997</v>
      </c>
      <c r="L505" s="66">
        <v>29.928285240000001</v>
      </c>
      <c r="M505" s="66">
        <v>0</v>
      </c>
    </row>
    <row r="506" spans="1:13" hidden="1">
      <c r="A506" s="66" t="s">
        <v>7102</v>
      </c>
      <c r="B506" s="66" t="s">
        <v>7103</v>
      </c>
      <c r="C506" s="66" t="s">
        <v>7116</v>
      </c>
      <c r="D506" s="66">
        <v>2045</v>
      </c>
      <c r="E506" s="66" t="s">
        <v>7122</v>
      </c>
      <c r="F506" s="66">
        <v>0</v>
      </c>
      <c r="G506" s="66">
        <v>0</v>
      </c>
      <c r="H506" s="66">
        <v>0</v>
      </c>
      <c r="I506" s="66">
        <v>0</v>
      </c>
      <c r="J506" s="66">
        <v>604.52481539999997</v>
      </c>
      <c r="K506" s="66">
        <v>457.59942840000002</v>
      </c>
      <c r="L506" s="66">
        <v>33.247287960000001</v>
      </c>
      <c r="M506" s="66">
        <v>0</v>
      </c>
    </row>
    <row r="507" spans="1:13" hidden="1">
      <c r="A507" s="66" t="s">
        <v>7102</v>
      </c>
      <c r="B507" s="66" t="s">
        <v>7103</v>
      </c>
      <c r="C507" s="66" t="s">
        <v>7116</v>
      </c>
      <c r="D507" s="66">
        <v>2050</v>
      </c>
      <c r="E507" s="66" t="s">
        <v>7122</v>
      </c>
      <c r="F507" s="66">
        <v>0</v>
      </c>
      <c r="G507" s="66">
        <v>0</v>
      </c>
      <c r="H507" s="66">
        <v>0</v>
      </c>
      <c r="I507" s="66">
        <v>0</v>
      </c>
      <c r="J507" s="66">
        <v>750.73705099999995</v>
      </c>
      <c r="K507" s="66">
        <v>524.33610520000002</v>
      </c>
      <c r="L507" s="66">
        <v>38.096099770000002</v>
      </c>
      <c r="M507" s="66">
        <v>0</v>
      </c>
    </row>
    <row r="508" spans="1:13" hidden="1">
      <c r="A508" s="66" t="s">
        <v>7102</v>
      </c>
      <c r="B508" s="66" t="s">
        <v>7103</v>
      </c>
      <c r="C508" s="66" t="s">
        <v>7117</v>
      </c>
      <c r="D508" s="66">
        <v>2000</v>
      </c>
      <c r="E508" s="66" t="s">
        <v>7122</v>
      </c>
      <c r="F508" s="66">
        <v>0</v>
      </c>
      <c r="G508" s="66">
        <v>0</v>
      </c>
      <c r="H508" s="66">
        <v>0</v>
      </c>
      <c r="I508" s="66">
        <v>0</v>
      </c>
      <c r="J508" s="66">
        <v>91.773805089999996</v>
      </c>
      <c r="K508" s="66">
        <v>236.87569429999999</v>
      </c>
      <c r="L508" s="66">
        <v>17.210411399999899</v>
      </c>
      <c r="M508" s="66">
        <v>0</v>
      </c>
    </row>
    <row r="509" spans="1:13" hidden="1">
      <c r="A509" s="66" t="s">
        <v>7102</v>
      </c>
      <c r="B509" s="66" t="s">
        <v>7103</v>
      </c>
      <c r="C509" s="66" t="s">
        <v>7117</v>
      </c>
      <c r="D509" s="66">
        <v>2005</v>
      </c>
      <c r="E509" s="66" t="s">
        <v>7122</v>
      </c>
      <c r="F509" s="66">
        <v>0</v>
      </c>
      <c r="G509" s="66">
        <v>0</v>
      </c>
      <c r="H509" s="66">
        <v>0</v>
      </c>
      <c r="I509" s="66">
        <v>0</v>
      </c>
      <c r="J509" s="66">
        <v>141.5</v>
      </c>
      <c r="K509" s="66">
        <v>318.40810770000002</v>
      </c>
      <c r="L509" s="66">
        <v>23.134220429999999</v>
      </c>
      <c r="M509" s="66">
        <v>0</v>
      </c>
    </row>
    <row r="510" spans="1:13" hidden="1">
      <c r="A510" s="66" t="s">
        <v>7102</v>
      </c>
      <c r="B510" s="66" t="s">
        <v>7103</v>
      </c>
      <c r="C510" s="66" t="s">
        <v>7117</v>
      </c>
      <c r="D510" s="66">
        <v>2010</v>
      </c>
      <c r="E510" s="66" t="s">
        <v>7122</v>
      </c>
      <c r="F510" s="66">
        <v>0</v>
      </c>
      <c r="G510" s="66">
        <v>0</v>
      </c>
      <c r="H510" s="66">
        <v>0</v>
      </c>
      <c r="I510" s="66">
        <v>0</v>
      </c>
      <c r="J510" s="66">
        <v>182.75295729999999</v>
      </c>
      <c r="K510" s="66">
        <v>411.23691389999999</v>
      </c>
      <c r="L510" s="66">
        <v>29.878778799999999</v>
      </c>
      <c r="M510" s="66">
        <v>0</v>
      </c>
    </row>
    <row r="511" spans="1:13" hidden="1">
      <c r="A511" s="66" t="s">
        <v>7102</v>
      </c>
      <c r="B511" s="66" t="s">
        <v>7103</v>
      </c>
      <c r="C511" s="66" t="s">
        <v>7117</v>
      </c>
      <c r="D511" s="66">
        <v>2015</v>
      </c>
      <c r="E511" s="66" t="s">
        <v>7122</v>
      </c>
      <c r="F511" s="66">
        <v>0</v>
      </c>
      <c r="G511" s="66">
        <v>0</v>
      </c>
      <c r="H511" s="66">
        <v>0</v>
      </c>
      <c r="I511" s="66">
        <v>0</v>
      </c>
      <c r="J511" s="66">
        <v>239.4334934</v>
      </c>
      <c r="K511" s="66">
        <v>534.34534929999995</v>
      </c>
      <c r="L511" s="66">
        <v>38.823330179999999</v>
      </c>
      <c r="M511" s="66">
        <v>0</v>
      </c>
    </row>
    <row r="512" spans="1:13" hidden="1">
      <c r="A512" s="66" t="s">
        <v>7102</v>
      </c>
      <c r="B512" s="66" t="s">
        <v>7103</v>
      </c>
      <c r="C512" s="66" t="s">
        <v>7117</v>
      </c>
      <c r="D512" s="66">
        <v>2020</v>
      </c>
      <c r="E512" s="66" t="s">
        <v>7122</v>
      </c>
      <c r="F512" s="66">
        <v>0</v>
      </c>
      <c r="G512" s="66">
        <v>0</v>
      </c>
      <c r="H512" s="66">
        <v>0</v>
      </c>
      <c r="I512" s="66">
        <v>0</v>
      </c>
      <c r="J512" s="66">
        <v>307.19215509999998</v>
      </c>
      <c r="K512" s="66">
        <v>676.06472159999998</v>
      </c>
      <c r="L512" s="66">
        <v>49.12007552</v>
      </c>
      <c r="M512" s="66">
        <v>0</v>
      </c>
    </row>
    <row r="513" spans="1:13" hidden="1">
      <c r="A513" s="66" t="s">
        <v>7102</v>
      </c>
      <c r="B513" s="66" t="s">
        <v>7103</v>
      </c>
      <c r="C513" s="66" t="s">
        <v>7117</v>
      </c>
      <c r="D513" s="66">
        <v>2025</v>
      </c>
      <c r="E513" s="66" t="s">
        <v>7122</v>
      </c>
      <c r="F513" s="66">
        <v>0</v>
      </c>
      <c r="G513" s="66">
        <v>0</v>
      </c>
      <c r="H513" s="66">
        <v>0</v>
      </c>
      <c r="I513" s="66">
        <v>0</v>
      </c>
      <c r="J513" s="66">
        <v>393.08659419999998</v>
      </c>
      <c r="K513" s="66">
        <v>856.52737979999995</v>
      </c>
      <c r="L513" s="66">
        <v>62.231748289999999</v>
      </c>
      <c r="M513" s="66">
        <v>0</v>
      </c>
    </row>
    <row r="514" spans="1:13" hidden="1">
      <c r="A514" s="66" t="s">
        <v>7102</v>
      </c>
      <c r="B514" s="66" t="s">
        <v>7103</v>
      </c>
      <c r="C514" s="66" t="s">
        <v>7117</v>
      </c>
      <c r="D514" s="66">
        <v>2030</v>
      </c>
      <c r="E514" s="66" t="s">
        <v>7122</v>
      </c>
      <c r="F514" s="66">
        <v>0</v>
      </c>
      <c r="G514" s="66">
        <v>0</v>
      </c>
      <c r="H514" s="66">
        <v>0</v>
      </c>
      <c r="I514" s="66">
        <v>0</v>
      </c>
      <c r="J514" s="66">
        <v>515.53349319999995</v>
      </c>
      <c r="K514" s="66">
        <v>838.7191851</v>
      </c>
      <c r="L514" s="66">
        <v>60.937878269999999</v>
      </c>
      <c r="M514" s="66">
        <v>0</v>
      </c>
    </row>
    <row r="515" spans="1:13" hidden="1">
      <c r="A515" s="66" t="s">
        <v>7102</v>
      </c>
      <c r="B515" s="66" t="s">
        <v>7103</v>
      </c>
      <c r="C515" s="66" t="s">
        <v>7117</v>
      </c>
      <c r="D515" s="66">
        <v>2035</v>
      </c>
      <c r="E515" s="66" t="s">
        <v>7122</v>
      </c>
      <c r="F515" s="66">
        <v>0</v>
      </c>
      <c r="G515" s="66">
        <v>0</v>
      </c>
      <c r="H515" s="66">
        <v>0</v>
      </c>
      <c r="I515" s="66">
        <v>0</v>
      </c>
      <c r="J515" s="66">
        <v>651.05889720000005</v>
      </c>
      <c r="K515" s="66">
        <v>740.15342350000003</v>
      </c>
      <c r="L515" s="66">
        <v>53.776496389999998</v>
      </c>
      <c r="M515" s="66">
        <v>0</v>
      </c>
    </row>
    <row r="516" spans="1:13" hidden="1">
      <c r="A516" s="66" t="s">
        <v>7102</v>
      </c>
      <c r="B516" s="66" t="s">
        <v>7103</v>
      </c>
      <c r="C516" s="66" t="s">
        <v>7117</v>
      </c>
      <c r="D516" s="66">
        <v>2040</v>
      </c>
      <c r="E516" s="66" t="s">
        <v>7122</v>
      </c>
      <c r="F516" s="66">
        <v>0</v>
      </c>
      <c r="G516" s="66">
        <v>0</v>
      </c>
      <c r="H516" s="66">
        <v>0</v>
      </c>
      <c r="I516" s="66">
        <v>0</v>
      </c>
      <c r="J516" s="66">
        <v>884.17222200000003</v>
      </c>
      <c r="K516" s="66">
        <v>825.52732909999997</v>
      </c>
      <c r="L516" s="66">
        <v>59.979412410000002</v>
      </c>
      <c r="M516" s="66">
        <v>0</v>
      </c>
    </row>
    <row r="517" spans="1:13" hidden="1">
      <c r="A517" s="66" t="s">
        <v>7102</v>
      </c>
      <c r="B517" s="66" t="s">
        <v>7103</v>
      </c>
      <c r="C517" s="66" t="s">
        <v>7117</v>
      </c>
      <c r="D517" s="66">
        <v>2045</v>
      </c>
      <c r="E517" s="66" t="s">
        <v>7122</v>
      </c>
      <c r="F517" s="66">
        <v>0</v>
      </c>
      <c r="G517" s="66">
        <v>0</v>
      </c>
      <c r="H517" s="66">
        <v>0</v>
      </c>
      <c r="I517" s="66">
        <v>0</v>
      </c>
      <c r="J517" s="66">
        <v>1156.869342</v>
      </c>
      <c r="K517" s="66">
        <v>956.628185999999</v>
      </c>
      <c r="L517" s="66">
        <v>69.504660189999996</v>
      </c>
      <c r="M517" s="66">
        <v>0</v>
      </c>
    </row>
    <row r="518" spans="1:13" hidden="1">
      <c r="A518" s="66" t="s">
        <v>7102</v>
      </c>
      <c r="B518" s="66" t="s">
        <v>7103</v>
      </c>
      <c r="C518" s="66" t="s">
        <v>7117</v>
      </c>
      <c r="D518" s="66">
        <v>2050</v>
      </c>
      <c r="E518" s="66" t="s">
        <v>7122</v>
      </c>
      <c r="F518" s="66">
        <v>0</v>
      </c>
      <c r="G518" s="66">
        <v>0</v>
      </c>
      <c r="H518" s="66">
        <v>0</v>
      </c>
      <c r="I518" s="66">
        <v>0</v>
      </c>
      <c r="J518" s="66">
        <v>1450.627847</v>
      </c>
      <c r="K518" s="66">
        <v>1108.0122019999999</v>
      </c>
      <c r="L518" s="66">
        <v>80.503598659999994</v>
      </c>
      <c r="M518" s="66">
        <v>0</v>
      </c>
    </row>
    <row r="519" spans="1:13" hidden="1">
      <c r="A519" s="66" t="s">
        <v>7102</v>
      </c>
      <c r="B519" s="66" t="s">
        <v>7103</v>
      </c>
      <c r="C519" s="66" t="s">
        <v>7118</v>
      </c>
      <c r="D519" s="66">
        <v>2000</v>
      </c>
      <c r="E519" s="66" t="s">
        <v>7122</v>
      </c>
      <c r="F519" s="66">
        <v>0</v>
      </c>
      <c r="G519" s="66">
        <v>0</v>
      </c>
      <c r="H519" s="66">
        <v>0</v>
      </c>
      <c r="I519" s="66">
        <v>0</v>
      </c>
      <c r="J519" s="66">
        <v>44.087416169999997</v>
      </c>
      <c r="K519" s="66">
        <v>113.79322569999999</v>
      </c>
      <c r="L519" s="66">
        <v>8.2677466519999996</v>
      </c>
      <c r="M519" s="66">
        <v>0</v>
      </c>
    </row>
    <row r="520" spans="1:13" hidden="1">
      <c r="A520" s="66" t="s">
        <v>7102</v>
      </c>
      <c r="B520" s="66" t="s">
        <v>7103</v>
      </c>
      <c r="C520" s="66" t="s">
        <v>7118</v>
      </c>
      <c r="D520" s="66">
        <v>2005</v>
      </c>
      <c r="E520" s="66" t="s">
        <v>7122</v>
      </c>
      <c r="F520" s="66">
        <v>0</v>
      </c>
      <c r="G520" s="66">
        <v>0</v>
      </c>
      <c r="H520" s="66">
        <v>0</v>
      </c>
      <c r="I520" s="66">
        <v>0</v>
      </c>
      <c r="J520" s="66">
        <v>165.619</v>
      </c>
      <c r="K520" s="66">
        <v>372.681500999999</v>
      </c>
      <c r="L520" s="66">
        <v>27.077501439999999</v>
      </c>
      <c r="M520" s="66">
        <v>0</v>
      </c>
    </row>
    <row r="521" spans="1:13" hidden="1">
      <c r="A521" s="66" t="s">
        <v>7102</v>
      </c>
      <c r="B521" s="66" t="s">
        <v>7103</v>
      </c>
      <c r="C521" s="66" t="s">
        <v>7118</v>
      </c>
      <c r="D521" s="66">
        <v>2010</v>
      </c>
      <c r="E521" s="66" t="s">
        <v>7122</v>
      </c>
      <c r="F521" s="66">
        <v>0</v>
      </c>
      <c r="G521" s="66">
        <v>0</v>
      </c>
      <c r="H521" s="66">
        <v>0</v>
      </c>
      <c r="I521" s="66">
        <v>0</v>
      </c>
      <c r="J521" s="66">
        <v>99.606462629999996</v>
      </c>
      <c r="K521" s="66">
        <v>224.13784649999999</v>
      </c>
      <c r="L521" s="66">
        <v>16.284931889999999</v>
      </c>
      <c r="M521" s="66">
        <v>0</v>
      </c>
    </row>
    <row r="522" spans="1:13" hidden="1">
      <c r="A522" s="66" t="s">
        <v>7102</v>
      </c>
      <c r="B522" s="66" t="s">
        <v>7103</v>
      </c>
      <c r="C522" s="66" t="s">
        <v>7118</v>
      </c>
      <c r="D522" s="66">
        <v>2015</v>
      </c>
      <c r="E522" s="66" t="s">
        <v>7122</v>
      </c>
      <c r="F522" s="66">
        <v>0</v>
      </c>
      <c r="G522" s="66">
        <v>0</v>
      </c>
      <c r="H522" s="66">
        <v>0</v>
      </c>
      <c r="I522" s="66">
        <v>0</v>
      </c>
      <c r="J522" s="66">
        <v>125.934079099999</v>
      </c>
      <c r="K522" s="66">
        <v>267.00335050000001</v>
      </c>
      <c r="L522" s="66">
        <v>19.399362699999902</v>
      </c>
      <c r="M522" s="66">
        <v>0</v>
      </c>
    </row>
    <row r="523" spans="1:13" hidden="1">
      <c r="A523" s="66" t="s">
        <v>7102</v>
      </c>
      <c r="B523" s="66" t="s">
        <v>7103</v>
      </c>
      <c r="C523" s="66" t="s">
        <v>7118</v>
      </c>
      <c r="D523" s="66">
        <v>2020</v>
      </c>
      <c r="E523" s="66" t="s">
        <v>7122</v>
      </c>
      <c r="F523" s="66">
        <v>0</v>
      </c>
      <c r="G523" s="66">
        <v>0</v>
      </c>
      <c r="H523" s="66">
        <v>0</v>
      </c>
      <c r="I523" s="66">
        <v>0</v>
      </c>
      <c r="J523" s="66">
        <v>157.98642229999999</v>
      </c>
      <c r="K523" s="66">
        <v>318.74383210000002</v>
      </c>
      <c r="L523" s="66">
        <v>23.158612779999999</v>
      </c>
      <c r="M523" s="66">
        <v>0</v>
      </c>
    </row>
    <row r="524" spans="1:13" hidden="1">
      <c r="A524" s="66" t="s">
        <v>7102</v>
      </c>
      <c r="B524" s="66" t="s">
        <v>7103</v>
      </c>
      <c r="C524" s="66" t="s">
        <v>7118</v>
      </c>
      <c r="D524" s="66">
        <v>2025</v>
      </c>
      <c r="E524" s="66" t="s">
        <v>7122</v>
      </c>
      <c r="F524" s="66">
        <v>0</v>
      </c>
      <c r="G524" s="66">
        <v>0</v>
      </c>
      <c r="H524" s="66">
        <v>0</v>
      </c>
      <c r="I524" s="66">
        <v>0</v>
      </c>
      <c r="J524" s="66">
        <v>197.780043199999</v>
      </c>
      <c r="K524" s="66">
        <v>385.54480819999998</v>
      </c>
      <c r="L524" s="66">
        <v>28.01209631</v>
      </c>
      <c r="M524" s="66">
        <v>0</v>
      </c>
    </row>
    <row r="525" spans="1:13" hidden="1">
      <c r="A525" s="66" t="s">
        <v>7102</v>
      </c>
      <c r="B525" s="66" t="s">
        <v>7103</v>
      </c>
      <c r="C525" s="66" t="s">
        <v>7118</v>
      </c>
      <c r="D525" s="66">
        <v>2030</v>
      </c>
      <c r="E525" s="66" t="s">
        <v>7122</v>
      </c>
      <c r="F525" s="66">
        <v>0</v>
      </c>
      <c r="G525" s="66">
        <v>0</v>
      </c>
      <c r="H525" s="66">
        <v>0</v>
      </c>
      <c r="I525" s="66">
        <v>0</v>
      </c>
      <c r="J525" s="66">
        <v>252.7846466</v>
      </c>
      <c r="K525" s="66">
        <v>357.92682409999998</v>
      </c>
      <c r="L525" s="66">
        <v>26.00548745</v>
      </c>
      <c r="M525" s="66">
        <v>0</v>
      </c>
    </row>
    <row r="526" spans="1:13" hidden="1">
      <c r="A526" s="66" t="s">
        <v>7102</v>
      </c>
      <c r="B526" s="66" t="s">
        <v>7103</v>
      </c>
      <c r="C526" s="66" t="s">
        <v>7118</v>
      </c>
      <c r="D526" s="66">
        <v>2035</v>
      </c>
      <c r="E526" s="66" t="s">
        <v>7122</v>
      </c>
      <c r="F526" s="66">
        <v>0</v>
      </c>
      <c r="G526" s="66">
        <v>0</v>
      </c>
      <c r="H526" s="66">
        <v>0</v>
      </c>
      <c r="I526" s="66">
        <v>0</v>
      </c>
      <c r="J526" s="66">
        <v>314.02647330000002</v>
      </c>
      <c r="K526" s="66">
        <v>305.8911238</v>
      </c>
      <c r="L526" s="66">
        <v>22.224787989999999</v>
      </c>
      <c r="M526" s="66">
        <v>0</v>
      </c>
    </row>
    <row r="527" spans="1:13" hidden="1">
      <c r="A527" s="66" t="s">
        <v>7102</v>
      </c>
      <c r="B527" s="66" t="s">
        <v>7103</v>
      </c>
      <c r="C527" s="66" t="s">
        <v>7118</v>
      </c>
      <c r="D527" s="66">
        <v>2040</v>
      </c>
      <c r="E527" s="66" t="s">
        <v>7122</v>
      </c>
      <c r="F527" s="66">
        <v>0</v>
      </c>
      <c r="G527" s="66">
        <v>0</v>
      </c>
      <c r="H527" s="66">
        <v>0</v>
      </c>
      <c r="I527" s="66">
        <v>0</v>
      </c>
      <c r="J527" s="66">
        <v>406.39183739999999</v>
      </c>
      <c r="K527" s="66">
        <v>323.04019979999998</v>
      </c>
      <c r="L527" s="66">
        <v>23.470769149999999</v>
      </c>
      <c r="M527" s="66">
        <v>0</v>
      </c>
    </row>
    <row r="528" spans="1:13" hidden="1">
      <c r="A528" s="66" t="s">
        <v>7102</v>
      </c>
      <c r="B528" s="66" t="s">
        <v>7103</v>
      </c>
      <c r="C528" s="66" t="s">
        <v>7118</v>
      </c>
      <c r="D528" s="66">
        <v>2045</v>
      </c>
      <c r="E528" s="66" t="s">
        <v>7122</v>
      </c>
      <c r="F528" s="66">
        <v>0</v>
      </c>
      <c r="G528" s="66">
        <v>0</v>
      </c>
      <c r="H528" s="66">
        <v>0</v>
      </c>
      <c r="I528" s="66">
        <v>0</v>
      </c>
      <c r="J528" s="66">
        <v>514.89996450000001</v>
      </c>
      <c r="K528" s="66">
        <v>361.279992899999</v>
      </c>
      <c r="L528" s="66">
        <v>26.24911487</v>
      </c>
      <c r="M528" s="66">
        <v>0</v>
      </c>
    </row>
    <row r="529" spans="1:14" hidden="1">
      <c r="A529" s="66" t="s">
        <v>7102</v>
      </c>
      <c r="B529" s="66" t="s">
        <v>7103</v>
      </c>
      <c r="C529" s="66" t="s">
        <v>7118</v>
      </c>
      <c r="D529" s="66">
        <v>2050</v>
      </c>
      <c r="E529" s="66" t="s">
        <v>7122</v>
      </c>
      <c r="F529" s="66">
        <v>0</v>
      </c>
      <c r="G529" s="66">
        <v>0</v>
      </c>
      <c r="H529" s="66">
        <v>0</v>
      </c>
      <c r="I529" s="66">
        <v>0</v>
      </c>
      <c r="J529" s="66">
        <v>635.20970509999995</v>
      </c>
      <c r="K529" s="66">
        <v>410.87559049999999</v>
      </c>
      <c r="L529" s="66">
        <v>29.852526529999999</v>
      </c>
      <c r="M529" s="66">
        <v>0</v>
      </c>
    </row>
    <row r="530" spans="1:14" hidden="1">
      <c r="A530" s="66" t="s">
        <v>7102</v>
      </c>
      <c r="B530" s="66" t="s">
        <v>7103</v>
      </c>
      <c r="C530" s="66" t="s">
        <v>7119</v>
      </c>
      <c r="D530" s="66">
        <v>2000</v>
      </c>
      <c r="E530" s="66" t="s">
        <v>7122</v>
      </c>
      <c r="F530" s="66">
        <v>0</v>
      </c>
      <c r="G530" s="66">
        <v>0</v>
      </c>
      <c r="H530" s="66">
        <v>0</v>
      </c>
      <c r="I530" s="66">
        <v>0</v>
      </c>
      <c r="J530" s="66">
        <v>56.683820789999999</v>
      </c>
      <c r="K530" s="66">
        <v>146.30557590000001</v>
      </c>
      <c r="L530" s="66">
        <v>10.629959980000001</v>
      </c>
      <c r="M530" s="66">
        <v>0</v>
      </c>
    </row>
    <row r="531" spans="1:14" hidden="1">
      <c r="A531" s="66" t="s">
        <v>7102</v>
      </c>
      <c r="B531" s="66" t="s">
        <v>7103</v>
      </c>
      <c r="C531" s="66" t="s">
        <v>7119</v>
      </c>
      <c r="D531" s="66">
        <v>2005</v>
      </c>
      <c r="E531" s="66" t="s">
        <v>7122</v>
      </c>
      <c r="F531" s="66">
        <v>0</v>
      </c>
      <c r="G531" s="66">
        <v>0</v>
      </c>
      <c r="H531" s="66">
        <v>0</v>
      </c>
      <c r="I531" s="66">
        <v>0</v>
      </c>
      <c r="J531" s="66">
        <v>63.192</v>
      </c>
      <c r="K531" s="66">
        <v>142.19678540000001</v>
      </c>
      <c r="L531" s="66">
        <v>10.331432209999999</v>
      </c>
      <c r="M531" s="66">
        <v>0</v>
      </c>
    </row>
    <row r="532" spans="1:14" hidden="1">
      <c r="A532" s="66" t="s">
        <v>7102</v>
      </c>
      <c r="B532" s="66" t="s">
        <v>7103</v>
      </c>
      <c r="C532" s="66" t="s">
        <v>7119</v>
      </c>
      <c r="D532" s="66">
        <v>2010</v>
      </c>
      <c r="E532" s="66" t="s">
        <v>7122</v>
      </c>
      <c r="F532" s="66">
        <v>0</v>
      </c>
      <c r="G532" s="66">
        <v>0</v>
      </c>
      <c r="H532" s="66">
        <v>0</v>
      </c>
      <c r="I532" s="66">
        <v>0</v>
      </c>
      <c r="J532" s="66">
        <v>156.1687235</v>
      </c>
      <c r="K532" s="66">
        <v>351.41616769999899</v>
      </c>
      <c r="L532" s="66">
        <v>25.53244999</v>
      </c>
      <c r="M532" s="66">
        <v>0</v>
      </c>
    </row>
    <row r="533" spans="1:14" hidden="1">
      <c r="A533" s="66" t="s">
        <v>7102</v>
      </c>
      <c r="B533" s="66" t="s">
        <v>7103</v>
      </c>
      <c r="C533" s="66" t="s">
        <v>7119</v>
      </c>
      <c r="D533" s="66">
        <v>2015</v>
      </c>
      <c r="E533" s="66" t="s">
        <v>7122</v>
      </c>
      <c r="F533" s="66">
        <v>0</v>
      </c>
      <c r="G533" s="66">
        <v>0</v>
      </c>
      <c r="H533" s="66">
        <v>0</v>
      </c>
      <c r="I533" s="66">
        <v>0</v>
      </c>
      <c r="J533" s="66">
        <v>212.13299799999999</v>
      </c>
      <c r="K533" s="66">
        <v>449.76087199999898</v>
      </c>
      <c r="L533" s="66">
        <v>32.677770770000002</v>
      </c>
      <c r="M533" s="66">
        <v>0</v>
      </c>
    </row>
    <row r="534" spans="1:14" hidden="1">
      <c r="A534" s="66" t="s">
        <v>7102</v>
      </c>
      <c r="B534" s="66" t="s">
        <v>7103</v>
      </c>
      <c r="C534" s="66" t="s">
        <v>7119</v>
      </c>
      <c r="D534" s="66">
        <v>2020</v>
      </c>
      <c r="E534" s="66" t="s">
        <v>7122</v>
      </c>
      <c r="F534" s="66">
        <v>0</v>
      </c>
      <c r="G534" s="66">
        <v>0</v>
      </c>
      <c r="H534" s="66">
        <v>0</v>
      </c>
      <c r="I534" s="66">
        <v>0</v>
      </c>
      <c r="J534" s="66">
        <v>276.27178739999999</v>
      </c>
      <c r="K534" s="66">
        <v>557.3892171</v>
      </c>
      <c r="L534" s="66">
        <v>40.497602620000002</v>
      </c>
      <c r="M534" s="66">
        <v>0</v>
      </c>
    </row>
    <row r="535" spans="1:14" hidden="1">
      <c r="A535" s="66" t="s">
        <v>7102</v>
      </c>
      <c r="B535" s="66" t="s">
        <v>7103</v>
      </c>
      <c r="C535" s="66" t="s">
        <v>7119</v>
      </c>
      <c r="D535" s="66">
        <v>2025</v>
      </c>
      <c r="E535" s="66" t="s">
        <v>7122</v>
      </c>
      <c r="F535" s="66">
        <v>0</v>
      </c>
      <c r="G535" s="66">
        <v>0</v>
      </c>
      <c r="H535" s="66">
        <v>0</v>
      </c>
      <c r="I535" s="66">
        <v>0</v>
      </c>
      <c r="J535" s="66">
        <v>358.1783188</v>
      </c>
      <c r="K535" s="66">
        <v>698.21903650000002</v>
      </c>
      <c r="L535" s="66">
        <v>50.729716709999998</v>
      </c>
      <c r="M535" s="66">
        <v>0</v>
      </c>
    </row>
    <row r="536" spans="1:14" hidden="1">
      <c r="A536" s="66" t="s">
        <v>7102</v>
      </c>
      <c r="B536" s="66" t="s">
        <v>7103</v>
      </c>
      <c r="C536" s="66" t="s">
        <v>7119</v>
      </c>
      <c r="D536" s="66">
        <v>2030</v>
      </c>
      <c r="E536" s="66" t="s">
        <v>7122</v>
      </c>
      <c r="F536" s="66">
        <v>0</v>
      </c>
      <c r="G536" s="66">
        <v>0</v>
      </c>
      <c r="H536" s="66">
        <v>0</v>
      </c>
      <c r="I536" s="66">
        <v>0</v>
      </c>
      <c r="J536" s="66">
        <v>470.10062850000003</v>
      </c>
      <c r="K536" s="66">
        <v>665.63229679999995</v>
      </c>
      <c r="L536" s="66">
        <v>48.362098549999999</v>
      </c>
      <c r="M536" s="66">
        <v>0</v>
      </c>
    </row>
    <row r="537" spans="1:14" hidden="1">
      <c r="A537" s="66" t="s">
        <v>7102</v>
      </c>
      <c r="B537" s="66" t="s">
        <v>7103</v>
      </c>
      <c r="C537" s="66" t="s">
        <v>7119</v>
      </c>
      <c r="D537" s="66">
        <v>2035</v>
      </c>
      <c r="E537" s="66" t="s">
        <v>7122</v>
      </c>
      <c r="F537" s="66">
        <v>0</v>
      </c>
      <c r="G537" s="66">
        <v>0</v>
      </c>
      <c r="H537" s="66">
        <v>0</v>
      </c>
      <c r="I537" s="66">
        <v>0</v>
      </c>
      <c r="J537" s="66">
        <v>592.06215379999901</v>
      </c>
      <c r="K537" s="66">
        <v>576.72385280000003</v>
      </c>
      <c r="L537" s="66">
        <v>41.902377540000003</v>
      </c>
      <c r="M537" s="66">
        <v>0</v>
      </c>
    </row>
    <row r="538" spans="1:14" hidden="1">
      <c r="A538" s="66" t="s">
        <v>7102</v>
      </c>
      <c r="B538" s="66" t="s">
        <v>7103</v>
      </c>
      <c r="C538" s="66" t="s">
        <v>7119</v>
      </c>
      <c r="D538" s="66">
        <v>2040</v>
      </c>
      <c r="E538" s="66" t="s">
        <v>7122</v>
      </c>
      <c r="F538" s="66">
        <v>0</v>
      </c>
      <c r="G538" s="66">
        <v>0</v>
      </c>
      <c r="H538" s="66">
        <v>0</v>
      </c>
      <c r="I538" s="66">
        <v>0</v>
      </c>
      <c r="J538" s="66">
        <v>763.78913899999998</v>
      </c>
      <c r="K538" s="66">
        <v>607.13472409999997</v>
      </c>
      <c r="L538" s="66">
        <v>44.111906070000003</v>
      </c>
      <c r="M538" s="66">
        <v>0</v>
      </c>
    </row>
    <row r="539" spans="1:14" hidden="1">
      <c r="A539" s="66" t="s">
        <v>7102</v>
      </c>
      <c r="B539" s="66" t="s">
        <v>7103</v>
      </c>
      <c r="C539" s="66" t="s">
        <v>7119</v>
      </c>
      <c r="D539" s="66">
        <v>2045</v>
      </c>
      <c r="E539" s="66" t="s">
        <v>7122</v>
      </c>
      <c r="F539" s="66">
        <v>0</v>
      </c>
      <c r="G539" s="66">
        <v>0</v>
      </c>
      <c r="H539" s="66">
        <v>0</v>
      </c>
      <c r="I539" s="66">
        <v>0</v>
      </c>
      <c r="J539" s="66">
        <v>948.30628349999995</v>
      </c>
      <c r="K539" s="66">
        <v>665.37990079999997</v>
      </c>
      <c r="L539" s="66">
        <v>48.343760490000001</v>
      </c>
      <c r="M539" s="66">
        <v>0</v>
      </c>
    </row>
    <row r="540" spans="1:14" hidden="1">
      <c r="A540" s="66" t="s">
        <v>7102</v>
      </c>
      <c r="B540" s="66" t="s">
        <v>7103</v>
      </c>
      <c r="C540" s="66" t="s">
        <v>7119</v>
      </c>
      <c r="D540" s="66">
        <v>2050</v>
      </c>
      <c r="E540" s="66" t="s">
        <v>7122</v>
      </c>
      <c r="F540" s="66">
        <v>0</v>
      </c>
      <c r="G540" s="66">
        <v>0</v>
      </c>
      <c r="H540" s="66">
        <v>0</v>
      </c>
      <c r="I540" s="66">
        <v>0</v>
      </c>
      <c r="J540" s="66">
        <v>1133.8917119999901</v>
      </c>
      <c r="K540" s="66">
        <v>733.44034739999995</v>
      </c>
      <c r="L540" s="66">
        <v>53.288751959999999</v>
      </c>
      <c r="M540" s="66">
        <v>0</v>
      </c>
    </row>
    <row r="541" spans="1:14" hidden="1">
      <c r="A541" s="66" t="s">
        <v>7102</v>
      </c>
      <c r="B541" s="66" t="s">
        <v>7103</v>
      </c>
      <c r="C541" s="66" t="s">
        <v>7120</v>
      </c>
      <c r="D541" s="66">
        <v>2000</v>
      </c>
      <c r="E541" s="66" t="s">
        <v>7122</v>
      </c>
      <c r="F541" s="66">
        <v>0</v>
      </c>
      <c r="G541" s="66">
        <v>0</v>
      </c>
      <c r="H541" s="66">
        <v>0</v>
      </c>
      <c r="I541" s="66">
        <v>0</v>
      </c>
      <c r="J541" s="66">
        <v>72.879198160000001</v>
      </c>
      <c r="K541" s="66">
        <v>188.107169</v>
      </c>
      <c r="L541" s="66">
        <v>13.667091399999901</v>
      </c>
      <c r="M541" s="66">
        <v>0</v>
      </c>
    </row>
    <row r="542" spans="1:14" hidden="1">
      <c r="A542" s="66" t="s">
        <v>7102</v>
      </c>
      <c r="B542" s="66" t="s">
        <v>7103</v>
      </c>
      <c r="C542" s="66" t="s">
        <v>7120</v>
      </c>
      <c r="D542" s="66">
        <v>2005</v>
      </c>
      <c r="E542" s="66" t="s">
        <v>7122</v>
      </c>
      <c r="F542" s="66">
        <v>0</v>
      </c>
      <c r="G542" s="66">
        <v>0</v>
      </c>
      <c r="H542" s="66">
        <v>0</v>
      </c>
      <c r="I542" s="66">
        <v>0</v>
      </c>
      <c r="J542" s="66">
        <v>69.292000000000002</v>
      </c>
      <c r="K542" s="66">
        <v>155.92321269999999</v>
      </c>
      <c r="L542" s="66">
        <v>11.328737820000001</v>
      </c>
      <c r="M542" s="66">
        <v>0</v>
      </c>
    </row>
    <row r="543" spans="1:14" hidden="1">
      <c r="A543" s="66" t="s">
        <v>7102</v>
      </c>
      <c r="B543" s="66" t="s">
        <v>7103</v>
      </c>
      <c r="C543" s="66" t="s">
        <v>7120</v>
      </c>
      <c r="D543" s="66">
        <v>2010</v>
      </c>
      <c r="E543" s="66" t="s">
        <v>7122</v>
      </c>
      <c r="F543" s="66">
        <v>0</v>
      </c>
      <c r="G543" s="66">
        <v>0</v>
      </c>
      <c r="H543" s="66">
        <v>0</v>
      </c>
      <c r="I543" s="66">
        <v>0</v>
      </c>
      <c r="J543" s="66">
        <v>66.819512230000001</v>
      </c>
      <c r="K543" s="66">
        <v>150.35953669999901</v>
      </c>
      <c r="L543" s="66">
        <v>10.92450406</v>
      </c>
      <c r="M543" s="66">
        <v>0</v>
      </c>
    </row>
    <row r="544" spans="1:14">
      <c r="A544" s="66" t="s">
        <v>7102</v>
      </c>
      <c r="B544" s="66" t="s">
        <v>7103</v>
      </c>
      <c r="C544" s="66" t="s">
        <v>7120</v>
      </c>
      <c r="D544" s="66">
        <v>2015</v>
      </c>
      <c r="E544" s="66" t="s">
        <v>7122</v>
      </c>
      <c r="F544" s="66">
        <v>0</v>
      </c>
      <c r="G544" s="66">
        <v>0</v>
      </c>
      <c r="H544" s="66">
        <v>0</v>
      </c>
      <c r="I544" s="66">
        <v>0</v>
      </c>
      <c r="J544" s="66">
        <v>80.357004250000003</v>
      </c>
      <c r="K544" s="66">
        <v>179.12322609999899</v>
      </c>
      <c r="L544" s="66">
        <v>13.014355159999999</v>
      </c>
      <c r="M544" s="66">
        <v>0</v>
      </c>
      <c r="N544" s="66" t="s">
        <v>6988</v>
      </c>
    </row>
    <row r="545" spans="1:14">
      <c r="A545" s="66" t="s">
        <v>7102</v>
      </c>
      <c r="B545" s="66" t="s">
        <v>7103</v>
      </c>
      <c r="C545" s="66" t="s">
        <v>7120</v>
      </c>
      <c r="D545" s="66">
        <v>2020</v>
      </c>
      <c r="E545" s="66" t="s">
        <v>7122</v>
      </c>
      <c r="F545" s="66">
        <v>0</v>
      </c>
      <c r="G545" s="66">
        <v>0</v>
      </c>
      <c r="H545" s="66">
        <v>0</v>
      </c>
      <c r="I545" s="66">
        <v>0</v>
      </c>
      <c r="J545" s="66">
        <v>91.832059779999994</v>
      </c>
      <c r="K545" s="66">
        <v>201.69447510000001</v>
      </c>
      <c r="L545" s="66">
        <v>14.654289049999999</v>
      </c>
      <c r="M545" s="66">
        <v>0</v>
      </c>
      <c r="N545" s="66" t="s">
        <v>6988</v>
      </c>
    </row>
    <row r="546" spans="1:14">
      <c r="A546" s="66" t="s">
        <v>7102</v>
      </c>
      <c r="B546" s="66" t="s">
        <v>7103</v>
      </c>
      <c r="C546" s="66" t="s">
        <v>7120</v>
      </c>
      <c r="D546" s="66">
        <v>2025</v>
      </c>
      <c r="E546" s="66" t="s">
        <v>7122</v>
      </c>
      <c r="F546" s="66">
        <v>0</v>
      </c>
      <c r="G546" s="66">
        <v>0</v>
      </c>
      <c r="H546" s="66">
        <v>0</v>
      </c>
      <c r="I546" s="66">
        <v>0</v>
      </c>
      <c r="J546" s="66">
        <v>107.68661179999999</v>
      </c>
      <c r="K546" s="66">
        <v>234.03230319999901</v>
      </c>
      <c r="L546" s="66">
        <v>17.003822320000001</v>
      </c>
      <c r="M546" s="66">
        <v>0</v>
      </c>
      <c r="N546" s="66" t="s">
        <v>6988</v>
      </c>
    </row>
    <row r="547" spans="1:14">
      <c r="A547" s="66" t="s">
        <v>7102</v>
      </c>
      <c r="B547" s="66" t="s">
        <v>7103</v>
      </c>
      <c r="C547" s="66" t="s">
        <v>7120</v>
      </c>
      <c r="D547" s="66">
        <v>2030</v>
      </c>
      <c r="E547" s="66" t="s">
        <v>7122</v>
      </c>
      <c r="F547" s="66">
        <v>0</v>
      </c>
      <c r="G547" s="66">
        <v>0</v>
      </c>
      <c r="H547" s="66">
        <v>0</v>
      </c>
      <c r="I547" s="66">
        <v>0</v>
      </c>
      <c r="J547" s="66">
        <v>133.68385049999901</v>
      </c>
      <c r="K547" s="66">
        <v>216.76968859999999</v>
      </c>
      <c r="L547" s="66">
        <v>15.74959192</v>
      </c>
      <c r="M547" s="66">
        <v>0</v>
      </c>
      <c r="N547" s="66" t="s">
        <v>6988</v>
      </c>
    </row>
    <row r="548" spans="1:14">
      <c r="A548" s="66" t="s">
        <v>7102</v>
      </c>
      <c r="B548" s="66" t="s">
        <v>7103</v>
      </c>
      <c r="C548" s="66" t="s">
        <v>7120</v>
      </c>
      <c r="D548" s="66">
        <v>2035</v>
      </c>
      <c r="E548" s="66" t="s">
        <v>7122</v>
      </c>
      <c r="F548" s="66">
        <v>0</v>
      </c>
      <c r="G548" s="66">
        <v>0</v>
      </c>
      <c r="H548" s="66">
        <v>0</v>
      </c>
      <c r="I548" s="66">
        <v>0</v>
      </c>
      <c r="J548" s="66">
        <v>161.19097339999999</v>
      </c>
      <c r="K548" s="66">
        <v>182.56922499999999</v>
      </c>
      <c r="L548" s="66">
        <v>13.26472723</v>
      </c>
      <c r="M548" s="66">
        <v>0</v>
      </c>
      <c r="N548" s="66" t="s">
        <v>6988</v>
      </c>
    </row>
    <row r="549" spans="1:14">
      <c r="A549" s="66" t="s">
        <v>7102</v>
      </c>
      <c r="B549" s="66" t="s">
        <v>7103</v>
      </c>
      <c r="C549" s="66" t="s">
        <v>7120</v>
      </c>
      <c r="D549" s="66">
        <v>2040</v>
      </c>
      <c r="E549" s="66" t="s">
        <v>7122</v>
      </c>
      <c r="F549" s="66">
        <v>0</v>
      </c>
      <c r="G549" s="66">
        <v>0</v>
      </c>
      <c r="H549" s="66">
        <v>0</v>
      </c>
      <c r="I549" s="66">
        <v>0</v>
      </c>
      <c r="J549" s="66">
        <v>208.86715149999901</v>
      </c>
      <c r="K549" s="66">
        <v>194.25748909999999</v>
      </c>
      <c r="L549" s="66">
        <v>14.11394831</v>
      </c>
      <c r="M549" s="66">
        <v>0</v>
      </c>
      <c r="N549" s="66" t="s">
        <v>6988</v>
      </c>
    </row>
    <row r="550" spans="1:14">
      <c r="A550" s="66" t="s">
        <v>7102</v>
      </c>
      <c r="B550" s="66" t="s">
        <v>7103</v>
      </c>
      <c r="C550" s="66" t="s">
        <v>7120</v>
      </c>
      <c r="D550" s="66">
        <v>2045</v>
      </c>
      <c r="E550" s="66" t="s">
        <v>7122</v>
      </c>
      <c r="F550" s="66">
        <v>0</v>
      </c>
      <c r="G550" s="66">
        <v>0</v>
      </c>
      <c r="H550" s="66">
        <v>0</v>
      </c>
      <c r="I550" s="66">
        <v>0</v>
      </c>
      <c r="J550" s="66">
        <v>259.90556340000001</v>
      </c>
      <c r="K550" s="66">
        <v>214.0668738</v>
      </c>
      <c r="L550" s="66">
        <v>15.553216539999999</v>
      </c>
      <c r="M550" s="66">
        <v>0</v>
      </c>
      <c r="N550" s="66" t="s">
        <v>6988</v>
      </c>
    </row>
    <row r="551" spans="1:14">
      <c r="A551" s="66" t="s">
        <v>7102</v>
      </c>
      <c r="B551" s="66" t="s">
        <v>7103</v>
      </c>
      <c r="C551" s="66" t="s">
        <v>7120</v>
      </c>
      <c r="D551" s="66">
        <v>2050</v>
      </c>
      <c r="E551" s="66" t="s">
        <v>7122</v>
      </c>
      <c r="F551" s="66">
        <v>0</v>
      </c>
      <c r="G551" s="66">
        <v>0</v>
      </c>
      <c r="H551" s="66">
        <v>0</v>
      </c>
      <c r="I551" s="66">
        <v>0</v>
      </c>
      <c r="J551" s="66">
        <v>310.07825989999998</v>
      </c>
      <c r="K551" s="66">
        <v>235.89156929999999</v>
      </c>
      <c r="L551" s="66">
        <v>17.13890894</v>
      </c>
      <c r="M551" s="66">
        <v>0</v>
      </c>
      <c r="N551" s="66" t="s">
        <v>6988</v>
      </c>
    </row>
    <row r="552" spans="1:14" hidden="1">
      <c r="A552" s="66" t="s">
        <v>7102</v>
      </c>
      <c r="B552" s="66" t="s">
        <v>7103</v>
      </c>
      <c r="C552" s="66" t="s">
        <v>7121</v>
      </c>
      <c r="D552" s="66">
        <v>2000</v>
      </c>
      <c r="E552" s="66" t="s">
        <v>7122</v>
      </c>
      <c r="F552" s="66">
        <v>0</v>
      </c>
      <c r="G552" s="66">
        <v>0</v>
      </c>
      <c r="H552" s="66">
        <v>0</v>
      </c>
      <c r="I552" s="66">
        <v>0</v>
      </c>
      <c r="J552" s="66">
        <v>961.82546709999997</v>
      </c>
      <c r="K552" s="66">
        <v>2482.5501679999902</v>
      </c>
      <c r="L552" s="66">
        <v>180.37186059999999</v>
      </c>
      <c r="M552" s="66">
        <v>0</v>
      </c>
    </row>
    <row r="553" spans="1:14" hidden="1">
      <c r="A553" s="66" t="s">
        <v>7102</v>
      </c>
      <c r="B553" s="66" t="s">
        <v>7103</v>
      </c>
      <c r="C553" s="66" t="s">
        <v>7121</v>
      </c>
      <c r="D553" s="66">
        <v>2005</v>
      </c>
      <c r="E553" s="66" t="s">
        <v>7122</v>
      </c>
      <c r="F553" s="66">
        <v>0</v>
      </c>
      <c r="G553" s="66">
        <v>0</v>
      </c>
      <c r="H553" s="66">
        <v>0</v>
      </c>
      <c r="I553" s="66">
        <v>0</v>
      </c>
      <c r="J553" s="66">
        <v>1244.7</v>
      </c>
      <c r="K553" s="66">
        <v>2800.866231</v>
      </c>
      <c r="L553" s="66">
        <v>203.4993934</v>
      </c>
      <c r="M553" s="66">
        <v>0</v>
      </c>
    </row>
    <row r="554" spans="1:14" hidden="1">
      <c r="A554" s="66" t="s">
        <v>7102</v>
      </c>
      <c r="B554" s="66" t="s">
        <v>7103</v>
      </c>
      <c r="C554" s="66" t="s">
        <v>7121</v>
      </c>
      <c r="D554" s="66">
        <v>2010</v>
      </c>
      <c r="E554" s="66" t="s">
        <v>7122</v>
      </c>
      <c r="F554" s="66">
        <v>0</v>
      </c>
      <c r="G554" s="66">
        <v>0</v>
      </c>
      <c r="H554" s="66">
        <v>0</v>
      </c>
      <c r="I554" s="66">
        <v>0</v>
      </c>
      <c r="J554" s="66">
        <v>1303.44019</v>
      </c>
      <c r="K554" s="66">
        <v>2933.0454009999999</v>
      </c>
      <c r="L554" s="66">
        <v>213.10298709999901</v>
      </c>
      <c r="M554" s="66">
        <v>0</v>
      </c>
    </row>
    <row r="555" spans="1:14" hidden="1">
      <c r="A555" s="66" t="s">
        <v>7102</v>
      </c>
      <c r="B555" s="66" t="s">
        <v>7103</v>
      </c>
      <c r="C555" s="66" t="s">
        <v>7121</v>
      </c>
      <c r="D555" s="66">
        <v>2015</v>
      </c>
      <c r="E555" s="66" t="s">
        <v>7122</v>
      </c>
      <c r="F555" s="66">
        <v>0</v>
      </c>
      <c r="G555" s="66">
        <v>0</v>
      </c>
      <c r="H555" s="66">
        <v>0</v>
      </c>
      <c r="I555" s="66">
        <v>0</v>
      </c>
      <c r="J555" s="66">
        <v>1500.5970380000001</v>
      </c>
      <c r="K555" s="66">
        <v>3260.1209170000002</v>
      </c>
      <c r="L555" s="66">
        <v>236.86694559999901</v>
      </c>
      <c r="M555" s="66">
        <v>0</v>
      </c>
    </row>
    <row r="556" spans="1:14" hidden="1">
      <c r="A556" s="66" t="s">
        <v>7102</v>
      </c>
      <c r="B556" s="66" t="s">
        <v>7103</v>
      </c>
      <c r="C556" s="66" t="s">
        <v>7121</v>
      </c>
      <c r="D556" s="66">
        <v>2020</v>
      </c>
      <c r="E556" s="66" t="s">
        <v>7122</v>
      </c>
      <c r="F556" s="66">
        <v>0</v>
      </c>
      <c r="G556" s="66">
        <v>0</v>
      </c>
      <c r="H556" s="66">
        <v>0</v>
      </c>
      <c r="I556" s="66">
        <v>0</v>
      </c>
      <c r="J556" s="66">
        <v>1745.64873299999</v>
      </c>
      <c r="K556" s="66">
        <v>3669.2792519999998</v>
      </c>
      <c r="L556" s="66">
        <v>266.59470349999998</v>
      </c>
      <c r="M556" s="66">
        <v>0</v>
      </c>
    </row>
    <row r="557" spans="1:14" hidden="1">
      <c r="A557" s="66" t="s">
        <v>7102</v>
      </c>
      <c r="B557" s="66" t="s">
        <v>7103</v>
      </c>
      <c r="C557" s="66" t="s">
        <v>7121</v>
      </c>
      <c r="D557" s="66">
        <v>2025</v>
      </c>
      <c r="E557" s="66" t="s">
        <v>7122</v>
      </c>
      <c r="F557" s="66">
        <v>0</v>
      </c>
      <c r="G557" s="66">
        <v>0</v>
      </c>
      <c r="H557" s="66">
        <v>0</v>
      </c>
      <c r="I557" s="66">
        <v>0</v>
      </c>
      <c r="J557" s="66">
        <v>2036.904927</v>
      </c>
      <c r="K557" s="66">
        <v>4183.2914019999998</v>
      </c>
      <c r="L557" s="66">
        <v>303.940707199999</v>
      </c>
      <c r="M557" s="66">
        <v>0</v>
      </c>
    </row>
    <row r="558" spans="1:14" hidden="1">
      <c r="A558" s="66" t="s">
        <v>7102</v>
      </c>
      <c r="B558" s="66" t="s">
        <v>7103</v>
      </c>
      <c r="C558" s="66" t="s">
        <v>7121</v>
      </c>
      <c r="D558" s="66">
        <v>2030</v>
      </c>
      <c r="E558" s="66" t="s">
        <v>7122</v>
      </c>
      <c r="F558" s="66">
        <v>0</v>
      </c>
      <c r="G558" s="66">
        <v>0</v>
      </c>
      <c r="H558" s="66">
        <v>0</v>
      </c>
      <c r="I558" s="66">
        <v>0</v>
      </c>
      <c r="J558" s="66">
        <v>2411.069994</v>
      </c>
      <c r="K558" s="66">
        <v>3641.6879349999999</v>
      </c>
      <c r="L558" s="66">
        <v>264.59003209999997</v>
      </c>
      <c r="M558" s="66">
        <v>0</v>
      </c>
    </row>
    <row r="559" spans="1:14" hidden="1">
      <c r="A559" s="66" t="s">
        <v>7102</v>
      </c>
      <c r="B559" s="66" t="s">
        <v>7103</v>
      </c>
      <c r="C559" s="66" t="s">
        <v>7121</v>
      </c>
      <c r="D559" s="66">
        <v>2035</v>
      </c>
      <c r="E559" s="66" t="s">
        <v>7122</v>
      </c>
      <c r="F559" s="66">
        <v>0</v>
      </c>
      <c r="G559" s="66">
        <v>0</v>
      </c>
      <c r="H559" s="66">
        <v>0</v>
      </c>
      <c r="I559" s="66">
        <v>0</v>
      </c>
      <c r="J559" s="66">
        <v>2814.5333249999999</v>
      </c>
      <c r="K559" s="66">
        <v>2944.9739219999901</v>
      </c>
      <c r="L559" s="66">
        <v>213.96966420000001</v>
      </c>
      <c r="M559" s="66">
        <v>0</v>
      </c>
    </row>
    <row r="560" spans="1:14" hidden="1">
      <c r="A560" s="66" t="s">
        <v>7102</v>
      </c>
      <c r="B560" s="66" t="s">
        <v>7103</v>
      </c>
      <c r="C560" s="66" t="s">
        <v>7121</v>
      </c>
      <c r="D560" s="66">
        <v>2040</v>
      </c>
      <c r="E560" s="66" t="s">
        <v>7122</v>
      </c>
      <c r="F560" s="66">
        <v>0</v>
      </c>
      <c r="G560" s="66">
        <v>0</v>
      </c>
      <c r="H560" s="66">
        <v>0</v>
      </c>
      <c r="I560" s="66">
        <v>0</v>
      </c>
      <c r="J560" s="66">
        <v>3367.4019149999999</v>
      </c>
      <c r="K560" s="66">
        <v>2883.4597309999999</v>
      </c>
      <c r="L560" s="66">
        <v>209.50029670000001</v>
      </c>
      <c r="M560" s="66">
        <v>0</v>
      </c>
    </row>
    <row r="561" spans="1:13" hidden="1">
      <c r="A561" s="66" t="s">
        <v>7102</v>
      </c>
      <c r="B561" s="66" t="s">
        <v>7103</v>
      </c>
      <c r="C561" s="66" t="s">
        <v>7121</v>
      </c>
      <c r="D561" s="66">
        <v>2045</v>
      </c>
      <c r="E561" s="66" t="s">
        <v>7122</v>
      </c>
      <c r="F561" s="66">
        <v>0</v>
      </c>
      <c r="G561" s="66">
        <v>0</v>
      </c>
      <c r="H561" s="66">
        <v>0</v>
      </c>
      <c r="I561" s="66">
        <v>0</v>
      </c>
      <c r="J561" s="66">
        <v>3984.3637869999998</v>
      </c>
      <c r="K561" s="66">
        <v>3015.9929670000001</v>
      </c>
      <c r="L561" s="66">
        <v>219.12961519999999</v>
      </c>
      <c r="M561" s="66">
        <v>0</v>
      </c>
    </row>
    <row r="562" spans="1:13" hidden="1">
      <c r="A562" s="66" t="s">
        <v>7102</v>
      </c>
      <c r="B562" s="66" t="s">
        <v>7103</v>
      </c>
      <c r="C562" s="66" t="s">
        <v>7121</v>
      </c>
      <c r="D562" s="66">
        <v>2050</v>
      </c>
      <c r="E562" s="66" t="s">
        <v>7122</v>
      </c>
      <c r="F562" s="66">
        <v>0</v>
      </c>
      <c r="G562" s="66">
        <v>0</v>
      </c>
      <c r="H562" s="66">
        <v>0</v>
      </c>
      <c r="I562" s="66">
        <v>0</v>
      </c>
      <c r="J562" s="66">
        <v>4637.0613860000003</v>
      </c>
      <c r="K562" s="66">
        <v>3238.6555370000001</v>
      </c>
      <c r="L562" s="66">
        <v>235.30735959999899</v>
      </c>
      <c r="M562" s="66">
        <v>0</v>
      </c>
    </row>
    <row r="563" spans="1:13" hidden="1">
      <c r="A563" s="66" t="s">
        <v>7102</v>
      </c>
      <c r="B563" s="66" t="s">
        <v>7103</v>
      </c>
      <c r="C563" s="66" t="s">
        <v>7104</v>
      </c>
      <c r="D563" s="66">
        <v>2000</v>
      </c>
      <c r="E563" s="66" t="s">
        <v>7123</v>
      </c>
      <c r="F563" s="66">
        <v>2.0960000000000001</v>
      </c>
      <c r="G563" s="66">
        <v>5.2999999999999999E-2</v>
      </c>
      <c r="H563" s="66">
        <v>39</v>
      </c>
      <c r="I563" s="66">
        <v>0</v>
      </c>
      <c r="J563" s="66">
        <v>836</v>
      </c>
      <c r="K563" s="66">
        <v>237.174306999999</v>
      </c>
      <c r="L563" s="66">
        <v>17.488316180000002</v>
      </c>
      <c r="M563" s="66">
        <v>31.93118089</v>
      </c>
    </row>
    <row r="564" spans="1:13" hidden="1">
      <c r="A564" s="66" t="s">
        <v>7102</v>
      </c>
      <c r="B564" s="66" t="s">
        <v>7103</v>
      </c>
      <c r="C564" s="66" t="s">
        <v>7104</v>
      </c>
      <c r="D564" s="66">
        <v>2005</v>
      </c>
      <c r="E564" s="66" t="s">
        <v>7123</v>
      </c>
      <c r="F564" s="66">
        <v>2.6760000000000002</v>
      </c>
      <c r="G564" s="66">
        <v>9.7500000000000003E-2</v>
      </c>
      <c r="H564" s="66">
        <v>48</v>
      </c>
      <c r="I564" s="66">
        <v>0</v>
      </c>
      <c r="J564" s="66">
        <v>1009</v>
      </c>
      <c r="K564" s="66">
        <v>270.3008835</v>
      </c>
      <c r="L564" s="66">
        <v>19.814547510000001</v>
      </c>
      <c r="M564" s="66">
        <v>21.060290819999999</v>
      </c>
    </row>
    <row r="565" spans="1:13" hidden="1">
      <c r="A565" s="66" t="s">
        <v>7102</v>
      </c>
      <c r="B565" s="66" t="s">
        <v>7103</v>
      </c>
      <c r="C565" s="66" t="s">
        <v>7104</v>
      </c>
      <c r="D565" s="66">
        <v>2010</v>
      </c>
      <c r="E565" s="66" t="s">
        <v>7123</v>
      </c>
      <c r="F565" s="66">
        <v>3.7360000000000002</v>
      </c>
      <c r="G565" s="66">
        <v>0.27607161199999902</v>
      </c>
      <c r="H565" s="66">
        <v>67</v>
      </c>
      <c r="I565" s="66">
        <v>0</v>
      </c>
      <c r="J565" s="66">
        <v>1371</v>
      </c>
      <c r="K565" s="66">
        <v>360.21005960000002</v>
      </c>
      <c r="L565" s="66">
        <v>26.378332579999999</v>
      </c>
      <c r="M565" s="66">
        <v>20.342441659999999</v>
      </c>
    </row>
    <row r="566" spans="1:13" hidden="1">
      <c r="A566" s="66" t="s">
        <v>7102</v>
      </c>
      <c r="B566" s="66" t="s">
        <v>7103</v>
      </c>
      <c r="C566" s="66" t="s">
        <v>7104</v>
      </c>
      <c r="D566" s="66">
        <v>2015</v>
      </c>
      <c r="E566" s="66" t="s">
        <v>7123</v>
      </c>
      <c r="F566" s="66">
        <v>4.8979999999999997</v>
      </c>
      <c r="G566" s="66">
        <v>0.40351040700000002</v>
      </c>
      <c r="H566" s="66">
        <v>89</v>
      </c>
      <c r="I566" s="66">
        <v>0</v>
      </c>
      <c r="J566" s="66">
        <v>1795</v>
      </c>
      <c r="K566" s="66">
        <v>468.314146399999</v>
      </c>
      <c r="L566" s="66">
        <v>34.291921739999999</v>
      </c>
      <c r="M566" s="66">
        <v>23.169428280000002</v>
      </c>
    </row>
    <row r="567" spans="1:13" hidden="1">
      <c r="A567" s="66" t="s">
        <v>7102</v>
      </c>
      <c r="B567" s="66" t="s">
        <v>7103</v>
      </c>
      <c r="C567" s="66" t="s">
        <v>7104</v>
      </c>
      <c r="D567" s="66">
        <v>2020</v>
      </c>
      <c r="E567" s="66" t="s">
        <v>7123</v>
      </c>
      <c r="F567" s="66">
        <v>6.2738426970000001</v>
      </c>
      <c r="G567" s="66">
        <v>0.49404310799999901</v>
      </c>
      <c r="H567" s="66">
        <v>114</v>
      </c>
      <c r="I567" s="66">
        <v>0</v>
      </c>
      <c r="J567" s="66">
        <v>2291</v>
      </c>
      <c r="K567" s="66">
        <v>596.68036689999997</v>
      </c>
      <c r="L567" s="66">
        <v>43.674873550000001</v>
      </c>
      <c r="M567" s="66">
        <v>25.461906209999999</v>
      </c>
    </row>
    <row r="568" spans="1:13" hidden="1">
      <c r="A568" s="66" t="s">
        <v>7102</v>
      </c>
      <c r="B568" s="66" t="s">
        <v>7103</v>
      </c>
      <c r="C568" s="66" t="s">
        <v>7104</v>
      </c>
      <c r="D568" s="66">
        <v>2025</v>
      </c>
      <c r="E568" s="66" t="s">
        <v>7123</v>
      </c>
      <c r="F568" s="66">
        <v>7.5396179779999999</v>
      </c>
      <c r="G568" s="66">
        <v>0.62034211799999905</v>
      </c>
      <c r="H568" s="66">
        <v>137</v>
      </c>
      <c r="I568" s="66">
        <v>0</v>
      </c>
      <c r="J568" s="66">
        <v>2742</v>
      </c>
      <c r="K568" s="66">
        <v>715.58055339999999</v>
      </c>
      <c r="L568" s="66">
        <v>52.370302070000001</v>
      </c>
      <c r="M568" s="66">
        <v>21.754587170000001</v>
      </c>
    </row>
    <row r="569" spans="1:13" hidden="1">
      <c r="A569" s="66" t="s">
        <v>7102</v>
      </c>
      <c r="B569" s="66" t="s">
        <v>7103</v>
      </c>
      <c r="C569" s="66" t="s">
        <v>7104</v>
      </c>
      <c r="D569" s="66">
        <v>2030</v>
      </c>
      <c r="E569" s="66" t="s">
        <v>7123</v>
      </c>
      <c r="F569" s="66">
        <v>8.970494382</v>
      </c>
      <c r="G569" s="66">
        <v>0.73111707099999901</v>
      </c>
      <c r="H569" s="66">
        <v>163</v>
      </c>
      <c r="I569" s="66">
        <v>0</v>
      </c>
      <c r="J569" s="66">
        <v>3247</v>
      </c>
      <c r="K569" s="66">
        <v>850.70349509999903</v>
      </c>
      <c r="L569" s="66">
        <v>62.255881590000001</v>
      </c>
      <c r="M569" s="66">
        <v>16.06758241</v>
      </c>
    </row>
    <row r="570" spans="1:13" hidden="1">
      <c r="A570" s="66" t="s">
        <v>7102</v>
      </c>
      <c r="B570" s="66" t="s">
        <v>7103</v>
      </c>
      <c r="C570" s="66" t="s">
        <v>7104</v>
      </c>
      <c r="D570" s="66">
        <v>2035</v>
      </c>
      <c r="E570" s="66" t="s">
        <v>7123</v>
      </c>
      <c r="F570" s="66">
        <v>10.511438200000001</v>
      </c>
      <c r="G570" s="66">
        <v>0.81862075899999998</v>
      </c>
      <c r="H570" s="66">
        <v>191</v>
      </c>
      <c r="I570" s="66">
        <v>0</v>
      </c>
      <c r="J570" s="66">
        <v>3806</v>
      </c>
      <c r="K570" s="66">
        <v>996.52940460000002</v>
      </c>
      <c r="L570" s="66">
        <v>72.926086549999994</v>
      </c>
      <c r="M570" s="66">
        <v>14.454077099999999</v>
      </c>
    </row>
    <row r="571" spans="1:13" hidden="1">
      <c r="A571" s="66" t="s">
        <v>7102</v>
      </c>
      <c r="B571" s="66" t="s">
        <v>7103</v>
      </c>
      <c r="C571" s="66" t="s">
        <v>7104</v>
      </c>
      <c r="D571" s="66">
        <v>2040</v>
      </c>
      <c r="E571" s="66" t="s">
        <v>7123</v>
      </c>
      <c r="F571" s="66">
        <v>12.272516850000001</v>
      </c>
      <c r="G571" s="66">
        <v>0.938826359</v>
      </c>
      <c r="H571" s="66">
        <v>223</v>
      </c>
      <c r="I571" s="66">
        <v>0</v>
      </c>
      <c r="J571" s="66">
        <v>4400</v>
      </c>
      <c r="K571" s="66">
        <v>1163.3491550000001</v>
      </c>
      <c r="L571" s="66">
        <v>85.13325931</v>
      </c>
      <c r="M571" s="66">
        <v>15.11682528</v>
      </c>
    </row>
    <row r="572" spans="1:13" hidden="1">
      <c r="A572" s="66" t="s">
        <v>7102</v>
      </c>
      <c r="B572" s="66" t="s">
        <v>7103</v>
      </c>
      <c r="C572" s="66" t="s">
        <v>7104</v>
      </c>
      <c r="D572" s="66">
        <v>2045</v>
      </c>
      <c r="E572" s="66" t="s">
        <v>7123</v>
      </c>
      <c r="F572" s="66">
        <v>14.088629210000001</v>
      </c>
      <c r="G572" s="66">
        <v>0.98590227900000005</v>
      </c>
      <c r="H572" s="66">
        <v>256</v>
      </c>
      <c r="I572" s="66">
        <v>0</v>
      </c>
      <c r="J572" s="66">
        <v>5018</v>
      </c>
      <c r="K572" s="66">
        <v>1335.4429749999999</v>
      </c>
      <c r="L572" s="66">
        <v>97.726679160000003</v>
      </c>
      <c r="M572" s="66">
        <v>16.723412379999999</v>
      </c>
    </row>
    <row r="573" spans="1:13" hidden="1">
      <c r="A573" s="66" t="s">
        <v>7102</v>
      </c>
      <c r="B573" s="66" t="s">
        <v>7103</v>
      </c>
      <c r="C573" s="66" t="s">
        <v>7104</v>
      </c>
      <c r="D573" s="66">
        <v>2050</v>
      </c>
      <c r="E573" s="66" t="s">
        <v>7123</v>
      </c>
      <c r="F573" s="66">
        <v>16.014808989999999</v>
      </c>
      <c r="G573" s="66">
        <v>1.1636050959999999</v>
      </c>
      <c r="H573" s="66">
        <v>291</v>
      </c>
      <c r="I573" s="66">
        <v>0</v>
      </c>
      <c r="J573" s="66">
        <v>5663</v>
      </c>
      <c r="K573" s="66">
        <v>1517.9964009999901</v>
      </c>
      <c r="L573" s="66">
        <v>111.08566039999999</v>
      </c>
      <c r="M573" s="66">
        <v>18.807421250000001</v>
      </c>
    </row>
    <row r="574" spans="1:13" hidden="1">
      <c r="A574" s="66" t="s">
        <v>7102</v>
      </c>
      <c r="B574" s="66" t="s">
        <v>7103</v>
      </c>
      <c r="C574" s="66" t="s">
        <v>7106</v>
      </c>
      <c r="D574" s="66">
        <v>2000</v>
      </c>
      <c r="E574" s="66" t="s">
        <v>7123</v>
      </c>
      <c r="F574" s="66">
        <v>0.96</v>
      </c>
      <c r="G574" s="66">
        <v>7.4999999999999997E-2</v>
      </c>
      <c r="H574" s="66">
        <v>27</v>
      </c>
      <c r="I574" s="66">
        <v>0</v>
      </c>
      <c r="J574" s="66">
        <v>646</v>
      </c>
      <c r="K574" s="66">
        <v>216.37723080000001</v>
      </c>
      <c r="L574" s="66">
        <v>15.919781459999999</v>
      </c>
      <c r="M574" s="66">
        <v>19.65882689</v>
      </c>
    </row>
    <row r="575" spans="1:13" hidden="1">
      <c r="A575" s="66" t="s">
        <v>7102</v>
      </c>
      <c r="B575" s="66" t="s">
        <v>7103</v>
      </c>
      <c r="C575" s="66" t="s">
        <v>7106</v>
      </c>
      <c r="D575" s="66">
        <v>2005</v>
      </c>
      <c r="E575" s="66" t="s">
        <v>7123</v>
      </c>
      <c r="F575" s="66">
        <v>1.1859999999999999</v>
      </c>
      <c r="G575" s="66">
        <v>8.5500000000000007E-2</v>
      </c>
      <c r="H575" s="66">
        <v>35</v>
      </c>
      <c r="I575" s="66">
        <v>0</v>
      </c>
      <c r="J575" s="66">
        <v>793</v>
      </c>
      <c r="K575" s="66">
        <v>252.8357613</v>
      </c>
      <c r="L575" s="66">
        <v>18.512895629999999</v>
      </c>
      <c r="M575" s="66">
        <v>16.076464680000001</v>
      </c>
    </row>
    <row r="576" spans="1:13" hidden="1">
      <c r="A576" s="66" t="s">
        <v>7102</v>
      </c>
      <c r="B576" s="66" t="s">
        <v>7103</v>
      </c>
      <c r="C576" s="66" t="s">
        <v>7106</v>
      </c>
      <c r="D576" s="66">
        <v>2010</v>
      </c>
      <c r="E576" s="66" t="s">
        <v>7123</v>
      </c>
      <c r="F576" s="66">
        <v>1.3779999999999999</v>
      </c>
      <c r="G576" s="66">
        <v>0.101593788</v>
      </c>
      <c r="H576" s="66">
        <v>42</v>
      </c>
      <c r="I576" s="66">
        <v>0</v>
      </c>
      <c r="J576" s="66">
        <v>914</v>
      </c>
      <c r="K576" s="66">
        <v>290.5308268</v>
      </c>
      <c r="L576" s="66">
        <v>21.11507035</v>
      </c>
      <c r="M576" s="66">
        <v>13.102092799999999</v>
      </c>
    </row>
    <row r="577" spans="1:13" hidden="1">
      <c r="A577" s="66" t="s">
        <v>7102</v>
      </c>
      <c r="B577" s="66" t="s">
        <v>7103</v>
      </c>
      <c r="C577" s="66" t="s">
        <v>7106</v>
      </c>
      <c r="D577" s="66">
        <v>2015</v>
      </c>
      <c r="E577" s="66" t="s">
        <v>7123</v>
      </c>
      <c r="F577" s="66">
        <v>1.4690000000000001</v>
      </c>
      <c r="G577" s="66">
        <v>0.113233309</v>
      </c>
      <c r="H577" s="66">
        <v>47</v>
      </c>
      <c r="I577" s="66">
        <v>0</v>
      </c>
      <c r="J577" s="66">
        <v>995</v>
      </c>
      <c r="K577" s="66">
        <v>316.48984280000002</v>
      </c>
      <c r="L577" s="66">
        <v>22.979498169999999</v>
      </c>
      <c r="M577" s="66">
        <v>10.04240751</v>
      </c>
    </row>
    <row r="578" spans="1:13" hidden="1">
      <c r="A578" s="66" t="s">
        <v>7102</v>
      </c>
      <c r="B578" s="66" t="s">
        <v>7103</v>
      </c>
      <c r="C578" s="66" t="s">
        <v>7106</v>
      </c>
      <c r="D578" s="66">
        <v>2020</v>
      </c>
      <c r="E578" s="66" t="s">
        <v>7123</v>
      </c>
      <c r="F578" s="66">
        <v>2.2191276599999998</v>
      </c>
      <c r="G578" s="66">
        <v>0.18921211299999999</v>
      </c>
      <c r="H578" s="66">
        <v>71</v>
      </c>
      <c r="I578" s="66">
        <v>0</v>
      </c>
      <c r="J578" s="66">
        <v>1507</v>
      </c>
      <c r="K578" s="66">
        <v>470.70916089999997</v>
      </c>
      <c r="L578" s="66">
        <v>34.238281890000003</v>
      </c>
      <c r="M578" s="66">
        <v>11.11768517</v>
      </c>
    </row>
    <row r="579" spans="1:13" hidden="1">
      <c r="A579" s="66" t="s">
        <v>7102</v>
      </c>
      <c r="B579" s="66" t="s">
        <v>7103</v>
      </c>
      <c r="C579" s="66" t="s">
        <v>7106</v>
      </c>
      <c r="D579" s="66">
        <v>2025</v>
      </c>
      <c r="E579" s="66" t="s">
        <v>7123</v>
      </c>
      <c r="F579" s="66">
        <v>2.4066595739999999</v>
      </c>
      <c r="G579" s="66">
        <v>0.15346095000000001</v>
      </c>
      <c r="H579" s="66">
        <v>77</v>
      </c>
      <c r="I579" s="66">
        <v>0</v>
      </c>
      <c r="J579" s="66">
        <v>1653</v>
      </c>
      <c r="K579" s="66">
        <v>507.42448130000002</v>
      </c>
      <c r="L579" s="66">
        <v>36.93430171</v>
      </c>
      <c r="M579" s="66">
        <v>8.9986778619999992</v>
      </c>
    </row>
    <row r="580" spans="1:13" hidden="1">
      <c r="A580" s="66" t="s">
        <v>7102</v>
      </c>
      <c r="B580" s="66" t="s">
        <v>7103</v>
      </c>
      <c r="C580" s="66" t="s">
        <v>7106</v>
      </c>
      <c r="D580" s="66">
        <v>2030</v>
      </c>
      <c r="E580" s="66" t="s">
        <v>7123</v>
      </c>
      <c r="F580" s="66">
        <v>2.625446809</v>
      </c>
      <c r="G580" s="66">
        <v>0.20194817000000001</v>
      </c>
      <c r="H580" s="66">
        <v>84</v>
      </c>
      <c r="I580" s="66">
        <v>0</v>
      </c>
      <c r="J580" s="66">
        <v>1808</v>
      </c>
      <c r="K580" s="66">
        <v>552.27191619999996</v>
      </c>
      <c r="L580" s="66">
        <v>40.209296889999997</v>
      </c>
      <c r="M580" s="66">
        <v>4.900582344</v>
      </c>
    </row>
    <row r="581" spans="1:13" hidden="1">
      <c r="A581" s="66" t="s">
        <v>7102</v>
      </c>
      <c r="B581" s="66" t="s">
        <v>7103</v>
      </c>
      <c r="C581" s="66" t="s">
        <v>7106</v>
      </c>
      <c r="D581" s="66">
        <v>2035</v>
      </c>
      <c r="E581" s="66" t="s">
        <v>7123</v>
      </c>
      <c r="F581" s="66">
        <v>2.9380000000000002</v>
      </c>
      <c r="G581" s="66">
        <v>0.19337604999999999</v>
      </c>
      <c r="H581" s="66">
        <v>94</v>
      </c>
      <c r="I581" s="66">
        <v>0</v>
      </c>
      <c r="J581" s="66">
        <v>2005</v>
      </c>
      <c r="K581" s="66">
        <v>617.46717579999995</v>
      </c>
      <c r="L581" s="66">
        <v>44.960553439999998</v>
      </c>
      <c r="M581" s="66">
        <v>3.341335623</v>
      </c>
    </row>
    <row r="582" spans="1:13" hidden="1">
      <c r="A582" s="66" t="s">
        <v>7102</v>
      </c>
      <c r="B582" s="66" t="s">
        <v>7103</v>
      </c>
      <c r="C582" s="66" t="s">
        <v>7106</v>
      </c>
      <c r="D582" s="66">
        <v>2040</v>
      </c>
      <c r="E582" s="66" t="s">
        <v>7123</v>
      </c>
      <c r="F582" s="66">
        <v>3.2192978719999998</v>
      </c>
      <c r="G582" s="66">
        <v>0.204294851</v>
      </c>
      <c r="H582" s="66">
        <v>103</v>
      </c>
      <c r="I582" s="66">
        <v>0</v>
      </c>
      <c r="J582" s="66">
        <v>2160</v>
      </c>
      <c r="K582" s="66">
        <v>676.35401609999997</v>
      </c>
      <c r="L582" s="66">
        <v>49.250298890000003</v>
      </c>
      <c r="M582" s="66">
        <v>2.8420876000000002</v>
      </c>
    </row>
    <row r="583" spans="1:13" hidden="1">
      <c r="A583" s="66" t="s">
        <v>7102</v>
      </c>
      <c r="B583" s="66" t="s">
        <v>7103</v>
      </c>
      <c r="C583" s="66" t="s">
        <v>7106</v>
      </c>
      <c r="D583" s="66">
        <v>2045</v>
      </c>
      <c r="E583" s="66" t="s">
        <v>7123</v>
      </c>
      <c r="F583" s="66">
        <v>3.3755744679999999</v>
      </c>
      <c r="G583" s="66">
        <v>0.203784521</v>
      </c>
      <c r="H583" s="66">
        <v>108</v>
      </c>
      <c r="I583" s="66">
        <v>0</v>
      </c>
      <c r="J583" s="66">
        <v>2253</v>
      </c>
      <c r="K583" s="66">
        <v>709.09302160000004</v>
      </c>
      <c r="L583" s="66">
        <v>51.635044829999998</v>
      </c>
      <c r="M583" s="66">
        <v>2.7095353800000002</v>
      </c>
    </row>
    <row r="584" spans="1:13" hidden="1">
      <c r="A584" s="66" t="s">
        <v>7102</v>
      </c>
      <c r="B584" s="66" t="s">
        <v>7103</v>
      </c>
      <c r="C584" s="66" t="s">
        <v>7106</v>
      </c>
      <c r="D584" s="66">
        <v>2050</v>
      </c>
      <c r="E584" s="66" t="s">
        <v>7123</v>
      </c>
      <c r="F584" s="66">
        <v>3.5318510639999898</v>
      </c>
      <c r="G584" s="66">
        <v>0.211029617</v>
      </c>
      <c r="H584" s="66">
        <v>113</v>
      </c>
      <c r="I584" s="66">
        <v>0</v>
      </c>
      <c r="J584" s="66">
        <v>2322</v>
      </c>
      <c r="K584" s="66">
        <v>741.8836761</v>
      </c>
      <c r="L584" s="66">
        <v>54.023122469999997</v>
      </c>
      <c r="M584" s="66">
        <v>2.7523988259999999</v>
      </c>
    </row>
    <row r="585" spans="1:13" hidden="1">
      <c r="A585" s="66" t="s">
        <v>7102</v>
      </c>
      <c r="B585" s="66" t="s">
        <v>7103</v>
      </c>
      <c r="C585" s="66" t="s">
        <v>7107</v>
      </c>
      <c r="D585" s="66">
        <v>2000</v>
      </c>
      <c r="E585" s="66" t="s">
        <v>7123</v>
      </c>
      <c r="F585" s="66">
        <v>7.0000000000000007E-2</v>
      </c>
      <c r="G585" s="66">
        <v>6.9999999999999897E-3</v>
      </c>
      <c r="H585" s="66">
        <v>4</v>
      </c>
      <c r="I585" s="66">
        <v>0</v>
      </c>
      <c r="J585" s="66">
        <v>63</v>
      </c>
      <c r="K585" s="66">
        <v>42.033037219999997</v>
      </c>
      <c r="L585" s="66">
        <v>3.102756893</v>
      </c>
      <c r="M585" s="66">
        <v>2.079352391</v>
      </c>
    </row>
    <row r="586" spans="1:13" hidden="1">
      <c r="A586" s="66" t="s">
        <v>7102</v>
      </c>
      <c r="B586" s="66" t="s">
        <v>7103</v>
      </c>
      <c r="C586" s="66" t="s">
        <v>7107</v>
      </c>
      <c r="D586" s="66">
        <v>2005</v>
      </c>
      <c r="E586" s="66" t="s">
        <v>7123</v>
      </c>
      <c r="F586" s="66">
        <v>0.09</v>
      </c>
      <c r="G586" s="66">
        <v>6.4999999999999997E-3</v>
      </c>
      <c r="H586" s="66">
        <v>5</v>
      </c>
      <c r="I586" s="66">
        <v>0</v>
      </c>
      <c r="J586" s="66">
        <v>78</v>
      </c>
      <c r="K586" s="66">
        <v>53.745483299999997</v>
      </c>
      <c r="L586" s="66">
        <v>3.9560655699999998</v>
      </c>
      <c r="M586" s="66">
        <v>1.6751442999999999</v>
      </c>
    </row>
    <row r="587" spans="1:13" hidden="1">
      <c r="A587" s="66" t="s">
        <v>7102</v>
      </c>
      <c r="B587" s="66" t="s">
        <v>7103</v>
      </c>
      <c r="C587" s="66" t="s">
        <v>7107</v>
      </c>
      <c r="D587" s="66">
        <v>2010</v>
      </c>
      <c r="E587" s="66" t="s">
        <v>7123</v>
      </c>
      <c r="F587" s="66">
        <v>0.1</v>
      </c>
      <c r="G587" s="66">
        <v>3.8917600000000002E-3</v>
      </c>
      <c r="H587" s="66">
        <v>6</v>
      </c>
      <c r="I587" s="66">
        <v>0</v>
      </c>
      <c r="J587" s="66">
        <v>92</v>
      </c>
      <c r="K587" s="66">
        <v>64.493149540000005</v>
      </c>
      <c r="L587" s="66">
        <v>4.7700346549999999</v>
      </c>
      <c r="M587" s="66">
        <v>0.994180917</v>
      </c>
    </row>
    <row r="588" spans="1:13" hidden="1">
      <c r="A588" s="66" t="s">
        <v>7102</v>
      </c>
      <c r="B588" s="66" t="s">
        <v>7103</v>
      </c>
      <c r="C588" s="66" t="s">
        <v>7107</v>
      </c>
      <c r="D588" s="66">
        <v>2015</v>
      </c>
      <c r="E588" s="66" t="s">
        <v>7123</v>
      </c>
      <c r="F588" s="66">
        <v>0.08</v>
      </c>
      <c r="G588" s="66">
        <v>3.1865229999999902E-3</v>
      </c>
      <c r="H588" s="66">
        <v>5</v>
      </c>
      <c r="I588" s="66">
        <v>0</v>
      </c>
      <c r="J588" s="66">
        <v>75</v>
      </c>
      <c r="K588" s="66">
        <v>53.192320770000002</v>
      </c>
      <c r="L588" s="66">
        <v>3.9058406939999899</v>
      </c>
      <c r="M588" s="66">
        <v>0.44290267</v>
      </c>
    </row>
    <row r="589" spans="1:13" hidden="1">
      <c r="A589" s="66" t="s">
        <v>7102</v>
      </c>
      <c r="B589" s="66" t="s">
        <v>7103</v>
      </c>
      <c r="C589" s="66" t="s">
        <v>7107</v>
      </c>
      <c r="D589" s="66">
        <v>2020</v>
      </c>
      <c r="E589" s="66" t="s">
        <v>7123</v>
      </c>
      <c r="F589" s="66">
        <v>0.08</v>
      </c>
      <c r="G589" s="66">
        <v>5.522351E-3</v>
      </c>
      <c r="H589" s="66">
        <v>5</v>
      </c>
      <c r="I589" s="66">
        <v>0</v>
      </c>
      <c r="J589" s="66">
        <v>77</v>
      </c>
      <c r="K589" s="66">
        <v>52.719013670000002</v>
      </c>
      <c r="L589" s="66">
        <v>3.8776029599999999</v>
      </c>
      <c r="M589" s="66">
        <v>0.28755356999999998</v>
      </c>
    </row>
    <row r="590" spans="1:13" hidden="1">
      <c r="A590" s="66" t="s">
        <v>7102</v>
      </c>
      <c r="B590" s="66" t="s">
        <v>7103</v>
      </c>
      <c r="C590" s="66" t="s">
        <v>7107</v>
      </c>
      <c r="D590" s="66">
        <v>2025</v>
      </c>
      <c r="E590" s="66" t="s">
        <v>7123</v>
      </c>
      <c r="F590" s="66">
        <v>0.08</v>
      </c>
      <c r="G590" s="66">
        <v>3.5391239999999998E-3</v>
      </c>
      <c r="H590" s="66">
        <v>5</v>
      </c>
      <c r="I590" s="66">
        <v>0</v>
      </c>
      <c r="J590" s="66">
        <v>81</v>
      </c>
      <c r="K590" s="66">
        <v>52.536858870000003</v>
      </c>
      <c r="L590" s="66">
        <v>3.8667035489999999</v>
      </c>
      <c r="M590" s="66">
        <v>0.23033987</v>
      </c>
    </row>
    <row r="591" spans="1:13" hidden="1">
      <c r="A591" s="66" t="s">
        <v>7102</v>
      </c>
      <c r="B591" s="66" t="s">
        <v>7103</v>
      </c>
      <c r="C591" s="66" t="s">
        <v>7107</v>
      </c>
      <c r="D591" s="66">
        <v>2030</v>
      </c>
      <c r="E591" s="66" t="s">
        <v>7123</v>
      </c>
      <c r="F591" s="66">
        <v>9.6000000000000002E-2</v>
      </c>
      <c r="G591" s="66">
        <v>6.1641269999999897E-3</v>
      </c>
      <c r="H591" s="66">
        <v>6</v>
      </c>
      <c r="I591" s="66">
        <v>0</v>
      </c>
      <c r="J591" s="66">
        <v>85</v>
      </c>
      <c r="K591" s="66">
        <v>62.960122980000001</v>
      </c>
      <c r="L591" s="66">
        <v>4.6350059159999999</v>
      </c>
      <c r="M591" s="66">
        <v>0.25418045699999903</v>
      </c>
    </row>
    <row r="592" spans="1:13" hidden="1">
      <c r="A592" s="66" t="s">
        <v>7102</v>
      </c>
      <c r="B592" s="66" t="s">
        <v>7103</v>
      </c>
      <c r="C592" s="66" t="s">
        <v>7107</v>
      </c>
      <c r="D592" s="66">
        <v>2035</v>
      </c>
      <c r="E592" s="66" t="s">
        <v>7123</v>
      </c>
      <c r="F592" s="66">
        <v>9.6000000000000002E-2</v>
      </c>
      <c r="G592" s="66">
        <v>4.8059130000000002E-3</v>
      </c>
      <c r="H592" s="66">
        <v>6</v>
      </c>
      <c r="I592" s="66">
        <v>0</v>
      </c>
      <c r="J592" s="66">
        <v>88</v>
      </c>
      <c r="K592" s="66">
        <v>62.927762360000003</v>
      </c>
      <c r="L592" s="66">
        <v>4.6330665609999997</v>
      </c>
      <c r="M592" s="66">
        <v>0.247596177</v>
      </c>
    </row>
    <row r="593" spans="1:13" hidden="1">
      <c r="A593" s="66" t="s">
        <v>7102</v>
      </c>
      <c r="B593" s="66" t="s">
        <v>7103</v>
      </c>
      <c r="C593" s="66" t="s">
        <v>7107</v>
      </c>
      <c r="D593" s="66">
        <v>2040</v>
      </c>
      <c r="E593" s="66" t="s">
        <v>7123</v>
      </c>
      <c r="F593" s="66">
        <v>9.6000000000000002E-2</v>
      </c>
      <c r="G593" s="66">
        <v>5.6939729999999997E-3</v>
      </c>
      <c r="H593" s="66">
        <v>6</v>
      </c>
      <c r="I593" s="66">
        <v>0</v>
      </c>
      <c r="J593" s="66">
        <v>91</v>
      </c>
      <c r="K593" s="66">
        <v>62.915311879999997</v>
      </c>
      <c r="L593" s="66">
        <v>4.6323202859999997</v>
      </c>
      <c r="M593" s="66">
        <v>0.24584171199999999</v>
      </c>
    </row>
    <row r="594" spans="1:13" hidden="1">
      <c r="A594" s="66" t="s">
        <v>7102</v>
      </c>
      <c r="B594" s="66" t="s">
        <v>7103</v>
      </c>
      <c r="C594" s="66" t="s">
        <v>7107</v>
      </c>
      <c r="D594" s="66">
        <v>2045</v>
      </c>
      <c r="E594" s="66" t="s">
        <v>7123</v>
      </c>
      <c r="F594" s="66">
        <v>9.6000000000000002E-2</v>
      </c>
      <c r="G594" s="66">
        <v>5.0148659999999998E-3</v>
      </c>
      <c r="H594" s="66">
        <v>6</v>
      </c>
      <c r="I594" s="66">
        <v>0</v>
      </c>
      <c r="J594" s="66">
        <v>86</v>
      </c>
      <c r="K594" s="66">
        <v>62.910521719999998</v>
      </c>
      <c r="L594" s="66">
        <v>4.6320331479999997</v>
      </c>
      <c r="M594" s="66">
        <v>0.24536270800000001</v>
      </c>
    </row>
    <row r="595" spans="1:13" hidden="1">
      <c r="A595" s="66" t="s">
        <v>7102</v>
      </c>
      <c r="B595" s="66" t="s">
        <v>7103</v>
      </c>
      <c r="C595" s="66" t="s">
        <v>7107</v>
      </c>
      <c r="D595" s="66">
        <v>2050</v>
      </c>
      <c r="E595" s="66" t="s">
        <v>7123</v>
      </c>
      <c r="F595" s="66">
        <v>9.6000000000000002E-2</v>
      </c>
      <c r="G595" s="66">
        <v>5.0148659999999998E-3</v>
      </c>
      <c r="H595" s="66">
        <v>6</v>
      </c>
      <c r="I595" s="66">
        <v>0</v>
      </c>
      <c r="J595" s="66">
        <v>96</v>
      </c>
      <c r="K595" s="66">
        <v>62.908678780000002</v>
      </c>
      <c r="L595" s="66">
        <v>4.631922673</v>
      </c>
      <c r="M595" s="66">
        <v>0.245213073999999</v>
      </c>
    </row>
    <row r="596" spans="1:13" hidden="1">
      <c r="A596" s="66" t="s">
        <v>7102</v>
      </c>
      <c r="B596" s="66" t="s">
        <v>7103</v>
      </c>
      <c r="C596" s="66" t="s">
        <v>7108</v>
      </c>
      <c r="D596" s="66">
        <v>2000</v>
      </c>
      <c r="E596" s="66" t="s">
        <v>7123</v>
      </c>
      <c r="F596" s="66">
        <v>0.20513413999999999</v>
      </c>
      <c r="G596" s="66">
        <v>1.6628E-2</v>
      </c>
      <c r="H596" s="66">
        <v>12.6998298</v>
      </c>
      <c r="I596" s="66">
        <v>0</v>
      </c>
      <c r="J596" s="66">
        <v>290.16056559999998</v>
      </c>
      <c r="K596" s="66">
        <v>197.3643194</v>
      </c>
      <c r="L596" s="66">
        <v>13.42865349</v>
      </c>
      <c r="M596" s="66">
        <v>7.882402226</v>
      </c>
    </row>
    <row r="597" spans="1:13" hidden="1">
      <c r="A597" s="66" t="s">
        <v>7102</v>
      </c>
      <c r="B597" s="66" t="s">
        <v>7103</v>
      </c>
      <c r="C597" s="66" t="s">
        <v>7108</v>
      </c>
      <c r="D597" s="66">
        <v>2005</v>
      </c>
      <c r="E597" s="66" t="s">
        <v>7123</v>
      </c>
      <c r="F597" s="66">
        <v>0.24020069699999999</v>
      </c>
      <c r="G597" s="66">
        <v>2.2478000000000001E-2</v>
      </c>
      <c r="H597" s="66">
        <v>14.818984970000001</v>
      </c>
      <c r="I597" s="66">
        <v>0</v>
      </c>
      <c r="J597" s="66">
        <v>328.13424439999898</v>
      </c>
      <c r="K597" s="66">
        <v>209.13376099999999</v>
      </c>
      <c r="L597" s="66">
        <v>14.638935480000001</v>
      </c>
      <c r="M597" s="66">
        <v>7.956626204</v>
      </c>
    </row>
    <row r="598" spans="1:13" hidden="1">
      <c r="A598" s="66" t="s">
        <v>7102</v>
      </c>
      <c r="B598" s="66" t="s">
        <v>7103</v>
      </c>
      <c r="C598" s="66" t="s">
        <v>7108</v>
      </c>
      <c r="D598" s="66">
        <v>2010</v>
      </c>
      <c r="E598" s="66" t="s">
        <v>7123</v>
      </c>
      <c r="F598" s="66">
        <v>0.299120565</v>
      </c>
      <c r="G598" s="66">
        <v>2.0872827E-2</v>
      </c>
      <c r="H598" s="66">
        <v>18.065798709999999</v>
      </c>
      <c r="I598" s="66">
        <v>0</v>
      </c>
      <c r="J598" s="66">
        <v>396.43300539999899</v>
      </c>
      <c r="K598" s="66">
        <v>239.4294538</v>
      </c>
      <c r="L598" s="66">
        <v>16.207883199999898</v>
      </c>
      <c r="M598" s="66">
        <v>6.0025602119999997</v>
      </c>
    </row>
    <row r="599" spans="1:13" hidden="1">
      <c r="A599" s="66" t="s">
        <v>7102</v>
      </c>
      <c r="B599" s="66" t="s">
        <v>7103</v>
      </c>
      <c r="C599" s="66" t="s">
        <v>7108</v>
      </c>
      <c r="D599" s="66">
        <v>2015</v>
      </c>
      <c r="E599" s="66" t="s">
        <v>7123</v>
      </c>
      <c r="F599" s="66">
        <v>0.36468969000000001</v>
      </c>
      <c r="G599" s="66">
        <v>1.9604046999999999E-2</v>
      </c>
      <c r="H599" s="66">
        <v>19.55393917</v>
      </c>
      <c r="I599" s="66">
        <v>0</v>
      </c>
      <c r="J599" s="66">
        <v>431.1442055</v>
      </c>
      <c r="K599" s="66">
        <v>248.95653680000001</v>
      </c>
      <c r="L599" s="66">
        <v>16.7563569</v>
      </c>
      <c r="M599" s="66">
        <v>3.849106388</v>
      </c>
    </row>
    <row r="600" spans="1:13" hidden="1">
      <c r="A600" s="66" t="s">
        <v>7102</v>
      </c>
      <c r="B600" s="66" t="s">
        <v>7103</v>
      </c>
      <c r="C600" s="66" t="s">
        <v>7108</v>
      </c>
      <c r="D600" s="66">
        <v>2020</v>
      </c>
      <c r="E600" s="66" t="s">
        <v>7123</v>
      </c>
      <c r="F600" s="66">
        <v>0.34257427299999998</v>
      </c>
      <c r="G600" s="66">
        <v>1.6476332E-2</v>
      </c>
      <c r="H600" s="66">
        <v>18.368154310000001</v>
      </c>
      <c r="I600" s="66">
        <v>0</v>
      </c>
      <c r="J600" s="66">
        <v>407.04525949999999</v>
      </c>
      <c r="K600" s="66">
        <v>228.01803859999899</v>
      </c>
      <c r="L600" s="66">
        <v>15.484767570000001</v>
      </c>
      <c r="M600" s="66">
        <v>2.6109143210000001</v>
      </c>
    </row>
    <row r="601" spans="1:13" hidden="1">
      <c r="A601" s="66" t="s">
        <v>7102</v>
      </c>
      <c r="B601" s="66" t="s">
        <v>7103</v>
      </c>
      <c r="C601" s="66" t="s">
        <v>7108</v>
      </c>
      <c r="D601" s="66">
        <v>2025</v>
      </c>
      <c r="E601" s="66" t="s">
        <v>7123</v>
      </c>
      <c r="F601" s="66">
        <v>0.32493265100000002</v>
      </c>
      <c r="G601" s="66">
        <v>1.6024340000000001E-2</v>
      </c>
      <c r="H601" s="66">
        <v>17.422245419999999</v>
      </c>
      <c r="I601" s="66">
        <v>0</v>
      </c>
      <c r="J601" s="66">
        <v>387.907790699999</v>
      </c>
      <c r="K601" s="66">
        <v>212.88537719999999</v>
      </c>
      <c r="L601" s="66">
        <v>14.536198280000001</v>
      </c>
      <c r="M601" s="66">
        <v>1.856536449</v>
      </c>
    </row>
    <row r="602" spans="1:13" hidden="1">
      <c r="A602" s="66" t="s">
        <v>7102</v>
      </c>
      <c r="B602" s="66" t="s">
        <v>7103</v>
      </c>
      <c r="C602" s="66" t="s">
        <v>7108</v>
      </c>
      <c r="D602" s="66">
        <v>2030</v>
      </c>
      <c r="E602" s="66" t="s">
        <v>7123</v>
      </c>
      <c r="F602" s="66">
        <v>0.34345381200000002</v>
      </c>
      <c r="G602" s="66">
        <v>1.5491774999999999E-2</v>
      </c>
      <c r="H602" s="66">
        <v>18.41531341</v>
      </c>
      <c r="I602" s="66">
        <v>0</v>
      </c>
      <c r="J602" s="66">
        <v>410.01853469999998</v>
      </c>
      <c r="K602" s="66">
        <v>222.82245349999999</v>
      </c>
      <c r="L602" s="66">
        <v>15.26564975</v>
      </c>
      <c r="M602" s="66">
        <v>1.632817366</v>
      </c>
    </row>
    <row r="603" spans="1:13" hidden="1">
      <c r="A603" s="66" t="s">
        <v>7102</v>
      </c>
      <c r="B603" s="66" t="s">
        <v>7103</v>
      </c>
      <c r="C603" s="66" t="s">
        <v>7108</v>
      </c>
      <c r="D603" s="66">
        <v>2035</v>
      </c>
      <c r="E603" s="66" t="s">
        <v>7123</v>
      </c>
      <c r="F603" s="66">
        <v>0.35807578099999998</v>
      </c>
      <c r="G603" s="66">
        <v>1.5530936E-2</v>
      </c>
      <c r="H603" s="66">
        <v>19.19931446</v>
      </c>
      <c r="I603" s="66">
        <v>0</v>
      </c>
      <c r="J603" s="66">
        <v>427.47438529999999</v>
      </c>
      <c r="K603" s="66">
        <v>230.90222749999899</v>
      </c>
      <c r="L603" s="66">
        <v>15.851666440000001</v>
      </c>
      <c r="M603" s="66">
        <v>1.54734450699999</v>
      </c>
    </row>
    <row r="604" spans="1:13" hidden="1">
      <c r="A604" s="66" t="s">
        <v>7102</v>
      </c>
      <c r="B604" s="66" t="s">
        <v>7103</v>
      </c>
      <c r="C604" s="66" t="s">
        <v>7108</v>
      </c>
      <c r="D604" s="66">
        <v>2040</v>
      </c>
      <c r="E604" s="66" t="s">
        <v>7123</v>
      </c>
      <c r="F604" s="66">
        <v>0.369773356</v>
      </c>
      <c r="G604" s="66">
        <v>1.7245684000000001E-2</v>
      </c>
      <c r="H604" s="66">
        <v>19.82651529</v>
      </c>
      <c r="I604" s="66">
        <v>0</v>
      </c>
      <c r="J604" s="66">
        <v>441.43906579999998</v>
      </c>
      <c r="K604" s="66">
        <v>237.55287909999899</v>
      </c>
      <c r="L604" s="66">
        <v>16.328790179999999</v>
      </c>
      <c r="M604" s="66">
        <v>1.538318938</v>
      </c>
    </row>
    <row r="605" spans="1:13" hidden="1">
      <c r="A605" s="66" t="s">
        <v>7102</v>
      </c>
      <c r="B605" s="66" t="s">
        <v>7103</v>
      </c>
      <c r="C605" s="66" t="s">
        <v>7108</v>
      </c>
      <c r="D605" s="66">
        <v>2045</v>
      </c>
      <c r="E605" s="66" t="s">
        <v>7123</v>
      </c>
      <c r="F605" s="66">
        <v>0.38049613399999999</v>
      </c>
      <c r="G605" s="66">
        <v>1.7406216999999901E-2</v>
      </c>
      <c r="H605" s="66">
        <v>20.40144939</v>
      </c>
      <c r="I605" s="66">
        <v>0</v>
      </c>
      <c r="J605" s="66">
        <v>454.24002289999902</v>
      </c>
      <c r="K605" s="66">
        <v>243.8769776</v>
      </c>
      <c r="L605" s="66">
        <v>16.77647176</v>
      </c>
      <c r="M605" s="66">
        <v>1.566722733</v>
      </c>
    </row>
    <row r="606" spans="1:13" hidden="1">
      <c r="A606" s="66" t="s">
        <v>7102</v>
      </c>
      <c r="B606" s="66" t="s">
        <v>7103</v>
      </c>
      <c r="C606" s="66" t="s">
        <v>7108</v>
      </c>
      <c r="D606" s="66">
        <v>2050</v>
      </c>
      <c r="E606" s="66" t="s">
        <v>7123</v>
      </c>
      <c r="F606" s="66">
        <v>0.38829451700000001</v>
      </c>
      <c r="G606" s="66">
        <v>1.7268144999999999E-2</v>
      </c>
      <c r="H606" s="66">
        <v>20.81958328</v>
      </c>
      <c r="I606" s="66">
        <v>0</v>
      </c>
      <c r="J606" s="66">
        <v>463.54980979999999</v>
      </c>
      <c r="K606" s="66">
        <v>248.52106659999899</v>
      </c>
      <c r="L606" s="66">
        <v>17.10407863</v>
      </c>
      <c r="M606" s="66">
        <v>1.5967585909999999</v>
      </c>
    </row>
    <row r="607" spans="1:13" hidden="1">
      <c r="A607" s="66" t="s">
        <v>7102</v>
      </c>
      <c r="B607" s="66" t="s">
        <v>7103</v>
      </c>
      <c r="C607" s="66" t="s">
        <v>7109</v>
      </c>
      <c r="D607" s="66">
        <v>2000</v>
      </c>
      <c r="E607" s="66" t="s">
        <v>7123</v>
      </c>
      <c r="F607" s="66">
        <v>7.7299999999999994E-2</v>
      </c>
      <c r="G607" s="66">
        <v>0.01</v>
      </c>
      <c r="H607" s="66">
        <v>4</v>
      </c>
      <c r="I607" s="66">
        <v>0</v>
      </c>
      <c r="J607" s="66">
        <v>34</v>
      </c>
      <c r="K607" s="66">
        <v>65.189635120000005</v>
      </c>
      <c r="L607" s="66">
        <v>4.6029693949999997</v>
      </c>
      <c r="M607" s="66">
        <v>1.0475731109999999</v>
      </c>
    </row>
    <row r="608" spans="1:13" hidden="1">
      <c r="A608" s="66" t="s">
        <v>7102</v>
      </c>
      <c r="B608" s="66" t="s">
        <v>7103</v>
      </c>
      <c r="C608" s="66" t="s">
        <v>7109</v>
      </c>
      <c r="D608" s="66">
        <v>2005</v>
      </c>
      <c r="E608" s="66" t="s">
        <v>7123</v>
      </c>
      <c r="F608" s="66">
        <v>7.9000000000000001E-2</v>
      </c>
      <c r="G608" s="66">
        <v>0.01</v>
      </c>
      <c r="H608" s="66">
        <v>4</v>
      </c>
      <c r="I608" s="66">
        <v>0</v>
      </c>
      <c r="J608" s="66">
        <v>32</v>
      </c>
      <c r="K608" s="66">
        <v>67.767604969999994</v>
      </c>
      <c r="L608" s="66">
        <v>4.8768115999999901</v>
      </c>
      <c r="M608" s="66">
        <v>0.65212641799999904</v>
      </c>
    </row>
    <row r="609" spans="1:13" hidden="1">
      <c r="A609" s="66" t="s">
        <v>7102</v>
      </c>
      <c r="B609" s="66" t="s">
        <v>7103</v>
      </c>
      <c r="C609" s="66" t="s">
        <v>7109</v>
      </c>
      <c r="D609" s="66">
        <v>2010</v>
      </c>
      <c r="E609" s="66" t="s">
        <v>7123</v>
      </c>
      <c r="F609" s="66">
        <v>8.7400000000000005E-2</v>
      </c>
      <c r="G609" s="66">
        <v>7.5714279999999998E-3</v>
      </c>
      <c r="H609" s="66">
        <v>4</v>
      </c>
      <c r="I609" s="66">
        <v>0</v>
      </c>
      <c r="J609" s="66">
        <v>37</v>
      </c>
      <c r="K609" s="66">
        <v>67.057371160000002</v>
      </c>
      <c r="L609" s="66">
        <v>4.7692166589999996</v>
      </c>
      <c r="M609" s="66">
        <v>0.24431788300000001</v>
      </c>
    </row>
    <row r="610" spans="1:13" hidden="1">
      <c r="A610" s="66" t="s">
        <v>7102</v>
      </c>
      <c r="B610" s="66" t="s">
        <v>7103</v>
      </c>
      <c r="C610" s="66" t="s">
        <v>7109</v>
      </c>
      <c r="D610" s="66">
        <v>2015</v>
      </c>
      <c r="E610" s="66" t="s">
        <v>7123</v>
      </c>
      <c r="F610" s="66">
        <v>0.09</v>
      </c>
      <c r="G610" s="66">
        <v>6.2467869999999898E-3</v>
      </c>
      <c r="H610" s="66">
        <v>4</v>
      </c>
      <c r="I610" s="66">
        <v>0</v>
      </c>
      <c r="J610" s="66">
        <v>37</v>
      </c>
      <c r="K610" s="66">
        <v>64.988265190000007</v>
      </c>
      <c r="L610" s="66">
        <v>4.6399834760000003</v>
      </c>
      <c r="M610" s="66">
        <v>9.9879526999999996E-2</v>
      </c>
    </row>
    <row r="611" spans="1:13" hidden="1">
      <c r="A611" s="66" t="s">
        <v>7102</v>
      </c>
      <c r="B611" s="66" t="s">
        <v>7103</v>
      </c>
      <c r="C611" s="66" t="s">
        <v>7109</v>
      </c>
      <c r="D611" s="66">
        <v>2020</v>
      </c>
      <c r="E611" s="66" t="s">
        <v>7123</v>
      </c>
      <c r="F611" s="66">
        <v>0.09</v>
      </c>
      <c r="G611" s="66">
        <v>7.2749109999999898E-3</v>
      </c>
      <c r="H611" s="66">
        <v>4</v>
      </c>
      <c r="I611" s="66">
        <v>0</v>
      </c>
      <c r="J611" s="66">
        <v>41</v>
      </c>
      <c r="K611" s="66">
        <v>61.862402160000002</v>
      </c>
      <c r="L611" s="66">
        <v>4.3933723430000002</v>
      </c>
      <c r="M611" s="66">
        <v>4.6947279000000001E-2</v>
      </c>
    </row>
    <row r="612" spans="1:13" hidden="1">
      <c r="A612" s="66" t="s">
        <v>7102</v>
      </c>
      <c r="B612" s="66" t="s">
        <v>7103</v>
      </c>
      <c r="C612" s="66" t="s">
        <v>7109</v>
      </c>
      <c r="D612" s="66">
        <v>2025</v>
      </c>
      <c r="E612" s="66" t="s">
        <v>7123</v>
      </c>
      <c r="F612" s="66">
        <v>0.09</v>
      </c>
      <c r="G612" s="66">
        <v>5.1056309999999898E-3</v>
      </c>
      <c r="H612" s="66">
        <v>4</v>
      </c>
      <c r="I612" s="66">
        <v>0</v>
      </c>
      <c r="J612" s="66">
        <v>42</v>
      </c>
      <c r="K612" s="66">
        <v>59.69440255</v>
      </c>
      <c r="L612" s="66">
        <v>4.1991182169999997</v>
      </c>
      <c r="M612" s="66">
        <v>2.88133379999999E-2</v>
      </c>
    </row>
    <row r="613" spans="1:13" hidden="1">
      <c r="A613" s="66" t="s">
        <v>7102</v>
      </c>
      <c r="B613" s="66" t="s">
        <v>7103</v>
      </c>
      <c r="C613" s="66" t="s">
        <v>7109</v>
      </c>
      <c r="D613" s="66">
        <v>2030</v>
      </c>
      <c r="E613" s="66" t="s">
        <v>7123</v>
      </c>
      <c r="F613" s="66">
        <v>0.1125</v>
      </c>
      <c r="G613" s="66">
        <v>7.4929439999999996E-3</v>
      </c>
      <c r="H613" s="66">
        <v>5</v>
      </c>
      <c r="I613" s="66">
        <v>0</v>
      </c>
      <c r="J613" s="66">
        <v>43</v>
      </c>
      <c r="K613" s="66">
        <v>73.591362989999993</v>
      </c>
      <c r="L613" s="66">
        <v>5.1569547179999997</v>
      </c>
      <c r="M613" s="66">
        <v>2.8800181000000001E-2</v>
      </c>
    </row>
    <row r="614" spans="1:13" hidden="1">
      <c r="A614" s="66" t="s">
        <v>7102</v>
      </c>
      <c r="B614" s="66" t="s">
        <v>7103</v>
      </c>
      <c r="C614" s="66" t="s">
        <v>7109</v>
      </c>
      <c r="D614" s="66">
        <v>2035</v>
      </c>
      <c r="E614" s="66" t="s">
        <v>7123</v>
      </c>
      <c r="F614" s="66">
        <v>0.1125</v>
      </c>
      <c r="G614" s="66">
        <v>5.582956E-3</v>
      </c>
      <c r="H614" s="66">
        <v>5</v>
      </c>
      <c r="I614" s="66">
        <v>0</v>
      </c>
      <c r="J614" s="66">
        <v>44</v>
      </c>
      <c r="K614" s="66">
        <v>73.19874591</v>
      </c>
      <c r="L614" s="66">
        <v>5.1217997549999996</v>
      </c>
      <c r="M614" s="66">
        <v>2.6923078999999999E-2</v>
      </c>
    </row>
    <row r="615" spans="1:13" hidden="1">
      <c r="A615" s="66" t="s">
        <v>7102</v>
      </c>
      <c r="B615" s="66" t="s">
        <v>7103</v>
      </c>
      <c r="C615" s="66" t="s">
        <v>7109</v>
      </c>
      <c r="D615" s="66">
        <v>2040</v>
      </c>
      <c r="E615" s="66" t="s">
        <v>7123</v>
      </c>
      <c r="F615" s="66">
        <v>0.1125</v>
      </c>
      <c r="G615" s="66">
        <v>6.8317899999999999E-3</v>
      </c>
      <c r="H615" s="66">
        <v>5</v>
      </c>
      <c r="I615" s="66">
        <v>0</v>
      </c>
      <c r="J615" s="66">
        <v>45</v>
      </c>
      <c r="K615" s="66">
        <v>73.048042899999999</v>
      </c>
      <c r="L615" s="66">
        <v>5.1083068019999898</v>
      </c>
      <c r="M615" s="66">
        <v>2.6365986000000001E-2</v>
      </c>
    </row>
    <row r="616" spans="1:13" hidden="1">
      <c r="A616" s="66" t="s">
        <v>7102</v>
      </c>
      <c r="B616" s="66" t="s">
        <v>7103</v>
      </c>
      <c r="C616" s="66" t="s">
        <v>7109</v>
      </c>
      <c r="D616" s="66">
        <v>2045</v>
      </c>
      <c r="E616" s="66" t="s">
        <v>7123</v>
      </c>
      <c r="F616" s="66">
        <v>0.1125</v>
      </c>
      <c r="G616" s="66">
        <v>5.8767960000000001E-3</v>
      </c>
      <c r="H616" s="66">
        <v>5</v>
      </c>
      <c r="I616" s="66">
        <v>0</v>
      </c>
      <c r="J616" s="66">
        <v>46</v>
      </c>
      <c r="K616" s="66">
        <v>72.9901141</v>
      </c>
      <c r="L616" s="66">
        <v>5.1031203889999999</v>
      </c>
      <c r="M616" s="66">
        <v>2.6137031000000002E-2</v>
      </c>
    </row>
    <row r="617" spans="1:13" hidden="1">
      <c r="A617" s="66" t="s">
        <v>7102</v>
      </c>
      <c r="B617" s="66" t="s">
        <v>7103</v>
      </c>
      <c r="C617" s="66" t="s">
        <v>7109</v>
      </c>
      <c r="D617" s="66">
        <v>2050</v>
      </c>
      <c r="E617" s="66" t="s">
        <v>7123</v>
      </c>
      <c r="F617" s="66">
        <v>0.1125</v>
      </c>
      <c r="G617" s="66">
        <v>5.8767960000000001E-3</v>
      </c>
      <c r="H617" s="66">
        <v>5</v>
      </c>
      <c r="I617" s="66">
        <v>0</v>
      </c>
      <c r="J617" s="66">
        <v>46</v>
      </c>
      <c r="K617" s="66">
        <v>72.967834569999994</v>
      </c>
      <c r="L617" s="66">
        <v>5.1011257060000004</v>
      </c>
      <c r="M617" s="66">
        <v>2.6130937999999999E-2</v>
      </c>
    </row>
    <row r="618" spans="1:13" hidden="1">
      <c r="A618" s="66" t="s">
        <v>7102</v>
      </c>
      <c r="B618" s="66" t="s">
        <v>7103</v>
      </c>
      <c r="C618" s="66" t="s">
        <v>7110</v>
      </c>
      <c r="D618" s="66">
        <v>2000</v>
      </c>
      <c r="E618" s="66" t="s">
        <v>7123</v>
      </c>
      <c r="F618" s="66">
        <v>1.76</v>
      </c>
      <c r="G618" s="66">
        <v>0.23135656399999999</v>
      </c>
      <c r="H618" s="66">
        <v>55.201501010000001</v>
      </c>
      <c r="I618" s="66">
        <v>0</v>
      </c>
      <c r="J618" s="66">
        <v>1380.037525</v>
      </c>
      <c r="K618" s="66">
        <v>529.45802389999994</v>
      </c>
      <c r="L618" s="66">
        <v>38.555831619999999</v>
      </c>
      <c r="M618" s="66">
        <v>25.825083150000001</v>
      </c>
    </row>
    <row r="619" spans="1:13" hidden="1">
      <c r="A619" s="66" t="s">
        <v>7102</v>
      </c>
      <c r="B619" s="66" t="s">
        <v>7103</v>
      </c>
      <c r="C619" s="66" t="s">
        <v>7110</v>
      </c>
      <c r="D619" s="66">
        <v>2005</v>
      </c>
      <c r="E619" s="66" t="s">
        <v>7123</v>
      </c>
      <c r="F619" s="66">
        <v>2.1379000000000001</v>
      </c>
      <c r="G619" s="66">
        <v>0.19332254199999899</v>
      </c>
      <c r="H619" s="66">
        <v>82.07802375</v>
      </c>
      <c r="I619" s="66">
        <v>0</v>
      </c>
      <c r="J619" s="66">
        <v>2001.0622189999999</v>
      </c>
      <c r="K619" s="66">
        <v>786.22908710000002</v>
      </c>
      <c r="L619" s="66">
        <v>57.250599559999998</v>
      </c>
      <c r="M619" s="66">
        <v>25.63966885</v>
      </c>
    </row>
    <row r="620" spans="1:13" hidden="1">
      <c r="A620" s="66" t="s">
        <v>7102</v>
      </c>
      <c r="B620" s="66" t="s">
        <v>7103</v>
      </c>
      <c r="C620" s="66" t="s">
        <v>7110</v>
      </c>
      <c r="D620" s="66">
        <v>2010</v>
      </c>
      <c r="E620" s="66" t="s">
        <v>7123</v>
      </c>
      <c r="F620" s="66">
        <v>2.63</v>
      </c>
      <c r="G620" s="66">
        <v>0.16650562599999999</v>
      </c>
      <c r="H620" s="66">
        <v>96.055451039999994</v>
      </c>
      <c r="I620" s="66">
        <v>0</v>
      </c>
      <c r="J620" s="66">
        <v>2341.8318960000001</v>
      </c>
      <c r="K620" s="66">
        <v>910.62106359999996</v>
      </c>
      <c r="L620" s="66">
        <v>65.676470420000001</v>
      </c>
      <c r="M620" s="66">
        <v>19.989334490000001</v>
      </c>
    </row>
    <row r="621" spans="1:13" hidden="1">
      <c r="A621" s="66" t="s">
        <v>7102</v>
      </c>
      <c r="B621" s="66" t="s">
        <v>7103</v>
      </c>
      <c r="C621" s="66" t="s">
        <v>7110</v>
      </c>
      <c r="D621" s="66">
        <v>2015</v>
      </c>
      <c r="E621" s="66" t="s">
        <v>7123</v>
      </c>
      <c r="F621" s="66">
        <v>2.2972364249999999</v>
      </c>
      <c r="G621" s="66">
        <v>0.20046683399999901</v>
      </c>
      <c r="H621" s="66">
        <v>83.01123776</v>
      </c>
      <c r="I621" s="66">
        <v>0</v>
      </c>
      <c r="J621" s="66">
        <v>2023.813977</v>
      </c>
      <c r="K621" s="66">
        <v>765.54823209999995</v>
      </c>
      <c r="L621" s="66">
        <v>55.13608009</v>
      </c>
      <c r="M621" s="66">
        <v>8.4394201979999899</v>
      </c>
    </row>
    <row r="622" spans="1:13" hidden="1">
      <c r="A622" s="66" t="s">
        <v>7102</v>
      </c>
      <c r="B622" s="66" t="s">
        <v>7103</v>
      </c>
      <c r="C622" s="66" t="s">
        <v>7110</v>
      </c>
      <c r="D622" s="66">
        <v>2020</v>
      </c>
      <c r="E622" s="66" t="s">
        <v>7123</v>
      </c>
      <c r="F622" s="66">
        <v>3.1537968670000001</v>
      </c>
      <c r="G622" s="66">
        <v>0.32566756600000002</v>
      </c>
      <c r="H622" s="66">
        <v>113.96327290000001</v>
      </c>
      <c r="I622" s="66">
        <v>0</v>
      </c>
      <c r="J622" s="66">
        <v>2778.4245930000002</v>
      </c>
      <c r="K622" s="66">
        <v>1025.5587619999999</v>
      </c>
      <c r="L622" s="66">
        <v>73.337351819999995</v>
      </c>
      <c r="M622" s="66">
        <v>6.6381893300000003</v>
      </c>
    </row>
    <row r="623" spans="1:13" hidden="1">
      <c r="A623" s="66" t="s">
        <v>7102</v>
      </c>
      <c r="B623" s="66" t="s">
        <v>7103</v>
      </c>
      <c r="C623" s="66" t="s">
        <v>7110</v>
      </c>
      <c r="D623" s="66">
        <v>2025</v>
      </c>
      <c r="E623" s="66" t="s">
        <v>7123</v>
      </c>
      <c r="F623" s="66">
        <v>3.791759554</v>
      </c>
      <c r="G623" s="66">
        <v>0.31909433599999998</v>
      </c>
      <c r="H623" s="66">
        <v>137.0162211</v>
      </c>
      <c r="I623" s="66">
        <v>0</v>
      </c>
      <c r="J623" s="66">
        <v>3340.4554699999999</v>
      </c>
      <c r="K623" s="66">
        <v>1221.56745</v>
      </c>
      <c r="L623" s="66">
        <v>87.630561729999997</v>
      </c>
      <c r="M623" s="66">
        <v>5.3023898799999998</v>
      </c>
    </row>
    <row r="624" spans="1:13" hidden="1">
      <c r="A624" s="66" t="s">
        <v>7102</v>
      </c>
      <c r="B624" s="66" t="s">
        <v>7103</v>
      </c>
      <c r="C624" s="66" t="s">
        <v>7110</v>
      </c>
      <c r="D624" s="66">
        <v>2030</v>
      </c>
      <c r="E624" s="66" t="s">
        <v>7123</v>
      </c>
      <c r="F624" s="66">
        <v>4.5580598630000004</v>
      </c>
      <c r="G624" s="66">
        <v>0.42977498600000003</v>
      </c>
      <c r="H624" s="66">
        <v>164.70668269999999</v>
      </c>
      <c r="I624" s="66">
        <v>0</v>
      </c>
      <c r="J624" s="66">
        <v>4015.5489250000001</v>
      </c>
      <c r="K624" s="66">
        <v>1463.292328</v>
      </c>
      <c r="L624" s="66">
        <v>105.2707214</v>
      </c>
      <c r="M624" s="66">
        <v>5.2332479039999997</v>
      </c>
    </row>
    <row r="625" spans="1:13" hidden="1">
      <c r="A625" s="66" t="s">
        <v>7102</v>
      </c>
      <c r="B625" s="66" t="s">
        <v>7103</v>
      </c>
      <c r="C625" s="66" t="s">
        <v>7110</v>
      </c>
      <c r="D625" s="66">
        <v>2035</v>
      </c>
      <c r="E625" s="66" t="s">
        <v>7123</v>
      </c>
      <c r="F625" s="66">
        <v>5.1215132969999999</v>
      </c>
      <c r="G625" s="66">
        <v>0.443781221</v>
      </c>
      <c r="H625" s="66">
        <v>185.06721959999999</v>
      </c>
      <c r="I625" s="66">
        <v>0</v>
      </c>
      <c r="J625" s="66">
        <v>4511.9388149999904</v>
      </c>
      <c r="K625" s="66">
        <v>1642.0146359999901</v>
      </c>
      <c r="L625" s="66">
        <v>118.40775009999901</v>
      </c>
      <c r="M625" s="66">
        <v>5.6782246429999903</v>
      </c>
    </row>
    <row r="626" spans="1:13" hidden="1">
      <c r="A626" s="66" t="s">
        <v>7102</v>
      </c>
      <c r="B626" s="66" t="s">
        <v>7103</v>
      </c>
      <c r="C626" s="66" t="s">
        <v>7110</v>
      </c>
      <c r="D626" s="66">
        <v>2040</v>
      </c>
      <c r="E626" s="66" t="s">
        <v>7123</v>
      </c>
      <c r="F626" s="66">
        <v>5.7150951329999904</v>
      </c>
      <c r="G626" s="66">
        <v>0.48929962999999999</v>
      </c>
      <c r="H626" s="66">
        <v>206.5164542</v>
      </c>
      <c r="I626" s="66">
        <v>0</v>
      </c>
      <c r="J626" s="66">
        <v>5034.871153</v>
      </c>
      <c r="K626" s="66">
        <v>1831.419271</v>
      </c>
      <c r="L626" s="66">
        <v>132.30921190000001</v>
      </c>
      <c r="M626" s="66">
        <v>6.3321654970000001</v>
      </c>
    </row>
    <row r="627" spans="1:13" hidden="1">
      <c r="A627" s="66" t="s">
        <v>7102</v>
      </c>
      <c r="B627" s="66" t="s">
        <v>7103</v>
      </c>
      <c r="C627" s="66" t="s">
        <v>7110</v>
      </c>
      <c r="D627" s="66">
        <v>2045</v>
      </c>
      <c r="E627" s="66" t="s">
        <v>7123</v>
      </c>
      <c r="F627" s="66">
        <v>6.2810821560000001</v>
      </c>
      <c r="G627" s="66">
        <v>0.503891898</v>
      </c>
      <c r="H627" s="66">
        <v>226.96854300000001</v>
      </c>
      <c r="I627" s="66">
        <v>0</v>
      </c>
      <c r="J627" s="66">
        <v>5533.4930780000004</v>
      </c>
      <c r="K627" s="66">
        <v>2012.4195119999999</v>
      </c>
      <c r="L627" s="66">
        <v>145.58058359999899</v>
      </c>
      <c r="M627" s="66">
        <v>6.9592626910000002</v>
      </c>
    </row>
    <row r="628" spans="1:13" hidden="1">
      <c r="A628" s="66" t="s">
        <v>7102</v>
      </c>
      <c r="B628" s="66" t="s">
        <v>7103</v>
      </c>
      <c r="C628" s="66" t="s">
        <v>7110</v>
      </c>
      <c r="D628" s="66">
        <v>2050</v>
      </c>
      <c r="E628" s="66" t="s">
        <v>7123</v>
      </c>
      <c r="F628" s="66">
        <v>6.7515221129999903</v>
      </c>
      <c r="G628" s="66">
        <v>0.54107487099999996</v>
      </c>
      <c r="H628" s="66">
        <v>243.96801360000001</v>
      </c>
      <c r="I628" s="66">
        <v>0</v>
      </c>
      <c r="J628" s="66">
        <v>5947.9401719999996</v>
      </c>
      <c r="K628" s="66">
        <v>2162.9958889999998</v>
      </c>
      <c r="L628" s="66">
        <v>156.59942759999899</v>
      </c>
      <c r="M628" s="66">
        <v>7.4804969739999896</v>
      </c>
    </row>
    <row r="629" spans="1:13" hidden="1">
      <c r="A629" s="66" t="s">
        <v>7102</v>
      </c>
      <c r="B629" s="66" t="s">
        <v>7103</v>
      </c>
      <c r="C629" s="66" t="s">
        <v>7111</v>
      </c>
      <c r="D629" s="66">
        <v>2000</v>
      </c>
      <c r="E629" s="66" t="s">
        <v>7123</v>
      </c>
      <c r="F629" s="66">
        <v>0.95</v>
      </c>
      <c r="G629" s="66">
        <v>7.0000000000000007E-2</v>
      </c>
      <c r="H629" s="66">
        <v>21.367903439999999</v>
      </c>
      <c r="I629" s="66">
        <v>0</v>
      </c>
      <c r="J629" s="66">
        <v>478</v>
      </c>
      <c r="K629" s="66">
        <v>368.456171699999</v>
      </c>
      <c r="L629" s="66">
        <v>27.19836591</v>
      </c>
      <c r="M629" s="66">
        <v>6.020547455</v>
      </c>
    </row>
    <row r="630" spans="1:13" hidden="1">
      <c r="A630" s="66" t="s">
        <v>7102</v>
      </c>
      <c r="B630" s="66" t="s">
        <v>7103</v>
      </c>
      <c r="C630" s="66" t="s">
        <v>7111</v>
      </c>
      <c r="D630" s="66">
        <v>2005</v>
      </c>
      <c r="E630" s="66" t="s">
        <v>7123</v>
      </c>
      <c r="F630" s="66">
        <v>0.89</v>
      </c>
      <c r="G630" s="66">
        <v>0.06</v>
      </c>
      <c r="H630" s="66">
        <v>23.879040669999998</v>
      </c>
      <c r="I630" s="66">
        <v>0</v>
      </c>
      <c r="J630" s="66">
        <v>458</v>
      </c>
      <c r="K630" s="66">
        <v>363.9541155</v>
      </c>
      <c r="L630" s="66">
        <v>27.127273290000002</v>
      </c>
      <c r="M630" s="66">
        <v>4.7914280969999998</v>
      </c>
    </row>
    <row r="631" spans="1:13" hidden="1">
      <c r="A631" s="66" t="s">
        <v>7102</v>
      </c>
      <c r="B631" s="66" t="s">
        <v>7103</v>
      </c>
      <c r="C631" s="66" t="s">
        <v>7111</v>
      </c>
      <c r="D631" s="66">
        <v>2010</v>
      </c>
      <c r="E631" s="66" t="s">
        <v>7123</v>
      </c>
      <c r="F631" s="66">
        <v>0.82</v>
      </c>
      <c r="G631" s="66">
        <v>4.3647131999999998E-2</v>
      </c>
      <c r="H631" s="66">
        <v>25.642523359999998</v>
      </c>
      <c r="I631" s="66">
        <v>0</v>
      </c>
      <c r="J631" s="66">
        <v>439</v>
      </c>
      <c r="K631" s="66">
        <v>371.13118309999999</v>
      </c>
      <c r="L631" s="66">
        <v>26.209973139999999</v>
      </c>
      <c r="M631" s="66">
        <v>3.5059499980000002</v>
      </c>
    </row>
    <row r="632" spans="1:13" hidden="1">
      <c r="A632" s="66" t="s">
        <v>7102</v>
      </c>
      <c r="B632" s="66" t="s">
        <v>7103</v>
      </c>
      <c r="C632" s="66" t="s">
        <v>7111</v>
      </c>
      <c r="D632" s="66">
        <v>2015</v>
      </c>
      <c r="E632" s="66" t="s">
        <v>7123</v>
      </c>
      <c r="F632" s="66">
        <v>0.75</v>
      </c>
      <c r="G632" s="66">
        <v>4.1348766000000002E-2</v>
      </c>
      <c r="H632" s="66">
        <v>26.666666670000001</v>
      </c>
      <c r="I632" s="66">
        <v>0</v>
      </c>
      <c r="J632" s="66">
        <v>424</v>
      </c>
      <c r="K632" s="66">
        <v>377.75232579999999</v>
      </c>
      <c r="L632" s="66">
        <v>26.66276504</v>
      </c>
      <c r="M632" s="66">
        <v>1.7515006849999999</v>
      </c>
    </row>
    <row r="633" spans="1:13" hidden="1">
      <c r="A633" s="66" t="s">
        <v>7102</v>
      </c>
      <c r="B633" s="66" t="s">
        <v>7103</v>
      </c>
      <c r="C633" s="66" t="s">
        <v>7111</v>
      </c>
      <c r="D633" s="66">
        <v>2020</v>
      </c>
      <c r="E633" s="66" t="s">
        <v>7123</v>
      </c>
      <c r="F633" s="66">
        <v>0.81070266800000002</v>
      </c>
      <c r="G633" s="66">
        <v>4.9924979000000001E-2</v>
      </c>
      <c r="H633" s="66">
        <v>28.82498373</v>
      </c>
      <c r="I633" s="66">
        <v>0</v>
      </c>
      <c r="J633" s="66">
        <v>443.04</v>
      </c>
      <c r="K633" s="66">
        <v>404.62480489999899</v>
      </c>
      <c r="L633" s="66">
        <v>28.55439668</v>
      </c>
      <c r="M633" s="66">
        <v>0.75959088699999999</v>
      </c>
    </row>
    <row r="634" spans="1:13" hidden="1">
      <c r="A634" s="66" t="s">
        <v>7102</v>
      </c>
      <c r="B634" s="66" t="s">
        <v>7103</v>
      </c>
      <c r="C634" s="66" t="s">
        <v>7111</v>
      </c>
      <c r="D634" s="66">
        <v>2025</v>
      </c>
      <c r="E634" s="66" t="s">
        <v>7123</v>
      </c>
      <c r="F634" s="66">
        <v>0.84879425900000005</v>
      </c>
      <c r="G634" s="66">
        <v>4.5195364000000002E-2</v>
      </c>
      <c r="H634" s="66">
        <v>30.17935142</v>
      </c>
      <c r="I634" s="66">
        <v>0</v>
      </c>
      <c r="J634" s="66">
        <v>456.01</v>
      </c>
      <c r="K634" s="66">
        <v>422.21974</v>
      </c>
      <c r="L634" s="66">
        <v>29.80118938</v>
      </c>
      <c r="M634" s="66">
        <v>0.36287735799999998</v>
      </c>
    </row>
    <row r="635" spans="1:13" hidden="1">
      <c r="A635" s="66" t="s">
        <v>7102</v>
      </c>
      <c r="B635" s="66" t="s">
        <v>7103</v>
      </c>
      <c r="C635" s="66" t="s">
        <v>7111</v>
      </c>
      <c r="D635" s="66">
        <v>2030</v>
      </c>
      <c r="E635" s="66" t="s">
        <v>7123</v>
      </c>
      <c r="F635" s="66">
        <v>0.84901665099999901</v>
      </c>
      <c r="G635" s="66">
        <v>4.8522297999999998E-2</v>
      </c>
      <c r="H635" s="66">
        <v>30.18725869</v>
      </c>
      <c r="I635" s="66">
        <v>0</v>
      </c>
      <c r="J635" s="66">
        <v>469.11</v>
      </c>
      <c r="K635" s="66">
        <v>421.79616549999997</v>
      </c>
      <c r="L635" s="66">
        <v>29.773259299999999</v>
      </c>
      <c r="M635" s="66">
        <v>0.219289388</v>
      </c>
    </row>
    <row r="636" spans="1:13" hidden="1">
      <c r="A636" s="66" t="s">
        <v>7102</v>
      </c>
      <c r="B636" s="66" t="s">
        <v>7103</v>
      </c>
      <c r="C636" s="66" t="s">
        <v>7111</v>
      </c>
      <c r="D636" s="66">
        <v>2035</v>
      </c>
      <c r="E636" s="66" t="s">
        <v>7123</v>
      </c>
      <c r="F636" s="66">
        <v>0.88290190199999996</v>
      </c>
      <c r="G636" s="66">
        <v>5.0630207999999899E-2</v>
      </c>
      <c r="H636" s="66">
        <v>31.392067619999999</v>
      </c>
      <c r="I636" s="66">
        <v>0</v>
      </c>
      <c r="J636" s="66">
        <v>482.81</v>
      </c>
      <c r="K636" s="66">
        <v>438.41851169999899</v>
      </c>
      <c r="L636" s="66">
        <v>30.94736473</v>
      </c>
      <c r="M636" s="66">
        <v>0.183689291</v>
      </c>
    </row>
    <row r="637" spans="1:13" hidden="1">
      <c r="A637" s="66" t="s">
        <v>7102</v>
      </c>
      <c r="B637" s="66" t="s">
        <v>7103</v>
      </c>
      <c r="C637" s="66" t="s">
        <v>7111</v>
      </c>
      <c r="D637" s="66">
        <v>2040</v>
      </c>
      <c r="E637" s="66" t="s">
        <v>7123</v>
      </c>
      <c r="F637" s="66">
        <v>0.91233584999999995</v>
      </c>
      <c r="G637" s="66">
        <v>5.0866419000000003E-2</v>
      </c>
      <c r="H637" s="66">
        <v>32.438608010000003</v>
      </c>
      <c r="I637" s="66">
        <v>0</v>
      </c>
      <c r="J637" s="66">
        <v>494.04</v>
      </c>
      <c r="K637" s="66">
        <v>452.95035410000003</v>
      </c>
      <c r="L637" s="66">
        <v>31.973460280000001</v>
      </c>
      <c r="M637" s="66">
        <v>0.177610766</v>
      </c>
    </row>
    <row r="638" spans="1:13" hidden="1">
      <c r="A638" s="66" t="s">
        <v>7102</v>
      </c>
      <c r="B638" s="66" t="s">
        <v>7103</v>
      </c>
      <c r="C638" s="66" t="s">
        <v>7111</v>
      </c>
      <c r="D638" s="66">
        <v>2045</v>
      </c>
      <c r="E638" s="66" t="s">
        <v>7123</v>
      </c>
      <c r="F638" s="66">
        <v>0.913719952</v>
      </c>
      <c r="G638" s="66">
        <v>4.8943072999999997E-2</v>
      </c>
      <c r="H638" s="66">
        <v>32.487820509999999</v>
      </c>
      <c r="I638" s="66">
        <v>0</v>
      </c>
      <c r="J638" s="66">
        <v>506.81</v>
      </c>
      <c r="K638" s="66">
        <v>453.60518080000003</v>
      </c>
      <c r="L638" s="66">
        <v>32.01980451</v>
      </c>
      <c r="M638" s="66">
        <v>0.173894823999999</v>
      </c>
    </row>
    <row r="639" spans="1:13" hidden="1">
      <c r="A639" s="66" t="s">
        <v>7102</v>
      </c>
      <c r="B639" s="66" t="s">
        <v>7103</v>
      </c>
      <c r="C639" s="66" t="s">
        <v>7111</v>
      </c>
      <c r="D639" s="66">
        <v>2050</v>
      </c>
      <c r="E639" s="66" t="s">
        <v>7123</v>
      </c>
      <c r="F639" s="66">
        <v>0.94089752900000001</v>
      </c>
      <c r="G639" s="66">
        <v>5.3764897999999998E-2</v>
      </c>
      <c r="H639" s="66">
        <v>33.454134369999998</v>
      </c>
      <c r="I639" s="66">
        <v>0</v>
      </c>
      <c r="J639" s="66">
        <v>517.87</v>
      </c>
      <c r="K639" s="66">
        <v>467.08435159999999</v>
      </c>
      <c r="L639" s="66">
        <v>32.971341379999998</v>
      </c>
      <c r="M639" s="66">
        <v>0.17788056099999999</v>
      </c>
    </row>
    <row r="640" spans="1:13" hidden="1">
      <c r="A640" s="66" t="s">
        <v>7102</v>
      </c>
      <c r="B640" s="66" t="s">
        <v>7103</v>
      </c>
      <c r="C640" s="66" t="s">
        <v>7112</v>
      </c>
      <c r="D640" s="66">
        <v>2000</v>
      </c>
      <c r="E640" s="66" t="s">
        <v>7123</v>
      </c>
      <c r="F640" s="66">
        <v>11.60066673</v>
      </c>
      <c r="G640" s="66">
        <v>0.91067233400000003</v>
      </c>
      <c r="H640" s="66">
        <v>419.77609569999902</v>
      </c>
      <c r="I640" s="66">
        <v>0</v>
      </c>
      <c r="J640" s="66">
        <v>7310.9746640000003</v>
      </c>
      <c r="K640" s="66">
        <v>3976.5140939999901</v>
      </c>
      <c r="L640" s="66">
        <v>291.35993339999999</v>
      </c>
      <c r="M640" s="66">
        <v>215.16024429999999</v>
      </c>
    </row>
    <row r="641" spans="1:13" hidden="1">
      <c r="A641" s="66" t="s">
        <v>7102</v>
      </c>
      <c r="B641" s="66" t="s">
        <v>7103</v>
      </c>
      <c r="C641" s="66" t="s">
        <v>7112</v>
      </c>
      <c r="D641" s="66">
        <v>2005</v>
      </c>
      <c r="E641" s="66" t="s">
        <v>7123</v>
      </c>
      <c r="F641" s="66">
        <v>13.5289603999999</v>
      </c>
      <c r="G641" s="66">
        <v>0.97877895199999998</v>
      </c>
      <c r="H641" s="66">
        <v>507.55529969999998</v>
      </c>
      <c r="I641" s="66">
        <v>0</v>
      </c>
      <c r="J641" s="66">
        <v>8804.4961599999897</v>
      </c>
      <c r="K641" s="66">
        <v>4439.4266349999998</v>
      </c>
      <c r="L641" s="66">
        <v>324.0029159</v>
      </c>
      <c r="M641" s="66">
        <v>166.68669840000001</v>
      </c>
    </row>
    <row r="642" spans="1:13" hidden="1">
      <c r="A642" s="66" t="s">
        <v>7102</v>
      </c>
      <c r="B642" s="66" t="s">
        <v>7103</v>
      </c>
      <c r="C642" s="66" t="s">
        <v>7112</v>
      </c>
      <c r="D642" s="66">
        <v>2010</v>
      </c>
      <c r="E642" s="66" t="s">
        <v>7123</v>
      </c>
      <c r="F642" s="66">
        <v>15.93956968</v>
      </c>
      <c r="G642" s="66">
        <v>1.204615837</v>
      </c>
      <c r="H642" s="66">
        <v>583.26831149999998</v>
      </c>
      <c r="I642" s="66">
        <v>0</v>
      </c>
      <c r="J642" s="66">
        <v>10526.773069999999</v>
      </c>
      <c r="K642" s="66">
        <v>4851.4345030000004</v>
      </c>
      <c r="L642" s="66">
        <v>349.68991939999898</v>
      </c>
      <c r="M642" s="66">
        <v>128.67436240000001</v>
      </c>
    </row>
    <row r="643" spans="1:13" hidden="1">
      <c r="A643" s="66" t="s">
        <v>7102</v>
      </c>
      <c r="B643" s="66" t="s">
        <v>7103</v>
      </c>
      <c r="C643" s="66" t="s">
        <v>7112</v>
      </c>
      <c r="D643" s="66">
        <v>2015</v>
      </c>
      <c r="E643" s="66" t="s">
        <v>7123</v>
      </c>
      <c r="F643" s="66">
        <v>18.277190650000001</v>
      </c>
      <c r="G643" s="66">
        <v>1.4110683819999901</v>
      </c>
      <c r="H643" s="66">
        <v>635.84683789999997</v>
      </c>
      <c r="I643" s="66">
        <v>0</v>
      </c>
      <c r="J643" s="66">
        <v>11839.624239999999</v>
      </c>
      <c r="K643" s="66">
        <v>5049.6214950000003</v>
      </c>
      <c r="L643" s="66">
        <v>361.29624769999998</v>
      </c>
      <c r="M643" s="66">
        <v>101.521342</v>
      </c>
    </row>
    <row r="644" spans="1:13" hidden="1">
      <c r="A644" s="66" t="s">
        <v>7102</v>
      </c>
      <c r="B644" s="66" t="s">
        <v>7103</v>
      </c>
      <c r="C644" s="66" t="s">
        <v>7112</v>
      </c>
      <c r="D644" s="66">
        <v>2020</v>
      </c>
      <c r="E644" s="66" t="s">
        <v>7123</v>
      </c>
      <c r="F644" s="66">
        <v>22.343918590000001</v>
      </c>
      <c r="G644" s="66">
        <v>1.7258495109999901</v>
      </c>
      <c r="H644" s="66">
        <v>769.47705970000004</v>
      </c>
      <c r="I644" s="66">
        <v>0</v>
      </c>
      <c r="J644" s="66">
        <v>14867.981750000001</v>
      </c>
      <c r="K644" s="66">
        <v>5932.4811250000002</v>
      </c>
      <c r="L644" s="66">
        <v>422.02081320000002</v>
      </c>
      <c r="M644" s="66">
        <v>97.882982339999998</v>
      </c>
    </row>
    <row r="645" spans="1:13" hidden="1">
      <c r="A645" s="66" t="s">
        <v>7102</v>
      </c>
      <c r="B645" s="66" t="s">
        <v>7103</v>
      </c>
      <c r="C645" s="66" t="s">
        <v>7112</v>
      </c>
      <c r="D645" s="66">
        <v>2025</v>
      </c>
      <c r="E645" s="66" t="s">
        <v>7123</v>
      </c>
      <c r="F645" s="66">
        <v>25.040032610000001</v>
      </c>
      <c r="G645" s="66">
        <v>1.815848141</v>
      </c>
      <c r="H645" s="66">
        <v>865.2134992</v>
      </c>
      <c r="I645" s="66">
        <v>0</v>
      </c>
      <c r="J645" s="66">
        <v>17374.197499999998</v>
      </c>
      <c r="K645" s="66">
        <v>6547.265472</v>
      </c>
      <c r="L645" s="66">
        <v>465.39278819999998</v>
      </c>
      <c r="M645" s="66">
        <v>87.558548720000005</v>
      </c>
    </row>
    <row r="646" spans="1:13" hidden="1">
      <c r="A646" s="66" t="s">
        <v>7102</v>
      </c>
      <c r="B646" s="66" t="s">
        <v>7103</v>
      </c>
      <c r="C646" s="66" t="s">
        <v>7112</v>
      </c>
      <c r="D646" s="66">
        <v>2030</v>
      </c>
      <c r="E646" s="66" t="s">
        <v>7123</v>
      </c>
      <c r="F646" s="66">
        <v>28.130553620000001</v>
      </c>
      <c r="G646" s="66">
        <v>2.11497015</v>
      </c>
      <c r="H646" s="66">
        <v>977.33495089999997</v>
      </c>
      <c r="I646" s="66">
        <v>0</v>
      </c>
      <c r="J646" s="66">
        <v>20250.594700000001</v>
      </c>
      <c r="K646" s="66">
        <v>7311.6030909999999</v>
      </c>
      <c r="L646" s="66">
        <v>520.79124289999902</v>
      </c>
      <c r="M646" s="66">
        <v>74.312942820000004</v>
      </c>
    </row>
    <row r="647" spans="1:13" hidden="1">
      <c r="A647" s="66" t="s">
        <v>7102</v>
      </c>
      <c r="B647" s="66" t="s">
        <v>7103</v>
      </c>
      <c r="C647" s="66" t="s">
        <v>7112</v>
      </c>
      <c r="D647" s="66">
        <v>2035</v>
      </c>
      <c r="E647" s="66" t="s">
        <v>7123</v>
      </c>
      <c r="F647" s="66">
        <v>31.116309600000001</v>
      </c>
      <c r="G647" s="66">
        <v>2.22038861099999</v>
      </c>
      <c r="H647" s="66">
        <v>1085.5621880000001</v>
      </c>
      <c r="I647" s="66">
        <v>0</v>
      </c>
      <c r="J647" s="66">
        <v>23117.179240000001</v>
      </c>
      <c r="K647" s="66">
        <v>8046.8056209999904</v>
      </c>
      <c r="L647" s="66">
        <v>574.33047710000005</v>
      </c>
      <c r="M647" s="66">
        <v>74.823560599999993</v>
      </c>
    </row>
    <row r="648" spans="1:13" hidden="1">
      <c r="A648" s="66" t="s">
        <v>7102</v>
      </c>
      <c r="B648" s="66" t="s">
        <v>7103</v>
      </c>
      <c r="C648" s="66" t="s">
        <v>7112</v>
      </c>
      <c r="D648" s="66">
        <v>2040</v>
      </c>
      <c r="E648" s="66" t="s">
        <v>7123</v>
      </c>
      <c r="F648" s="66">
        <v>34.408235070000003</v>
      </c>
      <c r="G648" s="66">
        <v>2.44864762</v>
      </c>
      <c r="H648" s="66">
        <v>1202.7954949999901</v>
      </c>
      <c r="I648" s="66">
        <v>0</v>
      </c>
      <c r="J648" s="66">
        <v>26164.389930000001</v>
      </c>
      <c r="K648" s="66">
        <v>8863.8306909999992</v>
      </c>
      <c r="L648" s="66">
        <v>633.58668620000003</v>
      </c>
      <c r="M648" s="66">
        <v>82.050903860000005</v>
      </c>
    </row>
    <row r="649" spans="1:13" hidden="1">
      <c r="A649" s="66" t="s">
        <v>7102</v>
      </c>
      <c r="B649" s="66" t="s">
        <v>7103</v>
      </c>
      <c r="C649" s="66" t="s">
        <v>7112</v>
      </c>
      <c r="D649" s="66">
        <v>2045</v>
      </c>
      <c r="E649" s="66" t="s">
        <v>7123</v>
      </c>
      <c r="F649" s="66">
        <v>37.792675019999997</v>
      </c>
      <c r="G649" s="66">
        <v>2.5354835489999998</v>
      </c>
      <c r="H649" s="66">
        <v>1323.534449</v>
      </c>
      <c r="I649" s="66">
        <v>0</v>
      </c>
      <c r="J649" s="66">
        <v>29345.469580000001</v>
      </c>
      <c r="K649" s="66">
        <v>9695.6999529999994</v>
      </c>
      <c r="L649" s="66">
        <v>694.11021410000001</v>
      </c>
      <c r="M649" s="66">
        <v>92.859575269999993</v>
      </c>
    </row>
    <row r="650" spans="1:13" hidden="1">
      <c r="A650" s="66" t="s">
        <v>7102</v>
      </c>
      <c r="B650" s="66" t="s">
        <v>7103</v>
      </c>
      <c r="C650" s="66" t="s">
        <v>7112</v>
      </c>
      <c r="D650" s="66">
        <v>2050</v>
      </c>
      <c r="E650" s="66" t="s">
        <v>7123</v>
      </c>
      <c r="F650" s="66">
        <v>41.270250480000001</v>
      </c>
      <c r="G650" s="66">
        <v>2.8504726219999998</v>
      </c>
      <c r="H650" s="66">
        <v>1453.51035</v>
      </c>
      <c r="I650" s="66">
        <v>0</v>
      </c>
      <c r="J650" s="66">
        <v>32801.905859999999</v>
      </c>
      <c r="K650" s="66">
        <v>10605.33208</v>
      </c>
      <c r="L650" s="66">
        <v>759.93665189999899</v>
      </c>
      <c r="M650" s="66">
        <v>105.6963059</v>
      </c>
    </row>
    <row r="651" spans="1:13" hidden="1">
      <c r="A651" s="66" t="s">
        <v>7102</v>
      </c>
      <c r="B651" s="66" t="s">
        <v>7103</v>
      </c>
      <c r="C651" s="66" t="s">
        <v>7113</v>
      </c>
      <c r="D651" s="66">
        <v>2000</v>
      </c>
      <c r="E651" s="66" t="s">
        <v>7123</v>
      </c>
      <c r="F651" s="66">
        <v>0.46353259299999999</v>
      </c>
      <c r="G651" s="66">
        <v>2.9352668999999901E-2</v>
      </c>
      <c r="H651" s="66">
        <v>38.506861440000002</v>
      </c>
      <c r="I651" s="66">
        <v>0</v>
      </c>
      <c r="J651" s="66">
        <v>1299.6065739999999</v>
      </c>
      <c r="K651" s="66">
        <v>346.62343839999897</v>
      </c>
      <c r="L651" s="66">
        <v>25.627719939999999</v>
      </c>
      <c r="M651" s="66">
        <v>28.816812809999998</v>
      </c>
    </row>
    <row r="652" spans="1:13" hidden="1">
      <c r="A652" s="66" t="s">
        <v>7102</v>
      </c>
      <c r="B652" s="66" t="s">
        <v>7103</v>
      </c>
      <c r="C652" s="66" t="s">
        <v>7113</v>
      </c>
      <c r="D652" s="66">
        <v>2005</v>
      </c>
      <c r="E652" s="66" t="s">
        <v>7123</v>
      </c>
      <c r="F652" s="66">
        <v>0.54755970399999998</v>
      </c>
      <c r="G652" s="66">
        <v>5.4676334E-2</v>
      </c>
      <c r="H652" s="66">
        <v>46.779250279999999</v>
      </c>
      <c r="I652" s="66">
        <v>0</v>
      </c>
      <c r="J652" s="66">
        <v>1578.7996969999999</v>
      </c>
      <c r="K652" s="66">
        <v>367.19763619999998</v>
      </c>
      <c r="L652" s="66">
        <v>27.159049939999999</v>
      </c>
      <c r="M652" s="66">
        <v>20.124615970000001</v>
      </c>
    </row>
    <row r="653" spans="1:13" hidden="1">
      <c r="A653" s="66" t="s">
        <v>7102</v>
      </c>
      <c r="B653" s="66" t="s">
        <v>7103</v>
      </c>
      <c r="C653" s="66" t="s">
        <v>7113</v>
      </c>
      <c r="D653" s="66">
        <v>2010</v>
      </c>
      <c r="E653" s="66" t="s">
        <v>7123</v>
      </c>
      <c r="F653" s="66">
        <v>0.72484911500000004</v>
      </c>
      <c r="G653" s="66">
        <v>7.5393630000000003E-2</v>
      </c>
      <c r="H653" s="66">
        <v>64.504538370000006</v>
      </c>
      <c r="I653" s="66">
        <v>0</v>
      </c>
      <c r="J653" s="66">
        <v>2177.02817</v>
      </c>
      <c r="K653" s="66">
        <v>478.92835070000001</v>
      </c>
      <c r="L653" s="66">
        <v>35.376365399999997</v>
      </c>
      <c r="M653" s="66">
        <v>17.22598533</v>
      </c>
    </row>
    <row r="654" spans="1:13" hidden="1">
      <c r="A654" s="66" t="s">
        <v>7102</v>
      </c>
      <c r="B654" s="66" t="s">
        <v>7103</v>
      </c>
      <c r="C654" s="66" t="s">
        <v>7113</v>
      </c>
      <c r="D654" s="66">
        <v>2015</v>
      </c>
      <c r="E654" s="66" t="s">
        <v>7123</v>
      </c>
      <c r="F654" s="66">
        <v>1.008264534</v>
      </c>
      <c r="G654" s="66">
        <v>0.102956084</v>
      </c>
      <c r="H654" s="66">
        <v>91.614994299999907</v>
      </c>
      <c r="I654" s="66">
        <v>0</v>
      </c>
      <c r="J654" s="67">
        <v>3092.0060579999999</v>
      </c>
      <c r="K654" s="66">
        <v>674.97274149999998</v>
      </c>
      <c r="L654" s="66">
        <v>49.32539809</v>
      </c>
      <c r="M654" s="66">
        <v>18.076274980000001</v>
      </c>
    </row>
    <row r="655" spans="1:13" hidden="1">
      <c r="A655" s="66" t="s">
        <v>7102</v>
      </c>
      <c r="B655" s="66" t="s">
        <v>7103</v>
      </c>
      <c r="C655" s="66" t="s">
        <v>7113</v>
      </c>
      <c r="D655" s="66">
        <v>2020</v>
      </c>
      <c r="E655" s="66" t="s">
        <v>7123</v>
      </c>
      <c r="F655" s="66">
        <v>1.3241832709999899</v>
      </c>
      <c r="G655" s="66">
        <v>0.13058388099999901</v>
      </c>
      <c r="H655" s="66">
        <v>120.32064879999901</v>
      </c>
      <c r="I655" s="66">
        <v>0</v>
      </c>
      <c r="J655" s="67">
        <v>4060.8218969999998</v>
      </c>
      <c r="K655" s="66">
        <v>894.64972239999997</v>
      </c>
      <c r="L655" s="66">
        <v>64.50877045</v>
      </c>
      <c r="M655" s="66">
        <v>19.699943409999999</v>
      </c>
    </row>
    <row r="656" spans="1:13" hidden="1">
      <c r="A656" s="66" t="s">
        <v>7102</v>
      </c>
      <c r="B656" s="66" t="s">
        <v>7103</v>
      </c>
      <c r="C656" s="66" t="s">
        <v>7113</v>
      </c>
      <c r="D656" s="66">
        <v>2025</v>
      </c>
      <c r="E656" s="66" t="s">
        <v>7123</v>
      </c>
      <c r="F656" s="66">
        <v>1.734411897</v>
      </c>
      <c r="G656" s="66">
        <v>0.162849455</v>
      </c>
      <c r="H656" s="66">
        <v>157.5956813</v>
      </c>
      <c r="I656" s="66">
        <v>0</v>
      </c>
      <c r="J656" s="67">
        <v>5318.8542420000003</v>
      </c>
      <c r="K656" s="66">
        <v>1174.1250580000001</v>
      </c>
      <c r="L656" s="66">
        <v>84.306121439999998</v>
      </c>
      <c r="M656" s="66">
        <v>24.27934539</v>
      </c>
    </row>
    <row r="657" spans="1:13" hidden="1">
      <c r="A657" s="66" t="s">
        <v>7102</v>
      </c>
      <c r="B657" s="66" t="s">
        <v>7103</v>
      </c>
      <c r="C657" s="66" t="s">
        <v>7113</v>
      </c>
      <c r="D657" s="66">
        <v>2030</v>
      </c>
      <c r="E657" s="66" t="s">
        <v>7123</v>
      </c>
      <c r="F657" s="66">
        <v>2.2123788929999999</v>
      </c>
      <c r="G657" s="66">
        <v>0.19591199300000001</v>
      </c>
      <c r="H657" s="66">
        <v>201.02569599999899</v>
      </c>
      <c r="I657" s="66">
        <v>0</v>
      </c>
      <c r="J657" s="67">
        <v>6784.6172409999999</v>
      </c>
      <c r="K657" s="66">
        <v>1497.3626279999901</v>
      </c>
      <c r="L657" s="66">
        <v>107.41906179999999</v>
      </c>
      <c r="M657" s="66">
        <v>30.500725939999999</v>
      </c>
    </row>
    <row r="658" spans="1:13" hidden="1">
      <c r="A658" s="66" t="s">
        <v>7102</v>
      </c>
      <c r="B658" s="66" t="s">
        <v>7103</v>
      </c>
      <c r="C658" s="66" t="s">
        <v>7113</v>
      </c>
      <c r="D658" s="66">
        <v>2035</v>
      </c>
      <c r="E658" s="66" t="s">
        <v>7123</v>
      </c>
      <c r="F658" s="66">
        <v>2.728291322</v>
      </c>
      <c r="G658" s="66">
        <v>0.23331697000000001</v>
      </c>
      <c r="H658" s="66">
        <v>247.90358639999999</v>
      </c>
      <c r="I658" s="66">
        <v>0</v>
      </c>
      <c r="J658" s="67">
        <v>8366.7460389999997</v>
      </c>
      <c r="K658" s="66">
        <v>1846.067391</v>
      </c>
      <c r="L658" s="66">
        <v>132.40581829999999</v>
      </c>
      <c r="M658" s="66">
        <v>37.454076720000003</v>
      </c>
    </row>
    <row r="659" spans="1:13" hidden="1">
      <c r="A659" s="66" t="s">
        <v>7102</v>
      </c>
      <c r="B659" s="66" t="s">
        <v>7103</v>
      </c>
      <c r="C659" s="66" t="s">
        <v>7113</v>
      </c>
      <c r="D659" s="66">
        <v>2040</v>
      </c>
      <c r="E659" s="66" t="s">
        <v>7123</v>
      </c>
      <c r="F659" s="66">
        <v>3.2907836779999999</v>
      </c>
      <c r="G659" s="66">
        <v>0.27421117299999997</v>
      </c>
      <c r="H659" s="66">
        <v>299.013917399999</v>
      </c>
      <c r="I659" s="66">
        <v>0</v>
      </c>
      <c r="J659" s="67">
        <v>10091.719709999999</v>
      </c>
      <c r="K659" s="66">
        <v>2226.2872429999902</v>
      </c>
      <c r="L659" s="66">
        <v>159.67194079999999</v>
      </c>
      <c r="M659" s="66">
        <v>45.126945460000002</v>
      </c>
    </row>
    <row r="660" spans="1:13" hidden="1">
      <c r="A660" s="66" t="s">
        <v>7102</v>
      </c>
      <c r="B660" s="66" t="s">
        <v>7103</v>
      </c>
      <c r="C660" s="66" t="s">
        <v>7113</v>
      </c>
      <c r="D660" s="66">
        <v>2045</v>
      </c>
      <c r="E660" s="66" t="s">
        <v>7123</v>
      </c>
      <c r="F660" s="66">
        <v>3.9253880350000001</v>
      </c>
      <c r="G660" s="66">
        <v>0.29212489199999903</v>
      </c>
      <c r="H660" s="66">
        <v>356.67663639999898</v>
      </c>
      <c r="I660" s="66">
        <v>0</v>
      </c>
      <c r="J660" s="67">
        <v>12037.83648</v>
      </c>
      <c r="K660" s="66">
        <v>2655.2781019999902</v>
      </c>
      <c r="L660" s="66">
        <v>190.4461068</v>
      </c>
      <c r="M660" s="66">
        <v>53.835752290000002</v>
      </c>
    </row>
    <row r="661" spans="1:13" hidden="1">
      <c r="A661" s="66" t="s">
        <v>7102</v>
      </c>
      <c r="B661" s="66" t="s">
        <v>7103</v>
      </c>
      <c r="C661" s="66" t="s">
        <v>7113</v>
      </c>
      <c r="D661" s="66">
        <v>2050</v>
      </c>
      <c r="E661" s="66" t="s">
        <v>7123</v>
      </c>
      <c r="F661" s="66">
        <v>4.6472575279999999</v>
      </c>
      <c r="G661" s="66">
        <v>0.36532095799999997</v>
      </c>
      <c r="H661" s="66">
        <v>422.26861869999999</v>
      </c>
      <c r="I661" s="66">
        <v>0</v>
      </c>
      <c r="J661" s="67">
        <v>14251.56588</v>
      </c>
      <c r="K661" s="66">
        <v>3143.5135149999901</v>
      </c>
      <c r="L661" s="66">
        <v>225.46228809999999</v>
      </c>
      <c r="M661" s="66">
        <v>63.732642740000003</v>
      </c>
    </row>
    <row r="662" spans="1:13" hidden="1">
      <c r="A662" s="66" t="s">
        <v>7102</v>
      </c>
      <c r="B662" s="66" t="s">
        <v>7103</v>
      </c>
      <c r="C662" s="66" t="s">
        <v>7114</v>
      </c>
      <c r="D662" s="66">
        <v>2000</v>
      </c>
      <c r="E662" s="66" t="s">
        <v>7123</v>
      </c>
      <c r="F662" s="66">
        <v>0.21</v>
      </c>
      <c r="G662" s="66">
        <v>1.7000000000000001E-2</v>
      </c>
      <c r="H662" s="66">
        <v>9</v>
      </c>
      <c r="I662" s="66">
        <v>0</v>
      </c>
      <c r="J662" s="66">
        <v>70</v>
      </c>
      <c r="K662" s="66">
        <v>80.957540089999995</v>
      </c>
      <c r="L662" s="66">
        <v>5.995295907</v>
      </c>
      <c r="M662" s="66">
        <v>3.2792523679999999</v>
      </c>
    </row>
    <row r="663" spans="1:13" hidden="1">
      <c r="A663" s="66" t="s">
        <v>7102</v>
      </c>
      <c r="B663" s="66" t="s">
        <v>7103</v>
      </c>
      <c r="C663" s="66" t="s">
        <v>7114</v>
      </c>
      <c r="D663" s="66">
        <v>2005</v>
      </c>
      <c r="E663" s="66" t="s">
        <v>7123</v>
      </c>
      <c r="F663" s="66">
        <v>0.19</v>
      </c>
      <c r="G663" s="66">
        <v>1.4999999999999999E-2</v>
      </c>
      <c r="H663" s="66">
        <v>9</v>
      </c>
      <c r="I663" s="66">
        <v>0</v>
      </c>
      <c r="J663" s="66">
        <v>61</v>
      </c>
      <c r="K663" s="66">
        <v>71.717925440000002</v>
      </c>
      <c r="L663" s="66">
        <v>5.3557480220000002</v>
      </c>
      <c r="M663" s="66">
        <v>1.9297206579999999</v>
      </c>
    </row>
    <row r="664" spans="1:13" hidden="1">
      <c r="A664" s="66" t="s">
        <v>7102</v>
      </c>
      <c r="B664" s="66" t="s">
        <v>7103</v>
      </c>
      <c r="C664" s="66" t="s">
        <v>7114</v>
      </c>
      <c r="D664" s="66">
        <v>2010</v>
      </c>
      <c r="E664" s="66" t="s">
        <v>7123</v>
      </c>
      <c r="F664" s="66">
        <v>0.19</v>
      </c>
      <c r="G664" s="66">
        <v>1.0632403E-2</v>
      </c>
      <c r="H664" s="66">
        <v>8</v>
      </c>
      <c r="I664" s="66">
        <v>0</v>
      </c>
      <c r="J664" s="66">
        <v>57</v>
      </c>
      <c r="K664" s="66">
        <v>60.06111696</v>
      </c>
      <c r="L664" s="66">
        <v>4.4830231390000002</v>
      </c>
      <c r="M664" s="66">
        <v>1.147967001</v>
      </c>
    </row>
    <row r="665" spans="1:13" hidden="1">
      <c r="A665" s="66" t="s">
        <v>7102</v>
      </c>
      <c r="B665" s="66" t="s">
        <v>7103</v>
      </c>
      <c r="C665" s="66" t="s">
        <v>7114</v>
      </c>
      <c r="D665" s="66">
        <v>2015</v>
      </c>
      <c r="E665" s="66" t="s">
        <v>7123</v>
      </c>
      <c r="F665" s="66">
        <v>0.16</v>
      </c>
      <c r="G665" s="66">
        <v>8.2219300000000006E-3</v>
      </c>
      <c r="H665" s="66">
        <v>7</v>
      </c>
      <c r="I665" s="66">
        <v>0</v>
      </c>
      <c r="J665" s="66">
        <v>51</v>
      </c>
      <c r="K665" s="66">
        <v>49.052518679999999</v>
      </c>
      <c r="L665" s="66">
        <v>3.6585417439999999</v>
      </c>
      <c r="M665" s="66">
        <v>0.38286055000000002</v>
      </c>
    </row>
    <row r="666" spans="1:13" hidden="1">
      <c r="A666" s="66" t="s">
        <v>7102</v>
      </c>
      <c r="B666" s="66" t="s">
        <v>7103</v>
      </c>
      <c r="C666" s="66" t="s">
        <v>7114</v>
      </c>
      <c r="D666" s="66">
        <v>2020</v>
      </c>
      <c r="E666" s="66" t="s">
        <v>7123</v>
      </c>
      <c r="F666" s="66">
        <v>0.16</v>
      </c>
      <c r="G666" s="66">
        <v>8.249925E-3</v>
      </c>
      <c r="H666" s="66">
        <v>7</v>
      </c>
      <c r="I666" s="66">
        <v>0</v>
      </c>
      <c r="J666" s="66">
        <v>49</v>
      </c>
      <c r="K666" s="66">
        <v>46.065351489999998</v>
      </c>
      <c r="L666" s="66">
        <v>3.4346017450000002</v>
      </c>
      <c r="M666" s="66">
        <v>0.15140513899999999</v>
      </c>
    </row>
    <row r="667" spans="1:13" hidden="1">
      <c r="A667" s="66" t="s">
        <v>7102</v>
      </c>
      <c r="B667" s="66" t="s">
        <v>7103</v>
      </c>
      <c r="C667" s="66" t="s">
        <v>7114</v>
      </c>
      <c r="D667" s="66">
        <v>2025</v>
      </c>
      <c r="E667" s="66" t="s">
        <v>7123</v>
      </c>
      <c r="F667" s="66">
        <v>0.16</v>
      </c>
      <c r="G667" s="66">
        <v>6.7862799999999996E-3</v>
      </c>
      <c r="H667" s="66">
        <v>7</v>
      </c>
      <c r="I667" s="66">
        <v>0</v>
      </c>
      <c r="J667" s="66">
        <v>46</v>
      </c>
      <c r="K667" s="66">
        <v>44.912466379999998</v>
      </c>
      <c r="L667" s="66">
        <v>3.3482140610000002</v>
      </c>
      <c r="M667" s="66">
        <v>7.2431140999999893E-2</v>
      </c>
    </row>
    <row r="668" spans="1:13" hidden="1">
      <c r="A668" s="66" t="s">
        <v>7102</v>
      </c>
      <c r="B668" s="66" t="s">
        <v>7103</v>
      </c>
      <c r="C668" s="66" t="s">
        <v>7114</v>
      </c>
      <c r="D668" s="66">
        <v>2030</v>
      </c>
      <c r="E668" s="66" t="s">
        <v>7123</v>
      </c>
      <c r="F668" s="66">
        <v>0.13714285699999901</v>
      </c>
      <c r="G668" s="66">
        <v>4.2536350000000004E-3</v>
      </c>
      <c r="H668" s="66">
        <v>6</v>
      </c>
      <c r="I668" s="66">
        <v>0</v>
      </c>
      <c r="J668" s="66">
        <v>42</v>
      </c>
      <c r="K668" s="66">
        <v>38.115750859999999</v>
      </c>
      <c r="L668" s="66">
        <v>2.84138029199999</v>
      </c>
      <c r="M668" s="66">
        <v>4.0411699000000002E-2</v>
      </c>
    </row>
    <row r="669" spans="1:13" hidden="1">
      <c r="A669" s="66" t="s">
        <v>7102</v>
      </c>
      <c r="B669" s="66" t="s">
        <v>7103</v>
      </c>
      <c r="C669" s="66" t="s">
        <v>7114</v>
      </c>
      <c r="D669" s="66">
        <v>2035</v>
      </c>
      <c r="E669" s="66" t="s">
        <v>7123</v>
      </c>
      <c r="F669" s="66">
        <v>0.13714285699999901</v>
      </c>
      <c r="G669" s="66">
        <v>7.1640940000000002E-3</v>
      </c>
      <c r="H669" s="66">
        <v>6</v>
      </c>
      <c r="I669" s="66">
        <v>0</v>
      </c>
      <c r="J669" s="66">
        <v>39</v>
      </c>
      <c r="K669" s="66">
        <v>37.969234110000002</v>
      </c>
      <c r="L669" s="66">
        <v>2.8304043139999999</v>
      </c>
      <c r="M669" s="66">
        <v>3.4089331E-2</v>
      </c>
    </row>
    <row r="670" spans="1:13" hidden="1">
      <c r="A670" s="66" t="s">
        <v>7102</v>
      </c>
      <c r="B670" s="66" t="s">
        <v>7103</v>
      </c>
      <c r="C670" s="66" t="s">
        <v>7114</v>
      </c>
      <c r="D670" s="66">
        <v>2040</v>
      </c>
      <c r="E670" s="66" t="s">
        <v>7123</v>
      </c>
      <c r="F670" s="66">
        <v>0.114285714</v>
      </c>
      <c r="G670" s="66">
        <v>2.0894659999999999E-3</v>
      </c>
      <c r="H670" s="66">
        <v>5</v>
      </c>
      <c r="I670" s="66">
        <v>0</v>
      </c>
      <c r="J670" s="66">
        <v>36</v>
      </c>
      <c r="K670" s="66">
        <v>31.59404499</v>
      </c>
      <c r="L670" s="66">
        <v>2.355150697</v>
      </c>
      <c r="M670" s="66">
        <v>2.7120116999999999E-2</v>
      </c>
    </row>
    <row r="671" spans="1:13" hidden="1">
      <c r="A671" s="66" t="s">
        <v>7102</v>
      </c>
      <c r="B671" s="66" t="s">
        <v>7103</v>
      </c>
      <c r="C671" s="66" t="s">
        <v>7114</v>
      </c>
      <c r="D671" s="66">
        <v>2045</v>
      </c>
      <c r="E671" s="66" t="s">
        <v>7123</v>
      </c>
      <c r="F671" s="66">
        <v>0.114285714</v>
      </c>
      <c r="G671" s="66">
        <v>6.2685819999999904E-3</v>
      </c>
      <c r="H671" s="66">
        <v>5</v>
      </c>
      <c r="I671" s="66">
        <v>0</v>
      </c>
      <c r="J671" s="66">
        <v>33</v>
      </c>
      <c r="K671" s="66">
        <v>31.575967599999998</v>
      </c>
      <c r="L671" s="66">
        <v>2.3537965199999999</v>
      </c>
      <c r="M671" s="66">
        <v>2.6651959999999999E-2</v>
      </c>
    </row>
    <row r="672" spans="1:13" hidden="1">
      <c r="A672" s="66" t="s">
        <v>7102</v>
      </c>
      <c r="B672" s="66" t="s">
        <v>7103</v>
      </c>
      <c r="C672" s="66" t="s">
        <v>7114</v>
      </c>
      <c r="D672" s="66">
        <v>2050</v>
      </c>
      <c r="E672" s="66" t="s">
        <v>7123</v>
      </c>
      <c r="F672" s="66">
        <v>9.1428571E-2</v>
      </c>
      <c r="G672" s="66">
        <v>8.9545100000000002E-4</v>
      </c>
      <c r="H672" s="66">
        <v>4</v>
      </c>
      <c r="I672" s="66">
        <v>0</v>
      </c>
      <c r="J672" s="66">
        <v>31</v>
      </c>
      <c r="K672" s="66">
        <v>25.25520994</v>
      </c>
      <c r="L672" s="66">
        <v>1.882620408</v>
      </c>
      <c r="M672" s="66">
        <v>2.1214877E-2</v>
      </c>
    </row>
    <row r="673" spans="1:13" hidden="1">
      <c r="A673" s="66" t="s">
        <v>7102</v>
      </c>
      <c r="B673" s="66" t="s">
        <v>7103</v>
      </c>
      <c r="C673" s="66" t="s">
        <v>7115</v>
      </c>
      <c r="D673" s="66">
        <v>2000</v>
      </c>
      <c r="E673" s="66" t="s">
        <v>7123</v>
      </c>
      <c r="F673" s="66">
        <v>0.92299999999999904</v>
      </c>
      <c r="G673" s="66">
        <v>3.5000000000000003E-2</v>
      </c>
      <c r="H673" s="66">
        <v>30</v>
      </c>
      <c r="I673" s="66">
        <v>0</v>
      </c>
      <c r="J673" s="66">
        <v>435</v>
      </c>
      <c r="K673" s="66">
        <v>230.89651480000001</v>
      </c>
      <c r="L673" s="66">
        <v>17.025416069999999</v>
      </c>
      <c r="M673" s="66">
        <v>23.16610974</v>
      </c>
    </row>
    <row r="674" spans="1:13" hidden="1">
      <c r="A674" s="66" t="s">
        <v>7102</v>
      </c>
      <c r="B674" s="66" t="s">
        <v>7103</v>
      </c>
      <c r="C674" s="66" t="s">
        <v>7115</v>
      </c>
      <c r="D674" s="66">
        <v>2005</v>
      </c>
      <c r="E674" s="66" t="s">
        <v>7123</v>
      </c>
      <c r="F674" s="66">
        <v>1.052</v>
      </c>
      <c r="G674" s="66">
        <v>5.7999999999999899E-2</v>
      </c>
      <c r="H674" s="66">
        <v>36</v>
      </c>
      <c r="I674" s="66">
        <v>0</v>
      </c>
      <c r="J674" s="66">
        <v>497</v>
      </c>
      <c r="K674" s="66">
        <v>244.02133179999899</v>
      </c>
      <c r="L674" s="66">
        <v>17.98514192</v>
      </c>
      <c r="M674" s="66">
        <v>16.600568169999999</v>
      </c>
    </row>
    <row r="675" spans="1:13" hidden="1">
      <c r="A675" s="66" t="s">
        <v>7102</v>
      </c>
      <c r="B675" s="66" t="s">
        <v>7103</v>
      </c>
      <c r="C675" s="66" t="s">
        <v>7115</v>
      </c>
      <c r="D675" s="66">
        <v>2010</v>
      </c>
      <c r="E675" s="66" t="s">
        <v>7123</v>
      </c>
      <c r="F675" s="66">
        <v>1.276</v>
      </c>
      <c r="G675" s="66">
        <v>0.102235614</v>
      </c>
      <c r="H675" s="66">
        <v>45</v>
      </c>
      <c r="I675" s="66">
        <v>0</v>
      </c>
      <c r="J675" s="66">
        <v>588</v>
      </c>
      <c r="K675" s="66">
        <v>289.69236439999997</v>
      </c>
      <c r="L675" s="66">
        <v>21.328901049999999</v>
      </c>
      <c r="M675" s="66">
        <v>13.40572914</v>
      </c>
    </row>
    <row r="676" spans="1:13" hidden="1">
      <c r="A676" s="66" t="s">
        <v>7102</v>
      </c>
      <c r="B676" s="66" t="s">
        <v>7103</v>
      </c>
      <c r="C676" s="66" t="s">
        <v>7115</v>
      </c>
      <c r="D676" s="66">
        <v>2015</v>
      </c>
      <c r="E676" s="66" t="s">
        <v>7123</v>
      </c>
      <c r="F676" s="66">
        <v>1.631</v>
      </c>
      <c r="G676" s="66">
        <v>0.117966894</v>
      </c>
      <c r="H676" s="66">
        <v>58</v>
      </c>
      <c r="I676" s="66">
        <v>0</v>
      </c>
      <c r="J676" s="66">
        <v>712</v>
      </c>
      <c r="K676" s="66">
        <v>364.64770859999999</v>
      </c>
      <c r="L676" s="66">
        <v>26.84285891</v>
      </c>
      <c r="M676" s="66">
        <v>11.992042379999999</v>
      </c>
    </row>
    <row r="677" spans="1:13" hidden="1">
      <c r="A677" s="66" t="s">
        <v>7102</v>
      </c>
      <c r="B677" s="66" t="s">
        <v>7103</v>
      </c>
      <c r="C677" s="66" t="s">
        <v>7115</v>
      </c>
      <c r="D677" s="66">
        <v>2020</v>
      </c>
      <c r="E677" s="66" t="s">
        <v>7123</v>
      </c>
      <c r="F677" s="66">
        <v>1.85596551699999</v>
      </c>
      <c r="G677" s="66">
        <v>0.116651739</v>
      </c>
      <c r="H677" s="66">
        <v>66</v>
      </c>
      <c r="I677" s="66">
        <v>0</v>
      </c>
      <c r="J677" s="66">
        <v>793</v>
      </c>
      <c r="K677" s="66">
        <v>411.5811994</v>
      </c>
      <c r="L677" s="66">
        <v>30.309099549999999</v>
      </c>
      <c r="M677" s="66">
        <v>11.310539759999999</v>
      </c>
    </row>
    <row r="678" spans="1:13" hidden="1">
      <c r="A678" s="66" t="s">
        <v>7102</v>
      </c>
      <c r="B678" s="66" t="s">
        <v>7103</v>
      </c>
      <c r="C678" s="66" t="s">
        <v>7115</v>
      </c>
      <c r="D678" s="66">
        <v>2025</v>
      </c>
      <c r="E678" s="66" t="s">
        <v>7123</v>
      </c>
      <c r="F678" s="66">
        <v>1.9684482759999999</v>
      </c>
      <c r="G678" s="66">
        <v>0.12533269799999999</v>
      </c>
      <c r="H678" s="66">
        <v>70</v>
      </c>
      <c r="I678" s="66">
        <v>0</v>
      </c>
      <c r="J678" s="66">
        <v>837</v>
      </c>
      <c r="K678" s="66">
        <v>435.15412400000002</v>
      </c>
      <c r="L678" s="66">
        <v>32.131084119999997</v>
      </c>
      <c r="M678" s="66">
        <v>9.1792384009999992</v>
      </c>
    </row>
    <row r="679" spans="1:13" hidden="1">
      <c r="A679" s="66" t="s">
        <v>7102</v>
      </c>
      <c r="B679" s="66" t="s">
        <v>7103</v>
      </c>
      <c r="C679" s="66" t="s">
        <v>7115</v>
      </c>
      <c r="D679" s="66">
        <v>2030</v>
      </c>
      <c r="E679" s="66" t="s">
        <v>7123</v>
      </c>
      <c r="F679" s="66">
        <v>2.024689655</v>
      </c>
      <c r="G679" s="66">
        <v>0.11825260999999999</v>
      </c>
      <c r="H679" s="66">
        <v>72</v>
      </c>
      <c r="I679" s="66">
        <v>0</v>
      </c>
      <c r="J679" s="66">
        <v>858</v>
      </c>
      <c r="K679" s="66">
        <v>447.0445163</v>
      </c>
      <c r="L679" s="66">
        <v>33.010828050000001</v>
      </c>
      <c r="M679" s="66">
        <v>4.5168694150000004</v>
      </c>
    </row>
    <row r="680" spans="1:13" hidden="1">
      <c r="A680" s="66" t="s">
        <v>7102</v>
      </c>
      <c r="B680" s="66" t="s">
        <v>7103</v>
      </c>
      <c r="C680" s="66" t="s">
        <v>7115</v>
      </c>
      <c r="D680" s="66">
        <v>2035</v>
      </c>
      <c r="E680" s="66" t="s">
        <v>7123</v>
      </c>
      <c r="F680" s="66">
        <v>2.0528103450000001</v>
      </c>
      <c r="G680" s="66">
        <v>0.116416318</v>
      </c>
      <c r="H680" s="66">
        <v>73</v>
      </c>
      <c r="I680" s="66">
        <v>0</v>
      </c>
      <c r="J680" s="66">
        <v>854</v>
      </c>
      <c r="K680" s="66">
        <v>453.04183260000002</v>
      </c>
      <c r="L680" s="66">
        <v>33.454376740000001</v>
      </c>
      <c r="M680" s="66">
        <v>2.61640724199999</v>
      </c>
    </row>
    <row r="681" spans="1:13" hidden="1">
      <c r="A681" s="66" t="s">
        <v>7102</v>
      </c>
      <c r="B681" s="66" t="s">
        <v>7103</v>
      </c>
      <c r="C681" s="66" t="s">
        <v>7115</v>
      </c>
      <c r="D681" s="66">
        <v>2040</v>
      </c>
      <c r="E681" s="66" t="s">
        <v>7123</v>
      </c>
      <c r="F681" s="66">
        <v>2.0528103450000001</v>
      </c>
      <c r="G681" s="66">
        <v>0.113111051999999</v>
      </c>
      <c r="H681" s="66">
        <v>73</v>
      </c>
      <c r="I681" s="66">
        <v>0</v>
      </c>
      <c r="J681" s="66">
        <v>852</v>
      </c>
      <c r="K681" s="66">
        <v>452.9604205</v>
      </c>
      <c r="L681" s="66">
        <v>33.448631370000001</v>
      </c>
      <c r="M681" s="66">
        <v>1.9276715639999999</v>
      </c>
    </row>
    <row r="682" spans="1:13" hidden="1">
      <c r="A682" s="66" t="s">
        <v>7102</v>
      </c>
      <c r="B682" s="66" t="s">
        <v>7103</v>
      </c>
      <c r="C682" s="66" t="s">
        <v>7115</v>
      </c>
      <c r="D682" s="66">
        <v>2045</v>
      </c>
      <c r="E682" s="66" t="s">
        <v>7123</v>
      </c>
      <c r="F682" s="66">
        <v>2.109051724</v>
      </c>
      <c r="G682" s="66">
        <v>0.117793461999999</v>
      </c>
      <c r="H682" s="66">
        <v>75</v>
      </c>
      <c r="I682" s="66">
        <v>0</v>
      </c>
      <c r="J682" s="66">
        <v>855</v>
      </c>
      <c r="K682" s="66">
        <v>465.33810870000002</v>
      </c>
      <c r="L682" s="66">
        <v>34.36276075</v>
      </c>
      <c r="M682" s="66">
        <v>1.7544414150000001</v>
      </c>
    </row>
    <row r="683" spans="1:13" hidden="1">
      <c r="A683" s="66" t="s">
        <v>7102</v>
      </c>
      <c r="B683" s="66" t="s">
        <v>7103</v>
      </c>
      <c r="C683" s="66" t="s">
        <v>7115</v>
      </c>
      <c r="D683" s="66">
        <v>2050</v>
      </c>
      <c r="E683" s="66" t="s">
        <v>7123</v>
      </c>
      <c r="F683" s="66">
        <v>2.1652931030000002</v>
      </c>
      <c r="G683" s="66">
        <v>0.122659456</v>
      </c>
      <c r="H683" s="66">
        <v>77</v>
      </c>
      <c r="I683" s="66">
        <v>0</v>
      </c>
      <c r="J683" s="66">
        <v>875</v>
      </c>
      <c r="K683" s="66">
        <v>477.73441150000002</v>
      </c>
      <c r="L683" s="66">
        <v>35.278203810000001</v>
      </c>
      <c r="M683" s="66">
        <v>1.7337363159999899</v>
      </c>
    </row>
    <row r="684" spans="1:13" hidden="1">
      <c r="A684" s="66" t="s">
        <v>7102</v>
      </c>
      <c r="B684" s="66" t="s">
        <v>7103</v>
      </c>
      <c r="C684" s="66" t="s">
        <v>7116</v>
      </c>
      <c r="D684" s="66">
        <v>2000</v>
      </c>
      <c r="E684" s="66" t="s">
        <v>7123</v>
      </c>
      <c r="F684" s="66">
        <v>0.09</v>
      </c>
      <c r="G684" s="66">
        <v>0.05</v>
      </c>
      <c r="H684" s="66">
        <v>3</v>
      </c>
      <c r="I684" s="66">
        <v>0</v>
      </c>
      <c r="J684" s="66">
        <v>55</v>
      </c>
      <c r="K684" s="66">
        <v>24.625806390000001</v>
      </c>
      <c r="L684" s="66">
        <v>1.813817856</v>
      </c>
      <c r="M684" s="66">
        <v>0.72402103399999995</v>
      </c>
    </row>
    <row r="685" spans="1:13" hidden="1">
      <c r="A685" s="66" t="s">
        <v>7102</v>
      </c>
      <c r="B685" s="66" t="s">
        <v>7103</v>
      </c>
      <c r="C685" s="66" t="s">
        <v>7116</v>
      </c>
      <c r="D685" s="66">
        <v>2005</v>
      </c>
      <c r="E685" s="66" t="s">
        <v>7123</v>
      </c>
      <c r="F685" s="66">
        <v>0.13</v>
      </c>
      <c r="G685" s="66">
        <v>5.5E-2</v>
      </c>
      <c r="H685" s="66">
        <v>5</v>
      </c>
      <c r="I685" s="66">
        <v>0</v>
      </c>
      <c r="J685" s="66">
        <v>78</v>
      </c>
      <c r="K685" s="66">
        <v>35.191415450000001</v>
      </c>
      <c r="L685" s="66">
        <v>2.5981250669999998</v>
      </c>
      <c r="M685" s="66">
        <v>1.020178762</v>
      </c>
    </row>
    <row r="686" spans="1:13" hidden="1">
      <c r="A686" s="66" t="s">
        <v>7102</v>
      </c>
      <c r="B686" s="66" t="s">
        <v>7103</v>
      </c>
      <c r="C686" s="66" t="s">
        <v>7116</v>
      </c>
      <c r="D686" s="66">
        <v>2010</v>
      </c>
      <c r="E686" s="66" t="s">
        <v>7123</v>
      </c>
      <c r="F686" s="66">
        <v>0.17</v>
      </c>
      <c r="G686" s="66">
        <v>2.2770470000000001E-2</v>
      </c>
      <c r="H686" s="66">
        <v>6</v>
      </c>
      <c r="I686" s="66">
        <v>0</v>
      </c>
      <c r="J686" s="66">
        <v>98</v>
      </c>
      <c r="K686" s="66">
        <v>39.663138619999998</v>
      </c>
      <c r="L686" s="66">
        <v>2.930088697</v>
      </c>
      <c r="M686" s="66">
        <v>1.1247980449999999</v>
      </c>
    </row>
    <row r="687" spans="1:13" hidden="1">
      <c r="A687" s="66" t="s">
        <v>7102</v>
      </c>
      <c r="B687" s="66" t="s">
        <v>7103</v>
      </c>
      <c r="C687" s="66" t="s">
        <v>7116</v>
      </c>
      <c r="D687" s="66">
        <v>2015</v>
      </c>
      <c r="E687" s="66" t="s">
        <v>7123</v>
      </c>
      <c r="F687" s="66">
        <v>0.2</v>
      </c>
      <c r="G687" s="66">
        <v>1.8535355999999999E-2</v>
      </c>
      <c r="H687" s="66">
        <v>8</v>
      </c>
      <c r="I687" s="66">
        <v>0</v>
      </c>
      <c r="J687" s="66">
        <v>118</v>
      </c>
      <c r="K687" s="66">
        <v>51.998351299999896</v>
      </c>
      <c r="L687" s="66">
        <v>3.8252486860000001</v>
      </c>
      <c r="M687" s="66">
        <v>1.4038728009999999</v>
      </c>
    </row>
    <row r="688" spans="1:13" hidden="1">
      <c r="A688" s="66" t="s">
        <v>7102</v>
      </c>
      <c r="B688" s="66" t="s">
        <v>7103</v>
      </c>
      <c r="C688" s="66" t="s">
        <v>7116</v>
      </c>
      <c r="D688" s="66">
        <v>2020</v>
      </c>
      <c r="E688" s="66" t="s">
        <v>7123</v>
      </c>
      <c r="F688" s="66">
        <v>0.25</v>
      </c>
      <c r="G688" s="66">
        <v>2.9039077999999999E-2</v>
      </c>
      <c r="H688" s="66">
        <v>10</v>
      </c>
      <c r="I688" s="66">
        <v>0</v>
      </c>
      <c r="J688" s="66">
        <v>158</v>
      </c>
      <c r="K688" s="66">
        <v>64.760804899999997</v>
      </c>
      <c r="L688" s="66">
        <v>4.8052653669999996</v>
      </c>
      <c r="M688" s="66">
        <v>1.4244389959999999</v>
      </c>
    </row>
    <row r="689" spans="1:13" hidden="1">
      <c r="A689" s="66" t="s">
        <v>7102</v>
      </c>
      <c r="B689" s="66" t="s">
        <v>7103</v>
      </c>
      <c r="C689" s="66" t="s">
        <v>7116</v>
      </c>
      <c r="D689" s="66">
        <v>2025</v>
      </c>
      <c r="E689" s="66" t="s">
        <v>7123</v>
      </c>
      <c r="F689" s="66">
        <v>0.25</v>
      </c>
      <c r="G689" s="66">
        <v>1.5067488E-2</v>
      </c>
      <c r="H689" s="66">
        <v>10</v>
      </c>
      <c r="I689" s="66">
        <v>0</v>
      </c>
      <c r="J689" s="66">
        <v>160</v>
      </c>
      <c r="K689" s="66">
        <v>64.668132569999997</v>
      </c>
      <c r="L689" s="66">
        <v>4.7981766779999999</v>
      </c>
      <c r="M689" s="66">
        <v>1.405188294</v>
      </c>
    </row>
    <row r="690" spans="1:13" hidden="1">
      <c r="A690" s="66" t="s">
        <v>7102</v>
      </c>
      <c r="B690" s="66" t="s">
        <v>7103</v>
      </c>
      <c r="C690" s="66" t="s">
        <v>7116</v>
      </c>
      <c r="D690" s="66">
        <v>2030</v>
      </c>
      <c r="E690" s="66" t="s">
        <v>7123</v>
      </c>
      <c r="F690" s="66">
        <v>0.25</v>
      </c>
      <c r="G690" s="66">
        <v>1.5508243999999999E-2</v>
      </c>
      <c r="H690" s="66">
        <v>10</v>
      </c>
      <c r="I690" s="66">
        <v>0</v>
      </c>
      <c r="J690" s="66">
        <v>163</v>
      </c>
      <c r="K690" s="66">
        <v>64.632265349999997</v>
      </c>
      <c r="L690" s="66">
        <v>4.7966507829999996</v>
      </c>
      <c r="M690" s="66">
        <v>1.39772982699999</v>
      </c>
    </row>
    <row r="691" spans="1:13" hidden="1">
      <c r="A691" s="66" t="s">
        <v>7102</v>
      </c>
      <c r="B691" s="66" t="s">
        <v>7103</v>
      </c>
      <c r="C691" s="66" t="s">
        <v>7116</v>
      </c>
      <c r="D691" s="66">
        <v>2035</v>
      </c>
      <c r="E691" s="66" t="s">
        <v>7123</v>
      </c>
      <c r="F691" s="66">
        <v>0.27500000000000002</v>
      </c>
      <c r="G691" s="66">
        <v>1.6161221E-2</v>
      </c>
      <c r="H691" s="66">
        <v>11</v>
      </c>
      <c r="I691" s="66">
        <v>0</v>
      </c>
      <c r="J691" s="66">
        <v>169</v>
      </c>
      <c r="K691" s="66">
        <v>71.080277899999999</v>
      </c>
      <c r="L691" s="66">
        <v>5.277062538</v>
      </c>
      <c r="M691" s="66">
        <v>1.5349247659999901</v>
      </c>
    </row>
    <row r="692" spans="1:13" hidden="1">
      <c r="A692" s="66" t="s">
        <v>7102</v>
      </c>
      <c r="B692" s="66" t="s">
        <v>7103</v>
      </c>
      <c r="C692" s="66" t="s">
        <v>7116</v>
      </c>
      <c r="D692" s="66">
        <v>2040</v>
      </c>
      <c r="E692" s="66" t="s">
        <v>7123</v>
      </c>
      <c r="F692" s="66">
        <v>0.27500000000000002</v>
      </c>
      <c r="G692" s="66">
        <v>1.5426604999999999E-2</v>
      </c>
      <c r="H692" s="66">
        <v>11</v>
      </c>
      <c r="I692" s="66">
        <v>0</v>
      </c>
      <c r="J692" s="66">
        <v>174</v>
      </c>
      <c r="K692" s="66">
        <v>71.074419430000006</v>
      </c>
      <c r="L692" s="66">
        <v>5.2786899759999999</v>
      </c>
      <c r="M692" s="66">
        <v>1.534069175</v>
      </c>
    </row>
    <row r="693" spans="1:13" hidden="1">
      <c r="A693" s="66" t="s">
        <v>7102</v>
      </c>
      <c r="B693" s="66" t="s">
        <v>7103</v>
      </c>
      <c r="C693" s="66" t="s">
        <v>7116</v>
      </c>
      <c r="D693" s="66">
        <v>2045</v>
      </c>
      <c r="E693" s="66" t="s">
        <v>7123</v>
      </c>
      <c r="F693" s="66">
        <v>0.27500000000000002</v>
      </c>
      <c r="G693" s="66">
        <v>1.5426604999999999E-2</v>
      </c>
      <c r="H693" s="66">
        <v>11</v>
      </c>
      <c r="I693" s="66">
        <v>0</v>
      </c>
      <c r="J693" s="66">
        <v>178</v>
      </c>
      <c r="K693" s="66">
        <v>71.072164709999996</v>
      </c>
      <c r="L693" s="66">
        <v>5.2803692529999999</v>
      </c>
      <c r="M693" s="66">
        <v>1.5337399999999899</v>
      </c>
    </row>
    <row r="694" spans="1:13" hidden="1">
      <c r="A694" s="66" t="s">
        <v>7102</v>
      </c>
      <c r="B694" s="66" t="s">
        <v>7103</v>
      </c>
      <c r="C694" s="66" t="s">
        <v>7116</v>
      </c>
      <c r="D694" s="66">
        <v>2050</v>
      </c>
      <c r="E694" s="66" t="s">
        <v>7123</v>
      </c>
      <c r="F694" s="66">
        <v>0.3</v>
      </c>
      <c r="G694" s="66">
        <v>1.9915874E-2</v>
      </c>
      <c r="H694" s="66">
        <v>12</v>
      </c>
      <c r="I694" s="66">
        <v>0</v>
      </c>
      <c r="J694" s="66">
        <v>182</v>
      </c>
      <c r="K694" s="66">
        <v>77.53232414</v>
      </c>
      <c r="L694" s="66">
        <v>5.7620589579999999</v>
      </c>
      <c r="M694" s="66">
        <v>1.67303275</v>
      </c>
    </row>
    <row r="695" spans="1:13" hidden="1">
      <c r="A695" s="66" t="s">
        <v>7102</v>
      </c>
      <c r="B695" s="66" t="s">
        <v>7103</v>
      </c>
      <c r="C695" s="66" t="s">
        <v>7117</v>
      </c>
      <c r="D695" s="66">
        <v>2000</v>
      </c>
      <c r="E695" s="66" t="s">
        <v>7123</v>
      </c>
      <c r="F695" s="66">
        <v>0.61399999999999999</v>
      </c>
      <c r="G695" s="66">
        <v>4.7E-2</v>
      </c>
      <c r="H695" s="66">
        <v>13</v>
      </c>
      <c r="I695" s="66">
        <v>0</v>
      </c>
      <c r="J695" s="66">
        <v>190</v>
      </c>
      <c r="K695" s="66">
        <v>94.203923040000006</v>
      </c>
      <c r="L695" s="66">
        <v>6.9309781920000004</v>
      </c>
      <c r="M695" s="66">
        <v>8.9148322140000005</v>
      </c>
    </row>
    <row r="696" spans="1:13" hidden="1">
      <c r="A696" s="66" t="s">
        <v>7102</v>
      </c>
      <c r="B696" s="66" t="s">
        <v>7103</v>
      </c>
      <c r="C696" s="66" t="s">
        <v>7117</v>
      </c>
      <c r="D696" s="66">
        <v>2005</v>
      </c>
      <c r="E696" s="66" t="s">
        <v>7123</v>
      </c>
      <c r="F696" s="66">
        <v>0.83399999999999996</v>
      </c>
      <c r="G696" s="66">
        <v>5.8999999999999997E-2</v>
      </c>
      <c r="H696" s="66">
        <v>19</v>
      </c>
      <c r="I696" s="66">
        <v>0</v>
      </c>
      <c r="J696" s="66">
        <v>271</v>
      </c>
      <c r="K696" s="66">
        <v>116.5858059</v>
      </c>
      <c r="L696" s="66">
        <v>8.6064372079999991</v>
      </c>
      <c r="M696" s="66">
        <v>9.6600510919999998</v>
      </c>
    </row>
    <row r="697" spans="1:13" hidden="1">
      <c r="A697" s="66" t="s">
        <v>7102</v>
      </c>
      <c r="B697" s="66" t="s">
        <v>7103</v>
      </c>
      <c r="C697" s="66" t="s">
        <v>7117</v>
      </c>
      <c r="D697" s="66">
        <v>2010</v>
      </c>
      <c r="E697" s="66" t="s">
        <v>7123</v>
      </c>
      <c r="F697" s="66">
        <v>1.0900000000000001</v>
      </c>
      <c r="G697" s="66">
        <v>7.9070557E-2</v>
      </c>
      <c r="H697" s="66">
        <v>26</v>
      </c>
      <c r="I697" s="66">
        <v>0</v>
      </c>
      <c r="J697" s="66">
        <v>366</v>
      </c>
      <c r="K697" s="66">
        <v>148.77032600000001</v>
      </c>
      <c r="L697" s="66">
        <v>10.993196810000001</v>
      </c>
      <c r="M697" s="66">
        <v>11.688492370000001</v>
      </c>
    </row>
    <row r="698" spans="1:13" hidden="1">
      <c r="A698" s="66" t="s">
        <v>7102</v>
      </c>
      <c r="B698" s="66" t="s">
        <v>7103</v>
      </c>
      <c r="C698" s="66" t="s">
        <v>7117</v>
      </c>
      <c r="D698" s="66">
        <v>2015</v>
      </c>
      <c r="E698" s="66" t="s">
        <v>7123</v>
      </c>
      <c r="F698" s="66">
        <v>1.19</v>
      </c>
      <c r="G698" s="66">
        <v>8.8848295999999993E-2</v>
      </c>
      <c r="H698" s="66">
        <v>30</v>
      </c>
      <c r="I698" s="66">
        <v>0</v>
      </c>
      <c r="J698" s="66">
        <v>420</v>
      </c>
      <c r="K698" s="66">
        <v>166.71575609999999</v>
      </c>
      <c r="L698" s="66">
        <v>12.327212940000001</v>
      </c>
      <c r="M698" s="66">
        <v>13.22001453</v>
      </c>
    </row>
    <row r="699" spans="1:13" hidden="1">
      <c r="A699" s="66" t="s">
        <v>7102</v>
      </c>
      <c r="B699" s="66" t="s">
        <v>7103</v>
      </c>
      <c r="C699" s="66" t="s">
        <v>7117</v>
      </c>
      <c r="D699" s="66">
        <v>2020</v>
      </c>
      <c r="E699" s="66" t="s">
        <v>7123</v>
      </c>
      <c r="F699" s="66">
        <v>1.58666666699999</v>
      </c>
      <c r="G699" s="66">
        <v>0.124464538</v>
      </c>
      <c r="H699" s="66">
        <v>40</v>
      </c>
      <c r="I699" s="66">
        <v>0</v>
      </c>
      <c r="J699" s="66">
        <v>540</v>
      </c>
      <c r="K699" s="66">
        <v>219.68597840000001</v>
      </c>
      <c r="L699" s="66">
        <v>16.251143089999999</v>
      </c>
      <c r="M699" s="66">
        <v>13.7681130999999</v>
      </c>
    </row>
    <row r="700" spans="1:13" hidden="1">
      <c r="A700" s="66" t="s">
        <v>7102</v>
      </c>
      <c r="B700" s="66" t="s">
        <v>7103</v>
      </c>
      <c r="C700" s="66" t="s">
        <v>7117</v>
      </c>
      <c r="D700" s="66">
        <v>2025</v>
      </c>
      <c r="E700" s="66" t="s">
        <v>7123</v>
      </c>
      <c r="F700" s="66">
        <v>1.745333333</v>
      </c>
      <c r="G700" s="66">
        <v>0.11031107599999999</v>
      </c>
      <c r="H700" s="66">
        <v>44</v>
      </c>
      <c r="I700" s="66">
        <v>0</v>
      </c>
      <c r="J700" s="66">
        <v>595</v>
      </c>
      <c r="K700" s="66">
        <v>240.55733140000001</v>
      </c>
      <c r="L700" s="66">
        <v>17.798136299999999</v>
      </c>
      <c r="M700" s="66">
        <v>11.55838621</v>
      </c>
    </row>
    <row r="701" spans="1:13" hidden="1">
      <c r="A701" s="66" t="s">
        <v>7102</v>
      </c>
      <c r="B701" s="66" t="s">
        <v>7103</v>
      </c>
      <c r="C701" s="66" t="s">
        <v>7117</v>
      </c>
      <c r="D701" s="66">
        <v>2030</v>
      </c>
      <c r="E701" s="66" t="s">
        <v>7123</v>
      </c>
      <c r="F701" s="66">
        <v>1.9039999999999999</v>
      </c>
      <c r="G701" s="66">
        <v>0.13157980599999999</v>
      </c>
      <c r="H701" s="66">
        <v>48</v>
      </c>
      <c r="I701" s="66">
        <v>0</v>
      </c>
      <c r="J701" s="66">
        <v>639</v>
      </c>
      <c r="K701" s="66">
        <v>261.96627840000002</v>
      </c>
      <c r="L701" s="66">
        <v>19.383398530000001</v>
      </c>
      <c r="M701" s="66">
        <v>7.6888134829999997</v>
      </c>
    </row>
    <row r="702" spans="1:13" hidden="1">
      <c r="A702" s="66" t="s">
        <v>7102</v>
      </c>
      <c r="B702" s="66" t="s">
        <v>7103</v>
      </c>
      <c r="C702" s="66" t="s">
        <v>7117</v>
      </c>
      <c r="D702" s="66">
        <v>2035</v>
      </c>
      <c r="E702" s="66" t="s">
        <v>7123</v>
      </c>
      <c r="F702" s="66">
        <v>2.0230000000000001</v>
      </c>
      <c r="G702" s="66">
        <v>0.12873049</v>
      </c>
      <c r="H702" s="66">
        <v>51</v>
      </c>
      <c r="I702" s="66">
        <v>0</v>
      </c>
      <c r="J702" s="66">
        <v>673</v>
      </c>
      <c r="K702" s="66">
        <v>278.15126249999997</v>
      </c>
      <c r="L702" s="66">
        <v>20.581478740000001</v>
      </c>
      <c r="M702" s="66">
        <v>6.1481008309999998</v>
      </c>
    </row>
    <row r="703" spans="1:13" hidden="1">
      <c r="A703" s="66" t="s">
        <v>7102</v>
      </c>
      <c r="B703" s="66" t="s">
        <v>7103</v>
      </c>
      <c r="C703" s="66" t="s">
        <v>7117</v>
      </c>
      <c r="D703" s="66">
        <v>2040</v>
      </c>
      <c r="E703" s="66" t="s">
        <v>7123</v>
      </c>
      <c r="F703" s="66">
        <v>2.1023333329999998</v>
      </c>
      <c r="G703" s="66">
        <v>0.12717629799999999</v>
      </c>
      <c r="H703" s="66">
        <v>53</v>
      </c>
      <c r="I703" s="66">
        <v>0</v>
      </c>
      <c r="J703" s="66">
        <v>708</v>
      </c>
      <c r="K703" s="66">
        <v>288.98404410000001</v>
      </c>
      <c r="L703" s="66">
        <v>21.383246249999999</v>
      </c>
      <c r="M703" s="66">
        <v>5.6638696229999903</v>
      </c>
    </row>
    <row r="704" spans="1:13" hidden="1">
      <c r="A704" s="66" t="s">
        <v>7102</v>
      </c>
      <c r="B704" s="66" t="s">
        <v>7103</v>
      </c>
      <c r="C704" s="66" t="s">
        <v>7117</v>
      </c>
      <c r="D704" s="66">
        <v>2045</v>
      </c>
      <c r="E704" s="66" t="s">
        <v>7123</v>
      </c>
      <c r="F704" s="66">
        <v>2.2610000000000001</v>
      </c>
      <c r="G704" s="66">
        <v>0.14025665400000001</v>
      </c>
      <c r="H704" s="66">
        <v>57</v>
      </c>
      <c r="I704" s="66">
        <v>0</v>
      </c>
      <c r="J704" s="66">
        <v>743</v>
      </c>
      <c r="K704" s="66">
        <v>310.76307989999998</v>
      </c>
      <c r="L704" s="66">
        <v>22.994862579999999</v>
      </c>
      <c r="M704" s="66">
        <v>5.84805361</v>
      </c>
    </row>
    <row r="705" spans="1:13" hidden="1">
      <c r="A705" s="66" t="s">
        <v>7102</v>
      </c>
      <c r="B705" s="66" t="s">
        <v>7103</v>
      </c>
      <c r="C705" s="66" t="s">
        <v>7117</v>
      </c>
      <c r="D705" s="66">
        <v>2050</v>
      </c>
      <c r="E705" s="66" t="s">
        <v>7123</v>
      </c>
      <c r="F705" s="66">
        <v>2.3403333329999998</v>
      </c>
      <c r="G705" s="66">
        <v>0.13572371699999999</v>
      </c>
      <c r="H705" s="66">
        <v>59</v>
      </c>
      <c r="I705" s="66">
        <v>0</v>
      </c>
      <c r="J705" s="66">
        <v>774</v>
      </c>
      <c r="K705" s="66">
        <v>321.65467630000001</v>
      </c>
      <c r="L705" s="66">
        <v>23.800818799999998</v>
      </c>
      <c r="M705" s="66">
        <v>5.9796058570000001</v>
      </c>
    </row>
    <row r="706" spans="1:13" hidden="1">
      <c r="A706" s="66" t="s">
        <v>7102</v>
      </c>
      <c r="B706" s="66" t="s">
        <v>7103</v>
      </c>
      <c r="C706" s="66" t="s">
        <v>7118</v>
      </c>
      <c r="D706" s="66">
        <v>2000</v>
      </c>
      <c r="E706" s="66" t="s">
        <v>7123</v>
      </c>
      <c r="F706" s="66">
        <v>0.14699999999999999</v>
      </c>
      <c r="G706" s="66">
        <v>5.0000000000000001E-3</v>
      </c>
      <c r="H706" s="66">
        <v>13</v>
      </c>
      <c r="I706" s="66">
        <v>0</v>
      </c>
      <c r="J706" s="66">
        <v>202</v>
      </c>
      <c r="K706" s="66">
        <v>137.27321040000001</v>
      </c>
      <c r="L706" s="66">
        <v>10.12199566</v>
      </c>
      <c r="M706" s="66">
        <v>7.3496342969999997</v>
      </c>
    </row>
    <row r="707" spans="1:13" hidden="1">
      <c r="A707" s="66" t="s">
        <v>7102</v>
      </c>
      <c r="B707" s="66" t="s">
        <v>7103</v>
      </c>
      <c r="C707" s="66" t="s">
        <v>7118</v>
      </c>
      <c r="D707" s="66">
        <v>2005</v>
      </c>
      <c r="E707" s="66" t="s">
        <v>7123</v>
      </c>
      <c r="F707" s="66">
        <v>0.17699999999999999</v>
      </c>
      <c r="G707" s="66">
        <v>6.9999999999999897E-3</v>
      </c>
      <c r="H707" s="66">
        <v>17</v>
      </c>
      <c r="I707" s="66">
        <v>0</v>
      </c>
      <c r="J707" s="66">
        <v>248</v>
      </c>
      <c r="K707" s="66">
        <v>161.475908</v>
      </c>
      <c r="L707" s="66">
        <v>11.60757733</v>
      </c>
      <c r="M707" s="66">
        <v>5.8545112429999904</v>
      </c>
    </row>
    <row r="708" spans="1:13" hidden="1">
      <c r="A708" s="66" t="s">
        <v>7102</v>
      </c>
      <c r="B708" s="66" t="s">
        <v>7103</v>
      </c>
      <c r="C708" s="66" t="s">
        <v>7118</v>
      </c>
      <c r="D708" s="66">
        <v>2010</v>
      </c>
      <c r="E708" s="66" t="s">
        <v>7123</v>
      </c>
      <c r="F708" s="66">
        <v>0.16899999999999901</v>
      </c>
      <c r="G708" s="66">
        <v>9.4700970000000002E-3</v>
      </c>
      <c r="H708" s="66">
        <v>20</v>
      </c>
      <c r="I708" s="66">
        <v>0</v>
      </c>
      <c r="J708" s="66">
        <v>282</v>
      </c>
      <c r="K708" s="66">
        <v>187.6536941</v>
      </c>
      <c r="L708" s="66">
        <v>12.69289041</v>
      </c>
      <c r="M708" s="66">
        <v>3.7464084339999899</v>
      </c>
    </row>
    <row r="709" spans="1:13" hidden="1">
      <c r="A709" s="66" t="s">
        <v>7102</v>
      </c>
      <c r="B709" s="66" t="s">
        <v>7103</v>
      </c>
      <c r="C709" s="66" t="s">
        <v>7118</v>
      </c>
      <c r="D709" s="66">
        <v>2015</v>
      </c>
      <c r="E709" s="66" t="s">
        <v>7123</v>
      </c>
      <c r="F709" s="66">
        <v>0.16500000000000001</v>
      </c>
      <c r="G709" s="66">
        <v>9.2853640000000008E-3</v>
      </c>
      <c r="H709" s="66">
        <v>21</v>
      </c>
      <c r="I709" s="66">
        <v>0</v>
      </c>
      <c r="J709" s="66">
        <v>314</v>
      </c>
      <c r="K709" s="66">
        <v>195.9875198</v>
      </c>
      <c r="L709" s="66">
        <v>13.08100692</v>
      </c>
      <c r="M709" s="66">
        <v>2.04227311</v>
      </c>
    </row>
    <row r="710" spans="1:13" hidden="1">
      <c r="A710" s="66" t="s">
        <v>7102</v>
      </c>
      <c r="B710" s="66" t="s">
        <v>7103</v>
      </c>
      <c r="C710" s="66" t="s">
        <v>7118</v>
      </c>
      <c r="D710" s="66">
        <v>2020</v>
      </c>
      <c r="E710" s="66" t="s">
        <v>7123</v>
      </c>
      <c r="F710" s="66">
        <v>0.196428571</v>
      </c>
      <c r="G710" s="66">
        <v>1.2613724E-2</v>
      </c>
      <c r="H710" s="66">
        <v>25</v>
      </c>
      <c r="I710" s="66">
        <v>0</v>
      </c>
      <c r="J710" s="66">
        <v>366</v>
      </c>
      <c r="K710" s="66">
        <v>232.63851609999901</v>
      </c>
      <c r="L710" s="66">
        <v>15.422590850000001</v>
      </c>
      <c r="M710" s="66">
        <v>1.5958192680000001</v>
      </c>
    </row>
    <row r="711" spans="1:13" hidden="1">
      <c r="A711" s="66" t="s">
        <v>7102</v>
      </c>
      <c r="B711" s="66" t="s">
        <v>7103</v>
      </c>
      <c r="C711" s="66" t="s">
        <v>7118</v>
      </c>
      <c r="D711" s="66">
        <v>2025</v>
      </c>
      <c r="E711" s="66" t="s">
        <v>7123</v>
      </c>
      <c r="F711" s="66">
        <v>0.196428571</v>
      </c>
      <c r="G711" s="66">
        <v>9.6808520000000002E-3</v>
      </c>
      <c r="H711" s="66">
        <v>25</v>
      </c>
      <c r="I711" s="66">
        <v>0</v>
      </c>
      <c r="J711" s="66">
        <v>368</v>
      </c>
      <c r="K711" s="66">
        <v>232.35567940000001</v>
      </c>
      <c r="L711" s="66">
        <v>15.36362568</v>
      </c>
      <c r="M711" s="66">
        <v>0.70971505199999996</v>
      </c>
    </row>
    <row r="712" spans="1:13" hidden="1">
      <c r="A712" s="66" t="s">
        <v>7102</v>
      </c>
      <c r="B712" s="66" t="s">
        <v>7103</v>
      </c>
      <c r="C712" s="66" t="s">
        <v>7118</v>
      </c>
      <c r="D712" s="66">
        <v>2030</v>
      </c>
      <c r="E712" s="66" t="s">
        <v>7123</v>
      </c>
      <c r="F712" s="66">
        <v>0.196428571</v>
      </c>
      <c r="G712" s="66">
        <v>1.1595032E-2</v>
      </c>
      <c r="H712" s="66">
        <v>25</v>
      </c>
      <c r="I712" s="66">
        <v>0</v>
      </c>
      <c r="J712" s="66">
        <v>366</v>
      </c>
      <c r="K712" s="66">
        <v>232.24371349999899</v>
      </c>
      <c r="L712" s="66">
        <v>15.340757809999999</v>
      </c>
      <c r="M712" s="66">
        <v>0.38708516700000001</v>
      </c>
    </row>
    <row r="713" spans="1:13" hidden="1">
      <c r="A713" s="66" t="s">
        <v>7102</v>
      </c>
      <c r="B713" s="66" t="s">
        <v>7103</v>
      </c>
      <c r="C713" s="66" t="s">
        <v>7118</v>
      </c>
      <c r="D713" s="66">
        <v>2035</v>
      </c>
      <c r="E713" s="66" t="s">
        <v>7123</v>
      </c>
      <c r="F713" s="66">
        <v>0.196428571</v>
      </c>
      <c r="G713" s="66">
        <v>9.3888700000000005E-3</v>
      </c>
      <c r="H713" s="66">
        <v>25</v>
      </c>
      <c r="I713" s="66">
        <v>0</v>
      </c>
      <c r="J713" s="66">
        <v>359</v>
      </c>
      <c r="K713" s="66">
        <v>232.20017189999999</v>
      </c>
      <c r="L713" s="66">
        <v>15.331933060000001</v>
      </c>
      <c r="M713" s="66">
        <v>0.27741595099999999</v>
      </c>
    </row>
    <row r="714" spans="1:13" hidden="1">
      <c r="A714" s="66" t="s">
        <v>7102</v>
      </c>
      <c r="B714" s="66" t="s">
        <v>7103</v>
      </c>
      <c r="C714" s="66" t="s">
        <v>7118</v>
      </c>
      <c r="D714" s="66">
        <v>2040</v>
      </c>
      <c r="E714" s="66" t="s">
        <v>7123</v>
      </c>
      <c r="F714" s="66">
        <v>0.196428571</v>
      </c>
      <c r="G714" s="66">
        <v>1.0491950999999999E-2</v>
      </c>
      <c r="H714" s="66">
        <v>25</v>
      </c>
      <c r="I714" s="66">
        <v>0</v>
      </c>
      <c r="J714" s="66">
        <v>351</v>
      </c>
      <c r="K714" s="66">
        <v>232.1833584</v>
      </c>
      <c r="L714" s="66">
        <v>15.32853442</v>
      </c>
      <c r="M714" s="66">
        <v>0.24320251000000001</v>
      </c>
    </row>
    <row r="715" spans="1:13" hidden="1">
      <c r="A715" s="66" t="s">
        <v>7102</v>
      </c>
      <c r="B715" s="66" t="s">
        <v>7103</v>
      </c>
      <c r="C715" s="66" t="s">
        <v>7118</v>
      </c>
      <c r="D715" s="66">
        <v>2045</v>
      </c>
      <c r="E715" s="66" t="s">
        <v>7123</v>
      </c>
      <c r="F715" s="66">
        <v>0.180714286</v>
      </c>
      <c r="G715" s="66">
        <v>7.6444669999999899E-3</v>
      </c>
      <c r="H715" s="66">
        <v>23</v>
      </c>
      <c r="I715" s="66">
        <v>0</v>
      </c>
      <c r="J715" s="66">
        <v>319</v>
      </c>
      <c r="K715" s="66">
        <v>213.6027248</v>
      </c>
      <c r="L715" s="66">
        <v>14.10104787</v>
      </c>
      <c r="M715" s="66">
        <v>0.21456806</v>
      </c>
    </row>
    <row r="716" spans="1:13" hidden="1">
      <c r="A716" s="66" t="s">
        <v>7102</v>
      </c>
      <c r="B716" s="66" t="s">
        <v>7103</v>
      </c>
      <c r="C716" s="66" t="s">
        <v>7118</v>
      </c>
      <c r="D716" s="66">
        <v>2050</v>
      </c>
      <c r="E716" s="66" t="s">
        <v>7123</v>
      </c>
      <c r="F716" s="66">
        <v>0.18857142899999901</v>
      </c>
      <c r="G716" s="66">
        <v>1.1184588999999899E-2</v>
      </c>
      <c r="H716" s="66">
        <v>24</v>
      </c>
      <c r="I716" s="66">
        <v>0</v>
      </c>
      <c r="J716" s="66">
        <v>339</v>
      </c>
      <c r="K716" s="66">
        <v>222.88740150000001</v>
      </c>
      <c r="L716" s="66">
        <v>14.7136534</v>
      </c>
      <c r="M716" s="66">
        <v>0.22130913699999999</v>
      </c>
    </row>
    <row r="717" spans="1:13" hidden="1">
      <c r="A717" s="66" t="s">
        <v>7102</v>
      </c>
      <c r="B717" s="66" t="s">
        <v>7103</v>
      </c>
      <c r="C717" s="66" t="s">
        <v>7119</v>
      </c>
      <c r="D717" s="66">
        <v>2000</v>
      </c>
      <c r="E717" s="66" t="s">
        <v>7123</v>
      </c>
      <c r="F717" s="66">
        <v>0.6</v>
      </c>
      <c r="G717" s="66">
        <v>0.05</v>
      </c>
      <c r="H717" s="66">
        <v>11</v>
      </c>
      <c r="I717" s="66">
        <v>0</v>
      </c>
      <c r="J717" s="66">
        <v>207</v>
      </c>
      <c r="K717" s="66">
        <v>104.2911386</v>
      </c>
      <c r="L717" s="66">
        <v>7.6900252409999998</v>
      </c>
      <c r="M717" s="66">
        <v>5.411455439</v>
      </c>
    </row>
    <row r="718" spans="1:13" hidden="1">
      <c r="A718" s="66" t="s">
        <v>7102</v>
      </c>
      <c r="B718" s="66" t="s">
        <v>7103</v>
      </c>
      <c r="C718" s="66" t="s">
        <v>7119</v>
      </c>
      <c r="D718" s="66">
        <v>2005</v>
      </c>
      <c r="E718" s="66" t="s">
        <v>7123</v>
      </c>
      <c r="F718" s="66">
        <v>0.75</v>
      </c>
      <c r="G718" s="66">
        <v>8.5000000000000006E-2</v>
      </c>
      <c r="H718" s="66">
        <v>15</v>
      </c>
      <c r="I718" s="66">
        <v>0</v>
      </c>
      <c r="J718" s="66">
        <v>241</v>
      </c>
      <c r="K718" s="66">
        <v>133.60779360000001</v>
      </c>
      <c r="L718" s="66">
        <v>9.77175482</v>
      </c>
      <c r="M718" s="66">
        <v>3.8148352299999999</v>
      </c>
    </row>
    <row r="719" spans="1:13" hidden="1">
      <c r="A719" s="66" t="s">
        <v>7102</v>
      </c>
      <c r="B719" s="66" t="s">
        <v>7103</v>
      </c>
      <c r="C719" s="66" t="s">
        <v>7119</v>
      </c>
      <c r="D719" s="66">
        <v>2010</v>
      </c>
      <c r="E719" s="66" t="s">
        <v>7123</v>
      </c>
      <c r="F719" s="66">
        <v>1.05</v>
      </c>
      <c r="G719" s="66">
        <v>0.101837363</v>
      </c>
      <c r="H719" s="66">
        <v>22</v>
      </c>
      <c r="I719" s="66">
        <v>0</v>
      </c>
      <c r="J719" s="66">
        <v>332</v>
      </c>
      <c r="K719" s="66">
        <v>188.89728479999999</v>
      </c>
      <c r="L719" s="66">
        <v>13.732929929999999</v>
      </c>
      <c r="M719" s="66">
        <v>3.2936166880000002</v>
      </c>
    </row>
    <row r="720" spans="1:13" hidden="1">
      <c r="A720" s="66" t="s">
        <v>7102</v>
      </c>
      <c r="B720" s="66" t="s">
        <v>7103</v>
      </c>
      <c r="C720" s="66" t="s">
        <v>7119</v>
      </c>
      <c r="D720" s="66">
        <v>2015</v>
      </c>
      <c r="E720" s="66" t="s">
        <v>7123</v>
      </c>
      <c r="F720" s="66">
        <v>1.36</v>
      </c>
      <c r="G720" s="66">
        <v>9.4840875000000005E-2</v>
      </c>
      <c r="H720" s="66">
        <v>28</v>
      </c>
      <c r="I720" s="66">
        <v>0</v>
      </c>
      <c r="J720" s="66">
        <v>395</v>
      </c>
      <c r="K720" s="66">
        <v>238.47991189999999</v>
      </c>
      <c r="L720" s="66">
        <v>17.310418729999999</v>
      </c>
      <c r="M720" s="66">
        <v>1.907898938</v>
      </c>
    </row>
    <row r="721" spans="1:14" hidden="1">
      <c r="A721" s="66" t="s">
        <v>7102</v>
      </c>
      <c r="B721" s="66" t="s">
        <v>7103</v>
      </c>
      <c r="C721" s="66" t="s">
        <v>7119</v>
      </c>
      <c r="D721" s="66">
        <v>2020</v>
      </c>
      <c r="E721" s="66" t="s">
        <v>7123</v>
      </c>
      <c r="F721" s="66">
        <v>1.408571429</v>
      </c>
      <c r="G721" s="66">
        <v>8.2648626000000003E-2</v>
      </c>
      <c r="H721" s="66">
        <v>29</v>
      </c>
      <c r="I721" s="66">
        <v>0</v>
      </c>
      <c r="J721" s="66">
        <v>392</v>
      </c>
      <c r="K721" s="66">
        <v>248.04575579999999</v>
      </c>
      <c r="L721" s="66">
        <v>17.995776859999999</v>
      </c>
      <c r="M721" s="66">
        <v>0.97531892599999903</v>
      </c>
    </row>
    <row r="722" spans="1:14" hidden="1">
      <c r="A722" s="66" t="s">
        <v>7102</v>
      </c>
      <c r="B722" s="66" t="s">
        <v>7103</v>
      </c>
      <c r="C722" s="66" t="s">
        <v>7119</v>
      </c>
      <c r="D722" s="66">
        <v>2025</v>
      </c>
      <c r="E722" s="66" t="s">
        <v>7123</v>
      </c>
      <c r="F722" s="66">
        <v>1.311428571</v>
      </c>
      <c r="G722" s="66">
        <v>6.4696035999999998E-2</v>
      </c>
      <c r="H722" s="66">
        <v>27</v>
      </c>
      <c r="I722" s="66">
        <v>0</v>
      </c>
      <c r="J722" s="66">
        <v>372</v>
      </c>
      <c r="K722" s="66">
        <v>231.30471209999999</v>
      </c>
      <c r="L722" s="66">
        <v>16.790715209999998</v>
      </c>
      <c r="M722" s="66">
        <v>0.64919357300000002</v>
      </c>
    </row>
    <row r="723" spans="1:14" hidden="1">
      <c r="A723" s="66" t="s">
        <v>7102</v>
      </c>
      <c r="B723" s="66" t="s">
        <v>7103</v>
      </c>
      <c r="C723" s="66" t="s">
        <v>7119</v>
      </c>
      <c r="D723" s="66">
        <v>2030</v>
      </c>
      <c r="E723" s="66" t="s">
        <v>7123</v>
      </c>
      <c r="F723" s="66">
        <v>1.2142857140000001</v>
      </c>
      <c r="G723" s="66">
        <v>5.5185778999999997E-2</v>
      </c>
      <c r="H723" s="66">
        <v>25</v>
      </c>
      <c r="I723" s="66">
        <v>0</v>
      </c>
      <c r="J723" s="66">
        <v>333</v>
      </c>
      <c r="K723" s="66">
        <v>214.30070919999901</v>
      </c>
      <c r="L723" s="66">
        <v>15.55976018</v>
      </c>
      <c r="M723" s="66">
        <v>0.52749805799999905</v>
      </c>
    </row>
    <row r="724" spans="1:14" hidden="1">
      <c r="A724" s="66" t="s">
        <v>7102</v>
      </c>
      <c r="B724" s="66" t="s">
        <v>7103</v>
      </c>
      <c r="C724" s="66" t="s">
        <v>7119</v>
      </c>
      <c r="D724" s="66">
        <v>2035</v>
      </c>
      <c r="E724" s="66" t="s">
        <v>7123</v>
      </c>
      <c r="F724" s="66">
        <v>1.0685714289999999</v>
      </c>
      <c r="G724" s="66">
        <v>4.1864911999999997E-2</v>
      </c>
      <c r="H724" s="66">
        <v>22</v>
      </c>
      <c r="I724" s="66">
        <v>0</v>
      </c>
      <c r="J724" s="66">
        <v>295</v>
      </c>
      <c r="K724" s="66">
        <v>188.62845809999999</v>
      </c>
      <c r="L724" s="66">
        <v>13.69691897</v>
      </c>
      <c r="M724" s="66">
        <v>0.44421121099999999</v>
      </c>
    </row>
    <row r="725" spans="1:14" hidden="1">
      <c r="A725" s="66" t="s">
        <v>7102</v>
      </c>
      <c r="B725" s="66" t="s">
        <v>7103</v>
      </c>
      <c r="C725" s="66" t="s">
        <v>7119</v>
      </c>
      <c r="D725" s="66">
        <v>2040</v>
      </c>
      <c r="E725" s="66" t="s">
        <v>7123</v>
      </c>
      <c r="F725" s="66">
        <v>1.02</v>
      </c>
      <c r="G725" s="66">
        <v>4.7573929000000001E-2</v>
      </c>
      <c r="H725" s="66">
        <v>21</v>
      </c>
      <c r="I725" s="66">
        <v>0</v>
      </c>
      <c r="J725" s="66">
        <v>277</v>
      </c>
      <c r="K725" s="66">
        <v>180.07052519999999</v>
      </c>
      <c r="L725" s="66">
        <v>13.07592133</v>
      </c>
      <c r="M725" s="66">
        <v>0.41842720899999902</v>
      </c>
    </row>
    <row r="726" spans="1:14" hidden="1">
      <c r="A726" s="66" t="s">
        <v>7102</v>
      </c>
      <c r="B726" s="66" t="s">
        <v>7103</v>
      </c>
      <c r="C726" s="66" t="s">
        <v>7119</v>
      </c>
      <c r="D726" s="66">
        <v>2045</v>
      </c>
      <c r="E726" s="66" t="s">
        <v>7123</v>
      </c>
      <c r="F726" s="66">
        <v>1.02</v>
      </c>
      <c r="G726" s="66">
        <v>4.7732542000000003E-2</v>
      </c>
      <c r="H726" s="66">
        <v>21</v>
      </c>
      <c r="I726" s="66">
        <v>0</v>
      </c>
      <c r="J726" s="66">
        <v>272</v>
      </c>
      <c r="K726" s="66">
        <v>180.0767132</v>
      </c>
      <c r="L726" s="66">
        <v>13.07653281</v>
      </c>
      <c r="M726" s="66">
        <v>0.416776227</v>
      </c>
    </row>
    <row r="727" spans="1:14" hidden="1">
      <c r="A727" s="66" t="s">
        <v>7102</v>
      </c>
      <c r="B727" s="66" t="s">
        <v>7103</v>
      </c>
      <c r="C727" s="66" t="s">
        <v>7119</v>
      </c>
      <c r="D727" s="66">
        <v>2050</v>
      </c>
      <c r="E727" s="66" t="s">
        <v>7123</v>
      </c>
      <c r="F727" s="66">
        <v>1.02</v>
      </c>
      <c r="G727" s="66">
        <v>5.3282945999999998E-2</v>
      </c>
      <c r="H727" s="66">
        <v>21</v>
      </c>
      <c r="I727" s="66">
        <v>0</v>
      </c>
      <c r="J727" s="66">
        <v>270</v>
      </c>
      <c r="K727" s="66">
        <v>180.07909380000001</v>
      </c>
      <c r="L727" s="66">
        <v>13.07676805</v>
      </c>
      <c r="M727" s="66">
        <v>0.41627518299999999</v>
      </c>
    </row>
    <row r="728" spans="1:14" hidden="1">
      <c r="A728" s="66" t="s">
        <v>7102</v>
      </c>
      <c r="B728" s="66" t="s">
        <v>7103</v>
      </c>
      <c r="C728" s="66" t="s">
        <v>7120</v>
      </c>
      <c r="D728" s="66">
        <v>2000</v>
      </c>
      <c r="E728" s="66" t="s">
        <v>7123</v>
      </c>
      <c r="F728" s="66">
        <v>1.63</v>
      </c>
      <c r="G728" s="66">
        <v>0.17599999999999999</v>
      </c>
      <c r="H728" s="66">
        <v>63</v>
      </c>
      <c r="I728" s="66">
        <v>0</v>
      </c>
      <c r="J728" s="66">
        <v>331</v>
      </c>
      <c r="K728" s="66">
        <v>505.91631960000001</v>
      </c>
      <c r="L728" s="66">
        <v>37.345275340000001</v>
      </c>
      <c r="M728" s="66">
        <v>21.992608350000001</v>
      </c>
    </row>
    <row r="729" spans="1:14" hidden="1">
      <c r="A729" s="66" t="s">
        <v>7102</v>
      </c>
      <c r="B729" s="66" t="s">
        <v>7103</v>
      </c>
      <c r="C729" s="66" t="s">
        <v>7120</v>
      </c>
      <c r="D729" s="66">
        <v>2005</v>
      </c>
      <c r="E729" s="66" t="s">
        <v>7123</v>
      </c>
      <c r="F729" s="66">
        <v>1.68</v>
      </c>
      <c r="G729" s="66">
        <v>0.1235</v>
      </c>
      <c r="H729" s="66">
        <v>69</v>
      </c>
      <c r="I729" s="66">
        <v>0</v>
      </c>
      <c r="J729" s="66">
        <v>360</v>
      </c>
      <c r="K729" s="66">
        <v>580.43924829999901</v>
      </c>
      <c r="L729" s="66">
        <v>41.333507619999999</v>
      </c>
      <c r="M729" s="66">
        <v>12.480016129999999</v>
      </c>
    </row>
    <row r="730" spans="1:14" hidden="1">
      <c r="A730" s="66" t="s">
        <v>7102</v>
      </c>
      <c r="B730" s="66" t="s">
        <v>7103</v>
      </c>
      <c r="C730" s="66" t="s">
        <v>7120</v>
      </c>
      <c r="D730" s="66">
        <v>2010</v>
      </c>
      <c r="E730" s="66" t="s">
        <v>7123</v>
      </c>
      <c r="F730" s="66">
        <v>1.31</v>
      </c>
      <c r="G730" s="66">
        <v>0.04</v>
      </c>
      <c r="H730" s="66">
        <v>57</v>
      </c>
      <c r="I730" s="66">
        <v>0</v>
      </c>
      <c r="J730" s="66">
        <v>310</v>
      </c>
      <c r="K730" s="66">
        <v>478.09102560000002</v>
      </c>
      <c r="L730" s="66">
        <v>33.683499679999997</v>
      </c>
      <c r="M730" s="66">
        <v>6.4788386179999904</v>
      </c>
    </row>
    <row r="731" spans="1:14">
      <c r="A731" s="66" t="s">
        <v>7102</v>
      </c>
      <c r="B731" s="66" t="s">
        <v>7103</v>
      </c>
      <c r="C731" s="66" t="s">
        <v>7120</v>
      </c>
      <c r="D731" s="66">
        <v>2015</v>
      </c>
      <c r="E731" s="66" t="s">
        <v>7123</v>
      </c>
      <c r="F731" s="66">
        <v>0.88400000000000001</v>
      </c>
      <c r="G731" s="66">
        <v>2.8225525000000001E-2</v>
      </c>
      <c r="H731" s="66">
        <v>40</v>
      </c>
      <c r="I731" s="66">
        <v>0</v>
      </c>
      <c r="J731" s="66">
        <v>228</v>
      </c>
      <c r="K731" s="66">
        <v>332.02038229999999</v>
      </c>
      <c r="L731" s="66">
        <v>23.476749819999998</v>
      </c>
      <c r="M731" s="66">
        <v>2.43382597</v>
      </c>
      <c r="N731" s="66" t="s">
        <v>7137</v>
      </c>
    </row>
    <row r="732" spans="1:14">
      <c r="A732" s="66" t="s">
        <v>7102</v>
      </c>
      <c r="B732" s="66" t="s">
        <v>7103</v>
      </c>
      <c r="C732" s="66" t="s">
        <v>7120</v>
      </c>
      <c r="D732" s="66">
        <v>2020</v>
      </c>
      <c r="E732" s="66" t="s">
        <v>7123</v>
      </c>
      <c r="F732" s="66">
        <v>0.81769999999999998</v>
      </c>
      <c r="G732" s="66">
        <v>4.2354406999999997E-2</v>
      </c>
      <c r="H732" s="66">
        <v>37</v>
      </c>
      <c r="I732" s="66">
        <v>0</v>
      </c>
      <c r="J732" s="66">
        <v>217</v>
      </c>
      <c r="K732" s="66">
        <v>303.08587230000001</v>
      </c>
      <c r="L732" s="66">
        <v>21.585149869999999</v>
      </c>
      <c r="M732" s="66">
        <v>0.99907838699999996</v>
      </c>
      <c r="N732" s="66" t="s">
        <v>7137</v>
      </c>
    </row>
    <row r="733" spans="1:14">
      <c r="A733" s="66" t="s">
        <v>7102</v>
      </c>
      <c r="B733" s="66" t="s">
        <v>7103</v>
      </c>
      <c r="C733" s="66" t="s">
        <v>7120</v>
      </c>
      <c r="D733" s="66">
        <v>2025</v>
      </c>
      <c r="E733" s="66" t="s">
        <v>7123</v>
      </c>
      <c r="F733" s="66">
        <v>0.77349999999999997</v>
      </c>
      <c r="G733" s="66">
        <v>2.3810728E-2</v>
      </c>
      <c r="H733" s="66">
        <v>35</v>
      </c>
      <c r="I733" s="66">
        <v>0</v>
      </c>
      <c r="J733" s="66">
        <v>204</v>
      </c>
      <c r="K733" s="66">
        <v>285.25213489999999</v>
      </c>
      <c r="L733" s="66">
        <v>20.370947900000001</v>
      </c>
      <c r="M733" s="66">
        <v>0.46000307299999998</v>
      </c>
      <c r="N733" s="66" t="s">
        <v>7137</v>
      </c>
    </row>
    <row r="734" spans="1:14">
      <c r="A734" s="66" t="s">
        <v>7102</v>
      </c>
      <c r="B734" s="66" t="s">
        <v>7103</v>
      </c>
      <c r="C734" s="66" t="s">
        <v>7120</v>
      </c>
      <c r="D734" s="66">
        <v>2030</v>
      </c>
      <c r="E734" s="66" t="s">
        <v>7123</v>
      </c>
      <c r="F734" s="66">
        <v>0.75139999999999996</v>
      </c>
      <c r="G734" s="66">
        <v>3.3623671000000001E-2</v>
      </c>
      <c r="H734" s="66">
        <v>34</v>
      </c>
      <c r="I734" s="66">
        <v>0</v>
      </c>
      <c r="J734" s="66">
        <v>196</v>
      </c>
      <c r="K734" s="66">
        <v>276.5623296</v>
      </c>
      <c r="L734" s="66">
        <v>19.771219630000001</v>
      </c>
      <c r="M734" s="66">
        <v>0.282274945</v>
      </c>
      <c r="N734" s="66" t="s">
        <v>7137</v>
      </c>
    </row>
    <row r="735" spans="1:14">
      <c r="A735" s="66" t="s">
        <v>7102</v>
      </c>
      <c r="B735" s="66" t="s">
        <v>7103</v>
      </c>
      <c r="C735" s="66" t="s">
        <v>7120</v>
      </c>
      <c r="D735" s="66">
        <v>2035</v>
      </c>
      <c r="E735" s="66" t="s">
        <v>7123</v>
      </c>
      <c r="F735" s="66">
        <v>0.70720000000000005</v>
      </c>
      <c r="G735" s="66">
        <v>2.943871E-2</v>
      </c>
      <c r="H735" s="66">
        <v>32</v>
      </c>
      <c r="I735" s="66">
        <v>0</v>
      </c>
      <c r="J735" s="66">
        <v>189</v>
      </c>
      <c r="K735" s="66">
        <v>260.09885550000001</v>
      </c>
      <c r="L735" s="66">
        <v>18.60180107</v>
      </c>
      <c r="M735" s="66">
        <v>0.21709705199999901</v>
      </c>
      <c r="N735" s="66" t="s">
        <v>7137</v>
      </c>
    </row>
    <row r="736" spans="1:14">
      <c r="A736" s="66" t="s">
        <v>7102</v>
      </c>
      <c r="B736" s="66" t="s">
        <v>7103</v>
      </c>
      <c r="C736" s="66" t="s">
        <v>7120</v>
      </c>
      <c r="D736" s="66">
        <v>2040</v>
      </c>
      <c r="E736" s="66" t="s">
        <v>7123</v>
      </c>
      <c r="F736" s="66">
        <v>0.68510000000000004</v>
      </c>
      <c r="G736" s="66">
        <v>3.2036311999999997E-2</v>
      </c>
      <c r="H736" s="66">
        <v>31</v>
      </c>
      <c r="I736" s="66">
        <v>0</v>
      </c>
      <c r="J736" s="66">
        <v>182</v>
      </c>
      <c r="K736" s="66">
        <v>251.89809849999901</v>
      </c>
      <c r="L736" s="66">
        <v>18.018107910000001</v>
      </c>
      <c r="M736" s="66">
        <v>0.19777077899999901</v>
      </c>
      <c r="N736" s="66" t="s">
        <v>7137</v>
      </c>
    </row>
    <row r="737" spans="1:14">
      <c r="A737" s="66" t="s">
        <v>7102</v>
      </c>
      <c r="B737" s="66" t="s">
        <v>7103</v>
      </c>
      <c r="C737" s="66" t="s">
        <v>7120</v>
      </c>
      <c r="D737" s="66">
        <v>2045</v>
      </c>
      <c r="E737" s="66" t="s">
        <v>7123</v>
      </c>
      <c r="F737" s="66">
        <v>0.64090000000000003</v>
      </c>
      <c r="G737" s="66">
        <v>2.6841166E-2</v>
      </c>
      <c r="H737" s="66">
        <v>29</v>
      </c>
      <c r="I737" s="66">
        <v>0</v>
      </c>
      <c r="J737" s="66">
        <v>167</v>
      </c>
      <c r="K737" s="66">
        <v>235.62046099999901</v>
      </c>
      <c r="L737" s="66">
        <v>16.854790349999998</v>
      </c>
      <c r="M737" s="66">
        <v>0.18139625300000001</v>
      </c>
      <c r="N737" s="66" t="s">
        <v>7137</v>
      </c>
    </row>
    <row r="738" spans="1:14">
      <c r="A738" s="66" t="s">
        <v>7102</v>
      </c>
      <c r="B738" s="66" t="s">
        <v>7103</v>
      </c>
      <c r="C738" s="66" t="s">
        <v>7120</v>
      </c>
      <c r="D738" s="66">
        <v>2050</v>
      </c>
      <c r="E738" s="66" t="s">
        <v>7123</v>
      </c>
      <c r="F738" s="66">
        <v>0.61880000000000002</v>
      </c>
      <c r="G738" s="66">
        <v>2.8572921000000001E-2</v>
      </c>
      <c r="H738" s="66">
        <v>28</v>
      </c>
      <c r="I738" s="66">
        <v>0</v>
      </c>
      <c r="J738" s="66">
        <v>165</v>
      </c>
      <c r="K738" s="66">
        <v>227.4859056</v>
      </c>
      <c r="L738" s="66">
        <v>16.273271609999998</v>
      </c>
      <c r="M738" s="66">
        <v>0.174013678</v>
      </c>
      <c r="N738" s="66" t="s">
        <v>7137</v>
      </c>
    </row>
    <row r="739" spans="1:14" hidden="1">
      <c r="A739" s="66" t="s">
        <v>7102</v>
      </c>
      <c r="B739" s="66" t="s">
        <v>7103</v>
      </c>
      <c r="C739" s="66" t="s">
        <v>7121</v>
      </c>
      <c r="D739" s="66">
        <v>2000</v>
      </c>
      <c r="E739" s="66" t="s">
        <v>7123</v>
      </c>
      <c r="F739" s="66">
        <v>0.80469999999999997</v>
      </c>
      <c r="G739" s="66">
        <v>3.8335101000000003E-2</v>
      </c>
      <c r="H739" s="66">
        <v>76</v>
      </c>
      <c r="I739" s="66">
        <v>0</v>
      </c>
      <c r="J739" s="66">
        <v>794.17</v>
      </c>
      <c r="K739" s="66">
        <v>795.6734778</v>
      </c>
      <c r="L739" s="66">
        <v>58.512734199999997</v>
      </c>
      <c r="M739" s="66">
        <v>21.060551929999999</v>
      </c>
    </row>
    <row r="740" spans="1:14" hidden="1">
      <c r="A740" s="66" t="s">
        <v>7102</v>
      </c>
      <c r="B740" s="66" t="s">
        <v>7103</v>
      </c>
      <c r="C740" s="66" t="s">
        <v>7121</v>
      </c>
      <c r="D740" s="66">
        <v>2005</v>
      </c>
      <c r="E740" s="66" t="s">
        <v>7123</v>
      </c>
      <c r="F740" s="66">
        <v>0.86929999999999996</v>
      </c>
      <c r="G740" s="66">
        <v>4.6302074999999998E-2</v>
      </c>
      <c r="H740" s="66">
        <v>78</v>
      </c>
      <c r="I740" s="66">
        <v>0</v>
      </c>
      <c r="J740" s="66">
        <v>770.5</v>
      </c>
      <c r="K740" s="66">
        <v>725.22287310000002</v>
      </c>
      <c r="L740" s="66">
        <v>53.408445299999997</v>
      </c>
      <c r="M740" s="66">
        <v>17.350451769999999</v>
      </c>
    </row>
    <row r="741" spans="1:14" hidden="1">
      <c r="A741" s="66" t="s">
        <v>7102</v>
      </c>
      <c r="B741" s="66" t="s">
        <v>7103</v>
      </c>
      <c r="C741" s="66" t="s">
        <v>7121</v>
      </c>
      <c r="D741" s="66">
        <v>2010</v>
      </c>
      <c r="E741" s="66" t="s">
        <v>7123</v>
      </c>
      <c r="F741" s="66">
        <v>0.90920000000000001</v>
      </c>
      <c r="G741" s="66">
        <v>0.14305153000000001</v>
      </c>
      <c r="H741" s="66">
        <v>76</v>
      </c>
      <c r="I741" s="66">
        <v>0</v>
      </c>
      <c r="J741" s="66">
        <v>725.48</v>
      </c>
      <c r="K741" s="66">
        <v>676.20409459999996</v>
      </c>
      <c r="L741" s="66">
        <v>49.342043259999997</v>
      </c>
      <c r="M741" s="66">
        <v>6.3816488089999996</v>
      </c>
    </row>
    <row r="742" spans="1:14" hidden="1">
      <c r="A742" s="66" t="s">
        <v>7102</v>
      </c>
      <c r="B742" s="66" t="s">
        <v>7103</v>
      </c>
      <c r="C742" s="66" t="s">
        <v>7121</v>
      </c>
      <c r="D742" s="66">
        <v>2015</v>
      </c>
      <c r="E742" s="66" t="s">
        <v>7123</v>
      </c>
      <c r="F742" s="66">
        <v>1.73</v>
      </c>
      <c r="G742" s="66">
        <v>0.154591383</v>
      </c>
      <c r="H742" s="66">
        <v>78</v>
      </c>
      <c r="I742" s="66">
        <v>0</v>
      </c>
      <c r="J742" s="66">
        <v>728.66</v>
      </c>
      <c r="K742" s="66">
        <v>680.50493519999998</v>
      </c>
      <c r="L742" s="66">
        <v>47.076365699999997</v>
      </c>
      <c r="M742" s="66">
        <v>2.267633467</v>
      </c>
    </row>
    <row r="743" spans="1:14" hidden="1">
      <c r="A743" s="66" t="s">
        <v>7102</v>
      </c>
      <c r="B743" s="66" t="s">
        <v>7103</v>
      </c>
      <c r="C743" s="66" t="s">
        <v>7121</v>
      </c>
      <c r="D743" s="66">
        <v>2020</v>
      </c>
      <c r="E743" s="66" t="s">
        <v>7123</v>
      </c>
      <c r="F743" s="66">
        <v>1.7743589740000001</v>
      </c>
      <c r="G743" s="66">
        <v>9.1122230999999998E-2</v>
      </c>
      <c r="H743" s="66">
        <v>80</v>
      </c>
      <c r="I743" s="66">
        <v>0</v>
      </c>
      <c r="J743" s="66">
        <v>747.65</v>
      </c>
      <c r="K743" s="66">
        <v>671.79537449999998</v>
      </c>
      <c r="L743" s="66">
        <v>44.147768620000001</v>
      </c>
      <c r="M743" s="66">
        <v>1.035538589</v>
      </c>
    </row>
    <row r="744" spans="1:14" hidden="1">
      <c r="A744" s="66" t="s">
        <v>7102</v>
      </c>
      <c r="B744" s="66" t="s">
        <v>7103</v>
      </c>
      <c r="C744" s="66" t="s">
        <v>7121</v>
      </c>
      <c r="D744" s="66">
        <v>2025</v>
      </c>
      <c r="E744" s="66" t="s">
        <v>7123</v>
      </c>
      <c r="F744" s="66">
        <v>1.8187179490000001</v>
      </c>
      <c r="G744" s="66">
        <v>0.13455166599999999</v>
      </c>
      <c r="H744" s="66">
        <v>82</v>
      </c>
      <c r="I744" s="66">
        <v>0</v>
      </c>
      <c r="J744" s="66">
        <v>770.97</v>
      </c>
      <c r="K744" s="66">
        <v>647.02696990000004</v>
      </c>
      <c r="L744" s="66">
        <v>41.147391880000001</v>
      </c>
      <c r="M744" s="66">
        <v>0.71082565599999903</v>
      </c>
    </row>
    <row r="745" spans="1:14" hidden="1">
      <c r="A745" s="66" t="s">
        <v>7102</v>
      </c>
      <c r="B745" s="66" t="s">
        <v>7103</v>
      </c>
      <c r="C745" s="66" t="s">
        <v>7121</v>
      </c>
      <c r="D745" s="66">
        <v>2030</v>
      </c>
      <c r="E745" s="66" t="s">
        <v>7123</v>
      </c>
      <c r="F745" s="66">
        <v>1.88525641</v>
      </c>
      <c r="G745" s="66">
        <v>0.108548009</v>
      </c>
      <c r="H745" s="66">
        <v>85</v>
      </c>
      <c r="I745" s="66">
        <v>0</v>
      </c>
      <c r="J745" s="66">
        <v>791.3</v>
      </c>
      <c r="K745" s="66">
        <v>631.93705549999902</v>
      </c>
      <c r="L745" s="66">
        <v>40.101416190000002</v>
      </c>
      <c r="M745" s="66">
        <v>0.635034239</v>
      </c>
    </row>
    <row r="746" spans="1:14" hidden="1">
      <c r="A746" s="66" t="s">
        <v>7102</v>
      </c>
      <c r="B746" s="66" t="s">
        <v>7103</v>
      </c>
      <c r="C746" s="66" t="s">
        <v>7121</v>
      </c>
      <c r="D746" s="66">
        <v>2035</v>
      </c>
      <c r="E746" s="66" t="s">
        <v>7123</v>
      </c>
      <c r="F746" s="66">
        <v>1.9074358969999901</v>
      </c>
      <c r="G746" s="66">
        <v>0.105578981</v>
      </c>
      <c r="H746" s="66">
        <v>86</v>
      </c>
      <c r="I746" s="66">
        <v>0</v>
      </c>
      <c r="J746" s="66">
        <v>807.21</v>
      </c>
      <c r="K746" s="66">
        <v>618.10967259999995</v>
      </c>
      <c r="L746" s="66">
        <v>39.302395830000002</v>
      </c>
      <c r="M746" s="66">
        <v>0.61804707699999994</v>
      </c>
    </row>
    <row r="747" spans="1:14" hidden="1">
      <c r="A747" s="66" t="s">
        <v>7102</v>
      </c>
      <c r="B747" s="66" t="s">
        <v>7103</v>
      </c>
      <c r="C747" s="66" t="s">
        <v>7121</v>
      </c>
      <c r="D747" s="66">
        <v>2040</v>
      </c>
      <c r="E747" s="66" t="s">
        <v>7123</v>
      </c>
      <c r="F747" s="66">
        <v>1.9739743590000001</v>
      </c>
      <c r="G747" s="66">
        <v>0.11347212800000001</v>
      </c>
      <c r="H747" s="66">
        <v>89</v>
      </c>
      <c r="I747" s="66">
        <v>0</v>
      </c>
      <c r="J747" s="66">
        <v>826.32</v>
      </c>
      <c r="K747" s="66">
        <v>631.189506399999</v>
      </c>
      <c r="L747" s="66">
        <v>40.290815739999999</v>
      </c>
      <c r="M747" s="66">
        <v>0.632611645</v>
      </c>
    </row>
    <row r="748" spans="1:14" hidden="1">
      <c r="A748" s="66" t="s">
        <v>7102</v>
      </c>
      <c r="B748" s="66" t="s">
        <v>7103</v>
      </c>
      <c r="C748" s="66" t="s">
        <v>7121</v>
      </c>
      <c r="D748" s="66">
        <v>2045</v>
      </c>
      <c r="E748" s="66" t="s">
        <v>7123</v>
      </c>
      <c r="F748" s="66">
        <v>2.0183333330000002</v>
      </c>
      <c r="G748" s="66">
        <v>0.11057552800000001</v>
      </c>
      <c r="H748" s="66">
        <v>91</v>
      </c>
      <c r="I748" s="66">
        <v>0</v>
      </c>
      <c r="J748" s="66">
        <v>843.09</v>
      </c>
      <c r="K748" s="66">
        <v>642.03432859999998</v>
      </c>
      <c r="L748" s="66">
        <v>41.166209780000003</v>
      </c>
      <c r="M748" s="66">
        <v>0.64386770399999904</v>
      </c>
    </row>
    <row r="749" spans="1:14" hidden="1">
      <c r="A749" s="66" t="s">
        <v>7102</v>
      </c>
      <c r="B749" s="66" t="s">
        <v>7103</v>
      </c>
      <c r="C749" s="66" t="s">
        <v>7121</v>
      </c>
      <c r="D749" s="66">
        <v>2050</v>
      </c>
      <c r="E749" s="66" t="s">
        <v>7123</v>
      </c>
      <c r="F749" s="66">
        <v>2.0626923079999999</v>
      </c>
      <c r="G749" s="66">
        <v>0.115282421</v>
      </c>
      <c r="H749" s="66">
        <v>93</v>
      </c>
      <c r="I749" s="66">
        <v>0</v>
      </c>
      <c r="J749" s="66">
        <v>857.98</v>
      </c>
      <c r="K749" s="66">
        <v>654.83164810000005</v>
      </c>
      <c r="L749" s="66">
        <v>42.170289869999998</v>
      </c>
      <c r="M749" s="66">
        <v>0.65817510899999998</v>
      </c>
    </row>
    <row r="750" spans="1:14" hidden="1">
      <c r="A750" s="66" t="s">
        <v>7102</v>
      </c>
      <c r="B750" s="66" t="s">
        <v>7103</v>
      </c>
      <c r="C750" s="66" t="s">
        <v>7104</v>
      </c>
      <c r="D750" s="66">
        <v>2000</v>
      </c>
      <c r="E750" s="66" t="s">
        <v>7124</v>
      </c>
      <c r="F750" s="66">
        <v>0</v>
      </c>
      <c r="G750" s="66">
        <v>0</v>
      </c>
      <c r="H750" s="66">
        <v>0</v>
      </c>
      <c r="I750" s="66">
        <v>132</v>
      </c>
      <c r="J750" s="66">
        <v>0</v>
      </c>
      <c r="K750" s="66">
        <v>21</v>
      </c>
      <c r="L750" s="66">
        <v>1.5552600000000001</v>
      </c>
      <c r="M750" s="66">
        <v>0.93291798400000003</v>
      </c>
    </row>
    <row r="751" spans="1:14" hidden="1">
      <c r="A751" s="66" t="s">
        <v>7102</v>
      </c>
      <c r="B751" s="66" t="s">
        <v>7103</v>
      </c>
      <c r="C751" s="66" t="s">
        <v>7104</v>
      </c>
      <c r="D751" s="66">
        <v>2005</v>
      </c>
      <c r="E751" s="66" t="s">
        <v>7124</v>
      </c>
      <c r="F751" s="66">
        <v>0</v>
      </c>
      <c r="G751" s="66">
        <v>0</v>
      </c>
      <c r="H751" s="66">
        <v>0</v>
      </c>
      <c r="I751" s="66">
        <v>141</v>
      </c>
      <c r="J751" s="66">
        <v>0</v>
      </c>
      <c r="K751" s="66">
        <v>20</v>
      </c>
      <c r="L751" s="66">
        <v>1.4812000000000001</v>
      </c>
      <c r="M751" s="66">
        <v>0.88849331799999998</v>
      </c>
    </row>
    <row r="752" spans="1:14" hidden="1">
      <c r="A752" s="66" t="s">
        <v>7102</v>
      </c>
      <c r="B752" s="66" t="s">
        <v>7103</v>
      </c>
      <c r="C752" s="66" t="s">
        <v>7104</v>
      </c>
      <c r="D752" s="66">
        <v>2010</v>
      </c>
      <c r="E752" s="66" t="s">
        <v>7124</v>
      </c>
      <c r="F752" s="66">
        <v>0</v>
      </c>
      <c r="G752" s="66">
        <v>0</v>
      </c>
      <c r="H752" s="66">
        <v>0</v>
      </c>
      <c r="I752" s="66">
        <v>141</v>
      </c>
      <c r="J752" s="66">
        <v>0</v>
      </c>
      <c r="K752" s="66">
        <v>16</v>
      </c>
      <c r="L752" s="66">
        <v>1.18496</v>
      </c>
      <c r="M752" s="66">
        <v>0.71079465399999997</v>
      </c>
    </row>
    <row r="753" spans="1:13" hidden="1">
      <c r="A753" s="66" t="s">
        <v>7102</v>
      </c>
      <c r="B753" s="66" t="s">
        <v>7103</v>
      </c>
      <c r="C753" s="66" t="s">
        <v>7104</v>
      </c>
      <c r="D753" s="66">
        <v>2015</v>
      </c>
      <c r="E753" s="66" t="s">
        <v>7124</v>
      </c>
      <c r="F753" s="66">
        <v>0</v>
      </c>
      <c r="G753" s="66">
        <v>0</v>
      </c>
      <c r="H753" s="66">
        <v>0</v>
      </c>
      <c r="I753" s="66">
        <v>154</v>
      </c>
      <c r="J753" s="66">
        <v>0</v>
      </c>
      <c r="K753" s="66">
        <v>17.475177299999999</v>
      </c>
      <c r="L753" s="66">
        <v>1.294211631</v>
      </c>
      <c r="M753" s="66">
        <v>0.77632891299999995</v>
      </c>
    </row>
    <row r="754" spans="1:13" hidden="1">
      <c r="A754" s="66" t="s">
        <v>7102</v>
      </c>
      <c r="B754" s="66" t="s">
        <v>7103</v>
      </c>
      <c r="C754" s="66" t="s">
        <v>7104</v>
      </c>
      <c r="D754" s="66">
        <v>2020</v>
      </c>
      <c r="E754" s="66" t="s">
        <v>7124</v>
      </c>
      <c r="F754" s="66">
        <v>0</v>
      </c>
      <c r="G754" s="66">
        <v>0</v>
      </c>
      <c r="H754" s="66">
        <v>0</v>
      </c>
      <c r="I754" s="66">
        <v>167</v>
      </c>
      <c r="J754" s="66">
        <v>0</v>
      </c>
      <c r="K754" s="66">
        <v>18.950354610000002</v>
      </c>
      <c r="L754" s="66">
        <v>1.4034632619999901</v>
      </c>
      <c r="M754" s="66">
        <v>0.84186317200000005</v>
      </c>
    </row>
    <row r="755" spans="1:13" hidden="1">
      <c r="A755" s="66" t="s">
        <v>7102</v>
      </c>
      <c r="B755" s="66" t="s">
        <v>7103</v>
      </c>
      <c r="C755" s="66" t="s">
        <v>7104</v>
      </c>
      <c r="D755" s="66">
        <v>2025</v>
      </c>
      <c r="E755" s="66" t="s">
        <v>7124</v>
      </c>
      <c r="F755" s="66">
        <v>0</v>
      </c>
      <c r="G755" s="66">
        <v>0</v>
      </c>
      <c r="H755" s="66">
        <v>0</v>
      </c>
      <c r="I755" s="66">
        <v>187</v>
      </c>
      <c r="J755" s="66">
        <v>0</v>
      </c>
      <c r="K755" s="66">
        <v>21.219858160000001</v>
      </c>
      <c r="L755" s="66">
        <v>1.571542695</v>
      </c>
      <c r="M755" s="66">
        <v>0.94268510900000002</v>
      </c>
    </row>
    <row r="756" spans="1:13" hidden="1">
      <c r="A756" s="66" t="s">
        <v>7102</v>
      </c>
      <c r="B756" s="66" t="s">
        <v>7103</v>
      </c>
      <c r="C756" s="66" t="s">
        <v>7104</v>
      </c>
      <c r="D756" s="66">
        <v>2030</v>
      </c>
      <c r="E756" s="66" t="s">
        <v>7124</v>
      </c>
      <c r="F756" s="66">
        <v>0</v>
      </c>
      <c r="G756" s="66">
        <v>0</v>
      </c>
      <c r="H756" s="66">
        <v>0</v>
      </c>
      <c r="I756" s="66">
        <v>211</v>
      </c>
      <c r="J756" s="66">
        <v>0</v>
      </c>
      <c r="K756" s="66">
        <v>23.943262409999999</v>
      </c>
      <c r="L756" s="66">
        <v>1.7732380139999999</v>
      </c>
      <c r="M756" s="66">
        <v>1.0636714329999899</v>
      </c>
    </row>
    <row r="757" spans="1:13" hidden="1">
      <c r="A757" s="66" t="s">
        <v>7102</v>
      </c>
      <c r="B757" s="66" t="s">
        <v>7103</v>
      </c>
      <c r="C757" s="66" t="s">
        <v>7104</v>
      </c>
      <c r="D757" s="66">
        <v>2035</v>
      </c>
      <c r="E757" s="66" t="s">
        <v>7124</v>
      </c>
      <c r="F757" s="66">
        <v>0</v>
      </c>
      <c r="G757" s="66">
        <v>0</v>
      </c>
      <c r="H757" s="66">
        <v>0</v>
      </c>
      <c r="I757" s="66">
        <v>238</v>
      </c>
      <c r="J757" s="66">
        <v>0</v>
      </c>
      <c r="K757" s="66">
        <v>27.007092199999999</v>
      </c>
      <c r="L757" s="66">
        <v>2.0001452479999999</v>
      </c>
      <c r="M757" s="66">
        <v>1.199781048</v>
      </c>
    </row>
    <row r="758" spans="1:13" hidden="1">
      <c r="A758" s="66" t="s">
        <v>7102</v>
      </c>
      <c r="B758" s="66" t="s">
        <v>7103</v>
      </c>
      <c r="C758" s="66" t="s">
        <v>7104</v>
      </c>
      <c r="D758" s="66">
        <v>2040</v>
      </c>
      <c r="E758" s="66" t="s">
        <v>7124</v>
      </c>
      <c r="F758" s="66">
        <v>0</v>
      </c>
      <c r="G758" s="66">
        <v>0</v>
      </c>
      <c r="H758" s="66">
        <v>0</v>
      </c>
      <c r="I758" s="66">
        <v>266</v>
      </c>
      <c r="J758" s="66">
        <v>0</v>
      </c>
      <c r="K758" s="66">
        <v>30.18439716</v>
      </c>
      <c r="L758" s="66">
        <v>2.2354564539999999</v>
      </c>
      <c r="M758" s="66">
        <v>1.3409317590000001</v>
      </c>
    </row>
    <row r="759" spans="1:13" hidden="1">
      <c r="A759" s="66" t="s">
        <v>7102</v>
      </c>
      <c r="B759" s="66" t="s">
        <v>7103</v>
      </c>
      <c r="C759" s="66" t="s">
        <v>7104</v>
      </c>
      <c r="D759" s="66">
        <v>2045</v>
      </c>
      <c r="E759" s="66" t="s">
        <v>7124</v>
      </c>
      <c r="F759" s="66">
        <v>0</v>
      </c>
      <c r="G759" s="66">
        <v>0</v>
      </c>
      <c r="H759" s="66">
        <v>0</v>
      </c>
      <c r="I759" s="66">
        <v>296</v>
      </c>
      <c r="J759" s="66">
        <v>0</v>
      </c>
      <c r="K759" s="66">
        <v>33.58865248</v>
      </c>
      <c r="L759" s="66">
        <v>2.4875756029999998</v>
      </c>
      <c r="M759" s="66">
        <v>1.4921646639999999</v>
      </c>
    </row>
    <row r="760" spans="1:13" hidden="1">
      <c r="A760" s="66" t="s">
        <v>7102</v>
      </c>
      <c r="B760" s="66" t="s">
        <v>7103</v>
      </c>
      <c r="C760" s="66" t="s">
        <v>7104</v>
      </c>
      <c r="D760" s="66">
        <v>2050</v>
      </c>
      <c r="E760" s="66" t="s">
        <v>7124</v>
      </c>
      <c r="F760" s="66">
        <v>0</v>
      </c>
      <c r="G760" s="66">
        <v>0</v>
      </c>
      <c r="H760" s="66">
        <v>0</v>
      </c>
      <c r="I760" s="66">
        <v>324</v>
      </c>
      <c r="J760" s="66">
        <v>0</v>
      </c>
      <c r="K760" s="66">
        <v>36.765957450000002</v>
      </c>
      <c r="L760" s="66">
        <v>2.7228868089999998</v>
      </c>
      <c r="M760" s="66">
        <v>1.6333153759999901</v>
      </c>
    </row>
    <row r="761" spans="1:13" hidden="1">
      <c r="A761" s="66" t="s">
        <v>7102</v>
      </c>
      <c r="B761" s="66" t="s">
        <v>7103</v>
      </c>
      <c r="C761" s="66" t="s">
        <v>7106</v>
      </c>
      <c r="D761" s="66">
        <v>2000</v>
      </c>
      <c r="E761" s="66" t="s">
        <v>7124</v>
      </c>
      <c r="F761" s="66">
        <v>0</v>
      </c>
      <c r="G761" s="66">
        <v>0</v>
      </c>
      <c r="H761" s="66">
        <v>0</v>
      </c>
      <c r="I761" s="66">
        <v>179</v>
      </c>
      <c r="J761" s="66">
        <v>0</v>
      </c>
      <c r="K761" s="66">
        <v>23</v>
      </c>
      <c r="L761" s="66">
        <v>1.7033799999999999</v>
      </c>
      <c r="M761" s="66">
        <v>1.021767316</v>
      </c>
    </row>
    <row r="762" spans="1:13" hidden="1">
      <c r="A762" s="66" t="s">
        <v>7102</v>
      </c>
      <c r="B762" s="66" t="s">
        <v>7103</v>
      </c>
      <c r="C762" s="66" t="s">
        <v>7106</v>
      </c>
      <c r="D762" s="66">
        <v>2005</v>
      </c>
      <c r="E762" s="66" t="s">
        <v>7124</v>
      </c>
      <c r="F762" s="66">
        <v>0</v>
      </c>
      <c r="G762" s="66">
        <v>0</v>
      </c>
      <c r="H762" s="66">
        <v>0</v>
      </c>
      <c r="I762" s="66">
        <v>242</v>
      </c>
      <c r="J762" s="66">
        <v>0</v>
      </c>
      <c r="K762" s="66">
        <v>28</v>
      </c>
      <c r="L762" s="66">
        <v>2.07366311199999</v>
      </c>
      <c r="M762" s="66">
        <v>1.243890645</v>
      </c>
    </row>
    <row r="763" spans="1:13" hidden="1">
      <c r="A763" s="66" t="s">
        <v>7102</v>
      </c>
      <c r="B763" s="66" t="s">
        <v>7103</v>
      </c>
      <c r="C763" s="66" t="s">
        <v>7106</v>
      </c>
      <c r="D763" s="66">
        <v>2010</v>
      </c>
      <c r="E763" s="66" t="s">
        <v>7124</v>
      </c>
      <c r="F763" s="66">
        <v>0</v>
      </c>
      <c r="G763" s="66">
        <v>0</v>
      </c>
      <c r="H763" s="66">
        <v>0</v>
      </c>
      <c r="I763" s="66">
        <v>291</v>
      </c>
      <c r="J763" s="66">
        <v>0</v>
      </c>
      <c r="K763" s="66">
        <v>37</v>
      </c>
      <c r="L763" s="66">
        <v>2.7293495449999998</v>
      </c>
      <c r="M763" s="66">
        <v>1.643712638</v>
      </c>
    </row>
    <row r="764" spans="1:13" hidden="1">
      <c r="A764" s="66" t="s">
        <v>7102</v>
      </c>
      <c r="B764" s="66" t="s">
        <v>7103</v>
      </c>
      <c r="C764" s="66" t="s">
        <v>7106</v>
      </c>
      <c r="D764" s="66">
        <v>2015</v>
      </c>
      <c r="E764" s="66" t="s">
        <v>7124</v>
      </c>
      <c r="F764" s="66">
        <v>0</v>
      </c>
      <c r="G764" s="66">
        <v>0</v>
      </c>
      <c r="H764" s="66">
        <v>0</v>
      </c>
      <c r="I764" s="66">
        <v>351</v>
      </c>
      <c r="J764" s="66">
        <v>0</v>
      </c>
      <c r="K764" s="66">
        <v>44.62886598</v>
      </c>
      <c r="L764" s="66">
        <v>3.2921020289999898</v>
      </c>
      <c r="M764" s="66">
        <v>1.98262246</v>
      </c>
    </row>
    <row r="765" spans="1:13" hidden="1">
      <c r="A765" s="66" t="s">
        <v>7102</v>
      </c>
      <c r="B765" s="66" t="s">
        <v>7103</v>
      </c>
      <c r="C765" s="66" t="s">
        <v>7106</v>
      </c>
      <c r="D765" s="66">
        <v>2020</v>
      </c>
      <c r="E765" s="66" t="s">
        <v>7124</v>
      </c>
      <c r="F765" s="66">
        <v>0</v>
      </c>
      <c r="G765" s="66">
        <v>0</v>
      </c>
      <c r="H765" s="66">
        <v>0</v>
      </c>
      <c r="I765" s="66">
        <v>397</v>
      </c>
      <c r="J765" s="66">
        <v>0</v>
      </c>
      <c r="K765" s="66">
        <v>50.477663229999997</v>
      </c>
      <c r="L765" s="66">
        <v>3.7235456</v>
      </c>
      <c r="M765" s="66">
        <v>2.242453324</v>
      </c>
    </row>
    <row r="766" spans="1:13" hidden="1">
      <c r="A766" s="66" t="s">
        <v>7102</v>
      </c>
      <c r="B766" s="66" t="s">
        <v>7103</v>
      </c>
      <c r="C766" s="66" t="s">
        <v>7106</v>
      </c>
      <c r="D766" s="66">
        <v>2025</v>
      </c>
      <c r="E766" s="66" t="s">
        <v>7124</v>
      </c>
      <c r="F766" s="66">
        <v>0</v>
      </c>
      <c r="G766" s="66">
        <v>0</v>
      </c>
      <c r="H766" s="66">
        <v>0</v>
      </c>
      <c r="I766" s="66">
        <v>462</v>
      </c>
      <c r="J766" s="66">
        <v>0</v>
      </c>
      <c r="K766" s="66">
        <v>58.742268039999999</v>
      </c>
      <c r="L766" s="66">
        <v>4.3331941239999896</v>
      </c>
      <c r="M766" s="66">
        <v>2.6096056320000001</v>
      </c>
    </row>
    <row r="767" spans="1:13" hidden="1">
      <c r="A767" s="66" t="s">
        <v>7102</v>
      </c>
      <c r="B767" s="66" t="s">
        <v>7103</v>
      </c>
      <c r="C767" s="66" t="s">
        <v>7106</v>
      </c>
      <c r="D767" s="66">
        <v>2030</v>
      </c>
      <c r="E767" s="66" t="s">
        <v>7124</v>
      </c>
      <c r="F767" s="66">
        <v>0</v>
      </c>
      <c r="G767" s="66">
        <v>0</v>
      </c>
      <c r="H767" s="66">
        <v>0</v>
      </c>
      <c r="I767" s="66">
        <v>530</v>
      </c>
      <c r="J767" s="66">
        <v>0</v>
      </c>
      <c r="K767" s="66">
        <v>67.388316149999994</v>
      </c>
      <c r="L767" s="66">
        <v>4.9709802720000003</v>
      </c>
      <c r="M767" s="66">
        <v>2.9937034300000001</v>
      </c>
    </row>
    <row r="768" spans="1:13" hidden="1">
      <c r="A768" s="66" t="s">
        <v>7102</v>
      </c>
      <c r="B768" s="66" t="s">
        <v>7103</v>
      </c>
      <c r="C768" s="66" t="s">
        <v>7106</v>
      </c>
      <c r="D768" s="66">
        <v>2035</v>
      </c>
      <c r="E768" s="66" t="s">
        <v>7124</v>
      </c>
      <c r="F768" s="66">
        <v>0</v>
      </c>
      <c r="G768" s="66">
        <v>0</v>
      </c>
      <c r="H768" s="66">
        <v>0</v>
      </c>
      <c r="I768" s="66">
        <v>604</v>
      </c>
      <c r="J768" s="66">
        <v>0</v>
      </c>
      <c r="K768" s="66">
        <v>76.797250860000005</v>
      </c>
      <c r="L768" s="66">
        <v>5.6650416679999998</v>
      </c>
      <c r="M768" s="66">
        <v>3.4116922110000001</v>
      </c>
    </row>
    <row r="769" spans="1:13" hidden="1">
      <c r="A769" s="66" t="s">
        <v>7102</v>
      </c>
      <c r="B769" s="66" t="s">
        <v>7103</v>
      </c>
      <c r="C769" s="66" t="s">
        <v>7106</v>
      </c>
      <c r="D769" s="66">
        <v>2040</v>
      </c>
      <c r="E769" s="66" t="s">
        <v>7124</v>
      </c>
      <c r="F769" s="66">
        <v>0</v>
      </c>
      <c r="G769" s="66">
        <v>0</v>
      </c>
      <c r="H769" s="66">
        <v>0</v>
      </c>
      <c r="I769" s="66">
        <v>678</v>
      </c>
      <c r="J769" s="66">
        <v>0</v>
      </c>
      <c r="K769" s="66">
        <v>86.206185570000002</v>
      </c>
      <c r="L769" s="66">
        <v>6.3591030650000002</v>
      </c>
      <c r="M769" s="66">
        <v>3.8296809919999899</v>
      </c>
    </row>
    <row r="770" spans="1:13" hidden="1">
      <c r="A770" s="66" t="s">
        <v>7102</v>
      </c>
      <c r="B770" s="66" t="s">
        <v>7103</v>
      </c>
      <c r="C770" s="66" t="s">
        <v>7106</v>
      </c>
      <c r="D770" s="66">
        <v>2045</v>
      </c>
      <c r="E770" s="66" t="s">
        <v>7124</v>
      </c>
      <c r="F770" s="66">
        <v>0</v>
      </c>
      <c r="G770" s="66">
        <v>0</v>
      </c>
      <c r="H770" s="66">
        <v>0</v>
      </c>
      <c r="I770" s="66">
        <v>748</v>
      </c>
      <c r="J770" s="66">
        <v>0</v>
      </c>
      <c r="K770" s="66">
        <v>95.106529210000005</v>
      </c>
      <c r="L770" s="66">
        <v>7.0156476290000001</v>
      </c>
      <c r="M770" s="66">
        <v>4.2250757849999996</v>
      </c>
    </row>
    <row r="771" spans="1:13" hidden="1">
      <c r="A771" s="66" t="s">
        <v>7102</v>
      </c>
      <c r="B771" s="66" t="s">
        <v>7103</v>
      </c>
      <c r="C771" s="66" t="s">
        <v>7106</v>
      </c>
      <c r="D771" s="66">
        <v>2050</v>
      </c>
      <c r="E771" s="66" t="s">
        <v>7124</v>
      </c>
      <c r="F771" s="66">
        <v>0</v>
      </c>
      <c r="G771" s="66">
        <v>0</v>
      </c>
      <c r="H771" s="66">
        <v>0</v>
      </c>
      <c r="I771" s="66">
        <v>812</v>
      </c>
      <c r="J771" s="66">
        <v>0</v>
      </c>
      <c r="K771" s="66">
        <v>103.2439863</v>
      </c>
      <c r="L771" s="66">
        <v>7.6159169450000004</v>
      </c>
      <c r="M771" s="66">
        <v>4.5865795949999999</v>
      </c>
    </row>
    <row r="772" spans="1:13" hidden="1">
      <c r="A772" s="66" t="s">
        <v>7102</v>
      </c>
      <c r="B772" s="66" t="s">
        <v>7103</v>
      </c>
      <c r="C772" s="66" t="s">
        <v>7107</v>
      </c>
      <c r="D772" s="66">
        <v>2000</v>
      </c>
      <c r="E772" s="66" t="s">
        <v>7124</v>
      </c>
      <c r="F772" s="66">
        <v>0</v>
      </c>
      <c r="G772" s="66">
        <v>0</v>
      </c>
      <c r="H772" s="66">
        <v>0</v>
      </c>
      <c r="I772" s="66">
        <v>34</v>
      </c>
      <c r="J772" s="66">
        <v>0</v>
      </c>
      <c r="K772" s="66">
        <v>18</v>
      </c>
      <c r="L772" s="66">
        <v>1.3330799999999901</v>
      </c>
      <c r="M772" s="66">
        <v>0.79964398599999997</v>
      </c>
    </row>
    <row r="773" spans="1:13" hidden="1">
      <c r="A773" s="66" t="s">
        <v>7102</v>
      </c>
      <c r="B773" s="66" t="s">
        <v>7103</v>
      </c>
      <c r="C773" s="66" t="s">
        <v>7107</v>
      </c>
      <c r="D773" s="66">
        <v>2005</v>
      </c>
      <c r="E773" s="66" t="s">
        <v>7124</v>
      </c>
      <c r="F773" s="66">
        <v>0</v>
      </c>
      <c r="G773" s="66">
        <v>0</v>
      </c>
      <c r="H773" s="66">
        <v>0</v>
      </c>
      <c r="I773" s="66">
        <v>46</v>
      </c>
      <c r="J773" s="66">
        <v>0</v>
      </c>
      <c r="K773" s="66">
        <v>23</v>
      </c>
      <c r="L773" s="66">
        <v>1.7033799999999999</v>
      </c>
      <c r="M773" s="66">
        <v>1.021767316</v>
      </c>
    </row>
    <row r="774" spans="1:13" hidden="1">
      <c r="A774" s="66" t="s">
        <v>7102</v>
      </c>
      <c r="B774" s="66" t="s">
        <v>7103</v>
      </c>
      <c r="C774" s="66" t="s">
        <v>7107</v>
      </c>
      <c r="D774" s="66">
        <v>2010</v>
      </c>
      <c r="E774" s="66" t="s">
        <v>7124</v>
      </c>
      <c r="F774" s="66">
        <v>0</v>
      </c>
      <c r="G774" s="66">
        <v>0</v>
      </c>
      <c r="H774" s="66">
        <v>0</v>
      </c>
      <c r="I774" s="66">
        <v>64</v>
      </c>
      <c r="J774" s="66">
        <v>0</v>
      </c>
      <c r="K774" s="66">
        <v>28</v>
      </c>
      <c r="L774" s="66">
        <v>2.09607999999999</v>
      </c>
      <c r="M774" s="66">
        <v>1.243890645</v>
      </c>
    </row>
    <row r="775" spans="1:13" hidden="1">
      <c r="A775" s="66" t="s">
        <v>7102</v>
      </c>
      <c r="B775" s="66" t="s">
        <v>7103</v>
      </c>
      <c r="C775" s="66" t="s">
        <v>7107</v>
      </c>
      <c r="D775" s="66">
        <v>2015</v>
      </c>
      <c r="E775" s="66" t="s">
        <v>7124</v>
      </c>
      <c r="F775" s="66">
        <v>0</v>
      </c>
      <c r="G775" s="66">
        <v>0</v>
      </c>
      <c r="H775" s="66">
        <v>0</v>
      </c>
      <c r="I775" s="66">
        <v>70</v>
      </c>
      <c r="J775" s="66">
        <v>0</v>
      </c>
      <c r="K775" s="66">
        <v>30.625</v>
      </c>
      <c r="L775" s="66">
        <v>2.2696616249999999</v>
      </c>
      <c r="M775" s="66">
        <v>1.360505393</v>
      </c>
    </row>
    <row r="776" spans="1:13" hidden="1">
      <c r="A776" s="66" t="s">
        <v>7102</v>
      </c>
      <c r="B776" s="66" t="s">
        <v>7103</v>
      </c>
      <c r="C776" s="66" t="s">
        <v>7107</v>
      </c>
      <c r="D776" s="66">
        <v>2020</v>
      </c>
      <c r="E776" s="66" t="s">
        <v>7124</v>
      </c>
      <c r="F776" s="66">
        <v>0</v>
      </c>
      <c r="G776" s="66">
        <v>0</v>
      </c>
      <c r="H776" s="66">
        <v>0</v>
      </c>
      <c r="I776" s="66">
        <v>78</v>
      </c>
      <c r="J776" s="66">
        <v>0</v>
      </c>
      <c r="K776" s="66">
        <v>34.125</v>
      </c>
      <c r="L776" s="66">
        <v>2.5290515249999999</v>
      </c>
      <c r="M776" s="66">
        <v>1.515991724</v>
      </c>
    </row>
    <row r="777" spans="1:13" hidden="1">
      <c r="A777" s="66" t="s">
        <v>7102</v>
      </c>
      <c r="B777" s="66" t="s">
        <v>7103</v>
      </c>
      <c r="C777" s="66" t="s">
        <v>7107</v>
      </c>
      <c r="D777" s="66">
        <v>2025</v>
      </c>
      <c r="E777" s="66" t="s">
        <v>7124</v>
      </c>
      <c r="F777" s="66">
        <v>0</v>
      </c>
      <c r="G777" s="66">
        <v>0</v>
      </c>
      <c r="H777" s="66">
        <v>0</v>
      </c>
      <c r="I777" s="66">
        <v>85</v>
      </c>
      <c r="J777" s="66">
        <v>0</v>
      </c>
      <c r="K777" s="66">
        <v>37.1875</v>
      </c>
      <c r="L777" s="66">
        <v>2.756017688</v>
      </c>
      <c r="M777" s="66">
        <v>1.652042263</v>
      </c>
    </row>
    <row r="778" spans="1:13" hidden="1">
      <c r="A778" s="66" t="s">
        <v>7102</v>
      </c>
      <c r="B778" s="66" t="s">
        <v>7103</v>
      </c>
      <c r="C778" s="66" t="s">
        <v>7107</v>
      </c>
      <c r="D778" s="66">
        <v>2030</v>
      </c>
      <c r="E778" s="66" t="s">
        <v>7124</v>
      </c>
      <c r="F778" s="66">
        <v>0</v>
      </c>
      <c r="G778" s="66">
        <v>0</v>
      </c>
      <c r="H778" s="66">
        <v>0</v>
      </c>
      <c r="I778" s="66">
        <v>93</v>
      </c>
      <c r="J778" s="66">
        <v>0</v>
      </c>
      <c r="K778" s="66">
        <v>40.6875</v>
      </c>
      <c r="L778" s="66">
        <v>3.015407588</v>
      </c>
      <c r="M778" s="66">
        <v>1.8075285940000001</v>
      </c>
    </row>
    <row r="779" spans="1:13" hidden="1">
      <c r="A779" s="66" t="s">
        <v>7102</v>
      </c>
      <c r="B779" s="66" t="s">
        <v>7103</v>
      </c>
      <c r="C779" s="66" t="s">
        <v>7107</v>
      </c>
      <c r="D779" s="66">
        <v>2035</v>
      </c>
      <c r="E779" s="66" t="s">
        <v>7124</v>
      </c>
      <c r="F779" s="66">
        <v>0</v>
      </c>
      <c r="G779" s="66">
        <v>0</v>
      </c>
      <c r="H779" s="66">
        <v>0</v>
      </c>
      <c r="I779" s="66">
        <v>102</v>
      </c>
      <c r="J779" s="66">
        <v>0</v>
      </c>
      <c r="K779" s="66">
        <v>44.625</v>
      </c>
      <c r="L779" s="66">
        <v>3.3072212250000002</v>
      </c>
      <c r="M779" s="66">
        <v>1.982450716</v>
      </c>
    </row>
    <row r="780" spans="1:13" hidden="1">
      <c r="A780" s="66" t="s">
        <v>7102</v>
      </c>
      <c r="B780" s="66" t="s">
        <v>7103</v>
      </c>
      <c r="C780" s="66" t="s">
        <v>7107</v>
      </c>
      <c r="D780" s="66">
        <v>2040</v>
      </c>
      <c r="E780" s="66" t="s">
        <v>7124</v>
      </c>
      <c r="F780" s="66">
        <v>0</v>
      </c>
      <c r="G780" s="66">
        <v>0</v>
      </c>
      <c r="H780" s="66">
        <v>0</v>
      </c>
      <c r="I780" s="66">
        <v>110</v>
      </c>
      <c r="J780" s="66">
        <v>0</v>
      </c>
      <c r="K780" s="66">
        <v>48.125</v>
      </c>
      <c r="L780" s="66">
        <v>3.5666111250000001</v>
      </c>
      <c r="M780" s="66">
        <v>2.1379370459999998</v>
      </c>
    </row>
    <row r="781" spans="1:13" hidden="1">
      <c r="A781" s="66" t="s">
        <v>7102</v>
      </c>
      <c r="B781" s="66" t="s">
        <v>7103</v>
      </c>
      <c r="C781" s="66" t="s">
        <v>7107</v>
      </c>
      <c r="D781" s="66">
        <v>2045</v>
      </c>
      <c r="E781" s="66" t="s">
        <v>7124</v>
      </c>
      <c r="F781" s="66">
        <v>0</v>
      </c>
      <c r="G781" s="66">
        <v>0</v>
      </c>
      <c r="H781" s="66">
        <v>0</v>
      </c>
      <c r="I781" s="66">
        <v>119</v>
      </c>
      <c r="J781" s="66">
        <v>0</v>
      </c>
      <c r="K781" s="66">
        <v>52.0625</v>
      </c>
      <c r="L781" s="66">
        <v>3.8584247629999999</v>
      </c>
      <c r="M781" s="66">
        <v>2.3128591680000001</v>
      </c>
    </row>
    <row r="782" spans="1:13" hidden="1">
      <c r="A782" s="66" t="s">
        <v>7102</v>
      </c>
      <c r="B782" s="66" t="s">
        <v>7103</v>
      </c>
      <c r="C782" s="66" t="s">
        <v>7107</v>
      </c>
      <c r="D782" s="66">
        <v>2050</v>
      </c>
      <c r="E782" s="66" t="s">
        <v>7124</v>
      </c>
      <c r="F782" s="66">
        <v>0</v>
      </c>
      <c r="G782" s="66">
        <v>0</v>
      </c>
      <c r="H782" s="66">
        <v>0</v>
      </c>
      <c r="I782" s="66">
        <v>128</v>
      </c>
      <c r="J782" s="66">
        <v>0</v>
      </c>
      <c r="K782" s="66">
        <v>56</v>
      </c>
      <c r="L782" s="66">
        <v>4.1502384000000001</v>
      </c>
      <c r="M782" s="66">
        <v>2.48778129</v>
      </c>
    </row>
    <row r="783" spans="1:13" hidden="1">
      <c r="A783" s="66" t="s">
        <v>7102</v>
      </c>
      <c r="B783" s="66" t="s">
        <v>7103</v>
      </c>
      <c r="C783" s="66" t="s">
        <v>7108</v>
      </c>
      <c r="D783" s="66">
        <v>2000</v>
      </c>
      <c r="E783" s="66" t="s">
        <v>7124</v>
      </c>
      <c r="F783" s="66">
        <v>0</v>
      </c>
      <c r="G783" s="66">
        <v>0</v>
      </c>
      <c r="H783" s="66">
        <v>0</v>
      </c>
      <c r="I783" s="66">
        <v>154</v>
      </c>
      <c r="J783" s="66">
        <v>0</v>
      </c>
      <c r="K783" s="66">
        <v>28</v>
      </c>
      <c r="L783" s="66">
        <v>2.07368</v>
      </c>
      <c r="M783" s="66">
        <v>1.243890645</v>
      </c>
    </row>
    <row r="784" spans="1:13" hidden="1">
      <c r="A784" s="66" t="s">
        <v>7102</v>
      </c>
      <c r="B784" s="66" t="s">
        <v>7103</v>
      </c>
      <c r="C784" s="66" t="s">
        <v>7108</v>
      </c>
      <c r="D784" s="66">
        <v>2005</v>
      </c>
      <c r="E784" s="66" t="s">
        <v>7124</v>
      </c>
      <c r="F784" s="66">
        <v>0</v>
      </c>
      <c r="G784" s="66">
        <v>0</v>
      </c>
      <c r="H784" s="66">
        <v>0</v>
      </c>
      <c r="I784" s="66">
        <v>221</v>
      </c>
      <c r="J784" s="66">
        <v>0</v>
      </c>
      <c r="K784" s="66">
        <v>37</v>
      </c>
      <c r="L784" s="66">
        <v>2.7402199999999999</v>
      </c>
      <c r="M784" s="66">
        <v>1.643712638</v>
      </c>
    </row>
    <row r="785" spans="1:13" hidden="1">
      <c r="A785" s="66" t="s">
        <v>7102</v>
      </c>
      <c r="B785" s="66" t="s">
        <v>7103</v>
      </c>
      <c r="C785" s="66" t="s">
        <v>7108</v>
      </c>
      <c r="D785" s="66">
        <v>2010</v>
      </c>
      <c r="E785" s="66" t="s">
        <v>7124</v>
      </c>
      <c r="F785" s="66">
        <v>0</v>
      </c>
      <c r="G785" s="66">
        <v>0</v>
      </c>
      <c r="H785" s="66">
        <v>0</v>
      </c>
      <c r="I785" s="66">
        <v>268</v>
      </c>
      <c r="J785" s="66">
        <v>0</v>
      </c>
      <c r="K785" s="66">
        <v>40</v>
      </c>
      <c r="L785" s="66">
        <v>2.8142800000000001</v>
      </c>
      <c r="M785" s="66">
        <v>1.776986636</v>
      </c>
    </row>
    <row r="786" spans="1:13" hidden="1">
      <c r="A786" s="66" t="s">
        <v>7102</v>
      </c>
      <c r="B786" s="66" t="s">
        <v>7103</v>
      </c>
      <c r="C786" s="66" t="s">
        <v>7108</v>
      </c>
      <c r="D786" s="66">
        <v>2015</v>
      </c>
      <c r="E786" s="66" t="s">
        <v>7124</v>
      </c>
      <c r="F786" s="66">
        <v>0</v>
      </c>
      <c r="G786" s="66">
        <v>0</v>
      </c>
      <c r="H786" s="66">
        <v>0</v>
      </c>
      <c r="I786" s="66">
        <v>277</v>
      </c>
      <c r="J786" s="66">
        <v>0</v>
      </c>
      <c r="K786" s="66">
        <v>41.343283579999998</v>
      </c>
      <c r="L786" s="66">
        <v>2.8475517309999998</v>
      </c>
      <c r="M786" s="66">
        <v>1.83666156</v>
      </c>
    </row>
    <row r="787" spans="1:13" hidden="1">
      <c r="A787" s="66" t="s">
        <v>7102</v>
      </c>
      <c r="B787" s="66" t="s">
        <v>7103</v>
      </c>
      <c r="C787" s="66" t="s">
        <v>7108</v>
      </c>
      <c r="D787" s="66">
        <v>2020</v>
      </c>
      <c r="E787" s="66" t="s">
        <v>7124</v>
      </c>
      <c r="F787" s="66">
        <v>0</v>
      </c>
      <c r="G787" s="66">
        <v>0</v>
      </c>
      <c r="H787" s="66">
        <v>0</v>
      </c>
      <c r="I787" s="66">
        <v>279</v>
      </c>
      <c r="J787" s="66">
        <v>0</v>
      </c>
      <c r="K787" s="66">
        <v>41.641791040000001</v>
      </c>
      <c r="L787" s="66">
        <v>2.8681116719999999</v>
      </c>
      <c r="M787" s="66">
        <v>1.849922654</v>
      </c>
    </row>
    <row r="788" spans="1:13" hidden="1">
      <c r="A788" s="66" t="s">
        <v>7102</v>
      </c>
      <c r="B788" s="66" t="s">
        <v>7103</v>
      </c>
      <c r="C788" s="66" t="s">
        <v>7108</v>
      </c>
      <c r="D788" s="66">
        <v>2025</v>
      </c>
      <c r="E788" s="66" t="s">
        <v>7124</v>
      </c>
      <c r="F788" s="66">
        <v>0</v>
      </c>
      <c r="G788" s="66">
        <v>0</v>
      </c>
      <c r="H788" s="66">
        <v>0</v>
      </c>
      <c r="I788" s="66">
        <v>306</v>
      </c>
      <c r="J788" s="66">
        <v>0</v>
      </c>
      <c r="K788" s="66">
        <v>45.671641790000002</v>
      </c>
      <c r="L788" s="66">
        <v>3.1456708660000001</v>
      </c>
      <c r="M788" s="66">
        <v>2.0289474269999999</v>
      </c>
    </row>
    <row r="789" spans="1:13" hidden="1">
      <c r="A789" s="66" t="s">
        <v>7102</v>
      </c>
      <c r="B789" s="66" t="s">
        <v>7103</v>
      </c>
      <c r="C789" s="66" t="s">
        <v>7108</v>
      </c>
      <c r="D789" s="66">
        <v>2030</v>
      </c>
      <c r="E789" s="66" t="s">
        <v>7124</v>
      </c>
      <c r="F789" s="66">
        <v>0</v>
      </c>
      <c r="G789" s="66">
        <v>0</v>
      </c>
      <c r="H789" s="66">
        <v>0</v>
      </c>
      <c r="I789" s="66">
        <v>344</v>
      </c>
      <c r="J789" s="66">
        <v>0</v>
      </c>
      <c r="K789" s="66">
        <v>51.343283579999998</v>
      </c>
      <c r="L789" s="66">
        <v>3.5363097309999998</v>
      </c>
      <c r="M789" s="66">
        <v>2.2809082190000001</v>
      </c>
    </row>
    <row r="790" spans="1:13" hidden="1">
      <c r="A790" s="66" t="s">
        <v>7102</v>
      </c>
      <c r="B790" s="66" t="s">
        <v>7103</v>
      </c>
      <c r="C790" s="66" t="s">
        <v>7108</v>
      </c>
      <c r="D790" s="66">
        <v>2035</v>
      </c>
      <c r="E790" s="66" t="s">
        <v>7124</v>
      </c>
      <c r="F790" s="66">
        <v>0</v>
      </c>
      <c r="G790" s="66">
        <v>0</v>
      </c>
      <c r="H790" s="66">
        <v>0</v>
      </c>
      <c r="I790" s="66">
        <v>385</v>
      </c>
      <c r="J790" s="66">
        <v>0</v>
      </c>
      <c r="K790" s="66">
        <v>57.462686570000002</v>
      </c>
      <c r="L790" s="66">
        <v>3.9577885070000001</v>
      </c>
      <c r="M790" s="66">
        <v>2.5527606519999999</v>
      </c>
    </row>
    <row r="791" spans="1:13" hidden="1">
      <c r="A791" s="66" t="s">
        <v>7102</v>
      </c>
      <c r="B791" s="66" t="s">
        <v>7103</v>
      </c>
      <c r="C791" s="66" t="s">
        <v>7108</v>
      </c>
      <c r="D791" s="66">
        <v>2040</v>
      </c>
      <c r="E791" s="66" t="s">
        <v>7124</v>
      </c>
      <c r="F791" s="66">
        <v>0</v>
      </c>
      <c r="G791" s="66">
        <v>0</v>
      </c>
      <c r="H791" s="66">
        <v>0</v>
      </c>
      <c r="I791" s="66">
        <v>428</v>
      </c>
      <c r="J791" s="66">
        <v>0</v>
      </c>
      <c r="K791" s="66">
        <v>63.880597010000002</v>
      </c>
      <c r="L791" s="66">
        <v>4.399827224</v>
      </c>
      <c r="M791" s="66">
        <v>2.83787418</v>
      </c>
    </row>
    <row r="792" spans="1:13" hidden="1">
      <c r="A792" s="66" t="s">
        <v>7102</v>
      </c>
      <c r="B792" s="66" t="s">
        <v>7103</v>
      </c>
      <c r="C792" s="66" t="s">
        <v>7108</v>
      </c>
      <c r="D792" s="66">
        <v>2045</v>
      </c>
      <c r="E792" s="66" t="s">
        <v>7124</v>
      </c>
      <c r="F792" s="66">
        <v>0</v>
      </c>
      <c r="G792" s="66">
        <v>0</v>
      </c>
      <c r="H792" s="66">
        <v>0</v>
      </c>
      <c r="I792" s="66">
        <v>469</v>
      </c>
      <c r="J792" s="66">
        <v>0</v>
      </c>
      <c r="K792" s="66">
        <v>70</v>
      </c>
      <c r="L792" s="66">
        <v>4.8213059999999999</v>
      </c>
      <c r="M792" s="66">
        <v>3.1097266129999999</v>
      </c>
    </row>
    <row r="793" spans="1:13" hidden="1">
      <c r="A793" s="66" t="s">
        <v>7102</v>
      </c>
      <c r="B793" s="66" t="s">
        <v>7103</v>
      </c>
      <c r="C793" s="66" t="s">
        <v>7108</v>
      </c>
      <c r="D793" s="66">
        <v>2050</v>
      </c>
      <c r="E793" s="66" t="s">
        <v>7124</v>
      </c>
      <c r="F793" s="66">
        <v>0</v>
      </c>
      <c r="G793" s="66">
        <v>0</v>
      </c>
      <c r="H793" s="66">
        <v>0</v>
      </c>
      <c r="I793" s="66">
        <v>505</v>
      </c>
      <c r="J793" s="66">
        <v>0</v>
      </c>
      <c r="K793" s="66">
        <v>75.373134329999999</v>
      </c>
      <c r="L793" s="66">
        <v>5.1913849250000004</v>
      </c>
      <c r="M793" s="66">
        <v>3.3484263099999998</v>
      </c>
    </row>
    <row r="794" spans="1:13" hidden="1">
      <c r="A794" s="66" t="s">
        <v>7102</v>
      </c>
      <c r="B794" s="66" t="s">
        <v>7103</v>
      </c>
      <c r="C794" s="66" t="s">
        <v>7109</v>
      </c>
      <c r="D794" s="66">
        <v>2000</v>
      </c>
      <c r="E794" s="66" t="s">
        <v>7124</v>
      </c>
      <c r="F794" s="66">
        <v>0</v>
      </c>
      <c r="G794" s="66">
        <v>0</v>
      </c>
      <c r="H794" s="66">
        <v>0</v>
      </c>
      <c r="I794" s="66">
        <v>313</v>
      </c>
      <c r="J794" s="66">
        <v>0</v>
      </c>
      <c r="K794" s="66">
        <v>69</v>
      </c>
      <c r="L794" s="66">
        <v>5.1101400000000003</v>
      </c>
      <c r="M794" s="66">
        <v>3.065301947</v>
      </c>
    </row>
    <row r="795" spans="1:13" hidden="1">
      <c r="A795" s="66" t="s">
        <v>7102</v>
      </c>
      <c r="B795" s="66" t="s">
        <v>7103</v>
      </c>
      <c r="C795" s="66" t="s">
        <v>7109</v>
      </c>
      <c r="D795" s="66">
        <v>2005</v>
      </c>
      <c r="E795" s="66" t="s">
        <v>7124</v>
      </c>
      <c r="F795" s="66">
        <v>0</v>
      </c>
      <c r="G795" s="66">
        <v>0</v>
      </c>
      <c r="H795" s="66">
        <v>0</v>
      </c>
      <c r="I795" s="66">
        <v>352</v>
      </c>
      <c r="J795" s="66">
        <v>0</v>
      </c>
      <c r="K795" s="66">
        <v>78</v>
      </c>
      <c r="L795" s="66">
        <v>5.7726363239999996</v>
      </c>
      <c r="M795" s="66">
        <v>3.4651239399999998</v>
      </c>
    </row>
    <row r="796" spans="1:13" hidden="1">
      <c r="A796" s="66" t="s">
        <v>7102</v>
      </c>
      <c r="B796" s="66" t="s">
        <v>7103</v>
      </c>
      <c r="C796" s="66" t="s">
        <v>7109</v>
      </c>
      <c r="D796" s="66">
        <v>2010</v>
      </c>
      <c r="E796" s="66" t="s">
        <v>7124</v>
      </c>
      <c r="F796" s="66">
        <v>0</v>
      </c>
      <c r="G796" s="66">
        <v>0</v>
      </c>
      <c r="H796" s="66">
        <v>0</v>
      </c>
      <c r="I796" s="66">
        <v>300</v>
      </c>
      <c r="J796" s="66">
        <v>0</v>
      </c>
      <c r="K796" s="66">
        <v>81</v>
      </c>
      <c r="L796" s="66">
        <v>5.9423867999999898</v>
      </c>
      <c r="M796" s="66">
        <v>3.5983979370000001</v>
      </c>
    </row>
    <row r="797" spans="1:13" hidden="1">
      <c r="A797" s="66" t="s">
        <v>7102</v>
      </c>
      <c r="B797" s="66" t="s">
        <v>7103</v>
      </c>
      <c r="C797" s="66" t="s">
        <v>7109</v>
      </c>
      <c r="D797" s="66">
        <v>2015</v>
      </c>
      <c r="E797" s="66" t="s">
        <v>7124</v>
      </c>
      <c r="F797" s="66">
        <v>0</v>
      </c>
      <c r="G797" s="66">
        <v>0</v>
      </c>
      <c r="H797" s="66">
        <v>0</v>
      </c>
      <c r="I797" s="66">
        <v>323</v>
      </c>
      <c r="J797" s="66">
        <v>0</v>
      </c>
      <c r="K797" s="66">
        <v>87.21</v>
      </c>
      <c r="L797" s="66">
        <v>6.3979697879999904</v>
      </c>
      <c r="M797" s="66">
        <v>3.8742751129999999</v>
      </c>
    </row>
    <row r="798" spans="1:13" hidden="1">
      <c r="A798" s="66" t="s">
        <v>7102</v>
      </c>
      <c r="B798" s="66" t="s">
        <v>7103</v>
      </c>
      <c r="C798" s="66" t="s">
        <v>7109</v>
      </c>
      <c r="D798" s="66">
        <v>2020</v>
      </c>
      <c r="E798" s="66" t="s">
        <v>7124</v>
      </c>
      <c r="F798" s="66">
        <v>0</v>
      </c>
      <c r="G798" s="66">
        <v>0</v>
      </c>
      <c r="H798" s="66">
        <v>0</v>
      </c>
      <c r="I798" s="66">
        <v>345</v>
      </c>
      <c r="J798" s="66">
        <v>0</v>
      </c>
      <c r="K798" s="66">
        <v>93.15</v>
      </c>
      <c r="L798" s="66">
        <v>6.8337448199999997</v>
      </c>
      <c r="M798" s="66">
        <v>4.1381576280000001</v>
      </c>
    </row>
    <row r="799" spans="1:13" hidden="1">
      <c r="A799" s="66" t="s">
        <v>7102</v>
      </c>
      <c r="B799" s="66" t="s">
        <v>7103</v>
      </c>
      <c r="C799" s="66" t="s">
        <v>7109</v>
      </c>
      <c r="D799" s="66">
        <v>2025</v>
      </c>
      <c r="E799" s="66" t="s">
        <v>7124</v>
      </c>
      <c r="F799" s="66">
        <v>0</v>
      </c>
      <c r="G799" s="66">
        <v>0</v>
      </c>
      <c r="H799" s="66">
        <v>0</v>
      </c>
      <c r="I799" s="66">
        <v>369</v>
      </c>
      <c r="J799" s="66">
        <v>0</v>
      </c>
      <c r="K799" s="66">
        <v>99.63</v>
      </c>
      <c r="L799" s="66">
        <v>7.3091357639999996</v>
      </c>
      <c r="M799" s="66">
        <v>4.4260294629999999</v>
      </c>
    </row>
    <row r="800" spans="1:13" hidden="1">
      <c r="A800" s="66" t="s">
        <v>7102</v>
      </c>
      <c r="B800" s="66" t="s">
        <v>7103</v>
      </c>
      <c r="C800" s="66" t="s">
        <v>7109</v>
      </c>
      <c r="D800" s="66">
        <v>2030</v>
      </c>
      <c r="E800" s="66" t="s">
        <v>7124</v>
      </c>
      <c r="F800" s="66">
        <v>0</v>
      </c>
      <c r="G800" s="66">
        <v>0</v>
      </c>
      <c r="H800" s="66">
        <v>0</v>
      </c>
      <c r="I800" s="66">
        <v>392</v>
      </c>
      <c r="J800" s="66">
        <v>0</v>
      </c>
      <c r="K800" s="66">
        <v>105.84</v>
      </c>
      <c r="L800" s="66">
        <v>7.7647187520000003</v>
      </c>
      <c r="M800" s="66">
        <v>4.7019066379999996</v>
      </c>
    </row>
    <row r="801" spans="1:13" hidden="1">
      <c r="A801" s="66" t="s">
        <v>7102</v>
      </c>
      <c r="B801" s="66" t="s">
        <v>7103</v>
      </c>
      <c r="C801" s="66" t="s">
        <v>7109</v>
      </c>
      <c r="D801" s="66">
        <v>2035</v>
      </c>
      <c r="E801" s="66" t="s">
        <v>7124</v>
      </c>
      <c r="F801" s="66">
        <v>0</v>
      </c>
      <c r="G801" s="66">
        <v>0</v>
      </c>
      <c r="H801" s="66">
        <v>0</v>
      </c>
      <c r="I801" s="66">
        <v>418</v>
      </c>
      <c r="J801" s="66">
        <v>0</v>
      </c>
      <c r="K801" s="66">
        <v>112.86</v>
      </c>
      <c r="L801" s="66">
        <v>8.2797256079999997</v>
      </c>
      <c r="M801" s="66">
        <v>5.0137677930000004</v>
      </c>
    </row>
    <row r="802" spans="1:13" hidden="1">
      <c r="A802" s="66" t="s">
        <v>7102</v>
      </c>
      <c r="B802" s="66" t="s">
        <v>7103</v>
      </c>
      <c r="C802" s="66" t="s">
        <v>7109</v>
      </c>
      <c r="D802" s="66">
        <v>2040</v>
      </c>
      <c r="E802" s="66" t="s">
        <v>7124</v>
      </c>
      <c r="F802" s="66">
        <v>0</v>
      </c>
      <c r="G802" s="66">
        <v>0</v>
      </c>
      <c r="H802" s="66">
        <v>0</v>
      </c>
      <c r="I802" s="66">
        <v>444</v>
      </c>
      <c r="J802" s="66">
        <v>0</v>
      </c>
      <c r="K802" s="66">
        <v>119.88</v>
      </c>
      <c r="L802" s="66">
        <v>8.7947324639999902</v>
      </c>
      <c r="M802" s="66">
        <v>5.3256289470000002</v>
      </c>
    </row>
    <row r="803" spans="1:13" hidden="1">
      <c r="A803" s="66" t="s">
        <v>7102</v>
      </c>
      <c r="B803" s="66" t="s">
        <v>7103</v>
      </c>
      <c r="C803" s="66" t="s">
        <v>7109</v>
      </c>
      <c r="D803" s="66">
        <v>2045</v>
      </c>
      <c r="E803" s="66" t="s">
        <v>7124</v>
      </c>
      <c r="F803" s="66">
        <v>0</v>
      </c>
      <c r="G803" s="66">
        <v>0</v>
      </c>
      <c r="H803" s="66">
        <v>0</v>
      </c>
      <c r="I803" s="66">
        <v>471</v>
      </c>
      <c r="J803" s="66">
        <v>0</v>
      </c>
      <c r="K803" s="66">
        <v>127.17</v>
      </c>
      <c r="L803" s="66">
        <v>9.3295472759999996</v>
      </c>
      <c r="M803" s="66">
        <v>5.6494847620000002</v>
      </c>
    </row>
    <row r="804" spans="1:13" hidden="1">
      <c r="A804" s="66" t="s">
        <v>7102</v>
      </c>
      <c r="B804" s="66" t="s">
        <v>7103</v>
      </c>
      <c r="C804" s="66" t="s">
        <v>7109</v>
      </c>
      <c r="D804" s="66">
        <v>2050</v>
      </c>
      <c r="E804" s="66" t="s">
        <v>7124</v>
      </c>
      <c r="F804" s="66">
        <v>0</v>
      </c>
      <c r="G804" s="66">
        <v>0</v>
      </c>
      <c r="H804" s="66">
        <v>0</v>
      </c>
      <c r="I804" s="66">
        <v>497</v>
      </c>
      <c r="J804" s="66">
        <v>0</v>
      </c>
      <c r="K804" s="66">
        <v>134.19</v>
      </c>
      <c r="L804" s="66">
        <v>9.8445541320000007</v>
      </c>
      <c r="M804" s="66">
        <v>5.961345916</v>
      </c>
    </row>
    <row r="805" spans="1:13" hidden="1">
      <c r="A805" s="66" t="s">
        <v>7102</v>
      </c>
      <c r="B805" s="66" t="s">
        <v>7103</v>
      </c>
      <c r="C805" s="66" t="s">
        <v>7110</v>
      </c>
      <c r="D805" s="66">
        <v>2000</v>
      </c>
      <c r="E805" s="66" t="s">
        <v>7124</v>
      </c>
      <c r="F805" s="66">
        <v>0</v>
      </c>
      <c r="G805" s="66">
        <v>0</v>
      </c>
      <c r="H805" s="66">
        <v>0</v>
      </c>
      <c r="I805" s="66">
        <v>1334</v>
      </c>
      <c r="J805" s="66">
        <v>0</v>
      </c>
      <c r="K805" s="66">
        <v>216</v>
      </c>
      <c r="L805" s="66">
        <v>15.99696</v>
      </c>
      <c r="M805" s="66">
        <v>9.5957278329999998</v>
      </c>
    </row>
    <row r="806" spans="1:13" hidden="1">
      <c r="A806" s="66" t="s">
        <v>7102</v>
      </c>
      <c r="B806" s="66" t="s">
        <v>7103</v>
      </c>
      <c r="C806" s="66" t="s">
        <v>7110</v>
      </c>
      <c r="D806" s="66">
        <v>2005</v>
      </c>
      <c r="E806" s="66" t="s">
        <v>7124</v>
      </c>
      <c r="F806" s="66">
        <v>0</v>
      </c>
      <c r="G806" s="66">
        <v>0</v>
      </c>
      <c r="H806" s="66">
        <v>0</v>
      </c>
      <c r="I806" s="66">
        <v>1953</v>
      </c>
      <c r="J806" s="66">
        <v>0</v>
      </c>
      <c r="K806" s="66">
        <v>293</v>
      </c>
      <c r="L806" s="66">
        <v>21.699579999999902</v>
      </c>
      <c r="M806" s="66">
        <v>13.01642711</v>
      </c>
    </row>
    <row r="807" spans="1:13" hidden="1">
      <c r="A807" s="66" t="s">
        <v>7102</v>
      </c>
      <c r="B807" s="66" t="s">
        <v>7103</v>
      </c>
      <c r="C807" s="66" t="s">
        <v>7110</v>
      </c>
      <c r="D807" s="66">
        <v>2010</v>
      </c>
      <c r="E807" s="66" t="s">
        <v>7124</v>
      </c>
      <c r="F807" s="66">
        <v>0</v>
      </c>
      <c r="G807" s="66">
        <v>0</v>
      </c>
      <c r="H807" s="66">
        <v>0</v>
      </c>
      <c r="I807" s="66">
        <v>2482</v>
      </c>
      <c r="J807" s="66">
        <v>0</v>
      </c>
      <c r="K807" s="66">
        <v>280</v>
      </c>
      <c r="L807" s="66">
        <v>20.682048630000001</v>
      </c>
      <c r="M807" s="66">
        <v>12.438906449999999</v>
      </c>
    </row>
    <row r="808" spans="1:13" hidden="1">
      <c r="A808" s="66" t="s">
        <v>7102</v>
      </c>
      <c r="B808" s="66" t="s">
        <v>7103</v>
      </c>
      <c r="C808" s="66" t="s">
        <v>7110</v>
      </c>
      <c r="D808" s="66">
        <v>2015</v>
      </c>
      <c r="E808" s="66" t="s">
        <v>7124</v>
      </c>
      <c r="F808" s="66">
        <v>0</v>
      </c>
      <c r="G808" s="66">
        <v>0</v>
      </c>
      <c r="H808" s="66">
        <v>0</v>
      </c>
      <c r="I808" s="66">
        <v>3261</v>
      </c>
      <c r="J808" s="66">
        <v>0</v>
      </c>
      <c r="K808" s="66">
        <v>367.88074130000001</v>
      </c>
      <c r="L808" s="66">
        <v>27.338263269999999</v>
      </c>
      <c r="M808" s="66">
        <v>16.342979020000001</v>
      </c>
    </row>
    <row r="809" spans="1:13" hidden="1">
      <c r="A809" s="66" t="s">
        <v>7102</v>
      </c>
      <c r="B809" s="66" t="s">
        <v>7103</v>
      </c>
      <c r="C809" s="66" t="s">
        <v>7110</v>
      </c>
      <c r="D809" s="66">
        <v>2020</v>
      </c>
      <c r="E809" s="66" t="s">
        <v>7124</v>
      </c>
      <c r="F809" s="66">
        <v>0</v>
      </c>
      <c r="G809" s="66">
        <v>0</v>
      </c>
      <c r="H809" s="66">
        <v>0</v>
      </c>
      <c r="I809" s="66">
        <v>4042</v>
      </c>
      <c r="J809" s="66">
        <v>0</v>
      </c>
      <c r="K809" s="66">
        <v>455.987107199999</v>
      </c>
      <c r="L809" s="66">
        <v>33.740888529999999</v>
      </c>
      <c r="M809" s="66">
        <v>20.257074889999998</v>
      </c>
    </row>
    <row r="810" spans="1:13" hidden="1">
      <c r="A810" s="66" t="s">
        <v>7102</v>
      </c>
      <c r="B810" s="66" t="s">
        <v>7103</v>
      </c>
      <c r="C810" s="66" t="s">
        <v>7110</v>
      </c>
      <c r="D810" s="66">
        <v>2025</v>
      </c>
      <c r="E810" s="66" t="s">
        <v>7124</v>
      </c>
      <c r="F810" s="66">
        <v>0</v>
      </c>
      <c r="G810" s="66">
        <v>0</v>
      </c>
      <c r="H810" s="66">
        <v>0</v>
      </c>
      <c r="I810" s="66">
        <v>4942</v>
      </c>
      <c r="J810" s="66">
        <v>0</v>
      </c>
      <c r="K810" s="66">
        <v>557.51813049999998</v>
      </c>
      <c r="L810" s="66">
        <v>41.337771369999999</v>
      </c>
      <c r="M810" s="66">
        <v>24.767556679999998</v>
      </c>
    </row>
    <row r="811" spans="1:13" hidden="1">
      <c r="A811" s="66" t="s">
        <v>7102</v>
      </c>
      <c r="B811" s="66" t="s">
        <v>7103</v>
      </c>
      <c r="C811" s="66" t="s">
        <v>7110</v>
      </c>
      <c r="D811" s="66">
        <v>2030</v>
      </c>
      <c r="E811" s="66" t="s">
        <v>7124</v>
      </c>
      <c r="F811" s="66">
        <v>0</v>
      </c>
      <c r="G811" s="66">
        <v>0</v>
      </c>
      <c r="H811" s="66">
        <v>0</v>
      </c>
      <c r="I811" s="66">
        <v>5822</v>
      </c>
      <c r="J811" s="66">
        <v>0</v>
      </c>
      <c r="K811" s="66">
        <v>656.79290889999902</v>
      </c>
      <c r="L811" s="66">
        <v>48.7867441</v>
      </c>
      <c r="M811" s="66">
        <v>29.177805540000001</v>
      </c>
    </row>
    <row r="812" spans="1:13" hidden="1">
      <c r="A812" s="66" t="s">
        <v>7102</v>
      </c>
      <c r="B812" s="66" t="s">
        <v>7103</v>
      </c>
      <c r="C812" s="66" t="s">
        <v>7110</v>
      </c>
      <c r="D812" s="66">
        <v>2035</v>
      </c>
      <c r="E812" s="66" t="s">
        <v>7124</v>
      </c>
      <c r="F812" s="66">
        <v>0</v>
      </c>
      <c r="G812" s="66">
        <v>0</v>
      </c>
      <c r="H812" s="66">
        <v>0</v>
      </c>
      <c r="I812" s="66">
        <v>6610</v>
      </c>
      <c r="J812" s="66">
        <v>0</v>
      </c>
      <c r="K812" s="66">
        <v>745.68896050000001</v>
      </c>
      <c r="L812" s="66">
        <v>55.475289760000003</v>
      </c>
      <c r="M812" s="66">
        <v>33.126982929999997</v>
      </c>
    </row>
    <row r="813" spans="1:13" hidden="1">
      <c r="A813" s="66" t="s">
        <v>7102</v>
      </c>
      <c r="B813" s="66" t="s">
        <v>7103</v>
      </c>
      <c r="C813" s="66" t="s">
        <v>7110</v>
      </c>
      <c r="D813" s="66">
        <v>2040</v>
      </c>
      <c r="E813" s="66" t="s">
        <v>7124</v>
      </c>
      <c r="F813" s="66">
        <v>0</v>
      </c>
      <c r="G813" s="66">
        <v>0</v>
      </c>
      <c r="H813" s="66">
        <v>0</v>
      </c>
      <c r="I813" s="66">
        <v>7275</v>
      </c>
      <c r="J813" s="66">
        <v>0</v>
      </c>
      <c r="K813" s="66">
        <v>820.70910559999902</v>
      </c>
      <c r="L813" s="66">
        <v>61.131691050000001</v>
      </c>
      <c r="M813" s="66">
        <v>36.459727809999997</v>
      </c>
    </row>
    <row r="814" spans="1:13" hidden="1">
      <c r="A814" s="66" t="s">
        <v>7102</v>
      </c>
      <c r="B814" s="66" t="s">
        <v>7103</v>
      </c>
      <c r="C814" s="66" t="s">
        <v>7110</v>
      </c>
      <c r="D814" s="66">
        <v>2045</v>
      </c>
      <c r="E814" s="66" t="s">
        <v>7124</v>
      </c>
      <c r="F814" s="66">
        <v>0</v>
      </c>
      <c r="G814" s="66">
        <v>0</v>
      </c>
      <c r="H814" s="66">
        <v>0</v>
      </c>
      <c r="I814" s="66">
        <v>7850</v>
      </c>
      <c r="J814" s="66">
        <v>0</v>
      </c>
      <c r="K814" s="66">
        <v>885.57614829999898</v>
      </c>
      <c r="L814" s="66">
        <v>66.024022270000003</v>
      </c>
      <c r="M814" s="66">
        <v>39.341424510000003</v>
      </c>
    </row>
    <row r="815" spans="1:13" hidden="1">
      <c r="A815" s="66" t="s">
        <v>7102</v>
      </c>
      <c r="B815" s="66" t="s">
        <v>7103</v>
      </c>
      <c r="C815" s="66" t="s">
        <v>7110</v>
      </c>
      <c r="D815" s="66">
        <v>2050</v>
      </c>
      <c r="E815" s="66" t="s">
        <v>7124</v>
      </c>
      <c r="F815" s="66">
        <v>0</v>
      </c>
      <c r="G815" s="66">
        <v>0</v>
      </c>
      <c r="H815" s="66">
        <v>0</v>
      </c>
      <c r="I815" s="66">
        <v>8319</v>
      </c>
      <c r="J815" s="66">
        <v>0</v>
      </c>
      <c r="K815" s="66">
        <v>938.4850927</v>
      </c>
      <c r="L815" s="66">
        <v>70.014278050000001</v>
      </c>
      <c r="M815" s="66">
        <v>41.691886689999997</v>
      </c>
    </row>
    <row r="816" spans="1:13" hidden="1">
      <c r="A816" s="66" t="s">
        <v>7102</v>
      </c>
      <c r="B816" s="66" t="s">
        <v>7103</v>
      </c>
      <c r="C816" s="66" t="s">
        <v>7111</v>
      </c>
      <c r="D816" s="66">
        <v>2000</v>
      </c>
      <c r="E816" s="66" t="s">
        <v>7124</v>
      </c>
      <c r="F816" s="66">
        <v>0</v>
      </c>
      <c r="G816" s="66">
        <v>0</v>
      </c>
      <c r="H816" s="66">
        <v>0</v>
      </c>
      <c r="I816" s="66">
        <v>406</v>
      </c>
      <c r="J816" s="66">
        <v>0</v>
      </c>
      <c r="K816" s="66">
        <v>91</v>
      </c>
      <c r="L816" s="66">
        <v>6.7394600000000002</v>
      </c>
      <c r="M816" s="66">
        <v>4.0426445959999997</v>
      </c>
    </row>
    <row r="817" spans="1:13" hidden="1">
      <c r="A817" s="66" t="s">
        <v>7102</v>
      </c>
      <c r="B817" s="66" t="s">
        <v>7103</v>
      </c>
      <c r="C817" s="66" t="s">
        <v>7111</v>
      </c>
      <c r="D817" s="66">
        <v>2005</v>
      </c>
      <c r="E817" s="66" t="s">
        <v>7124</v>
      </c>
      <c r="F817" s="66">
        <v>0</v>
      </c>
      <c r="G817" s="66">
        <v>0</v>
      </c>
      <c r="H817" s="66">
        <v>0</v>
      </c>
      <c r="I817" s="66">
        <v>413</v>
      </c>
      <c r="J817" s="66">
        <v>0</v>
      </c>
      <c r="K817" s="66">
        <v>82</v>
      </c>
      <c r="L817" s="66">
        <v>6.1308023529999902</v>
      </c>
      <c r="M817" s="66">
        <v>3.6428226029999999</v>
      </c>
    </row>
    <row r="818" spans="1:13" hidden="1">
      <c r="A818" s="66" t="s">
        <v>7102</v>
      </c>
      <c r="B818" s="66" t="s">
        <v>7103</v>
      </c>
      <c r="C818" s="66" t="s">
        <v>7111</v>
      </c>
      <c r="D818" s="66">
        <v>2010</v>
      </c>
      <c r="E818" s="66" t="s">
        <v>7124</v>
      </c>
      <c r="F818" s="66">
        <v>0</v>
      </c>
      <c r="G818" s="66">
        <v>0</v>
      </c>
      <c r="H818" s="66">
        <v>0</v>
      </c>
      <c r="I818" s="66">
        <v>388</v>
      </c>
      <c r="J818" s="66">
        <v>0</v>
      </c>
      <c r="K818" s="66">
        <v>70</v>
      </c>
      <c r="L818" s="66">
        <v>4.9472728200000002</v>
      </c>
      <c r="M818" s="66">
        <v>3.1097266129999999</v>
      </c>
    </row>
    <row r="819" spans="1:13" hidden="1">
      <c r="A819" s="66" t="s">
        <v>7102</v>
      </c>
      <c r="B819" s="66" t="s">
        <v>7103</v>
      </c>
      <c r="C819" s="66" t="s">
        <v>7111</v>
      </c>
      <c r="D819" s="66">
        <v>2015</v>
      </c>
      <c r="E819" s="66" t="s">
        <v>7124</v>
      </c>
      <c r="F819" s="66">
        <v>0</v>
      </c>
      <c r="G819" s="66">
        <v>0</v>
      </c>
      <c r="H819" s="66">
        <v>0</v>
      </c>
      <c r="I819" s="66">
        <v>404</v>
      </c>
      <c r="J819" s="66">
        <v>0</v>
      </c>
      <c r="K819" s="66">
        <v>72.886597940000001</v>
      </c>
      <c r="L819" s="66">
        <v>5.15128407</v>
      </c>
      <c r="M819" s="66">
        <v>3.237962762</v>
      </c>
    </row>
    <row r="820" spans="1:13" hidden="1">
      <c r="A820" s="66" t="s">
        <v>7102</v>
      </c>
      <c r="B820" s="66" t="s">
        <v>7103</v>
      </c>
      <c r="C820" s="66" t="s">
        <v>7111</v>
      </c>
      <c r="D820" s="66">
        <v>2020</v>
      </c>
      <c r="E820" s="66" t="s">
        <v>7124</v>
      </c>
      <c r="F820" s="66">
        <v>0</v>
      </c>
      <c r="G820" s="66">
        <v>0</v>
      </c>
      <c r="H820" s="66">
        <v>0</v>
      </c>
      <c r="I820" s="66">
        <v>434</v>
      </c>
      <c r="J820" s="66">
        <v>0</v>
      </c>
      <c r="K820" s="66">
        <v>78.298969069999998</v>
      </c>
      <c r="L820" s="66">
        <v>5.5338051650000004</v>
      </c>
      <c r="M820" s="66">
        <v>3.4784055409999999</v>
      </c>
    </row>
    <row r="821" spans="1:13" hidden="1">
      <c r="A821" s="66" t="s">
        <v>7102</v>
      </c>
      <c r="B821" s="66" t="s">
        <v>7103</v>
      </c>
      <c r="C821" s="66" t="s">
        <v>7111</v>
      </c>
      <c r="D821" s="66">
        <v>2025</v>
      </c>
      <c r="E821" s="66" t="s">
        <v>7124</v>
      </c>
      <c r="F821" s="66">
        <v>0</v>
      </c>
      <c r="G821" s="66">
        <v>0</v>
      </c>
      <c r="H821" s="66">
        <v>0</v>
      </c>
      <c r="I821" s="66">
        <v>464</v>
      </c>
      <c r="J821" s="66">
        <v>0</v>
      </c>
      <c r="K821" s="66">
        <v>83.711340210000003</v>
      </c>
      <c r="L821" s="66">
        <v>5.9163262589999999</v>
      </c>
      <c r="M821" s="66">
        <v>3.7188483200000002</v>
      </c>
    </row>
    <row r="822" spans="1:13" hidden="1">
      <c r="A822" s="66" t="s">
        <v>7102</v>
      </c>
      <c r="B822" s="66" t="s">
        <v>7103</v>
      </c>
      <c r="C822" s="66" t="s">
        <v>7111</v>
      </c>
      <c r="D822" s="66">
        <v>2030</v>
      </c>
      <c r="E822" s="66" t="s">
        <v>7124</v>
      </c>
      <c r="F822" s="66">
        <v>0</v>
      </c>
      <c r="G822" s="66">
        <v>0</v>
      </c>
      <c r="H822" s="66">
        <v>0</v>
      </c>
      <c r="I822" s="66">
        <v>492</v>
      </c>
      <c r="J822" s="66">
        <v>0</v>
      </c>
      <c r="K822" s="66">
        <v>88.762886599999902</v>
      </c>
      <c r="L822" s="66">
        <v>6.2733459470000001</v>
      </c>
      <c r="M822" s="66">
        <v>3.9432615809999998</v>
      </c>
    </row>
    <row r="823" spans="1:13" hidden="1">
      <c r="A823" s="66" t="s">
        <v>7102</v>
      </c>
      <c r="B823" s="66" t="s">
        <v>7103</v>
      </c>
      <c r="C823" s="66" t="s">
        <v>7111</v>
      </c>
      <c r="D823" s="66">
        <v>2035</v>
      </c>
      <c r="E823" s="66" t="s">
        <v>7124</v>
      </c>
      <c r="F823" s="66">
        <v>0</v>
      </c>
      <c r="G823" s="66">
        <v>0</v>
      </c>
      <c r="H823" s="66">
        <v>0</v>
      </c>
      <c r="I823" s="66">
        <v>520</v>
      </c>
      <c r="J823" s="66">
        <v>0</v>
      </c>
      <c r="K823" s="66">
        <v>93.81443299</v>
      </c>
      <c r="L823" s="66">
        <v>6.6303656350000004</v>
      </c>
      <c r="M823" s="66">
        <v>4.1676748420000003</v>
      </c>
    </row>
    <row r="824" spans="1:13" hidden="1">
      <c r="A824" s="66" t="s">
        <v>7102</v>
      </c>
      <c r="B824" s="66" t="s">
        <v>7103</v>
      </c>
      <c r="C824" s="66" t="s">
        <v>7111</v>
      </c>
      <c r="D824" s="66">
        <v>2040</v>
      </c>
      <c r="E824" s="66" t="s">
        <v>7124</v>
      </c>
      <c r="F824" s="66">
        <v>0</v>
      </c>
      <c r="G824" s="66">
        <v>0</v>
      </c>
      <c r="H824" s="66">
        <v>0</v>
      </c>
      <c r="I824" s="66">
        <v>547</v>
      </c>
      <c r="J824" s="66">
        <v>0</v>
      </c>
      <c r="K824" s="66">
        <v>98.68556701</v>
      </c>
      <c r="L824" s="66">
        <v>6.9746346199999998</v>
      </c>
      <c r="M824" s="66">
        <v>4.3840733429999998</v>
      </c>
    </row>
    <row r="825" spans="1:13" hidden="1">
      <c r="A825" s="66" t="s">
        <v>7102</v>
      </c>
      <c r="B825" s="66" t="s">
        <v>7103</v>
      </c>
      <c r="C825" s="66" t="s">
        <v>7111</v>
      </c>
      <c r="D825" s="66">
        <v>2045</v>
      </c>
      <c r="E825" s="66" t="s">
        <v>7124</v>
      </c>
      <c r="F825" s="66">
        <v>0</v>
      </c>
      <c r="G825" s="66">
        <v>0</v>
      </c>
      <c r="H825" s="66">
        <v>0</v>
      </c>
      <c r="I825" s="66">
        <v>575</v>
      </c>
      <c r="J825" s="66">
        <v>0</v>
      </c>
      <c r="K825" s="66">
        <v>103.7371134</v>
      </c>
      <c r="L825" s="66">
        <v>7.3316543079999903</v>
      </c>
      <c r="M825" s="66">
        <v>4.6084866039999897</v>
      </c>
    </row>
    <row r="826" spans="1:13" hidden="1">
      <c r="A826" s="66" t="s">
        <v>7102</v>
      </c>
      <c r="B826" s="66" t="s">
        <v>7103</v>
      </c>
      <c r="C826" s="66" t="s">
        <v>7111</v>
      </c>
      <c r="D826" s="66">
        <v>2050</v>
      </c>
      <c r="E826" s="66" t="s">
        <v>7124</v>
      </c>
      <c r="F826" s="66">
        <v>0</v>
      </c>
      <c r="G826" s="66">
        <v>0</v>
      </c>
      <c r="H826" s="66">
        <v>0</v>
      </c>
      <c r="I826" s="66">
        <v>603</v>
      </c>
      <c r="J826" s="66">
        <v>0</v>
      </c>
      <c r="K826" s="66">
        <v>108.7886598</v>
      </c>
      <c r="L826" s="66">
        <v>7.6886739960000003</v>
      </c>
      <c r="M826" s="66">
        <v>4.8328998639999998</v>
      </c>
    </row>
    <row r="827" spans="1:13" hidden="1">
      <c r="A827" s="66" t="s">
        <v>7102</v>
      </c>
      <c r="B827" s="66" t="s">
        <v>7103</v>
      </c>
      <c r="C827" s="66" t="s">
        <v>7112</v>
      </c>
      <c r="D827" s="66">
        <v>2000</v>
      </c>
      <c r="E827" s="66" t="s">
        <v>7124</v>
      </c>
      <c r="F827" s="66">
        <v>0</v>
      </c>
      <c r="G827" s="66">
        <v>0</v>
      </c>
      <c r="H827" s="66">
        <v>0</v>
      </c>
      <c r="I827" s="66">
        <v>6726</v>
      </c>
      <c r="J827" s="66">
        <v>0</v>
      </c>
      <c r="K827" s="66">
        <v>1185</v>
      </c>
      <c r="L827" s="66">
        <v>87.754596050000004</v>
      </c>
      <c r="M827" s="66">
        <v>52.643229089999998</v>
      </c>
    </row>
    <row r="828" spans="1:13" hidden="1">
      <c r="A828" s="66" t="s">
        <v>7102</v>
      </c>
      <c r="B828" s="66" t="s">
        <v>7103</v>
      </c>
      <c r="C828" s="66" t="s">
        <v>7112</v>
      </c>
      <c r="D828" s="66">
        <v>2005</v>
      </c>
      <c r="E828" s="66" t="s">
        <v>7124</v>
      </c>
      <c r="F828" s="66">
        <v>0</v>
      </c>
      <c r="G828" s="66">
        <v>0</v>
      </c>
      <c r="H828" s="66">
        <v>0</v>
      </c>
      <c r="I828" s="66">
        <v>8547</v>
      </c>
      <c r="J828" s="66">
        <v>0</v>
      </c>
      <c r="K828" s="66">
        <v>1371</v>
      </c>
      <c r="L828" s="66">
        <v>101.505097599999</v>
      </c>
      <c r="M828" s="66">
        <v>60.90621694</v>
      </c>
    </row>
    <row r="829" spans="1:13" hidden="1">
      <c r="A829" s="66" t="s">
        <v>7102</v>
      </c>
      <c r="B829" s="66" t="s">
        <v>7103</v>
      </c>
      <c r="C829" s="66" t="s">
        <v>7112</v>
      </c>
      <c r="D829" s="66">
        <v>2010</v>
      </c>
      <c r="E829" s="66" t="s">
        <v>7124</v>
      </c>
      <c r="F829" s="66">
        <v>0</v>
      </c>
      <c r="G829" s="66">
        <v>0</v>
      </c>
      <c r="H829" s="66">
        <v>0</v>
      </c>
      <c r="I829" s="66">
        <v>9479</v>
      </c>
      <c r="J829" s="66">
        <v>0</v>
      </c>
      <c r="K829" s="66">
        <v>1330</v>
      </c>
      <c r="L829" s="66">
        <v>97.80305654</v>
      </c>
      <c r="M829" s="66">
        <v>59.084805639999999</v>
      </c>
    </row>
    <row r="830" spans="1:13" hidden="1">
      <c r="A830" s="66" t="s">
        <v>7102</v>
      </c>
      <c r="B830" s="66" t="s">
        <v>7103</v>
      </c>
      <c r="C830" s="66" t="s">
        <v>7112</v>
      </c>
      <c r="D830" s="66">
        <v>2015</v>
      </c>
      <c r="E830" s="66" t="s">
        <v>7124</v>
      </c>
      <c r="F830" s="66">
        <v>0</v>
      </c>
      <c r="G830" s="66">
        <v>0</v>
      </c>
      <c r="H830" s="66">
        <v>0</v>
      </c>
      <c r="I830" s="66">
        <v>10827</v>
      </c>
      <c r="J830" s="66">
        <v>0</v>
      </c>
      <c r="K830" s="66">
        <v>1501.446592</v>
      </c>
      <c r="L830" s="66">
        <v>109.3824609</v>
      </c>
      <c r="M830" s="66">
        <v>66.701263229999995</v>
      </c>
    </row>
    <row r="831" spans="1:13" hidden="1">
      <c r="A831" s="66" t="s">
        <v>7102</v>
      </c>
      <c r="B831" s="66" t="s">
        <v>7103</v>
      </c>
      <c r="C831" s="66" t="s">
        <v>7112</v>
      </c>
      <c r="D831" s="66">
        <v>2020</v>
      </c>
      <c r="E831" s="66" t="s">
        <v>7124</v>
      </c>
      <c r="F831" s="66">
        <v>0</v>
      </c>
      <c r="G831" s="66">
        <v>0</v>
      </c>
      <c r="H831" s="66">
        <v>0</v>
      </c>
      <c r="I831" s="66">
        <v>12286</v>
      </c>
      <c r="J831" s="66">
        <v>0</v>
      </c>
      <c r="K831" s="66">
        <v>1689.830788</v>
      </c>
      <c r="L831" s="66">
        <v>121.2396129</v>
      </c>
      <c r="M831" s="66">
        <v>75.070168190000004</v>
      </c>
    </row>
    <row r="832" spans="1:13" hidden="1">
      <c r="A832" s="66" t="s">
        <v>7102</v>
      </c>
      <c r="B832" s="66" t="s">
        <v>7103</v>
      </c>
      <c r="C832" s="66" t="s">
        <v>7112</v>
      </c>
      <c r="D832" s="66">
        <v>2025</v>
      </c>
      <c r="E832" s="66" t="s">
        <v>7124</v>
      </c>
      <c r="F832" s="66">
        <v>0</v>
      </c>
      <c r="G832" s="66">
        <v>0</v>
      </c>
      <c r="H832" s="66">
        <v>0</v>
      </c>
      <c r="I832" s="66">
        <v>14101</v>
      </c>
      <c r="J832" s="66">
        <v>0</v>
      </c>
      <c r="K832" s="66">
        <v>1915.9817149999999</v>
      </c>
      <c r="L832" s="66">
        <v>136.15815330000001</v>
      </c>
      <c r="M832" s="66">
        <v>85.116847530000001</v>
      </c>
    </row>
    <row r="833" spans="1:13" hidden="1">
      <c r="A833" s="66" t="s">
        <v>7102</v>
      </c>
      <c r="B833" s="66" t="s">
        <v>7103</v>
      </c>
      <c r="C833" s="66" t="s">
        <v>7112</v>
      </c>
      <c r="D833" s="66">
        <v>2030</v>
      </c>
      <c r="E833" s="66" t="s">
        <v>7124</v>
      </c>
      <c r="F833" s="66">
        <v>0</v>
      </c>
      <c r="G833" s="66">
        <v>0</v>
      </c>
      <c r="H833" s="66">
        <v>0</v>
      </c>
      <c r="I833" s="66">
        <v>16066</v>
      </c>
      <c r="J833" s="66">
        <v>0</v>
      </c>
      <c r="K833" s="66">
        <v>2157.8903070000001</v>
      </c>
      <c r="L833" s="66">
        <v>153.68500669999901</v>
      </c>
      <c r="M833" s="66">
        <v>95.863555930000004</v>
      </c>
    </row>
    <row r="834" spans="1:13" hidden="1">
      <c r="A834" s="66" t="s">
        <v>7102</v>
      </c>
      <c r="B834" s="66" t="s">
        <v>7103</v>
      </c>
      <c r="C834" s="66" t="s">
        <v>7112</v>
      </c>
      <c r="D834" s="66">
        <v>2035</v>
      </c>
      <c r="E834" s="66" t="s">
        <v>7124</v>
      </c>
      <c r="F834" s="66">
        <v>0</v>
      </c>
      <c r="G834" s="66">
        <v>0</v>
      </c>
      <c r="H834" s="66">
        <v>0</v>
      </c>
      <c r="I834" s="66">
        <v>18015</v>
      </c>
      <c r="J834" s="66">
        <v>0</v>
      </c>
      <c r="K834" s="66">
        <v>2399.5374849999998</v>
      </c>
      <c r="L834" s="66">
        <v>171.38483369999901</v>
      </c>
      <c r="M834" s="66">
        <v>106.5986511</v>
      </c>
    </row>
    <row r="835" spans="1:13" hidden="1">
      <c r="A835" s="66" t="s">
        <v>7102</v>
      </c>
      <c r="B835" s="66" t="s">
        <v>7103</v>
      </c>
      <c r="C835" s="66" t="s">
        <v>7112</v>
      </c>
      <c r="D835" s="66">
        <v>2040</v>
      </c>
      <c r="E835" s="66" t="s">
        <v>7124</v>
      </c>
      <c r="F835" s="66">
        <v>0</v>
      </c>
      <c r="G835" s="66">
        <v>0</v>
      </c>
      <c r="H835" s="66">
        <v>0</v>
      </c>
      <c r="I835" s="66">
        <v>19831</v>
      </c>
      <c r="J835" s="66">
        <v>0</v>
      </c>
      <c r="K835" s="66">
        <v>2626.900564</v>
      </c>
      <c r="L835" s="66">
        <v>188.12638179999999</v>
      </c>
      <c r="M835" s="66">
        <v>116.6991799</v>
      </c>
    </row>
    <row r="836" spans="1:13" hidden="1">
      <c r="A836" s="66" t="s">
        <v>7102</v>
      </c>
      <c r="B836" s="66" t="s">
        <v>7103</v>
      </c>
      <c r="C836" s="66" t="s">
        <v>7112</v>
      </c>
      <c r="D836" s="66">
        <v>2045</v>
      </c>
      <c r="E836" s="66" t="s">
        <v>7124</v>
      </c>
      <c r="F836" s="66">
        <v>0</v>
      </c>
      <c r="G836" s="66">
        <v>0</v>
      </c>
      <c r="H836" s="66">
        <v>0</v>
      </c>
      <c r="I836" s="66">
        <v>21520</v>
      </c>
      <c r="J836" s="66">
        <v>0</v>
      </c>
      <c r="K836" s="66">
        <v>2842.6059989999999</v>
      </c>
      <c r="L836" s="66">
        <v>204.0416385</v>
      </c>
      <c r="M836" s="66">
        <v>126.28182179999899</v>
      </c>
    </row>
    <row r="837" spans="1:13" hidden="1">
      <c r="A837" s="66" t="s">
        <v>7102</v>
      </c>
      <c r="B837" s="66" t="s">
        <v>7103</v>
      </c>
      <c r="C837" s="66" t="s">
        <v>7112</v>
      </c>
      <c r="D837" s="66">
        <v>2050</v>
      </c>
      <c r="E837" s="66" t="s">
        <v>7124</v>
      </c>
      <c r="F837" s="66">
        <v>0</v>
      </c>
      <c r="G837" s="66">
        <v>0</v>
      </c>
      <c r="H837" s="66">
        <v>0</v>
      </c>
      <c r="I837" s="66">
        <v>23041</v>
      </c>
      <c r="J837" s="66">
        <v>0</v>
      </c>
      <c r="K837" s="66">
        <v>3039.5298969999999</v>
      </c>
      <c r="L837" s="66">
        <v>218.57646099999999</v>
      </c>
      <c r="M837" s="66">
        <v>135.0301001</v>
      </c>
    </row>
    <row r="838" spans="1:13" hidden="1">
      <c r="A838" s="66" t="s">
        <v>7102</v>
      </c>
      <c r="B838" s="66" t="s">
        <v>7103</v>
      </c>
      <c r="C838" s="66" t="s">
        <v>7113</v>
      </c>
      <c r="D838" s="66">
        <v>2000</v>
      </c>
      <c r="E838" s="66" t="s">
        <v>7124</v>
      </c>
      <c r="F838" s="66">
        <v>0</v>
      </c>
      <c r="G838" s="66">
        <v>0</v>
      </c>
      <c r="H838" s="66">
        <v>0</v>
      </c>
      <c r="I838" s="66">
        <v>305</v>
      </c>
      <c r="J838" s="66">
        <v>0</v>
      </c>
      <c r="K838" s="66">
        <v>38</v>
      </c>
      <c r="L838" s="66">
        <v>2.8142800000000001</v>
      </c>
      <c r="M838" s="66">
        <v>1.6881373040000001</v>
      </c>
    </row>
    <row r="839" spans="1:13" hidden="1">
      <c r="A839" s="66" t="s">
        <v>7102</v>
      </c>
      <c r="B839" s="66" t="s">
        <v>7103</v>
      </c>
      <c r="C839" s="66" t="s">
        <v>7113</v>
      </c>
      <c r="D839" s="66">
        <v>2005</v>
      </c>
      <c r="E839" s="66" t="s">
        <v>7124</v>
      </c>
      <c r="F839" s="66">
        <v>0</v>
      </c>
      <c r="G839" s="66">
        <v>0</v>
      </c>
      <c r="H839" s="66">
        <v>0</v>
      </c>
      <c r="I839" s="66">
        <v>407</v>
      </c>
      <c r="J839" s="66">
        <v>0</v>
      </c>
      <c r="K839" s="66">
        <v>45</v>
      </c>
      <c r="L839" s="66">
        <v>3.3327</v>
      </c>
      <c r="M839" s="66">
        <v>1.9991099649999999</v>
      </c>
    </row>
    <row r="840" spans="1:13" hidden="1">
      <c r="A840" s="66" t="s">
        <v>7102</v>
      </c>
      <c r="B840" s="66" t="s">
        <v>7103</v>
      </c>
      <c r="C840" s="66" t="s">
        <v>7113</v>
      </c>
      <c r="D840" s="66">
        <v>2010</v>
      </c>
      <c r="E840" s="66" t="s">
        <v>7124</v>
      </c>
      <c r="F840" s="66">
        <v>0</v>
      </c>
      <c r="G840" s="66">
        <v>0</v>
      </c>
      <c r="H840" s="66">
        <v>0</v>
      </c>
      <c r="I840" s="66">
        <v>601</v>
      </c>
      <c r="J840" s="66">
        <v>0</v>
      </c>
      <c r="K840" s="66">
        <v>58</v>
      </c>
      <c r="L840" s="66">
        <v>4.2954800000000004</v>
      </c>
      <c r="M840" s="66">
        <v>2.5766306219999899</v>
      </c>
    </row>
    <row r="841" spans="1:13" hidden="1">
      <c r="A841" s="66" t="s">
        <v>7102</v>
      </c>
      <c r="B841" s="66" t="s">
        <v>7103</v>
      </c>
      <c r="C841" s="66" t="s">
        <v>7113</v>
      </c>
      <c r="D841" s="66">
        <v>2015</v>
      </c>
      <c r="E841" s="66" t="s">
        <v>7124</v>
      </c>
      <c r="F841" s="66">
        <v>0</v>
      </c>
      <c r="G841" s="66">
        <v>0</v>
      </c>
      <c r="H841" s="66">
        <v>0</v>
      </c>
      <c r="I841" s="67">
        <v>761</v>
      </c>
      <c r="J841" s="66">
        <v>0</v>
      </c>
      <c r="K841" s="66">
        <v>73.44093178</v>
      </c>
      <c r="L841" s="66">
        <v>5.4390354079999996</v>
      </c>
      <c r="M841" s="66">
        <v>3.2625888569999999</v>
      </c>
    </row>
    <row r="842" spans="1:13" hidden="1">
      <c r="A842" s="66" t="s">
        <v>7102</v>
      </c>
      <c r="B842" s="66" t="s">
        <v>7103</v>
      </c>
      <c r="C842" s="66" t="s">
        <v>7113</v>
      </c>
      <c r="D842" s="66">
        <v>2020</v>
      </c>
      <c r="E842" s="66" t="s">
        <v>7124</v>
      </c>
      <c r="F842" s="66">
        <v>0</v>
      </c>
      <c r="G842" s="66">
        <v>0</v>
      </c>
      <c r="H842" s="66">
        <v>0</v>
      </c>
      <c r="I842" s="67">
        <v>997</v>
      </c>
      <c r="J842" s="66">
        <v>0</v>
      </c>
      <c r="K842" s="66">
        <v>96.216306160000002</v>
      </c>
      <c r="L842" s="66">
        <v>7.1257796339999997</v>
      </c>
      <c r="M842" s="66">
        <v>4.2743772550000001</v>
      </c>
    </row>
    <row r="843" spans="1:13" hidden="1">
      <c r="A843" s="66" t="s">
        <v>7102</v>
      </c>
      <c r="B843" s="66" t="s">
        <v>7103</v>
      </c>
      <c r="C843" s="66" t="s">
        <v>7113</v>
      </c>
      <c r="D843" s="66">
        <v>2025</v>
      </c>
      <c r="E843" s="66" t="s">
        <v>7124</v>
      </c>
      <c r="F843" s="66">
        <v>0</v>
      </c>
      <c r="G843" s="66">
        <v>0</v>
      </c>
      <c r="H843" s="66">
        <v>0</v>
      </c>
      <c r="I843" s="67">
        <v>1295</v>
      </c>
      <c r="J843" s="66">
        <v>0</v>
      </c>
      <c r="K843" s="66">
        <v>124.9750416</v>
      </c>
      <c r="L843" s="66">
        <v>9.2556515810000004</v>
      </c>
      <c r="M843" s="66">
        <v>5.5519744679999903</v>
      </c>
    </row>
    <row r="844" spans="1:13" hidden="1">
      <c r="A844" s="66" t="s">
        <v>7102</v>
      </c>
      <c r="B844" s="66" t="s">
        <v>7103</v>
      </c>
      <c r="C844" s="66" t="s">
        <v>7113</v>
      </c>
      <c r="D844" s="66">
        <v>2030</v>
      </c>
      <c r="E844" s="66" t="s">
        <v>7124</v>
      </c>
      <c r="F844" s="66">
        <v>0</v>
      </c>
      <c r="G844" s="66">
        <v>0</v>
      </c>
      <c r="H844" s="66">
        <v>0</v>
      </c>
      <c r="I844" s="67">
        <v>1641</v>
      </c>
      <c r="J844" s="66">
        <v>0</v>
      </c>
      <c r="K844" s="66">
        <v>158.36605659999901</v>
      </c>
      <c r="L844" s="66">
        <v>11.72859015</v>
      </c>
      <c r="M844" s="66">
        <v>7.0353591519999998</v>
      </c>
    </row>
    <row r="845" spans="1:13" hidden="1">
      <c r="A845" s="66" t="s">
        <v>7102</v>
      </c>
      <c r="B845" s="66" t="s">
        <v>7103</v>
      </c>
      <c r="C845" s="66" t="s">
        <v>7113</v>
      </c>
      <c r="D845" s="66">
        <v>2035</v>
      </c>
      <c r="E845" s="66" t="s">
        <v>7124</v>
      </c>
      <c r="F845" s="66">
        <v>0</v>
      </c>
      <c r="G845" s="66">
        <v>0</v>
      </c>
      <c r="H845" s="66">
        <v>0</v>
      </c>
      <c r="I845" s="67">
        <v>2016</v>
      </c>
      <c r="J845" s="66">
        <v>0</v>
      </c>
      <c r="K845" s="66">
        <v>194.55574039999999</v>
      </c>
      <c r="L845" s="66">
        <v>14.40879814</v>
      </c>
      <c r="M845" s="66">
        <v>8.6430737670000006</v>
      </c>
    </row>
    <row r="846" spans="1:13" hidden="1">
      <c r="A846" s="66" t="s">
        <v>7102</v>
      </c>
      <c r="B846" s="66" t="s">
        <v>7103</v>
      </c>
      <c r="C846" s="66" t="s">
        <v>7113</v>
      </c>
      <c r="D846" s="66">
        <v>2040</v>
      </c>
      <c r="E846" s="66" t="s">
        <v>7124</v>
      </c>
      <c r="F846" s="66">
        <v>0</v>
      </c>
      <c r="G846" s="66">
        <v>0</v>
      </c>
      <c r="H846" s="66">
        <v>0</v>
      </c>
      <c r="I846" s="67">
        <v>2396</v>
      </c>
      <c r="J846" s="66">
        <v>0</v>
      </c>
      <c r="K846" s="66">
        <v>231.22795339999999</v>
      </c>
      <c r="L846" s="66">
        <v>17.124742229999999</v>
      </c>
      <c r="M846" s="66">
        <v>10.27222458</v>
      </c>
    </row>
    <row r="847" spans="1:13" hidden="1">
      <c r="A847" s="66" t="s">
        <v>7102</v>
      </c>
      <c r="B847" s="66" t="s">
        <v>7103</v>
      </c>
      <c r="C847" s="66" t="s">
        <v>7113</v>
      </c>
      <c r="D847" s="66">
        <v>2045</v>
      </c>
      <c r="E847" s="66" t="s">
        <v>7124</v>
      </c>
      <c r="F847" s="66">
        <v>0</v>
      </c>
      <c r="G847" s="66">
        <v>0</v>
      </c>
      <c r="H847" s="66">
        <v>0</v>
      </c>
      <c r="I847" s="67">
        <v>2757</v>
      </c>
      <c r="J847" s="66">
        <v>0</v>
      </c>
      <c r="K847" s="66">
        <v>266.06655569999998</v>
      </c>
      <c r="L847" s="66">
        <v>19.704889120000001</v>
      </c>
      <c r="M847" s="66">
        <v>11.81991784</v>
      </c>
    </row>
    <row r="848" spans="1:13" hidden="1">
      <c r="A848" s="66" t="s">
        <v>7102</v>
      </c>
      <c r="B848" s="66" t="s">
        <v>7103</v>
      </c>
      <c r="C848" s="66" t="s">
        <v>7113</v>
      </c>
      <c r="D848" s="66">
        <v>2050</v>
      </c>
      <c r="E848" s="66" t="s">
        <v>7124</v>
      </c>
      <c r="F848" s="66">
        <v>0</v>
      </c>
      <c r="G848" s="66">
        <v>0</v>
      </c>
      <c r="H848" s="66">
        <v>0</v>
      </c>
      <c r="I848" s="67">
        <v>3080</v>
      </c>
      <c r="J848" s="66">
        <v>0</v>
      </c>
      <c r="K848" s="66">
        <v>297.2379368</v>
      </c>
      <c r="L848" s="66">
        <v>22.0134416</v>
      </c>
      <c r="M848" s="66">
        <v>13.204696029999999</v>
      </c>
    </row>
    <row r="849" spans="1:13" hidden="1">
      <c r="A849" s="66" t="s">
        <v>7102</v>
      </c>
      <c r="B849" s="66" t="s">
        <v>7103</v>
      </c>
      <c r="C849" s="66" t="s">
        <v>7114</v>
      </c>
      <c r="D849" s="66">
        <v>2000</v>
      </c>
      <c r="E849" s="66" t="s">
        <v>7124</v>
      </c>
      <c r="F849" s="66">
        <v>0</v>
      </c>
      <c r="G849" s="66">
        <v>0</v>
      </c>
      <c r="H849" s="66">
        <v>0</v>
      </c>
      <c r="I849" s="66">
        <v>22</v>
      </c>
      <c r="J849" s="66">
        <v>0</v>
      </c>
      <c r="K849" s="66">
        <v>5</v>
      </c>
      <c r="L849" s="66">
        <v>0.37030000000000002</v>
      </c>
      <c r="M849" s="66">
        <v>0.22212332899999901</v>
      </c>
    </row>
    <row r="850" spans="1:13" hidden="1">
      <c r="A850" s="66" t="s">
        <v>7102</v>
      </c>
      <c r="B850" s="66" t="s">
        <v>7103</v>
      </c>
      <c r="C850" s="66" t="s">
        <v>7114</v>
      </c>
      <c r="D850" s="66">
        <v>2005</v>
      </c>
      <c r="E850" s="66" t="s">
        <v>7124</v>
      </c>
      <c r="F850" s="66">
        <v>0</v>
      </c>
      <c r="G850" s="66">
        <v>0</v>
      </c>
      <c r="H850" s="66">
        <v>0</v>
      </c>
      <c r="I850" s="66">
        <v>23</v>
      </c>
      <c r="J850" s="66">
        <v>0</v>
      </c>
      <c r="K850" s="66">
        <v>5</v>
      </c>
      <c r="L850" s="66">
        <v>0.373973469</v>
      </c>
      <c r="M850" s="66">
        <v>0.22212332899999901</v>
      </c>
    </row>
    <row r="851" spans="1:13" hidden="1">
      <c r="A851" s="66" t="s">
        <v>7102</v>
      </c>
      <c r="B851" s="66" t="s">
        <v>7103</v>
      </c>
      <c r="C851" s="66" t="s">
        <v>7114</v>
      </c>
      <c r="D851" s="66">
        <v>2010</v>
      </c>
      <c r="E851" s="66" t="s">
        <v>7124</v>
      </c>
      <c r="F851" s="66">
        <v>0</v>
      </c>
      <c r="G851" s="66">
        <v>0</v>
      </c>
      <c r="H851" s="66">
        <v>0</v>
      </c>
      <c r="I851" s="66">
        <v>20</v>
      </c>
      <c r="J851" s="66">
        <v>0</v>
      </c>
      <c r="K851" s="66">
        <v>4</v>
      </c>
      <c r="L851" s="66">
        <v>0.29943999999999998</v>
      </c>
      <c r="M851" s="66">
        <v>0.17769866399999901</v>
      </c>
    </row>
    <row r="852" spans="1:13" hidden="1">
      <c r="A852" s="66" t="s">
        <v>7102</v>
      </c>
      <c r="B852" s="66" t="s">
        <v>7103</v>
      </c>
      <c r="C852" s="66" t="s">
        <v>7114</v>
      </c>
      <c r="D852" s="66">
        <v>2015</v>
      </c>
      <c r="E852" s="66" t="s">
        <v>7124</v>
      </c>
      <c r="F852" s="66">
        <v>0</v>
      </c>
      <c r="G852" s="66">
        <v>0</v>
      </c>
      <c r="H852" s="66">
        <v>0</v>
      </c>
      <c r="I852" s="66">
        <v>21</v>
      </c>
      <c r="J852" s="66">
        <v>0</v>
      </c>
      <c r="K852" s="66">
        <v>4.2</v>
      </c>
      <c r="L852" s="66">
        <v>0.31441199999999903</v>
      </c>
      <c r="M852" s="66">
        <v>0.18658359699999999</v>
      </c>
    </row>
    <row r="853" spans="1:13" hidden="1">
      <c r="A853" s="66" t="s">
        <v>7102</v>
      </c>
      <c r="B853" s="66" t="s">
        <v>7103</v>
      </c>
      <c r="C853" s="66" t="s">
        <v>7114</v>
      </c>
      <c r="D853" s="66">
        <v>2020</v>
      </c>
      <c r="E853" s="66" t="s">
        <v>7124</v>
      </c>
      <c r="F853" s="66">
        <v>0</v>
      </c>
      <c r="G853" s="66">
        <v>0</v>
      </c>
      <c r="H853" s="66">
        <v>0</v>
      </c>
      <c r="I853" s="66">
        <v>21</v>
      </c>
      <c r="J853" s="66">
        <v>0</v>
      </c>
      <c r="K853" s="66">
        <v>4.2</v>
      </c>
      <c r="L853" s="66">
        <v>0.31441199999999903</v>
      </c>
      <c r="M853" s="66">
        <v>0.18658359699999999</v>
      </c>
    </row>
    <row r="854" spans="1:13" hidden="1">
      <c r="A854" s="66" t="s">
        <v>7102</v>
      </c>
      <c r="B854" s="66" t="s">
        <v>7103</v>
      </c>
      <c r="C854" s="66" t="s">
        <v>7114</v>
      </c>
      <c r="D854" s="66">
        <v>2025</v>
      </c>
      <c r="E854" s="66" t="s">
        <v>7124</v>
      </c>
      <c r="F854" s="66">
        <v>0</v>
      </c>
      <c r="G854" s="66">
        <v>0</v>
      </c>
      <c r="H854" s="66">
        <v>0</v>
      </c>
      <c r="I854" s="66">
        <v>22</v>
      </c>
      <c r="J854" s="66">
        <v>0</v>
      </c>
      <c r="K854" s="66">
        <v>4.4000000000000004</v>
      </c>
      <c r="L854" s="66">
        <v>0.32938400000000001</v>
      </c>
      <c r="M854" s="66">
        <v>0.19546853</v>
      </c>
    </row>
    <row r="855" spans="1:13" hidden="1">
      <c r="A855" s="66" t="s">
        <v>7102</v>
      </c>
      <c r="B855" s="66" t="s">
        <v>7103</v>
      </c>
      <c r="C855" s="66" t="s">
        <v>7114</v>
      </c>
      <c r="D855" s="66">
        <v>2030</v>
      </c>
      <c r="E855" s="66" t="s">
        <v>7124</v>
      </c>
      <c r="F855" s="66">
        <v>0</v>
      </c>
      <c r="G855" s="66">
        <v>0</v>
      </c>
      <c r="H855" s="66">
        <v>0</v>
      </c>
      <c r="I855" s="66">
        <v>22</v>
      </c>
      <c r="J855" s="66">
        <v>0</v>
      </c>
      <c r="K855" s="66">
        <v>4.4000000000000004</v>
      </c>
      <c r="L855" s="66">
        <v>0.32938400000000001</v>
      </c>
      <c r="M855" s="66">
        <v>0.19546853</v>
      </c>
    </row>
    <row r="856" spans="1:13" hidden="1">
      <c r="A856" s="66" t="s">
        <v>7102</v>
      </c>
      <c r="B856" s="66" t="s">
        <v>7103</v>
      </c>
      <c r="C856" s="66" t="s">
        <v>7114</v>
      </c>
      <c r="D856" s="66">
        <v>2035</v>
      </c>
      <c r="E856" s="66" t="s">
        <v>7124</v>
      </c>
      <c r="F856" s="66">
        <v>0</v>
      </c>
      <c r="G856" s="66">
        <v>0</v>
      </c>
      <c r="H856" s="66">
        <v>0</v>
      </c>
      <c r="I856" s="66">
        <v>23</v>
      </c>
      <c r="J856" s="66">
        <v>0</v>
      </c>
      <c r="K856" s="66">
        <v>4.5999999999999996</v>
      </c>
      <c r="L856" s="66">
        <v>0.344356</v>
      </c>
      <c r="M856" s="66">
        <v>0.20435346300000001</v>
      </c>
    </row>
    <row r="857" spans="1:13" hidden="1">
      <c r="A857" s="66" t="s">
        <v>7102</v>
      </c>
      <c r="B857" s="66" t="s">
        <v>7103</v>
      </c>
      <c r="C857" s="66" t="s">
        <v>7114</v>
      </c>
      <c r="D857" s="66">
        <v>2040</v>
      </c>
      <c r="E857" s="66" t="s">
        <v>7124</v>
      </c>
      <c r="F857" s="66">
        <v>0</v>
      </c>
      <c r="G857" s="66">
        <v>0</v>
      </c>
      <c r="H857" s="66">
        <v>0</v>
      </c>
      <c r="I857" s="66">
        <v>24</v>
      </c>
      <c r="J857" s="66">
        <v>0</v>
      </c>
      <c r="K857" s="66">
        <v>4.8</v>
      </c>
      <c r="L857" s="66">
        <v>0.35932799999999998</v>
      </c>
      <c r="M857" s="66">
        <v>0.213238396</v>
      </c>
    </row>
    <row r="858" spans="1:13" hidden="1">
      <c r="A858" s="66" t="s">
        <v>7102</v>
      </c>
      <c r="B858" s="66" t="s">
        <v>7103</v>
      </c>
      <c r="C858" s="66" t="s">
        <v>7114</v>
      </c>
      <c r="D858" s="66">
        <v>2045</v>
      </c>
      <c r="E858" s="66" t="s">
        <v>7124</v>
      </c>
      <c r="F858" s="66">
        <v>0</v>
      </c>
      <c r="G858" s="66">
        <v>0</v>
      </c>
      <c r="H858" s="66">
        <v>0</v>
      </c>
      <c r="I858" s="66">
        <v>24</v>
      </c>
      <c r="J858" s="66">
        <v>0</v>
      </c>
      <c r="K858" s="66">
        <v>4.8</v>
      </c>
      <c r="L858" s="66">
        <v>0.35932799999999998</v>
      </c>
      <c r="M858" s="66">
        <v>0.213238396</v>
      </c>
    </row>
    <row r="859" spans="1:13" hidden="1">
      <c r="A859" s="66" t="s">
        <v>7102</v>
      </c>
      <c r="B859" s="66" t="s">
        <v>7103</v>
      </c>
      <c r="C859" s="66" t="s">
        <v>7114</v>
      </c>
      <c r="D859" s="66">
        <v>2050</v>
      </c>
      <c r="E859" s="66" t="s">
        <v>7124</v>
      </c>
      <c r="F859" s="66">
        <v>0</v>
      </c>
      <c r="G859" s="66">
        <v>0</v>
      </c>
      <c r="H859" s="66">
        <v>0</v>
      </c>
      <c r="I859" s="66">
        <v>25</v>
      </c>
      <c r="J859" s="66">
        <v>0</v>
      </c>
      <c r="K859" s="66">
        <v>5</v>
      </c>
      <c r="L859" s="66">
        <v>0.37430000000000002</v>
      </c>
      <c r="M859" s="66">
        <v>0.22212332899999901</v>
      </c>
    </row>
    <row r="860" spans="1:13" hidden="1">
      <c r="A860" s="66" t="s">
        <v>7102</v>
      </c>
      <c r="B860" s="66" t="s">
        <v>7103</v>
      </c>
      <c r="C860" s="66" t="s">
        <v>7115</v>
      </c>
      <c r="D860" s="66">
        <v>2000</v>
      </c>
      <c r="E860" s="66" t="s">
        <v>7124</v>
      </c>
      <c r="F860" s="66">
        <v>0</v>
      </c>
      <c r="G860" s="66">
        <v>0</v>
      </c>
      <c r="H860" s="66">
        <v>0</v>
      </c>
      <c r="I860" s="66">
        <v>20</v>
      </c>
      <c r="J860" s="66">
        <v>0</v>
      </c>
      <c r="K860" s="66">
        <v>5</v>
      </c>
      <c r="L860" s="66">
        <v>0.37030000000000002</v>
      </c>
      <c r="M860" s="66">
        <v>0.22212332899999901</v>
      </c>
    </row>
    <row r="861" spans="1:13" hidden="1">
      <c r="A861" s="66" t="s">
        <v>7102</v>
      </c>
      <c r="B861" s="66" t="s">
        <v>7103</v>
      </c>
      <c r="C861" s="66" t="s">
        <v>7115</v>
      </c>
      <c r="D861" s="66">
        <v>2005</v>
      </c>
      <c r="E861" s="66" t="s">
        <v>7124</v>
      </c>
      <c r="F861" s="66">
        <v>0</v>
      </c>
      <c r="G861" s="66">
        <v>0</v>
      </c>
      <c r="H861" s="66">
        <v>0</v>
      </c>
      <c r="I861" s="66">
        <v>28</v>
      </c>
      <c r="J861" s="66">
        <v>0</v>
      </c>
      <c r="K861" s="66">
        <v>7</v>
      </c>
      <c r="L861" s="66">
        <v>0.51841999999999999</v>
      </c>
      <c r="M861" s="66">
        <v>0.31097266099999998</v>
      </c>
    </row>
    <row r="862" spans="1:13" hidden="1">
      <c r="A862" s="66" t="s">
        <v>7102</v>
      </c>
      <c r="B862" s="66" t="s">
        <v>7103</v>
      </c>
      <c r="C862" s="66" t="s">
        <v>7115</v>
      </c>
      <c r="D862" s="66">
        <v>2010</v>
      </c>
      <c r="E862" s="66" t="s">
        <v>7124</v>
      </c>
      <c r="F862" s="66">
        <v>0</v>
      </c>
      <c r="G862" s="66">
        <v>0</v>
      </c>
      <c r="H862" s="66">
        <v>0</v>
      </c>
      <c r="I862" s="66">
        <v>32</v>
      </c>
      <c r="J862" s="66">
        <v>0</v>
      </c>
      <c r="K862" s="66">
        <v>6</v>
      </c>
      <c r="L862" s="66">
        <v>0.44435999999999998</v>
      </c>
      <c r="M862" s="66">
        <v>0.26654799499999998</v>
      </c>
    </row>
    <row r="863" spans="1:13" hidden="1">
      <c r="A863" s="66" t="s">
        <v>7102</v>
      </c>
      <c r="B863" s="66" t="s">
        <v>7103</v>
      </c>
      <c r="C863" s="66" t="s">
        <v>7115</v>
      </c>
      <c r="D863" s="66">
        <v>2015</v>
      </c>
      <c r="E863" s="66" t="s">
        <v>7124</v>
      </c>
      <c r="F863" s="66">
        <v>0</v>
      </c>
      <c r="G863" s="66">
        <v>0</v>
      </c>
      <c r="H863" s="66">
        <v>0</v>
      </c>
      <c r="I863" s="66">
        <v>36</v>
      </c>
      <c r="J863" s="66">
        <v>0</v>
      </c>
      <c r="K863" s="66">
        <v>6.75</v>
      </c>
      <c r="L863" s="66">
        <v>0.49990499999999999</v>
      </c>
      <c r="M863" s="66">
        <v>0.29986649500000001</v>
      </c>
    </row>
    <row r="864" spans="1:13" hidden="1">
      <c r="A864" s="66" t="s">
        <v>7102</v>
      </c>
      <c r="B864" s="66" t="s">
        <v>7103</v>
      </c>
      <c r="C864" s="66" t="s">
        <v>7115</v>
      </c>
      <c r="D864" s="66">
        <v>2020</v>
      </c>
      <c r="E864" s="66" t="s">
        <v>7124</v>
      </c>
      <c r="F864" s="66">
        <v>0</v>
      </c>
      <c r="G864" s="66">
        <v>0</v>
      </c>
      <c r="H864" s="66">
        <v>0</v>
      </c>
      <c r="I864" s="66">
        <v>39</v>
      </c>
      <c r="J864" s="66">
        <v>0</v>
      </c>
      <c r="K864" s="66">
        <v>7.3125</v>
      </c>
      <c r="L864" s="66">
        <v>0.54156375000000001</v>
      </c>
      <c r="M864" s="66">
        <v>0.324855369</v>
      </c>
    </row>
    <row r="865" spans="1:13" hidden="1">
      <c r="A865" s="66" t="s">
        <v>7102</v>
      </c>
      <c r="B865" s="66" t="s">
        <v>7103</v>
      </c>
      <c r="C865" s="66" t="s">
        <v>7115</v>
      </c>
      <c r="D865" s="66">
        <v>2025</v>
      </c>
      <c r="E865" s="66" t="s">
        <v>7124</v>
      </c>
      <c r="F865" s="66">
        <v>0</v>
      </c>
      <c r="G865" s="66">
        <v>0</v>
      </c>
      <c r="H865" s="66">
        <v>0</v>
      </c>
      <c r="I865" s="66">
        <v>43</v>
      </c>
      <c r="J865" s="66">
        <v>0</v>
      </c>
      <c r="K865" s="66">
        <v>8.0625</v>
      </c>
      <c r="L865" s="66">
        <v>0.59908324000000002</v>
      </c>
      <c r="M865" s="66">
        <v>0.35817386899999998</v>
      </c>
    </row>
    <row r="866" spans="1:13" hidden="1">
      <c r="A866" s="66" t="s">
        <v>7102</v>
      </c>
      <c r="B866" s="66" t="s">
        <v>7103</v>
      </c>
      <c r="C866" s="66" t="s">
        <v>7115</v>
      </c>
      <c r="D866" s="66">
        <v>2030</v>
      </c>
      <c r="E866" s="66" t="s">
        <v>7124</v>
      </c>
      <c r="F866" s="66">
        <v>0</v>
      </c>
      <c r="G866" s="66">
        <v>0</v>
      </c>
      <c r="H866" s="66">
        <v>0</v>
      </c>
      <c r="I866" s="66">
        <v>48</v>
      </c>
      <c r="J866" s="66">
        <v>0</v>
      </c>
      <c r="K866" s="66">
        <v>9</v>
      </c>
      <c r="L866" s="66">
        <v>0.66874408200000002</v>
      </c>
      <c r="M866" s="66">
        <v>0.39982199299999999</v>
      </c>
    </row>
    <row r="867" spans="1:13" hidden="1">
      <c r="A867" s="66" t="s">
        <v>7102</v>
      </c>
      <c r="B867" s="66" t="s">
        <v>7103</v>
      </c>
      <c r="C867" s="66" t="s">
        <v>7115</v>
      </c>
      <c r="D867" s="66">
        <v>2035</v>
      </c>
      <c r="E867" s="66" t="s">
        <v>7124</v>
      </c>
      <c r="F867" s="66">
        <v>0</v>
      </c>
      <c r="G867" s="66">
        <v>0</v>
      </c>
      <c r="H867" s="66">
        <v>0</v>
      </c>
      <c r="I867" s="66">
        <v>54</v>
      </c>
      <c r="J867" s="66">
        <v>0</v>
      </c>
      <c r="K867" s="66">
        <v>10.125</v>
      </c>
      <c r="L867" s="66">
        <v>0.75233709199999999</v>
      </c>
      <c r="M867" s="66">
        <v>0.449799742</v>
      </c>
    </row>
    <row r="868" spans="1:13" hidden="1">
      <c r="A868" s="66" t="s">
        <v>7102</v>
      </c>
      <c r="B868" s="66" t="s">
        <v>7103</v>
      </c>
      <c r="C868" s="66" t="s">
        <v>7115</v>
      </c>
      <c r="D868" s="66">
        <v>2040</v>
      </c>
      <c r="E868" s="66" t="s">
        <v>7124</v>
      </c>
      <c r="F868" s="66">
        <v>0</v>
      </c>
      <c r="G868" s="66">
        <v>0</v>
      </c>
      <c r="H868" s="66">
        <v>0</v>
      </c>
      <c r="I868" s="66">
        <v>59</v>
      </c>
      <c r="J868" s="66">
        <v>0</v>
      </c>
      <c r="K868" s="66">
        <v>11.0625</v>
      </c>
      <c r="L868" s="66">
        <v>0.82199793399999999</v>
      </c>
      <c r="M868" s="66">
        <v>0.49144786600000001</v>
      </c>
    </row>
    <row r="869" spans="1:13" hidden="1">
      <c r="A869" s="66" t="s">
        <v>7102</v>
      </c>
      <c r="B869" s="66" t="s">
        <v>7103</v>
      </c>
      <c r="C869" s="66" t="s">
        <v>7115</v>
      </c>
      <c r="D869" s="66">
        <v>2045</v>
      </c>
      <c r="E869" s="66" t="s">
        <v>7124</v>
      </c>
      <c r="F869" s="66">
        <v>0</v>
      </c>
      <c r="G869" s="66">
        <v>0</v>
      </c>
      <c r="H869" s="66">
        <v>0</v>
      </c>
      <c r="I869" s="66">
        <v>65</v>
      </c>
      <c r="J869" s="66">
        <v>0</v>
      </c>
      <c r="K869" s="66">
        <v>12.1875</v>
      </c>
      <c r="L869" s="66">
        <v>0.90559094399999995</v>
      </c>
      <c r="M869" s="66">
        <v>0.54142561600000005</v>
      </c>
    </row>
    <row r="870" spans="1:13" hidden="1">
      <c r="A870" s="66" t="s">
        <v>7102</v>
      </c>
      <c r="B870" s="66" t="s">
        <v>7103</v>
      </c>
      <c r="C870" s="66" t="s">
        <v>7115</v>
      </c>
      <c r="D870" s="66">
        <v>2050</v>
      </c>
      <c r="E870" s="66" t="s">
        <v>7124</v>
      </c>
      <c r="F870" s="66">
        <v>0</v>
      </c>
      <c r="G870" s="66">
        <v>0</v>
      </c>
      <c r="H870" s="66">
        <v>0</v>
      </c>
      <c r="I870" s="66">
        <v>70</v>
      </c>
      <c r="J870" s="66">
        <v>0</v>
      </c>
      <c r="K870" s="66">
        <v>13.125</v>
      </c>
      <c r="L870" s="66">
        <v>0.97525178599999995</v>
      </c>
      <c r="M870" s="66">
        <v>0.58307374000000001</v>
      </c>
    </row>
    <row r="871" spans="1:13" hidden="1">
      <c r="A871" s="66" t="s">
        <v>7102</v>
      </c>
      <c r="B871" s="66" t="s">
        <v>7103</v>
      </c>
      <c r="C871" s="66" t="s">
        <v>7116</v>
      </c>
      <c r="D871" s="66">
        <v>2000</v>
      </c>
      <c r="E871" s="66" t="s">
        <v>7124</v>
      </c>
      <c r="F871" s="66">
        <v>0</v>
      </c>
      <c r="G871" s="66">
        <v>0</v>
      </c>
      <c r="H871" s="66">
        <v>0</v>
      </c>
      <c r="I871" s="66">
        <v>48</v>
      </c>
      <c r="J871" s="66">
        <v>0</v>
      </c>
      <c r="K871" s="66">
        <v>29</v>
      </c>
      <c r="L871" s="66">
        <v>2.1477400000000002</v>
      </c>
      <c r="M871" s="66">
        <v>1.2883153109999901</v>
      </c>
    </row>
    <row r="872" spans="1:13" hidden="1">
      <c r="A872" s="66" t="s">
        <v>7102</v>
      </c>
      <c r="B872" s="66" t="s">
        <v>7103</v>
      </c>
      <c r="C872" s="66" t="s">
        <v>7116</v>
      </c>
      <c r="D872" s="66">
        <v>2005</v>
      </c>
      <c r="E872" s="66" t="s">
        <v>7124</v>
      </c>
      <c r="F872" s="66">
        <v>0</v>
      </c>
      <c r="G872" s="66">
        <v>0</v>
      </c>
      <c r="H872" s="66">
        <v>0</v>
      </c>
      <c r="I872" s="66">
        <v>55</v>
      </c>
      <c r="J872" s="66">
        <v>0</v>
      </c>
      <c r="K872" s="66">
        <v>31</v>
      </c>
      <c r="L872" s="66">
        <v>2.2958599999999998</v>
      </c>
      <c r="M872" s="66">
        <v>1.377164643</v>
      </c>
    </row>
    <row r="873" spans="1:13" hidden="1">
      <c r="A873" s="66" t="s">
        <v>7102</v>
      </c>
      <c r="B873" s="66" t="s">
        <v>7103</v>
      </c>
      <c r="C873" s="66" t="s">
        <v>7116</v>
      </c>
      <c r="D873" s="66">
        <v>2010</v>
      </c>
      <c r="E873" s="66" t="s">
        <v>7124</v>
      </c>
      <c r="F873" s="66">
        <v>0</v>
      </c>
      <c r="G873" s="66">
        <v>0</v>
      </c>
      <c r="H873" s="66">
        <v>0</v>
      </c>
      <c r="I873" s="66">
        <v>79</v>
      </c>
      <c r="J873" s="66">
        <v>0</v>
      </c>
      <c r="K873" s="66">
        <v>39</v>
      </c>
      <c r="L873" s="66">
        <v>2.8883399999999999</v>
      </c>
      <c r="M873" s="66">
        <v>1.7325619699999999</v>
      </c>
    </row>
    <row r="874" spans="1:13" hidden="1">
      <c r="A874" s="66" t="s">
        <v>7102</v>
      </c>
      <c r="B874" s="66" t="s">
        <v>7103</v>
      </c>
      <c r="C874" s="66" t="s">
        <v>7116</v>
      </c>
      <c r="D874" s="66">
        <v>2015</v>
      </c>
      <c r="E874" s="66" t="s">
        <v>7124</v>
      </c>
      <c r="F874" s="66">
        <v>0</v>
      </c>
      <c r="G874" s="66">
        <v>0</v>
      </c>
      <c r="H874" s="66">
        <v>0</v>
      </c>
      <c r="I874" s="66">
        <v>87</v>
      </c>
      <c r="J874" s="66">
        <v>0</v>
      </c>
      <c r="K874" s="66">
        <v>42.949367090000003</v>
      </c>
      <c r="L874" s="66">
        <v>3.1808301269999899</v>
      </c>
      <c r="M874" s="66">
        <v>1.908011283</v>
      </c>
    </row>
    <row r="875" spans="1:13" hidden="1">
      <c r="A875" s="66" t="s">
        <v>7102</v>
      </c>
      <c r="B875" s="66" t="s">
        <v>7103</v>
      </c>
      <c r="C875" s="66" t="s">
        <v>7116</v>
      </c>
      <c r="D875" s="66">
        <v>2020</v>
      </c>
      <c r="E875" s="66" t="s">
        <v>7124</v>
      </c>
      <c r="F875" s="66">
        <v>0</v>
      </c>
      <c r="G875" s="66">
        <v>0</v>
      </c>
      <c r="H875" s="66">
        <v>0</v>
      </c>
      <c r="I875" s="66">
        <v>96</v>
      </c>
      <c r="J875" s="66">
        <v>0</v>
      </c>
      <c r="K875" s="66">
        <v>47.392405060000002</v>
      </c>
      <c r="L875" s="66">
        <v>3.547795443</v>
      </c>
      <c r="M875" s="66">
        <v>2.1053917609999999</v>
      </c>
    </row>
    <row r="876" spans="1:13" hidden="1">
      <c r="A876" s="66" t="s">
        <v>7102</v>
      </c>
      <c r="B876" s="66" t="s">
        <v>7103</v>
      </c>
      <c r="C876" s="66" t="s">
        <v>7116</v>
      </c>
      <c r="D876" s="66">
        <v>2025</v>
      </c>
      <c r="E876" s="66" t="s">
        <v>7124</v>
      </c>
      <c r="F876" s="66">
        <v>0</v>
      </c>
      <c r="G876" s="66">
        <v>0</v>
      </c>
      <c r="H876" s="66">
        <v>0</v>
      </c>
      <c r="I876" s="66">
        <v>109</v>
      </c>
      <c r="J876" s="66">
        <v>0</v>
      </c>
      <c r="K876" s="66">
        <v>53.810126580000002</v>
      </c>
      <c r="L876" s="66">
        <v>4.0282260760000002</v>
      </c>
      <c r="M876" s="66">
        <v>2.3904968950000001</v>
      </c>
    </row>
    <row r="877" spans="1:13" hidden="1">
      <c r="A877" s="66" t="s">
        <v>7102</v>
      </c>
      <c r="B877" s="66" t="s">
        <v>7103</v>
      </c>
      <c r="C877" s="66" t="s">
        <v>7116</v>
      </c>
      <c r="D877" s="66">
        <v>2030</v>
      </c>
      <c r="E877" s="66" t="s">
        <v>7124</v>
      </c>
      <c r="F877" s="66">
        <v>0</v>
      </c>
      <c r="G877" s="66">
        <v>0</v>
      </c>
      <c r="H877" s="66">
        <v>0</v>
      </c>
      <c r="I877" s="66">
        <v>123</v>
      </c>
      <c r="J877" s="66">
        <v>0</v>
      </c>
      <c r="K877" s="66">
        <v>60.72151899</v>
      </c>
      <c r="L877" s="66">
        <v>4.5456129110000001</v>
      </c>
      <c r="M877" s="66">
        <v>2.6975331939999898</v>
      </c>
    </row>
    <row r="878" spans="1:13" hidden="1">
      <c r="A878" s="66" t="s">
        <v>7102</v>
      </c>
      <c r="B878" s="66" t="s">
        <v>7103</v>
      </c>
      <c r="C878" s="66" t="s">
        <v>7116</v>
      </c>
      <c r="D878" s="66">
        <v>2035</v>
      </c>
      <c r="E878" s="66" t="s">
        <v>7124</v>
      </c>
      <c r="F878" s="66">
        <v>0</v>
      </c>
      <c r="G878" s="66">
        <v>0</v>
      </c>
      <c r="H878" s="66">
        <v>0</v>
      </c>
      <c r="I878" s="66">
        <v>137</v>
      </c>
      <c r="J878" s="66">
        <v>0</v>
      </c>
      <c r="K878" s="66">
        <v>67.632911390000004</v>
      </c>
      <c r="L878" s="66">
        <v>5.0629997470000001</v>
      </c>
      <c r="M878" s="66">
        <v>3.0045694919999999</v>
      </c>
    </row>
    <row r="879" spans="1:13" hidden="1">
      <c r="A879" s="66" t="s">
        <v>7102</v>
      </c>
      <c r="B879" s="66" t="s">
        <v>7103</v>
      </c>
      <c r="C879" s="66" t="s">
        <v>7116</v>
      </c>
      <c r="D879" s="66">
        <v>2040</v>
      </c>
      <c r="E879" s="66" t="s">
        <v>7124</v>
      </c>
      <c r="F879" s="66">
        <v>0</v>
      </c>
      <c r="G879" s="66">
        <v>0</v>
      </c>
      <c r="H879" s="66">
        <v>0</v>
      </c>
      <c r="I879" s="66">
        <v>150</v>
      </c>
      <c r="J879" s="66">
        <v>0</v>
      </c>
      <c r="K879" s="66">
        <v>74.050632910000004</v>
      </c>
      <c r="L879" s="66">
        <v>5.5434303800000002</v>
      </c>
      <c r="M879" s="66">
        <v>3.289674626</v>
      </c>
    </row>
    <row r="880" spans="1:13" hidden="1">
      <c r="A880" s="66" t="s">
        <v>7102</v>
      </c>
      <c r="B880" s="66" t="s">
        <v>7103</v>
      </c>
      <c r="C880" s="66" t="s">
        <v>7116</v>
      </c>
      <c r="D880" s="66">
        <v>2045</v>
      </c>
      <c r="E880" s="66" t="s">
        <v>7124</v>
      </c>
      <c r="F880" s="66">
        <v>0</v>
      </c>
      <c r="G880" s="66">
        <v>0</v>
      </c>
      <c r="H880" s="66">
        <v>0</v>
      </c>
      <c r="I880" s="66">
        <v>163</v>
      </c>
      <c r="J880" s="66">
        <v>0</v>
      </c>
      <c r="K880" s="66">
        <v>80.468354430000005</v>
      </c>
      <c r="L880" s="66">
        <v>6.0238610129999897</v>
      </c>
      <c r="M880" s="66">
        <v>3.5747797609999998</v>
      </c>
    </row>
    <row r="881" spans="1:13" hidden="1">
      <c r="A881" s="66" t="s">
        <v>7102</v>
      </c>
      <c r="B881" s="66" t="s">
        <v>7103</v>
      </c>
      <c r="C881" s="66" t="s">
        <v>7116</v>
      </c>
      <c r="D881" s="66">
        <v>2050</v>
      </c>
      <c r="E881" s="66" t="s">
        <v>7124</v>
      </c>
      <c r="F881" s="66">
        <v>0</v>
      </c>
      <c r="G881" s="66">
        <v>0</v>
      </c>
      <c r="H881" s="66">
        <v>0</v>
      </c>
      <c r="I881" s="66">
        <v>174</v>
      </c>
      <c r="J881" s="66">
        <v>0</v>
      </c>
      <c r="K881" s="66">
        <v>85.898734180000005</v>
      </c>
      <c r="L881" s="66">
        <v>6.4303792409999998</v>
      </c>
      <c r="M881" s="66">
        <v>3.8160225670000001</v>
      </c>
    </row>
    <row r="882" spans="1:13" hidden="1">
      <c r="A882" s="66" t="s">
        <v>7102</v>
      </c>
      <c r="B882" s="66" t="s">
        <v>7103</v>
      </c>
      <c r="C882" s="66" t="s">
        <v>7117</v>
      </c>
      <c r="D882" s="66">
        <v>2000</v>
      </c>
      <c r="E882" s="66" t="s">
        <v>7124</v>
      </c>
      <c r="F882" s="66">
        <v>0</v>
      </c>
      <c r="G882" s="66">
        <v>0</v>
      </c>
      <c r="H882" s="66">
        <v>0</v>
      </c>
      <c r="I882" s="66">
        <v>20</v>
      </c>
      <c r="J882" s="66">
        <v>0</v>
      </c>
      <c r="K882" s="66">
        <v>2</v>
      </c>
      <c r="L882" s="66">
        <v>0.14812</v>
      </c>
      <c r="M882" s="66">
        <v>8.8849331999999906E-2</v>
      </c>
    </row>
    <row r="883" spans="1:13" hidden="1">
      <c r="A883" s="66" t="s">
        <v>7102</v>
      </c>
      <c r="B883" s="66" t="s">
        <v>7103</v>
      </c>
      <c r="C883" s="66" t="s">
        <v>7117</v>
      </c>
      <c r="D883" s="66">
        <v>2005</v>
      </c>
      <c r="E883" s="66" t="s">
        <v>7124</v>
      </c>
      <c r="F883" s="66">
        <v>0</v>
      </c>
      <c r="G883" s="66">
        <v>0</v>
      </c>
      <c r="H883" s="66">
        <v>0</v>
      </c>
      <c r="I883" s="66">
        <v>26</v>
      </c>
      <c r="J883" s="66">
        <v>0</v>
      </c>
      <c r="K883" s="66">
        <v>3</v>
      </c>
      <c r="L883" s="66">
        <v>0.22217999999999999</v>
      </c>
      <c r="M883" s="66">
        <v>0.133273998</v>
      </c>
    </row>
    <row r="884" spans="1:13" hidden="1">
      <c r="A884" s="66" t="s">
        <v>7102</v>
      </c>
      <c r="B884" s="66" t="s">
        <v>7103</v>
      </c>
      <c r="C884" s="66" t="s">
        <v>7117</v>
      </c>
      <c r="D884" s="66">
        <v>2010</v>
      </c>
      <c r="E884" s="66" t="s">
        <v>7124</v>
      </c>
      <c r="F884" s="66">
        <v>0</v>
      </c>
      <c r="G884" s="66">
        <v>0</v>
      </c>
      <c r="H884" s="66">
        <v>0</v>
      </c>
      <c r="I884" s="66">
        <v>27</v>
      </c>
      <c r="J884" s="66">
        <v>0</v>
      </c>
      <c r="K884" s="66">
        <v>2</v>
      </c>
      <c r="L884" s="66">
        <v>0.14812</v>
      </c>
      <c r="M884" s="66">
        <v>8.8849331999999906E-2</v>
      </c>
    </row>
    <row r="885" spans="1:13" hidden="1">
      <c r="A885" s="66" t="s">
        <v>7102</v>
      </c>
      <c r="B885" s="66" t="s">
        <v>7103</v>
      </c>
      <c r="C885" s="66" t="s">
        <v>7117</v>
      </c>
      <c r="D885" s="66">
        <v>2015</v>
      </c>
      <c r="E885" s="66" t="s">
        <v>7124</v>
      </c>
      <c r="F885" s="66">
        <v>0</v>
      </c>
      <c r="G885" s="66">
        <v>0</v>
      </c>
      <c r="H885" s="66">
        <v>0</v>
      </c>
      <c r="I885" s="66">
        <v>30</v>
      </c>
      <c r="J885" s="66">
        <v>0</v>
      </c>
      <c r="K885" s="66">
        <v>2.2222222220000001</v>
      </c>
      <c r="L885" s="66">
        <v>0.16457777800000001</v>
      </c>
      <c r="M885" s="66">
        <v>9.872148E-2</v>
      </c>
    </row>
    <row r="886" spans="1:13" hidden="1">
      <c r="A886" s="66" t="s">
        <v>7102</v>
      </c>
      <c r="B886" s="66" t="s">
        <v>7103</v>
      </c>
      <c r="C886" s="66" t="s">
        <v>7117</v>
      </c>
      <c r="D886" s="66">
        <v>2020</v>
      </c>
      <c r="E886" s="66" t="s">
        <v>7124</v>
      </c>
      <c r="F886" s="66">
        <v>0</v>
      </c>
      <c r="G886" s="66">
        <v>0</v>
      </c>
      <c r="H886" s="66">
        <v>0</v>
      </c>
      <c r="I886" s="66">
        <v>33</v>
      </c>
      <c r="J886" s="66">
        <v>0</v>
      </c>
      <c r="K886" s="66">
        <v>2.4444444440000002</v>
      </c>
      <c r="L886" s="66">
        <v>0.18103555599999999</v>
      </c>
      <c r="M886" s="66">
        <v>0.108593628</v>
      </c>
    </row>
    <row r="887" spans="1:13" hidden="1">
      <c r="A887" s="66" t="s">
        <v>7102</v>
      </c>
      <c r="B887" s="66" t="s">
        <v>7103</v>
      </c>
      <c r="C887" s="66" t="s">
        <v>7117</v>
      </c>
      <c r="D887" s="66">
        <v>2025</v>
      </c>
      <c r="E887" s="66" t="s">
        <v>7124</v>
      </c>
      <c r="F887" s="66">
        <v>0</v>
      </c>
      <c r="G887" s="66">
        <v>0</v>
      </c>
      <c r="H887" s="66">
        <v>0</v>
      </c>
      <c r="I887" s="66">
        <v>38</v>
      </c>
      <c r="J887" s="66">
        <v>0</v>
      </c>
      <c r="K887" s="66">
        <v>2.8148148150000001</v>
      </c>
      <c r="L887" s="66">
        <v>0.208465185</v>
      </c>
      <c r="M887" s="66">
        <v>0.12504720799999999</v>
      </c>
    </row>
    <row r="888" spans="1:13" hidden="1">
      <c r="A888" s="66" t="s">
        <v>7102</v>
      </c>
      <c r="B888" s="66" t="s">
        <v>7103</v>
      </c>
      <c r="C888" s="66" t="s">
        <v>7117</v>
      </c>
      <c r="D888" s="66">
        <v>2030</v>
      </c>
      <c r="E888" s="66" t="s">
        <v>7124</v>
      </c>
      <c r="F888" s="66">
        <v>0</v>
      </c>
      <c r="G888" s="66">
        <v>0</v>
      </c>
      <c r="H888" s="66">
        <v>0</v>
      </c>
      <c r="I888" s="66">
        <v>43</v>
      </c>
      <c r="J888" s="66">
        <v>0</v>
      </c>
      <c r="K888" s="66">
        <v>3.1851851849999999</v>
      </c>
      <c r="L888" s="66">
        <v>0.23589481500000001</v>
      </c>
      <c r="M888" s="66">
        <v>0.14150078799999999</v>
      </c>
    </row>
    <row r="889" spans="1:13" hidden="1">
      <c r="A889" s="66" t="s">
        <v>7102</v>
      </c>
      <c r="B889" s="66" t="s">
        <v>7103</v>
      </c>
      <c r="C889" s="66" t="s">
        <v>7117</v>
      </c>
      <c r="D889" s="66">
        <v>2035</v>
      </c>
      <c r="E889" s="66" t="s">
        <v>7124</v>
      </c>
      <c r="F889" s="66">
        <v>0</v>
      </c>
      <c r="G889" s="66">
        <v>0</v>
      </c>
      <c r="H889" s="66">
        <v>0</v>
      </c>
      <c r="I889" s="66">
        <v>49</v>
      </c>
      <c r="J889" s="66">
        <v>0</v>
      </c>
      <c r="K889" s="66">
        <v>3.6296296300000002</v>
      </c>
      <c r="L889" s="66">
        <v>0.26881037000000002</v>
      </c>
      <c r="M889" s="66">
        <v>0.16124508400000001</v>
      </c>
    </row>
    <row r="890" spans="1:13" hidden="1">
      <c r="A890" s="66" t="s">
        <v>7102</v>
      </c>
      <c r="B890" s="66" t="s">
        <v>7103</v>
      </c>
      <c r="C890" s="66" t="s">
        <v>7117</v>
      </c>
      <c r="D890" s="66">
        <v>2040</v>
      </c>
      <c r="E890" s="66" t="s">
        <v>7124</v>
      </c>
      <c r="F890" s="66">
        <v>0</v>
      </c>
      <c r="G890" s="66">
        <v>0</v>
      </c>
      <c r="H890" s="66">
        <v>0</v>
      </c>
      <c r="I890" s="66">
        <v>55</v>
      </c>
      <c r="J890" s="66">
        <v>0</v>
      </c>
      <c r="K890" s="66">
        <v>4.0740740739999897</v>
      </c>
      <c r="L890" s="66">
        <v>0.30172592599999998</v>
      </c>
      <c r="M890" s="66">
        <v>0.18098938000000001</v>
      </c>
    </row>
    <row r="891" spans="1:13" hidden="1">
      <c r="A891" s="66" t="s">
        <v>7102</v>
      </c>
      <c r="B891" s="66" t="s">
        <v>7103</v>
      </c>
      <c r="C891" s="66" t="s">
        <v>7117</v>
      </c>
      <c r="D891" s="66">
        <v>2045</v>
      </c>
      <c r="E891" s="66" t="s">
        <v>7124</v>
      </c>
      <c r="F891" s="66">
        <v>0</v>
      </c>
      <c r="G891" s="66">
        <v>0</v>
      </c>
      <c r="H891" s="66">
        <v>0</v>
      </c>
      <c r="I891" s="66">
        <v>61</v>
      </c>
      <c r="J891" s="66">
        <v>0</v>
      </c>
      <c r="K891" s="66">
        <v>4.5185185189999997</v>
      </c>
      <c r="L891" s="66">
        <v>0.33464148100000002</v>
      </c>
      <c r="M891" s="66">
        <v>0.200733676</v>
      </c>
    </row>
    <row r="892" spans="1:13" hidden="1">
      <c r="A892" s="66" t="s">
        <v>7102</v>
      </c>
      <c r="B892" s="66" t="s">
        <v>7103</v>
      </c>
      <c r="C892" s="66" t="s">
        <v>7117</v>
      </c>
      <c r="D892" s="66">
        <v>2050</v>
      </c>
      <c r="E892" s="66" t="s">
        <v>7124</v>
      </c>
      <c r="F892" s="66">
        <v>0</v>
      </c>
      <c r="G892" s="66">
        <v>0</v>
      </c>
      <c r="H892" s="66">
        <v>0</v>
      </c>
      <c r="I892" s="66">
        <v>66</v>
      </c>
      <c r="J892" s="66">
        <v>0</v>
      </c>
      <c r="K892" s="66">
        <v>4.8888888889999897</v>
      </c>
      <c r="L892" s="66">
        <v>0.362071111</v>
      </c>
      <c r="M892" s="66">
        <v>0.217187255</v>
      </c>
    </row>
    <row r="893" spans="1:13" hidden="1">
      <c r="A893" s="66" t="s">
        <v>7102</v>
      </c>
      <c r="B893" s="66" t="s">
        <v>7103</v>
      </c>
      <c r="C893" s="66" t="s">
        <v>7118</v>
      </c>
      <c r="D893" s="66">
        <v>2000</v>
      </c>
      <c r="E893" s="66" t="s">
        <v>7124</v>
      </c>
      <c r="F893" s="66">
        <v>0</v>
      </c>
      <c r="G893" s="66">
        <v>0</v>
      </c>
      <c r="H893" s="66">
        <v>0</v>
      </c>
      <c r="I893" s="66">
        <v>235</v>
      </c>
      <c r="J893" s="66">
        <v>0</v>
      </c>
      <c r="K893" s="66">
        <v>41</v>
      </c>
      <c r="L893" s="66">
        <v>3.0364599999999999</v>
      </c>
      <c r="M893" s="66">
        <v>1.82141130199999</v>
      </c>
    </row>
    <row r="894" spans="1:13" hidden="1">
      <c r="A894" s="66" t="s">
        <v>7102</v>
      </c>
      <c r="B894" s="66" t="s">
        <v>7103</v>
      </c>
      <c r="C894" s="66" t="s">
        <v>7118</v>
      </c>
      <c r="D894" s="66">
        <v>2005</v>
      </c>
      <c r="E894" s="66" t="s">
        <v>7124</v>
      </c>
      <c r="F894" s="66">
        <v>0</v>
      </c>
      <c r="G894" s="66">
        <v>0</v>
      </c>
      <c r="H894" s="66">
        <v>0</v>
      </c>
      <c r="I894" s="66">
        <v>300</v>
      </c>
      <c r="J894" s="66">
        <v>0</v>
      </c>
      <c r="K894" s="66">
        <v>44</v>
      </c>
      <c r="L894" s="66">
        <v>3.257927333</v>
      </c>
      <c r="M894" s="66">
        <v>1.9546852990000001</v>
      </c>
    </row>
    <row r="895" spans="1:13" hidden="1">
      <c r="A895" s="66" t="s">
        <v>7102</v>
      </c>
      <c r="B895" s="66" t="s">
        <v>7103</v>
      </c>
      <c r="C895" s="66" t="s">
        <v>7118</v>
      </c>
      <c r="D895" s="66">
        <v>2010</v>
      </c>
      <c r="E895" s="66" t="s">
        <v>7124</v>
      </c>
      <c r="F895" s="66">
        <v>0</v>
      </c>
      <c r="G895" s="66">
        <v>0</v>
      </c>
      <c r="H895" s="66">
        <v>0</v>
      </c>
      <c r="I895" s="66">
        <v>297</v>
      </c>
      <c r="J895" s="66">
        <v>0</v>
      </c>
      <c r="K895" s="66">
        <v>39</v>
      </c>
      <c r="L895" s="66">
        <v>2.783191908</v>
      </c>
      <c r="M895" s="66">
        <v>1.7325619699999999</v>
      </c>
    </row>
    <row r="896" spans="1:13" hidden="1">
      <c r="A896" s="66" t="s">
        <v>7102</v>
      </c>
      <c r="B896" s="66" t="s">
        <v>7103</v>
      </c>
      <c r="C896" s="66" t="s">
        <v>7118</v>
      </c>
      <c r="D896" s="66">
        <v>2015</v>
      </c>
      <c r="E896" s="66" t="s">
        <v>7124</v>
      </c>
      <c r="F896" s="66">
        <v>0</v>
      </c>
      <c r="G896" s="66">
        <v>0</v>
      </c>
      <c r="H896" s="66">
        <v>0</v>
      </c>
      <c r="I896" s="66">
        <v>296</v>
      </c>
      <c r="J896" s="66">
        <v>0</v>
      </c>
      <c r="K896" s="66">
        <v>38.868686869999998</v>
      </c>
      <c r="L896" s="66">
        <v>2.800258796</v>
      </c>
      <c r="M896" s="66">
        <v>1.7267284279999999</v>
      </c>
    </row>
    <row r="897" spans="1:13" hidden="1">
      <c r="A897" s="66" t="s">
        <v>7102</v>
      </c>
      <c r="B897" s="66" t="s">
        <v>7103</v>
      </c>
      <c r="C897" s="66" t="s">
        <v>7118</v>
      </c>
      <c r="D897" s="66">
        <v>2020</v>
      </c>
      <c r="E897" s="66" t="s">
        <v>7124</v>
      </c>
      <c r="F897" s="66">
        <v>0</v>
      </c>
      <c r="G897" s="66">
        <v>0</v>
      </c>
      <c r="H897" s="66">
        <v>0</v>
      </c>
      <c r="I897" s="66">
        <v>323</v>
      </c>
      <c r="J897" s="66">
        <v>0</v>
      </c>
      <c r="K897" s="66">
        <v>42.414141409999999</v>
      </c>
      <c r="L897" s="66">
        <v>3.0556878080000001</v>
      </c>
      <c r="M897" s="66">
        <v>1.884234062</v>
      </c>
    </row>
    <row r="898" spans="1:13" hidden="1">
      <c r="A898" s="66" t="s">
        <v>7102</v>
      </c>
      <c r="B898" s="66" t="s">
        <v>7103</v>
      </c>
      <c r="C898" s="66" t="s">
        <v>7118</v>
      </c>
      <c r="D898" s="66">
        <v>2025</v>
      </c>
      <c r="E898" s="66" t="s">
        <v>7124</v>
      </c>
      <c r="F898" s="66">
        <v>0</v>
      </c>
      <c r="G898" s="66">
        <v>0</v>
      </c>
      <c r="H898" s="66">
        <v>0</v>
      </c>
      <c r="I898" s="66">
        <v>364</v>
      </c>
      <c r="J898" s="66">
        <v>0</v>
      </c>
      <c r="K898" s="66">
        <v>47.797979799999901</v>
      </c>
      <c r="L898" s="66">
        <v>3.44356149199999</v>
      </c>
      <c r="M898" s="66">
        <v>2.123409283</v>
      </c>
    </row>
    <row r="899" spans="1:13" hidden="1">
      <c r="A899" s="66" t="s">
        <v>7102</v>
      </c>
      <c r="B899" s="66" t="s">
        <v>7103</v>
      </c>
      <c r="C899" s="66" t="s">
        <v>7118</v>
      </c>
      <c r="D899" s="66">
        <v>2030</v>
      </c>
      <c r="E899" s="66" t="s">
        <v>7124</v>
      </c>
      <c r="F899" s="66">
        <v>0</v>
      </c>
      <c r="G899" s="66">
        <v>0</v>
      </c>
      <c r="H899" s="66">
        <v>0</v>
      </c>
      <c r="I899" s="66">
        <v>412</v>
      </c>
      <c r="J899" s="66">
        <v>0</v>
      </c>
      <c r="K899" s="66">
        <v>54.101010100000003</v>
      </c>
      <c r="L899" s="66">
        <v>3.897657513</v>
      </c>
      <c r="M899" s="66">
        <v>2.4034192980000002</v>
      </c>
    </row>
    <row r="900" spans="1:13" hidden="1">
      <c r="A900" s="66" t="s">
        <v>7102</v>
      </c>
      <c r="B900" s="66" t="s">
        <v>7103</v>
      </c>
      <c r="C900" s="66" t="s">
        <v>7118</v>
      </c>
      <c r="D900" s="66">
        <v>2035</v>
      </c>
      <c r="E900" s="66" t="s">
        <v>7124</v>
      </c>
      <c r="F900" s="66">
        <v>0</v>
      </c>
      <c r="G900" s="66">
        <v>0</v>
      </c>
      <c r="H900" s="66">
        <v>0</v>
      </c>
      <c r="I900" s="66">
        <v>462</v>
      </c>
      <c r="J900" s="66">
        <v>0</v>
      </c>
      <c r="K900" s="66">
        <v>60.666666669999998</v>
      </c>
      <c r="L900" s="66">
        <v>4.370674202</v>
      </c>
      <c r="M900" s="66">
        <v>2.695096398</v>
      </c>
    </row>
    <row r="901" spans="1:13" hidden="1">
      <c r="A901" s="66" t="s">
        <v>7102</v>
      </c>
      <c r="B901" s="66" t="s">
        <v>7103</v>
      </c>
      <c r="C901" s="66" t="s">
        <v>7118</v>
      </c>
      <c r="D901" s="66">
        <v>2040</v>
      </c>
      <c r="E901" s="66" t="s">
        <v>7124</v>
      </c>
      <c r="F901" s="66">
        <v>0</v>
      </c>
      <c r="G901" s="66">
        <v>0</v>
      </c>
      <c r="H901" s="66">
        <v>0</v>
      </c>
      <c r="I901" s="66">
        <v>512</v>
      </c>
      <c r="J901" s="66">
        <v>0</v>
      </c>
      <c r="K901" s="66">
        <v>67.232323230000006</v>
      </c>
      <c r="L901" s="66">
        <v>4.8436908900000004</v>
      </c>
      <c r="M901" s="66">
        <v>2.98677349699999</v>
      </c>
    </row>
    <row r="902" spans="1:13" hidden="1">
      <c r="A902" s="66" t="s">
        <v>7102</v>
      </c>
      <c r="B902" s="66" t="s">
        <v>7103</v>
      </c>
      <c r="C902" s="66" t="s">
        <v>7118</v>
      </c>
      <c r="D902" s="66">
        <v>2045</v>
      </c>
      <c r="E902" s="66" t="s">
        <v>7124</v>
      </c>
      <c r="F902" s="66">
        <v>0</v>
      </c>
      <c r="G902" s="66">
        <v>0</v>
      </c>
      <c r="H902" s="66">
        <v>0</v>
      </c>
      <c r="I902" s="66">
        <v>557</v>
      </c>
      <c r="J902" s="66">
        <v>0</v>
      </c>
      <c r="K902" s="66">
        <v>73.141414139999995</v>
      </c>
      <c r="L902" s="66">
        <v>5.2694059099999997</v>
      </c>
      <c r="M902" s="66">
        <v>3.249282886</v>
      </c>
    </row>
    <row r="903" spans="1:13" hidden="1">
      <c r="A903" s="66" t="s">
        <v>7102</v>
      </c>
      <c r="B903" s="66" t="s">
        <v>7103</v>
      </c>
      <c r="C903" s="66" t="s">
        <v>7118</v>
      </c>
      <c r="D903" s="66">
        <v>2050</v>
      </c>
      <c r="E903" s="66" t="s">
        <v>7124</v>
      </c>
      <c r="F903" s="66">
        <v>0</v>
      </c>
      <c r="G903" s="66">
        <v>0</v>
      </c>
      <c r="H903" s="66">
        <v>0</v>
      </c>
      <c r="I903" s="66">
        <v>598</v>
      </c>
      <c r="J903" s="66">
        <v>0</v>
      </c>
      <c r="K903" s="66">
        <v>78.525252530000003</v>
      </c>
      <c r="L903" s="66">
        <v>5.6572795950000003</v>
      </c>
      <c r="M903" s="66">
        <v>3.4884581080000001</v>
      </c>
    </row>
    <row r="904" spans="1:13" hidden="1">
      <c r="A904" s="66" t="s">
        <v>7102</v>
      </c>
      <c r="B904" s="66" t="s">
        <v>7103</v>
      </c>
      <c r="C904" s="66" t="s">
        <v>7119</v>
      </c>
      <c r="D904" s="66">
        <v>2000</v>
      </c>
      <c r="E904" s="66" t="s">
        <v>7124</v>
      </c>
      <c r="F904" s="66">
        <v>0</v>
      </c>
      <c r="G904" s="66">
        <v>0</v>
      </c>
      <c r="H904" s="66">
        <v>0</v>
      </c>
      <c r="I904" s="66">
        <v>1373</v>
      </c>
      <c r="J904" s="66">
        <v>0</v>
      </c>
      <c r="K904" s="66">
        <v>136</v>
      </c>
      <c r="L904" s="66">
        <v>10.07216</v>
      </c>
      <c r="M904" s="66">
        <v>6.0417545620000004</v>
      </c>
    </row>
    <row r="905" spans="1:13" hidden="1">
      <c r="A905" s="66" t="s">
        <v>7102</v>
      </c>
      <c r="B905" s="66" t="s">
        <v>7103</v>
      </c>
      <c r="C905" s="66" t="s">
        <v>7119</v>
      </c>
      <c r="D905" s="66">
        <v>2005</v>
      </c>
      <c r="E905" s="66" t="s">
        <v>7124</v>
      </c>
      <c r="F905" s="66">
        <v>0</v>
      </c>
      <c r="G905" s="66">
        <v>0</v>
      </c>
      <c r="H905" s="66">
        <v>0</v>
      </c>
      <c r="I905" s="66">
        <v>1853</v>
      </c>
      <c r="J905" s="66">
        <v>0</v>
      </c>
      <c r="K905" s="66">
        <v>171</v>
      </c>
      <c r="L905" s="66">
        <v>12.664260000000001</v>
      </c>
      <c r="M905" s="66">
        <v>7.5966178679999903</v>
      </c>
    </row>
    <row r="906" spans="1:13" hidden="1">
      <c r="A906" s="66" t="s">
        <v>7102</v>
      </c>
      <c r="B906" s="66" t="s">
        <v>7103</v>
      </c>
      <c r="C906" s="66" t="s">
        <v>7119</v>
      </c>
      <c r="D906" s="66">
        <v>2010</v>
      </c>
      <c r="E906" s="66" t="s">
        <v>7124</v>
      </c>
      <c r="F906" s="66">
        <v>0</v>
      </c>
      <c r="G906" s="66">
        <v>0</v>
      </c>
      <c r="H906" s="66">
        <v>0</v>
      </c>
      <c r="I906" s="66">
        <v>2011</v>
      </c>
      <c r="J906" s="66">
        <v>0</v>
      </c>
      <c r="K906" s="66">
        <v>173</v>
      </c>
      <c r="L906" s="66">
        <v>12.812379999999999</v>
      </c>
      <c r="M906" s="66">
        <v>7.6854671999999997</v>
      </c>
    </row>
    <row r="907" spans="1:13" hidden="1">
      <c r="A907" s="66" t="s">
        <v>7102</v>
      </c>
      <c r="B907" s="66" t="s">
        <v>7103</v>
      </c>
      <c r="C907" s="66" t="s">
        <v>7119</v>
      </c>
      <c r="D907" s="66">
        <v>2015</v>
      </c>
      <c r="E907" s="66" t="s">
        <v>7124</v>
      </c>
      <c r="F907" s="66">
        <v>0</v>
      </c>
      <c r="G907" s="66">
        <v>0</v>
      </c>
      <c r="H907" s="66">
        <v>0</v>
      </c>
      <c r="I907" s="66">
        <v>2096</v>
      </c>
      <c r="J907" s="66">
        <v>0</v>
      </c>
      <c r="K907" s="66">
        <v>180.31228239999999</v>
      </c>
      <c r="L907" s="66">
        <v>13.49527797</v>
      </c>
      <c r="M907" s="66">
        <v>8.0103129039999992</v>
      </c>
    </row>
    <row r="908" spans="1:13" hidden="1">
      <c r="A908" s="66" t="s">
        <v>7102</v>
      </c>
      <c r="B908" s="66" t="s">
        <v>7103</v>
      </c>
      <c r="C908" s="66" t="s">
        <v>7119</v>
      </c>
      <c r="D908" s="66">
        <v>2020</v>
      </c>
      <c r="E908" s="66" t="s">
        <v>7124</v>
      </c>
      <c r="F908" s="66">
        <v>0</v>
      </c>
      <c r="G908" s="66">
        <v>0</v>
      </c>
      <c r="H908" s="66">
        <v>0</v>
      </c>
      <c r="I908" s="66">
        <v>2152</v>
      </c>
      <c r="J908" s="66">
        <v>0</v>
      </c>
      <c r="K908" s="66">
        <v>185.12978619999899</v>
      </c>
      <c r="L908" s="66">
        <v>13.85881579</v>
      </c>
      <c r="M908" s="66">
        <v>8.2243288979999996</v>
      </c>
    </row>
    <row r="909" spans="1:13" hidden="1">
      <c r="A909" s="66" t="s">
        <v>7102</v>
      </c>
      <c r="B909" s="66" t="s">
        <v>7103</v>
      </c>
      <c r="C909" s="66" t="s">
        <v>7119</v>
      </c>
      <c r="D909" s="66">
        <v>2025</v>
      </c>
      <c r="E909" s="66" t="s">
        <v>7124</v>
      </c>
      <c r="F909" s="66">
        <v>0</v>
      </c>
      <c r="G909" s="66">
        <v>0</v>
      </c>
      <c r="H909" s="66">
        <v>0</v>
      </c>
      <c r="I909" s="66">
        <v>2324</v>
      </c>
      <c r="J909" s="66">
        <v>0</v>
      </c>
      <c r="K909" s="66">
        <v>199.9264048</v>
      </c>
      <c r="L909" s="66">
        <v>14.96649066</v>
      </c>
      <c r="M909" s="66">
        <v>8.8816637360000001</v>
      </c>
    </row>
    <row r="910" spans="1:13" hidden="1">
      <c r="A910" s="66" t="s">
        <v>7102</v>
      </c>
      <c r="B910" s="66" t="s">
        <v>7103</v>
      </c>
      <c r="C910" s="66" t="s">
        <v>7119</v>
      </c>
      <c r="D910" s="66">
        <v>2030</v>
      </c>
      <c r="E910" s="66" t="s">
        <v>7124</v>
      </c>
      <c r="F910" s="66">
        <v>0</v>
      </c>
      <c r="G910" s="66">
        <v>0</v>
      </c>
      <c r="H910" s="66">
        <v>0</v>
      </c>
      <c r="I910" s="66">
        <v>2581</v>
      </c>
      <c r="J910" s="66">
        <v>0</v>
      </c>
      <c r="K910" s="66">
        <v>222.0353058</v>
      </c>
      <c r="L910" s="66">
        <v>16.621562990000001</v>
      </c>
      <c r="M910" s="66">
        <v>9.8638442780000002</v>
      </c>
    </row>
    <row r="911" spans="1:13" hidden="1">
      <c r="A911" s="66" t="s">
        <v>7102</v>
      </c>
      <c r="B911" s="66" t="s">
        <v>7103</v>
      </c>
      <c r="C911" s="66" t="s">
        <v>7119</v>
      </c>
      <c r="D911" s="66">
        <v>2035</v>
      </c>
      <c r="E911" s="66" t="s">
        <v>7124</v>
      </c>
      <c r="F911" s="66">
        <v>0</v>
      </c>
      <c r="G911" s="66">
        <v>0</v>
      </c>
      <c r="H911" s="66">
        <v>0</v>
      </c>
      <c r="I911" s="66">
        <v>2848</v>
      </c>
      <c r="J911" s="66">
        <v>0</v>
      </c>
      <c r="K911" s="66">
        <v>245.00447539999999</v>
      </c>
      <c r="L911" s="66">
        <v>18.34103503</v>
      </c>
      <c r="M911" s="66">
        <v>10.884241960000001</v>
      </c>
    </row>
    <row r="912" spans="1:13" hidden="1">
      <c r="A912" s="66" t="s">
        <v>7102</v>
      </c>
      <c r="B912" s="66" t="s">
        <v>7103</v>
      </c>
      <c r="C912" s="66" t="s">
        <v>7119</v>
      </c>
      <c r="D912" s="66">
        <v>2040</v>
      </c>
      <c r="E912" s="66" t="s">
        <v>7124</v>
      </c>
      <c r="F912" s="66">
        <v>0</v>
      </c>
      <c r="G912" s="66">
        <v>0</v>
      </c>
      <c r="H912" s="66">
        <v>0</v>
      </c>
      <c r="I912" s="66">
        <v>3086</v>
      </c>
      <c r="J912" s="66">
        <v>0</v>
      </c>
      <c r="K912" s="66">
        <v>265.47886620000003</v>
      </c>
      <c r="L912" s="66">
        <v>19.87374793</v>
      </c>
      <c r="M912" s="66">
        <v>11.79380993</v>
      </c>
    </row>
    <row r="913" spans="1:14" hidden="1">
      <c r="A913" s="66" t="s">
        <v>7102</v>
      </c>
      <c r="B913" s="66" t="s">
        <v>7103</v>
      </c>
      <c r="C913" s="66" t="s">
        <v>7119</v>
      </c>
      <c r="D913" s="66">
        <v>2045</v>
      </c>
      <c r="E913" s="66" t="s">
        <v>7124</v>
      </c>
      <c r="F913" s="66">
        <v>0</v>
      </c>
      <c r="G913" s="66">
        <v>0</v>
      </c>
      <c r="H913" s="66">
        <v>0</v>
      </c>
      <c r="I913" s="66">
        <v>3297</v>
      </c>
      <c r="J913" s="66">
        <v>0</v>
      </c>
      <c r="K913" s="66">
        <v>283.63053209999998</v>
      </c>
      <c r="L913" s="66">
        <v>21.232581629999999</v>
      </c>
      <c r="M913" s="66">
        <v>12.60019162</v>
      </c>
    </row>
    <row r="914" spans="1:14" hidden="1">
      <c r="A914" s="66" t="s">
        <v>7102</v>
      </c>
      <c r="B914" s="66" t="s">
        <v>7103</v>
      </c>
      <c r="C914" s="66" t="s">
        <v>7119</v>
      </c>
      <c r="D914" s="66">
        <v>2050</v>
      </c>
      <c r="E914" s="66" t="s">
        <v>7124</v>
      </c>
      <c r="F914" s="66">
        <v>0</v>
      </c>
      <c r="G914" s="66">
        <v>0</v>
      </c>
      <c r="H914" s="66">
        <v>0</v>
      </c>
      <c r="I914" s="66">
        <v>3498</v>
      </c>
      <c r="J914" s="66">
        <v>0</v>
      </c>
      <c r="K914" s="66">
        <v>300.92192939999899</v>
      </c>
      <c r="L914" s="66">
        <v>22.527015630000001</v>
      </c>
      <c r="M914" s="66">
        <v>13.36835617</v>
      </c>
    </row>
    <row r="915" spans="1:14" hidden="1">
      <c r="A915" s="66" t="s">
        <v>7102</v>
      </c>
      <c r="B915" s="66" t="s">
        <v>7103</v>
      </c>
      <c r="C915" s="66" t="s">
        <v>7120</v>
      </c>
      <c r="D915" s="66">
        <v>2000</v>
      </c>
      <c r="E915" s="66" t="s">
        <v>7124</v>
      </c>
      <c r="F915" s="66">
        <v>0</v>
      </c>
      <c r="G915" s="66">
        <v>0</v>
      </c>
      <c r="H915" s="66">
        <v>0</v>
      </c>
      <c r="I915" s="66">
        <v>11</v>
      </c>
      <c r="J915" s="66">
        <v>0</v>
      </c>
      <c r="K915" s="66">
        <v>4</v>
      </c>
      <c r="L915" s="66">
        <v>0.29624</v>
      </c>
      <c r="M915" s="66">
        <v>0.17769866399999901</v>
      </c>
    </row>
    <row r="916" spans="1:14" hidden="1">
      <c r="A916" s="66" t="s">
        <v>7102</v>
      </c>
      <c r="B916" s="66" t="s">
        <v>7103</v>
      </c>
      <c r="C916" s="66" t="s">
        <v>7120</v>
      </c>
      <c r="D916" s="66">
        <v>2005</v>
      </c>
      <c r="E916" s="66" t="s">
        <v>7124</v>
      </c>
      <c r="F916" s="66">
        <v>0</v>
      </c>
      <c r="G916" s="66">
        <v>0</v>
      </c>
      <c r="H916" s="66">
        <v>0</v>
      </c>
      <c r="I916" s="66">
        <v>10</v>
      </c>
      <c r="J916" s="66">
        <v>0</v>
      </c>
      <c r="K916" s="66">
        <v>4</v>
      </c>
      <c r="L916" s="66">
        <v>0.29601539100000002</v>
      </c>
      <c r="M916" s="66">
        <v>0.17769866399999901</v>
      </c>
    </row>
    <row r="917" spans="1:14" hidden="1">
      <c r="A917" s="66" t="s">
        <v>7102</v>
      </c>
      <c r="B917" s="66" t="s">
        <v>7103</v>
      </c>
      <c r="C917" s="66" t="s">
        <v>7120</v>
      </c>
      <c r="D917" s="66">
        <v>2010</v>
      </c>
      <c r="E917" s="66" t="s">
        <v>7124</v>
      </c>
      <c r="F917" s="66">
        <v>0</v>
      </c>
      <c r="G917" s="66">
        <v>0</v>
      </c>
      <c r="H917" s="66">
        <v>0</v>
      </c>
      <c r="I917" s="66">
        <v>9</v>
      </c>
      <c r="J917" s="66">
        <v>0</v>
      </c>
      <c r="K917" s="66">
        <v>4</v>
      </c>
      <c r="L917" s="66">
        <v>0.29345120000000002</v>
      </c>
      <c r="M917" s="66">
        <v>0.17769866399999901</v>
      </c>
    </row>
    <row r="918" spans="1:14">
      <c r="A918" s="66" t="s">
        <v>7102</v>
      </c>
      <c r="B918" s="66" t="s">
        <v>7103</v>
      </c>
      <c r="C918" s="66" t="s">
        <v>7120</v>
      </c>
      <c r="D918" s="66">
        <v>2015</v>
      </c>
      <c r="E918" s="66" t="s">
        <v>7124</v>
      </c>
      <c r="F918" s="66">
        <v>0</v>
      </c>
      <c r="G918" s="66">
        <v>0</v>
      </c>
      <c r="H918" s="66">
        <v>0</v>
      </c>
      <c r="I918" s="66">
        <v>10</v>
      </c>
      <c r="J918" s="66">
        <v>0</v>
      </c>
      <c r="K918" s="66">
        <v>4.4444444440000002</v>
      </c>
      <c r="L918" s="66">
        <v>0.32605688899999902</v>
      </c>
      <c r="M918" s="66">
        <v>0.19744296</v>
      </c>
      <c r="N918" s="66" t="s">
        <v>7131</v>
      </c>
    </row>
    <row r="919" spans="1:14">
      <c r="A919" s="66" t="s">
        <v>7102</v>
      </c>
      <c r="B919" s="66" t="s">
        <v>7103</v>
      </c>
      <c r="C919" s="66" t="s">
        <v>7120</v>
      </c>
      <c r="D919" s="66">
        <v>2020</v>
      </c>
      <c r="E919" s="66" t="s">
        <v>7124</v>
      </c>
      <c r="F919" s="66">
        <v>0</v>
      </c>
      <c r="G919" s="66">
        <v>0</v>
      </c>
      <c r="H919" s="66">
        <v>0</v>
      </c>
      <c r="I919" s="66">
        <v>12</v>
      </c>
      <c r="J919" s="66">
        <v>0</v>
      </c>
      <c r="K919" s="66">
        <v>5.3333333329999997</v>
      </c>
      <c r="L919" s="66">
        <v>0.391268267</v>
      </c>
      <c r="M919" s="66">
        <v>0.23693155099999999</v>
      </c>
      <c r="N919" s="66" t="s">
        <v>7131</v>
      </c>
    </row>
    <row r="920" spans="1:14">
      <c r="A920" s="66" t="s">
        <v>7102</v>
      </c>
      <c r="B920" s="66" t="s">
        <v>7103</v>
      </c>
      <c r="C920" s="66" t="s">
        <v>7120</v>
      </c>
      <c r="D920" s="66">
        <v>2025</v>
      </c>
      <c r="E920" s="66" t="s">
        <v>7124</v>
      </c>
      <c r="F920" s="66">
        <v>0</v>
      </c>
      <c r="G920" s="66">
        <v>0</v>
      </c>
      <c r="H920" s="66">
        <v>0</v>
      </c>
      <c r="I920" s="66">
        <v>13</v>
      </c>
      <c r="J920" s="66">
        <v>0</v>
      </c>
      <c r="K920" s="66">
        <v>5.7777777779999999</v>
      </c>
      <c r="L920" s="66">
        <v>0.423873956</v>
      </c>
      <c r="M920" s="66">
        <v>0.25667584700000001</v>
      </c>
      <c r="N920" s="66" t="s">
        <v>7131</v>
      </c>
    </row>
    <row r="921" spans="1:14">
      <c r="A921" s="66" t="s">
        <v>7102</v>
      </c>
      <c r="B921" s="66" t="s">
        <v>7103</v>
      </c>
      <c r="C921" s="66" t="s">
        <v>7120</v>
      </c>
      <c r="D921" s="66">
        <v>2030</v>
      </c>
      <c r="E921" s="66" t="s">
        <v>7124</v>
      </c>
      <c r="F921" s="66">
        <v>0</v>
      </c>
      <c r="G921" s="66">
        <v>0</v>
      </c>
      <c r="H921" s="66">
        <v>0</v>
      </c>
      <c r="I921" s="66">
        <v>14</v>
      </c>
      <c r="J921" s="66">
        <v>0</v>
      </c>
      <c r="K921" s="66">
        <v>6.2222222220000001</v>
      </c>
      <c r="L921" s="66">
        <v>0.45647964399999902</v>
      </c>
      <c r="M921" s="66">
        <v>0.27642014300000001</v>
      </c>
      <c r="N921" s="66" t="s">
        <v>7131</v>
      </c>
    </row>
    <row r="922" spans="1:14">
      <c r="A922" s="66" t="s">
        <v>7102</v>
      </c>
      <c r="B922" s="66" t="s">
        <v>7103</v>
      </c>
      <c r="C922" s="66" t="s">
        <v>7120</v>
      </c>
      <c r="D922" s="66">
        <v>2035</v>
      </c>
      <c r="E922" s="66" t="s">
        <v>7124</v>
      </c>
      <c r="F922" s="66">
        <v>0</v>
      </c>
      <c r="G922" s="66">
        <v>0</v>
      </c>
      <c r="H922" s="66">
        <v>0</v>
      </c>
      <c r="I922" s="66">
        <v>15</v>
      </c>
      <c r="J922" s="66">
        <v>0</v>
      </c>
      <c r="K922" s="66">
        <v>6.6666666670000003</v>
      </c>
      <c r="L922" s="66">
        <v>0.48908533299999901</v>
      </c>
      <c r="M922" s="66">
        <v>0.296164439</v>
      </c>
      <c r="N922" s="66" t="s">
        <v>7131</v>
      </c>
    </row>
    <row r="923" spans="1:14">
      <c r="A923" s="66" t="s">
        <v>7102</v>
      </c>
      <c r="B923" s="66" t="s">
        <v>7103</v>
      </c>
      <c r="C923" s="66" t="s">
        <v>7120</v>
      </c>
      <c r="D923" s="66">
        <v>2040</v>
      </c>
      <c r="E923" s="66" t="s">
        <v>7124</v>
      </c>
      <c r="F923" s="66">
        <v>0</v>
      </c>
      <c r="G923" s="66">
        <v>0</v>
      </c>
      <c r="H923" s="66">
        <v>0</v>
      </c>
      <c r="I923" s="66">
        <v>15</v>
      </c>
      <c r="J923" s="66">
        <v>0</v>
      </c>
      <c r="K923" s="66">
        <v>6.6666666670000003</v>
      </c>
      <c r="L923" s="66">
        <v>0.48908533299999901</v>
      </c>
      <c r="M923" s="66">
        <v>0.296164439</v>
      </c>
      <c r="N923" s="66" t="s">
        <v>7131</v>
      </c>
    </row>
    <row r="924" spans="1:14">
      <c r="A924" s="66" t="s">
        <v>7102</v>
      </c>
      <c r="B924" s="66" t="s">
        <v>7103</v>
      </c>
      <c r="C924" s="66" t="s">
        <v>7120</v>
      </c>
      <c r="D924" s="66">
        <v>2045</v>
      </c>
      <c r="E924" s="66" t="s">
        <v>7124</v>
      </c>
      <c r="F924" s="66">
        <v>0</v>
      </c>
      <c r="G924" s="66">
        <v>0</v>
      </c>
      <c r="H924" s="66">
        <v>0</v>
      </c>
      <c r="I924" s="66">
        <v>16</v>
      </c>
      <c r="J924" s="66">
        <v>0</v>
      </c>
      <c r="K924" s="66">
        <v>7.1111111109999996</v>
      </c>
      <c r="L924" s="66">
        <v>0.52169102199999995</v>
      </c>
      <c r="M924" s="66">
        <v>0.315908735</v>
      </c>
      <c r="N924" s="66" t="s">
        <v>7131</v>
      </c>
    </row>
    <row r="925" spans="1:14">
      <c r="A925" s="66" t="s">
        <v>7102</v>
      </c>
      <c r="B925" s="66" t="s">
        <v>7103</v>
      </c>
      <c r="C925" s="66" t="s">
        <v>7120</v>
      </c>
      <c r="D925" s="66">
        <v>2050</v>
      </c>
      <c r="E925" s="66" t="s">
        <v>7124</v>
      </c>
      <c r="F925" s="66">
        <v>0</v>
      </c>
      <c r="G925" s="66">
        <v>0</v>
      </c>
      <c r="H925" s="66">
        <v>0</v>
      </c>
      <c r="I925" s="66">
        <v>17</v>
      </c>
      <c r="J925" s="66">
        <v>0</v>
      </c>
      <c r="K925" s="66">
        <v>7.5555555559999998</v>
      </c>
      <c r="L925" s="66">
        <v>0.554296711</v>
      </c>
      <c r="M925" s="66">
        <v>0.33565303099999999</v>
      </c>
      <c r="N925" s="66" t="s">
        <v>7131</v>
      </c>
    </row>
    <row r="926" spans="1:14" hidden="1">
      <c r="A926" s="66" t="s">
        <v>7102</v>
      </c>
      <c r="B926" s="66" t="s">
        <v>7103</v>
      </c>
      <c r="C926" s="66" t="s">
        <v>7121</v>
      </c>
      <c r="D926" s="66">
        <v>2000</v>
      </c>
      <c r="E926" s="66" t="s">
        <v>7124</v>
      </c>
      <c r="F926" s="66">
        <v>0</v>
      </c>
      <c r="G926" s="66">
        <v>0</v>
      </c>
      <c r="H926" s="66">
        <v>0</v>
      </c>
      <c r="I926" s="66">
        <v>2140</v>
      </c>
      <c r="J926" s="66">
        <v>0</v>
      </c>
      <c r="K926" s="66">
        <v>459</v>
      </c>
      <c r="L926" s="66">
        <v>33.98703605</v>
      </c>
      <c r="M926" s="66">
        <v>20.390921649999999</v>
      </c>
    </row>
    <row r="927" spans="1:14" hidden="1">
      <c r="A927" s="66" t="s">
        <v>7102</v>
      </c>
      <c r="B927" s="66" t="s">
        <v>7103</v>
      </c>
      <c r="C927" s="66" t="s">
        <v>7121</v>
      </c>
      <c r="D927" s="66">
        <v>2005</v>
      </c>
      <c r="E927" s="66" t="s">
        <v>7124</v>
      </c>
      <c r="F927" s="66">
        <v>0</v>
      </c>
      <c r="G927" s="66">
        <v>0</v>
      </c>
      <c r="H927" s="66">
        <v>0</v>
      </c>
      <c r="I927" s="66">
        <v>2477</v>
      </c>
      <c r="J927" s="66">
        <v>0</v>
      </c>
      <c r="K927" s="66">
        <v>500</v>
      </c>
      <c r="L927" s="66">
        <v>36.942279630000002</v>
      </c>
      <c r="M927" s="66">
        <v>22.21233295</v>
      </c>
    </row>
    <row r="928" spans="1:14" hidden="1">
      <c r="A928" s="66" t="s">
        <v>7102</v>
      </c>
      <c r="B928" s="66" t="s">
        <v>7103</v>
      </c>
      <c r="C928" s="66" t="s">
        <v>7121</v>
      </c>
      <c r="D928" s="66">
        <v>2010</v>
      </c>
      <c r="E928" s="66" t="s">
        <v>7124</v>
      </c>
      <c r="F928" s="66">
        <v>0</v>
      </c>
      <c r="G928" s="66">
        <v>0</v>
      </c>
      <c r="H928" s="66">
        <v>0</v>
      </c>
      <c r="I928" s="66">
        <v>2469</v>
      </c>
      <c r="J928" s="66">
        <v>0</v>
      </c>
      <c r="K928" s="66">
        <v>453</v>
      </c>
      <c r="L928" s="66">
        <v>33.441915639999998</v>
      </c>
      <c r="M928" s="66">
        <v>20.124373649999999</v>
      </c>
    </row>
    <row r="929" spans="1:13" hidden="1">
      <c r="A929" s="66" t="s">
        <v>7102</v>
      </c>
      <c r="B929" s="66" t="s">
        <v>7103</v>
      </c>
      <c r="C929" s="66" t="s">
        <v>7121</v>
      </c>
      <c r="D929" s="66">
        <v>2015</v>
      </c>
      <c r="E929" s="66" t="s">
        <v>7124</v>
      </c>
      <c r="F929" s="66">
        <v>0</v>
      </c>
      <c r="G929" s="66">
        <v>0</v>
      </c>
      <c r="H929" s="66">
        <v>0</v>
      </c>
      <c r="I929" s="66">
        <v>2650</v>
      </c>
      <c r="J929" s="66">
        <v>0</v>
      </c>
      <c r="K929" s="66">
        <v>486.20899150000002</v>
      </c>
      <c r="L929" s="66">
        <v>34.5710628</v>
      </c>
      <c r="M929" s="66">
        <v>21.599672000000002</v>
      </c>
    </row>
    <row r="930" spans="1:13" hidden="1">
      <c r="A930" s="66" t="s">
        <v>7102</v>
      </c>
      <c r="B930" s="66" t="s">
        <v>7103</v>
      </c>
      <c r="C930" s="66" t="s">
        <v>7121</v>
      </c>
      <c r="D930" s="66">
        <v>2020</v>
      </c>
      <c r="E930" s="66" t="s">
        <v>7124</v>
      </c>
      <c r="F930" s="66">
        <v>0</v>
      </c>
      <c r="G930" s="66">
        <v>0</v>
      </c>
      <c r="H930" s="66">
        <v>0</v>
      </c>
      <c r="I930" s="66">
        <v>2871</v>
      </c>
      <c r="J930" s="66">
        <v>0</v>
      </c>
      <c r="K930" s="66">
        <v>526.7569866</v>
      </c>
      <c r="L930" s="66">
        <v>35.590644040000001</v>
      </c>
      <c r="M930" s="66">
        <v>23.40100314</v>
      </c>
    </row>
    <row r="931" spans="1:13" hidden="1">
      <c r="A931" s="66" t="s">
        <v>7102</v>
      </c>
      <c r="B931" s="66" t="s">
        <v>7103</v>
      </c>
      <c r="C931" s="66" t="s">
        <v>7121</v>
      </c>
      <c r="D931" s="66">
        <v>2025</v>
      </c>
      <c r="E931" s="66" t="s">
        <v>7124</v>
      </c>
      <c r="F931" s="66">
        <v>0</v>
      </c>
      <c r="G931" s="66">
        <v>0</v>
      </c>
      <c r="H931" s="66">
        <v>0</v>
      </c>
      <c r="I931" s="66">
        <v>3078</v>
      </c>
      <c r="J931" s="66">
        <v>0</v>
      </c>
      <c r="K931" s="66">
        <v>564.73633050000001</v>
      </c>
      <c r="L931" s="66">
        <v>36.533758390000003</v>
      </c>
      <c r="M931" s="66">
        <v>25.0882228</v>
      </c>
    </row>
    <row r="932" spans="1:13" hidden="1">
      <c r="A932" s="66" t="s">
        <v>7102</v>
      </c>
      <c r="B932" s="66" t="s">
        <v>7103</v>
      </c>
      <c r="C932" s="66" t="s">
        <v>7121</v>
      </c>
      <c r="D932" s="66">
        <v>2030</v>
      </c>
      <c r="E932" s="66" t="s">
        <v>7124</v>
      </c>
      <c r="F932" s="66">
        <v>0</v>
      </c>
      <c r="G932" s="66">
        <v>0</v>
      </c>
      <c r="H932" s="66">
        <v>0</v>
      </c>
      <c r="I932" s="66">
        <v>3298</v>
      </c>
      <c r="J932" s="66">
        <v>0</v>
      </c>
      <c r="K932" s="66">
        <v>605.10085049999998</v>
      </c>
      <c r="L932" s="66">
        <v>39.080336209999999</v>
      </c>
      <c r="M932" s="66">
        <v>26.881403120000002</v>
      </c>
    </row>
    <row r="933" spans="1:13" hidden="1">
      <c r="A933" s="66" t="s">
        <v>7102</v>
      </c>
      <c r="B933" s="66" t="s">
        <v>7103</v>
      </c>
      <c r="C933" s="66" t="s">
        <v>7121</v>
      </c>
      <c r="D933" s="66">
        <v>2035</v>
      </c>
      <c r="E933" s="66" t="s">
        <v>7124</v>
      </c>
      <c r="F933" s="66">
        <v>0</v>
      </c>
      <c r="G933" s="66">
        <v>0</v>
      </c>
      <c r="H933" s="66">
        <v>0</v>
      </c>
      <c r="I933" s="66">
        <v>3534</v>
      </c>
      <c r="J933" s="66">
        <v>0</v>
      </c>
      <c r="K933" s="66">
        <v>648.40097209999999</v>
      </c>
      <c r="L933" s="66">
        <v>42.031160180000001</v>
      </c>
      <c r="M933" s="66">
        <v>28.804996549999998</v>
      </c>
    </row>
    <row r="934" spans="1:13" hidden="1">
      <c r="A934" s="66" t="s">
        <v>7102</v>
      </c>
      <c r="B934" s="66" t="s">
        <v>7103</v>
      </c>
      <c r="C934" s="66" t="s">
        <v>7121</v>
      </c>
      <c r="D934" s="66">
        <v>2040</v>
      </c>
      <c r="E934" s="66" t="s">
        <v>7124</v>
      </c>
      <c r="F934" s="66">
        <v>0</v>
      </c>
      <c r="G934" s="66">
        <v>0</v>
      </c>
      <c r="H934" s="66">
        <v>0</v>
      </c>
      <c r="I934" s="66">
        <v>3786</v>
      </c>
      <c r="J934" s="66">
        <v>0</v>
      </c>
      <c r="K934" s="66">
        <v>694.63669500000003</v>
      </c>
      <c r="L934" s="66">
        <v>45.306577189999999</v>
      </c>
      <c r="M934" s="66">
        <v>30.859003090000002</v>
      </c>
    </row>
    <row r="935" spans="1:13" hidden="1">
      <c r="A935" s="66" t="s">
        <v>7102</v>
      </c>
      <c r="B935" s="66" t="s">
        <v>7103</v>
      </c>
      <c r="C935" s="66" t="s">
        <v>7121</v>
      </c>
      <c r="D935" s="66">
        <v>2045</v>
      </c>
      <c r="E935" s="66" t="s">
        <v>7124</v>
      </c>
      <c r="F935" s="66">
        <v>0</v>
      </c>
      <c r="G935" s="66">
        <v>0</v>
      </c>
      <c r="H935" s="66">
        <v>0</v>
      </c>
      <c r="I935" s="66">
        <v>4052</v>
      </c>
      <c r="J935" s="66">
        <v>0</v>
      </c>
      <c r="K935" s="66">
        <v>743.44106929999998</v>
      </c>
      <c r="L935" s="66">
        <v>48.821471580000001</v>
      </c>
      <c r="M935" s="66">
        <v>33.027121110000003</v>
      </c>
    </row>
    <row r="936" spans="1:13" hidden="1">
      <c r="A936" s="66" t="s">
        <v>7102</v>
      </c>
      <c r="B936" s="66" t="s">
        <v>7103</v>
      </c>
      <c r="C936" s="66" t="s">
        <v>7121</v>
      </c>
      <c r="D936" s="66">
        <v>2050</v>
      </c>
      <c r="E936" s="66" t="s">
        <v>7124</v>
      </c>
      <c r="F936" s="66">
        <v>0</v>
      </c>
      <c r="G936" s="66">
        <v>0</v>
      </c>
      <c r="H936" s="66">
        <v>0</v>
      </c>
      <c r="I936" s="66">
        <v>4325</v>
      </c>
      <c r="J936" s="66">
        <v>0</v>
      </c>
      <c r="K936" s="66">
        <v>793.52976909999995</v>
      </c>
      <c r="L936" s="66">
        <v>52.45449206</v>
      </c>
      <c r="M936" s="66">
        <v>35.25229487</v>
      </c>
    </row>
    <row r="937" spans="1:13" hidden="1">
      <c r="A937" s="66" t="s">
        <v>7102</v>
      </c>
      <c r="B937" s="66" t="s">
        <v>7103</v>
      </c>
      <c r="C937" s="66" t="s">
        <v>7104</v>
      </c>
      <c r="D937" s="66">
        <v>2000</v>
      </c>
      <c r="E937" s="66" t="s">
        <v>7125</v>
      </c>
      <c r="F937" s="66">
        <v>0.92700000000000005</v>
      </c>
      <c r="G937" s="66">
        <v>1.7000000000000001E-2</v>
      </c>
      <c r="H937" s="66">
        <v>23</v>
      </c>
      <c r="I937" s="66">
        <v>372</v>
      </c>
      <c r="J937" s="66">
        <v>0</v>
      </c>
      <c r="K937" s="66">
        <v>479.05133130000002</v>
      </c>
      <c r="L937" s="66">
        <v>35.429979950000003</v>
      </c>
      <c r="M937" s="66">
        <v>21.67677454</v>
      </c>
    </row>
    <row r="938" spans="1:13" hidden="1">
      <c r="A938" s="66" t="s">
        <v>7102</v>
      </c>
      <c r="B938" s="66" t="s">
        <v>7103</v>
      </c>
      <c r="C938" s="66" t="s">
        <v>7104</v>
      </c>
      <c r="D938" s="66">
        <v>2005</v>
      </c>
      <c r="E938" s="66" t="s">
        <v>7125</v>
      </c>
      <c r="F938" s="66">
        <v>1.125</v>
      </c>
      <c r="G938" s="66">
        <v>2.8999999999999901E-2</v>
      </c>
      <c r="H938" s="66">
        <v>29</v>
      </c>
      <c r="I938" s="66">
        <v>467</v>
      </c>
      <c r="J938" s="66">
        <v>0</v>
      </c>
      <c r="K938" s="66">
        <v>565.56994050000003</v>
      </c>
      <c r="L938" s="66">
        <v>41.862418040000001</v>
      </c>
      <c r="M938" s="66">
        <v>16.951564300000001</v>
      </c>
    </row>
    <row r="939" spans="1:13" hidden="1">
      <c r="A939" s="66" t="s">
        <v>7102</v>
      </c>
      <c r="B939" s="66" t="s">
        <v>7103</v>
      </c>
      <c r="C939" s="66" t="s">
        <v>7104</v>
      </c>
      <c r="D939" s="66">
        <v>2010</v>
      </c>
      <c r="E939" s="66" t="s">
        <v>7125</v>
      </c>
      <c r="F939" s="66">
        <v>1.528</v>
      </c>
      <c r="G939" s="66">
        <v>0.11214318599999901</v>
      </c>
      <c r="H939" s="66">
        <v>39</v>
      </c>
      <c r="I939" s="66">
        <v>630</v>
      </c>
      <c r="J939" s="66">
        <v>0</v>
      </c>
      <c r="K939" s="66">
        <v>741.22094749999997</v>
      </c>
      <c r="L939" s="66">
        <v>54.878409560000001</v>
      </c>
      <c r="M939" s="66">
        <v>20.975372549999999</v>
      </c>
    </row>
    <row r="940" spans="1:13" hidden="1">
      <c r="A940" s="66" t="s">
        <v>7102</v>
      </c>
      <c r="B940" s="66" t="s">
        <v>7103</v>
      </c>
      <c r="C940" s="66" t="s">
        <v>7104</v>
      </c>
      <c r="D940" s="66">
        <v>2015</v>
      </c>
      <c r="E940" s="66" t="s">
        <v>7125</v>
      </c>
      <c r="F940" s="66">
        <v>1.958</v>
      </c>
      <c r="G940" s="66">
        <v>0.20807725899999999</v>
      </c>
      <c r="H940" s="66">
        <v>52</v>
      </c>
      <c r="I940" s="66">
        <v>845</v>
      </c>
      <c r="J940" s="66">
        <v>0</v>
      </c>
      <c r="K940" s="66">
        <v>978.47854749999999</v>
      </c>
      <c r="L940" s="66">
        <v>72.451253219999998</v>
      </c>
      <c r="M940" s="66">
        <v>26.971974299999999</v>
      </c>
    </row>
    <row r="941" spans="1:13" hidden="1">
      <c r="A941" s="66" t="s">
        <v>7102</v>
      </c>
      <c r="B941" s="66" t="s">
        <v>7103</v>
      </c>
      <c r="C941" s="66" t="s">
        <v>7104</v>
      </c>
      <c r="D941" s="66">
        <v>2020</v>
      </c>
      <c r="E941" s="66" t="s">
        <v>7125</v>
      </c>
      <c r="F941" s="66">
        <v>3.1629230769999999</v>
      </c>
      <c r="G941" s="66">
        <v>0.31906647100000002</v>
      </c>
      <c r="H941" s="66">
        <v>84</v>
      </c>
      <c r="I941" s="66">
        <v>1380</v>
      </c>
      <c r="J941" s="66">
        <v>0</v>
      </c>
      <c r="K941" s="66">
        <v>1574.580573</v>
      </c>
      <c r="L941" s="66">
        <v>116.593329099999</v>
      </c>
      <c r="M941" s="66">
        <v>42.997278229999999</v>
      </c>
    </row>
    <row r="942" spans="1:13" hidden="1">
      <c r="A942" s="66" t="s">
        <v>7102</v>
      </c>
      <c r="B942" s="66" t="s">
        <v>7103</v>
      </c>
      <c r="C942" s="66" t="s">
        <v>7104</v>
      </c>
      <c r="D942" s="66">
        <v>2025</v>
      </c>
      <c r="E942" s="66" t="s">
        <v>7125</v>
      </c>
      <c r="F942" s="66">
        <v>4.3678461539999898</v>
      </c>
      <c r="G942" s="66">
        <v>0.39984530799999901</v>
      </c>
      <c r="H942" s="66">
        <v>116</v>
      </c>
      <c r="I942" s="66">
        <v>1926</v>
      </c>
      <c r="J942" s="66">
        <v>0</v>
      </c>
      <c r="K942" s="66">
        <v>2172.1329030000002</v>
      </c>
      <c r="L942" s="66">
        <v>160.83584919999899</v>
      </c>
      <c r="M942" s="66">
        <v>54.216444170000003</v>
      </c>
    </row>
    <row r="943" spans="1:13" hidden="1">
      <c r="A943" s="66" t="s">
        <v>7102</v>
      </c>
      <c r="B943" s="66" t="s">
        <v>7103</v>
      </c>
      <c r="C943" s="66" t="s">
        <v>7104</v>
      </c>
      <c r="D943" s="66">
        <v>2030</v>
      </c>
      <c r="E943" s="66" t="s">
        <v>7125</v>
      </c>
      <c r="F943" s="66">
        <v>5.5727692309999997</v>
      </c>
      <c r="G943" s="66">
        <v>0.495679284</v>
      </c>
      <c r="H943" s="66">
        <v>148</v>
      </c>
      <c r="I943" s="66">
        <v>1284</v>
      </c>
      <c r="J943" s="66">
        <v>0</v>
      </c>
      <c r="K943" s="66">
        <v>2770.2183479999999</v>
      </c>
      <c r="L943" s="66">
        <v>205.11891519999901</v>
      </c>
      <c r="M943" s="66">
        <v>49.9602146</v>
      </c>
    </row>
    <row r="944" spans="1:13" hidden="1">
      <c r="A944" s="66" t="s">
        <v>7102</v>
      </c>
      <c r="B944" s="66" t="s">
        <v>7103</v>
      </c>
      <c r="C944" s="66" t="s">
        <v>7104</v>
      </c>
      <c r="D944" s="66">
        <v>2035</v>
      </c>
      <c r="E944" s="66" t="s">
        <v>7125</v>
      </c>
      <c r="F944" s="66">
        <v>6.7776923079999998</v>
      </c>
      <c r="G944" s="66">
        <v>0.55862227600000003</v>
      </c>
      <c r="H944" s="66">
        <v>180</v>
      </c>
      <c r="I944" s="66">
        <v>3046</v>
      </c>
      <c r="J944" s="66">
        <v>0</v>
      </c>
      <c r="K944" s="66">
        <v>3368.65859799999</v>
      </c>
      <c r="L944" s="66">
        <v>249.42896250000001</v>
      </c>
      <c r="M944" s="66">
        <v>51.467648750000002</v>
      </c>
    </row>
    <row r="945" spans="1:13" hidden="1">
      <c r="A945" s="66" t="s">
        <v>7102</v>
      </c>
      <c r="B945" s="66" t="s">
        <v>7103</v>
      </c>
      <c r="C945" s="66" t="s">
        <v>7104</v>
      </c>
      <c r="D945" s="66">
        <v>2040</v>
      </c>
      <c r="E945" s="66" t="s">
        <v>7125</v>
      </c>
      <c r="F945" s="66">
        <v>7.9826153849999999</v>
      </c>
      <c r="G945" s="66">
        <v>0.621565268</v>
      </c>
      <c r="H945" s="66">
        <v>212</v>
      </c>
      <c r="I945" s="66">
        <v>3621</v>
      </c>
      <c r="J945" s="66">
        <v>0</v>
      </c>
      <c r="K945" s="66">
        <v>3967.2929259999901</v>
      </c>
      <c r="L945" s="66">
        <v>293.75376779999999</v>
      </c>
      <c r="M945" s="66">
        <v>56.739028210000001</v>
      </c>
    </row>
    <row r="946" spans="1:13" hidden="1">
      <c r="A946" s="66" t="s">
        <v>7102</v>
      </c>
      <c r="B946" s="66" t="s">
        <v>7103</v>
      </c>
      <c r="C946" s="66" t="s">
        <v>7104</v>
      </c>
      <c r="D946" s="66">
        <v>2045</v>
      </c>
      <c r="E946" s="66" t="s">
        <v>7125</v>
      </c>
      <c r="F946" s="66">
        <v>9.1875384619999991</v>
      </c>
      <c r="G946" s="66">
        <v>0.65303676399999999</v>
      </c>
      <c r="H946" s="66">
        <v>244</v>
      </c>
      <c r="I946" s="66">
        <v>4205</v>
      </c>
      <c r="J946" s="66">
        <v>0</v>
      </c>
      <c r="K946" s="66">
        <v>4566.0240729999996</v>
      </c>
      <c r="L946" s="66">
        <v>338.08593530000002</v>
      </c>
      <c r="M946" s="66">
        <v>63.875735970000001</v>
      </c>
    </row>
    <row r="947" spans="1:13" hidden="1">
      <c r="A947" s="66" t="s">
        <v>7102</v>
      </c>
      <c r="B947" s="66" t="s">
        <v>7103</v>
      </c>
      <c r="C947" s="66" t="s">
        <v>7104</v>
      </c>
      <c r="D947" s="66">
        <v>2050</v>
      </c>
      <c r="E947" s="66" t="s">
        <v>7125</v>
      </c>
      <c r="F947" s="66">
        <v>10.392461539999999</v>
      </c>
      <c r="G947" s="66">
        <v>0.74745125099999998</v>
      </c>
      <c r="H947" s="66">
        <v>276</v>
      </c>
      <c r="I947" s="66">
        <v>4800</v>
      </c>
      <c r="J947" s="66">
        <v>0</v>
      </c>
      <c r="K947" s="66">
        <v>5164.8009750000001</v>
      </c>
      <c r="L947" s="66">
        <v>382.42158210000002</v>
      </c>
      <c r="M947" s="66">
        <v>71.784133109999999</v>
      </c>
    </row>
    <row r="948" spans="1:13" hidden="1">
      <c r="A948" s="66" t="s">
        <v>7102</v>
      </c>
      <c r="B948" s="66" t="s">
        <v>7103</v>
      </c>
      <c r="C948" s="66" t="s">
        <v>7106</v>
      </c>
      <c r="D948" s="66">
        <v>2000</v>
      </c>
      <c r="E948" s="66" t="s">
        <v>7125</v>
      </c>
      <c r="F948" s="66">
        <v>0.47899999999999998</v>
      </c>
      <c r="G948" s="66">
        <v>3.6999999999999998E-2</v>
      </c>
      <c r="H948" s="66">
        <v>13</v>
      </c>
      <c r="I948" s="66">
        <v>218</v>
      </c>
      <c r="J948" s="66">
        <v>0</v>
      </c>
      <c r="K948" s="66">
        <v>263.50202000000002</v>
      </c>
      <c r="L948" s="66">
        <v>19.514959600000001</v>
      </c>
      <c r="M948" s="66">
        <v>13.02682744</v>
      </c>
    </row>
    <row r="949" spans="1:13" hidden="1">
      <c r="A949" s="66" t="s">
        <v>7102</v>
      </c>
      <c r="B949" s="66" t="s">
        <v>7103</v>
      </c>
      <c r="C949" s="66" t="s">
        <v>7106</v>
      </c>
      <c r="D949" s="66">
        <v>2005</v>
      </c>
      <c r="E949" s="66" t="s">
        <v>7125</v>
      </c>
      <c r="F949" s="66">
        <v>0.64</v>
      </c>
      <c r="G949" s="66">
        <v>6.1499999999999999E-2</v>
      </c>
      <c r="H949" s="66">
        <v>20</v>
      </c>
      <c r="I949" s="66">
        <v>332</v>
      </c>
      <c r="J949" s="66">
        <v>0</v>
      </c>
      <c r="K949" s="66">
        <v>382.84833739999999</v>
      </c>
      <c r="L949" s="66">
        <v>28.35191086</v>
      </c>
      <c r="M949" s="66">
        <v>11.94986207</v>
      </c>
    </row>
    <row r="950" spans="1:13" hidden="1">
      <c r="A950" s="66" t="s">
        <v>7102</v>
      </c>
      <c r="B950" s="66" t="s">
        <v>7103</v>
      </c>
      <c r="C950" s="66" t="s">
        <v>7106</v>
      </c>
      <c r="D950" s="66">
        <v>2010</v>
      </c>
      <c r="E950" s="66" t="s">
        <v>7125</v>
      </c>
      <c r="F950" s="66">
        <v>0.93</v>
      </c>
      <c r="G950" s="66">
        <v>0.105478259</v>
      </c>
      <c r="H950" s="66">
        <v>31</v>
      </c>
      <c r="I950" s="66">
        <v>510</v>
      </c>
      <c r="J950" s="66">
        <v>0</v>
      </c>
      <c r="K950" s="66">
        <v>579.8561363</v>
      </c>
      <c r="L950" s="66">
        <v>42.771914500000001</v>
      </c>
      <c r="M950" s="66">
        <v>16.85960759</v>
      </c>
    </row>
    <row r="951" spans="1:13" hidden="1">
      <c r="A951" s="66" t="s">
        <v>7102</v>
      </c>
      <c r="B951" s="66" t="s">
        <v>7103</v>
      </c>
      <c r="C951" s="66" t="s">
        <v>7106</v>
      </c>
      <c r="D951" s="66">
        <v>2015</v>
      </c>
      <c r="E951" s="66" t="s">
        <v>7125</v>
      </c>
      <c r="F951" s="66">
        <v>1.2649999999999999</v>
      </c>
      <c r="G951" s="66">
        <v>0.15905053599999999</v>
      </c>
      <c r="H951" s="66">
        <v>47</v>
      </c>
      <c r="I951" s="66">
        <v>781</v>
      </c>
      <c r="J951" s="66">
        <v>0</v>
      </c>
      <c r="K951" s="66">
        <v>871.20242679999899</v>
      </c>
      <c r="L951" s="66">
        <v>64.262967639999999</v>
      </c>
      <c r="M951" s="66">
        <v>14.59136296</v>
      </c>
    </row>
    <row r="952" spans="1:13" hidden="1">
      <c r="A952" s="66" t="s">
        <v>7102</v>
      </c>
      <c r="B952" s="66" t="s">
        <v>7103</v>
      </c>
      <c r="C952" s="66" t="s">
        <v>7106</v>
      </c>
      <c r="D952" s="66">
        <v>2020</v>
      </c>
      <c r="E952" s="66" t="s">
        <v>7125</v>
      </c>
      <c r="F952" s="66">
        <v>2.1262765959999999</v>
      </c>
      <c r="G952" s="66">
        <v>0.23547507199999901</v>
      </c>
      <c r="H952" s="66">
        <v>79</v>
      </c>
      <c r="I952" s="66">
        <v>1327</v>
      </c>
      <c r="J952" s="66">
        <v>0</v>
      </c>
      <c r="K952" s="66">
        <v>1459.7527299999999</v>
      </c>
      <c r="L952" s="66">
        <v>107.67116909999901</v>
      </c>
      <c r="M952" s="66">
        <v>19.071011590000001</v>
      </c>
    </row>
    <row r="953" spans="1:13" hidden="1">
      <c r="A953" s="66" t="s">
        <v>7102</v>
      </c>
      <c r="B953" s="66" t="s">
        <v>7103</v>
      </c>
      <c r="C953" s="66" t="s">
        <v>7106</v>
      </c>
      <c r="D953" s="66">
        <v>2025</v>
      </c>
      <c r="E953" s="66" t="s">
        <v>7125</v>
      </c>
      <c r="F953" s="66">
        <v>2.9875531909999999</v>
      </c>
      <c r="G953" s="66">
        <v>0.27960022600000001</v>
      </c>
      <c r="H953" s="66">
        <v>111</v>
      </c>
      <c r="I953" s="66">
        <v>1889</v>
      </c>
      <c r="J953" s="66">
        <v>0</v>
      </c>
      <c r="K953" s="66">
        <v>2049.2931910000002</v>
      </c>
      <c r="L953" s="66">
        <v>151.14466849999999</v>
      </c>
      <c r="M953" s="66">
        <v>21.29341591</v>
      </c>
    </row>
    <row r="954" spans="1:13" hidden="1">
      <c r="A954" s="66" t="s">
        <v>7102</v>
      </c>
      <c r="B954" s="66" t="s">
        <v>7103</v>
      </c>
      <c r="C954" s="66" t="s">
        <v>7106</v>
      </c>
      <c r="D954" s="66">
        <v>2030</v>
      </c>
      <c r="E954" s="66" t="s">
        <v>7125</v>
      </c>
      <c r="F954" s="66">
        <v>3.8219148939999998</v>
      </c>
      <c r="G954" s="66">
        <v>0.34394138000000002</v>
      </c>
      <c r="H954" s="66">
        <v>142</v>
      </c>
      <c r="I954" s="66">
        <v>2469</v>
      </c>
      <c r="J954" s="66">
        <v>0</v>
      </c>
      <c r="K954" s="66">
        <v>2620.7551989999902</v>
      </c>
      <c r="L954" s="66">
        <v>193.28720730000001</v>
      </c>
      <c r="M954" s="66">
        <v>16.092228169999998</v>
      </c>
    </row>
    <row r="955" spans="1:13" hidden="1">
      <c r="A955" s="66" t="s">
        <v>7102</v>
      </c>
      <c r="B955" s="66" t="s">
        <v>7103</v>
      </c>
      <c r="C955" s="66" t="s">
        <v>7106</v>
      </c>
      <c r="D955" s="66">
        <v>2035</v>
      </c>
      <c r="E955" s="66" t="s">
        <v>7125</v>
      </c>
      <c r="F955" s="66">
        <v>4.6831914889999897</v>
      </c>
      <c r="G955" s="66">
        <v>0.38972378899999999</v>
      </c>
      <c r="H955" s="66">
        <v>174</v>
      </c>
      <c r="I955" s="66">
        <v>3064</v>
      </c>
      <c r="J955" s="66">
        <v>0</v>
      </c>
      <c r="K955" s="66">
        <v>3210.9408450000001</v>
      </c>
      <c r="L955" s="66">
        <v>236.81233069999999</v>
      </c>
      <c r="M955" s="66">
        <v>14.41460427</v>
      </c>
    </row>
    <row r="956" spans="1:13" hidden="1">
      <c r="A956" s="66" t="s">
        <v>7102</v>
      </c>
      <c r="B956" s="66" t="s">
        <v>7103</v>
      </c>
      <c r="C956" s="66" t="s">
        <v>7106</v>
      </c>
      <c r="D956" s="66">
        <v>2040</v>
      </c>
      <c r="E956" s="66" t="s">
        <v>7125</v>
      </c>
      <c r="F956" s="66">
        <v>5.5444680850000001</v>
      </c>
      <c r="G956" s="66">
        <v>0.43436381699999999</v>
      </c>
      <c r="H956" s="66">
        <v>206</v>
      </c>
      <c r="I956" s="66">
        <v>3676</v>
      </c>
      <c r="J956" s="66">
        <v>0</v>
      </c>
      <c r="K956" s="66">
        <v>3801.2732539999902</v>
      </c>
      <c r="L956" s="66">
        <v>280.34919239999999</v>
      </c>
      <c r="M956" s="66">
        <v>14.877148030000001</v>
      </c>
    </row>
    <row r="957" spans="1:13" hidden="1">
      <c r="A957" s="66" t="s">
        <v>7102</v>
      </c>
      <c r="B957" s="66" t="s">
        <v>7103</v>
      </c>
      <c r="C957" s="66" t="s">
        <v>7106</v>
      </c>
      <c r="D957" s="66">
        <v>2045</v>
      </c>
      <c r="E957" s="66" t="s">
        <v>7125</v>
      </c>
      <c r="F957" s="66">
        <v>6.3788297869999999</v>
      </c>
      <c r="G957" s="66">
        <v>0.45387182500000001</v>
      </c>
      <c r="H957" s="66">
        <v>237</v>
      </c>
      <c r="I957" s="66">
        <v>4305</v>
      </c>
      <c r="J957" s="66">
        <v>0</v>
      </c>
      <c r="K957" s="66">
        <v>4373.2274229999903</v>
      </c>
      <c r="L957" s="66">
        <v>322.5310973</v>
      </c>
      <c r="M957" s="66">
        <v>16.320481409999999</v>
      </c>
    </row>
    <row r="958" spans="1:13" hidden="1">
      <c r="A958" s="66" t="s">
        <v>7102</v>
      </c>
      <c r="B958" s="66" t="s">
        <v>7103</v>
      </c>
      <c r="C958" s="66" t="s">
        <v>7106</v>
      </c>
      <c r="D958" s="66">
        <v>2050</v>
      </c>
      <c r="E958" s="66" t="s">
        <v>7125</v>
      </c>
      <c r="F958" s="66">
        <v>7.2401063829999996</v>
      </c>
      <c r="G958" s="66">
        <v>0.52443475799999995</v>
      </c>
      <c r="H958" s="66">
        <v>269</v>
      </c>
      <c r="I958" s="66">
        <v>4951</v>
      </c>
      <c r="J958" s="66">
        <v>0</v>
      </c>
      <c r="K958" s="66">
        <v>4963.6695439999903</v>
      </c>
      <c r="L958" s="66">
        <v>366.0767333</v>
      </c>
      <c r="M958" s="66">
        <v>18.25851552</v>
      </c>
    </row>
    <row r="959" spans="1:13" hidden="1">
      <c r="A959" s="66" t="s">
        <v>7102</v>
      </c>
      <c r="B959" s="66" t="s">
        <v>7103</v>
      </c>
      <c r="C959" s="66" t="s">
        <v>7107</v>
      </c>
      <c r="D959" s="66">
        <v>2000</v>
      </c>
      <c r="E959" s="66" t="s">
        <v>7125</v>
      </c>
      <c r="F959" s="66">
        <v>0.121</v>
      </c>
      <c r="G959" s="66">
        <v>6.0000000000000001E-3</v>
      </c>
      <c r="H959" s="66">
        <v>7</v>
      </c>
      <c r="I959" s="66">
        <v>134</v>
      </c>
      <c r="J959" s="66">
        <v>0</v>
      </c>
      <c r="K959" s="66">
        <v>134.7975161</v>
      </c>
      <c r="L959" s="66">
        <v>9.9804628280000003</v>
      </c>
      <c r="M959" s="66">
        <v>3.8218422959999998</v>
      </c>
    </row>
    <row r="960" spans="1:13" hidden="1">
      <c r="A960" s="66" t="s">
        <v>7102</v>
      </c>
      <c r="B960" s="66" t="s">
        <v>7103</v>
      </c>
      <c r="C960" s="66" t="s">
        <v>7107</v>
      </c>
      <c r="D960" s="66">
        <v>2005</v>
      </c>
      <c r="E960" s="66" t="s">
        <v>7125</v>
      </c>
      <c r="F960" s="66">
        <v>0.11699999999999899</v>
      </c>
      <c r="G960" s="66">
        <v>9.4999999999999998E-3</v>
      </c>
      <c r="H960" s="66">
        <v>7</v>
      </c>
      <c r="I960" s="66">
        <v>135</v>
      </c>
      <c r="J960" s="66">
        <v>0</v>
      </c>
      <c r="K960" s="66">
        <v>134.57781259999999</v>
      </c>
      <c r="L960" s="66">
        <v>9.9657907409999993</v>
      </c>
      <c r="M960" s="66">
        <v>3.2334213569999899</v>
      </c>
    </row>
    <row r="961" spans="1:13" hidden="1">
      <c r="A961" s="66" t="s">
        <v>7102</v>
      </c>
      <c r="B961" s="66" t="s">
        <v>7103</v>
      </c>
      <c r="C961" s="66" t="s">
        <v>7107</v>
      </c>
      <c r="D961" s="66">
        <v>2010</v>
      </c>
      <c r="E961" s="66" t="s">
        <v>7125</v>
      </c>
      <c r="F961" s="66">
        <v>0.157</v>
      </c>
      <c r="G961" s="66">
        <v>1.7706108999999901E-2</v>
      </c>
      <c r="H961" s="66">
        <v>10</v>
      </c>
      <c r="I961" s="66">
        <v>181</v>
      </c>
      <c r="J961" s="66">
        <v>0</v>
      </c>
      <c r="K961" s="66">
        <v>192.1332707</v>
      </c>
      <c r="L961" s="66">
        <v>14.38194244</v>
      </c>
      <c r="M961" s="66">
        <v>1.4525087750000001</v>
      </c>
    </row>
    <row r="962" spans="1:13" hidden="1">
      <c r="A962" s="66" t="s">
        <v>7102</v>
      </c>
      <c r="B962" s="66" t="s">
        <v>7103</v>
      </c>
      <c r="C962" s="66" t="s">
        <v>7107</v>
      </c>
      <c r="D962" s="66">
        <v>2015</v>
      </c>
      <c r="E962" s="66" t="s">
        <v>7125</v>
      </c>
      <c r="F962" s="66">
        <v>0.21199999999999999</v>
      </c>
      <c r="G962" s="66">
        <v>1.9866088E-2</v>
      </c>
      <c r="H962" s="66">
        <v>13</v>
      </c>
      <c r="I962" s="66">
        <v>244</v>
      </c>
      <c r="J962" s="66">
        <v>0</v>
      </c>
      <c r="K962" s="66">
        <v>249.71285639999999</v>
      </c>
      <c r="L962" s="66">
        <v>18.5060407</v>
      </c>
      <c r="M962" s="66">
        <v>0.97741513499999999</v>
      </c>
    </row>
    <row r="963" spans="1:13" hidden="1">
      <c r="A963" s="66" t="s">
        <v>7102</v>
      </c>
      <c r="B963" s="66" t="s">
        <v>7103</v>
      </c>
      <c r="C963" s="66" t="s">
        <v>7107</v>
      </c>
      <c r="D963" s="66">
        <v>2020</v>
      </c>
      <c r="E963" s="66" t="s">
        <v>7125</v>
      </c>
      <c r="F963" s="66">
        <v>0.24461538499999999</v>
      </c>
      <c r="G963" s="66">
        <v>1.80515539999999E-2</v>
      </c>
      <c r="H963" s="66">
        <v>15</v>
      </c>
      <c r="I963" s="66">
        <v>296</v>
      </c>
      <c r="J963" s="66">
        <v>0</v>
      </c>
      <c r="K963" s="66">
        <v>288.29795030000002</v>
      </c>
      <c r="L963" s="66">
        <v>21.363204920000001</v>
      </c>
      <c r="M963" s="66">
        <v>0.72168270800000001</v>
      </c>
    </row>
    <row r="964" spans="1:13" hidden="1">
      <c r="A964" s="66" t="s">
        <v>7102</v>
      </c>
      <c r="B964" s="66" t="s">
        <v>7103</v>
      </c>
      <c r="C964" s="66" t="s">
        <v>7107</v>
      </c>
      <c r="D964" s="66">
        <v>2025</v>
      </c>
      <c r="E964" s="66" t="s">
        <v>7125</v>
      </c>
      <c r="F964" s="66">
        <v>0.293538462</v>
      </c>
      <c r="G964" s="66">
        <v>2.3897847999999999E-2</v>
      </c>
      <c r="H964" s="66">
        <v>18</v>
      </c>
      <c r="I964" s="66">
        <v>350</v>
      </c>
      <c r="J964" s="66">
        <v>0</v>
      </c>
      <c r="K964" s="66">
        <v>346.26842979999998</v>
      </c>
      <c r="L964" s="66">
        <v>25.654524609999999</v>
      </c>
      <c r="M964" s="66">
        <v>0.69660672700000004</v>
      </c>
    </row>
    <row r="965" spans="1:13" hidden="1">
      <c r="A965" s="66" t="s">
        <v>7102</v>
      </c>
      <c r="B965" s="66" t="s">
        <v>7103</v>
      </c>
      <c r="C965" s="66" t="s">
        <v>7107</v>
      </c>
      <c r="D965" s="66">
        <v>2030</v>
      </c>
      <c r="E965" s="66" t="s">
        <v>7125</v>
      </c>
      <c r="F965" s="66">
        <v>0.32615384600000003</v>
      </c>
      <c r="G965" s="66">
        <v>2.2575018999999901E-2</v>
      </c>
      <c r="H965" s="66">
        <v>20</v>
      </c>
      <c r="I965" s="66">
        <v>407</v>
      </c>
      <c r="J965" s="66">
        <v>0</v>
      </c>
      <c r="K965" s="66">
        <v>384.87559959999999</v>
      </c>
      <c r="L965" s="66">
        <v>28.51300985</v>
      </c>
      <c r="M965" s="66">
        <v>0.71465527699999998</v>
      </c>
    </row>
    <row r="966" spans="1:13" hidden="1">
      <c r="A966" s="66" t="s">
        <v>7102</v>
      </c>
      <c r="B966" s="66" t="s">
        <v>7103</v>
      </c>
      <c r="C966" s="66" t="s">
        <v>7107</v>
      </c>
      <c r="D966" s="66">
        <v>2035</v>
      </c>
      <c r="E966" s="66" t="s">
        <v>7125</v>
      </c>
      <c r="F966" s="66">
        <v>0.37507692299999901</v>
      </c>
      <c r="G966" s="66">
        <v>2.7899338999999999E-2</v>
      </c>
      <c r="H966" s="66">
        <v>23</v>
      </c>
      <c r="I966" s="66">
        <v>465</v>
      </c>
      <c r="J966" s="66">
        <v>0</v>
      </c>
      <c r="K966" s="66">
        <v>442.6657404</v>
      </c>
      <c r="L966" s="66">
        <v>32.793492759999999</v>
      </c>
      <c r="M966" s="66">
        <v>0.80163646300000002</v>
      </c>
    </row>
    <row r="967" spans="1:13" hidden="1">
      <c r="A967" s="66" t="s">
        <v>7102</v>
      </c>
      <c r="B967" s="66" t="s">
        <v>7103</v>
      </c>
      <c r="C967" s="66" t="s">
        <v>7107</v>
      </c>
      <c r="D967" s="66">
        <v>2040</v>
      </c>
      <c r="E967" s="66" t="s">
        <v>7125</v>
      </c>
      <c r="F967" s="66">
        <v>0.407692307999999</v>
      </c>
      <c r="G967" s="66">
        <v>2.6834440000000001E-2</v>
      </c>
      <c r="H967" s="66">
        <v>25</v>
      </c>
      <c r="I967" s="66">
        <v>525</v>
      </c>
      <c r="J967" s="66">
        <v>0</v>
      </c>
      <c r="K967" s="66">
        <v>481.18300340000002</v>
      </c>
      <c r="L967" s="66">
        <v>35.646577569999998</v>
      </c>
      <c r="M967" s="66">
        <v>0.86498351099999904</v>
      </c>
    </row>
    <row r="968" spans="1:13" hidden="1">
      <c r="A968" s="66" t="s">
        <v>7102</v>
      </c>
      <c r="B968" s="66" t="s">
        <v>7103</v>
      </c>
      <c r="C968" s="66" t="s">
        <v>7107</v>
      </c>
      <c r="D968" s="66">
        <v>2045</v>
      </c>
      <c r="E968" s="66" t="s">
        <v>7125</v>
      </c>
      <c r="F968" s="66">
        <v>0.45661538499999998</v>
      </c>
      <c r="G968" s="66">
        <v>3.1093905000000002E-2</v>
      </c>
      <c r="H968" s="66">
        <v>28</v>
      </c>
      <c r="I968" s="66">
        <v>587</v>
      </c>
      <c r="J968" s="66">
        <v>0</v>
      </c>
      <c r="K968" s="66">
        <v>538.9355597</v>
      </c>
      <c r="L968" s="66">
        <v>39.924803199999999</v>
      </c>
      <c r="M968" s="66">
        <v>0.96681792599999905</v>
      </c>
    </row>
    <row r="969" spans="1:13" hidden="1">
      <c r="A969" s="66" t="s">
        <v>7102</v>
      </c>
      <c r="B969" s="66" t="s">
        <v>7103</v>
      </c>
      <c r="C969" s="66" t="s">
        <v>7107</v>
      </c>
      <c r="D969" s="66">
        <v>2050</v>
      </c>
      <c r="E969" s="66" t="s">
        <v>7125</v>
      </c>
      <c r="F969" s="66">
        <v>0.48923076900000001</v>
      </c>
      <c r="G969" s="66">
        <v>3.1093861E-2</v>
      </c>
      <c r="H969" s="66">
        <v>30</v>
      </c>
      <c r="I969" s="66">
        <v>651</v>
      </c>
      <c r="J969" s="66">
        <v>0</v>
      </c>
      <c r="K969" s="66">
        <v>577.43532459999994</v>
      </c>
      <c r="L969" s="66">
        <v>42.776837149999999</v>
      </c>
      <c r="M969" s="66">
        <v>1.035211278</v>
      </c>
    </row>
    <row r="970" spans="1:13" hidden="1">
      <c r="A970" s="66" t="s">
        <v>7102</v>
      </c>
      <c r="B970" s="66" t="s">
        <v>7103</v>
      </c>
      <c r="C970" s="66" t="s">
        <v>7108</v>
      </c>
      <c r="D970" s="66">
        <v>2000</v>
      </c>
      <c r="E970" s="66" t="s">
        <v>7125</v>
      </c>
      <c r="F970" s="66">
        <v>0.45970301099999999</v>
      </c>
      <c r="G970" s="66">
        <v>3.2797117000000001E-2</v>
      </c>
      <c r="H970" s="66">
        <v>42.5490846</v>
      </c>
      <c r="I970" s="66">
        <v>311.81316889999999</v>
      </c>
      <c r="J970" s="66">
        <v>0</v>
      </c>
      <c r="K970" s="66">
        <v>527.86127999999997</v>
      </c>
      <c r="L970" s="66">
        <v>39.093406399999999</v>
      </c>
      <c r="M970" s="66">
        <v>32.286657599999998</v>
      </c>
    </row>
    <row r="971" spans="1:13" hidden="1">
      <c r="A971" s="66" t="s">
        <v>7102</v>
      </c>
      <c r="B971" s="66" t="s">
        <v>7103</v>
      </c>
      <c r="C971" s="66" t="s">
        <v>7108</v>
      </c>
      <c r="D971" s="66">
        <v>2005</v>
      </c>
      <c r="E971" s="66" t="s">
        <v>7125</v>
      </c>
      <c r="F971" s="66">
        <v>0.55328232799999999</v>
      </c>
      <c r="G971" s="66">
        <v>6.7337559000000005E-2</v>
      </c>
      <c r="H971" s="66">
        <v>51.815292829999997</v>
      </c>
      <c r="I971" s="66">
        <v>399.43901369999998</v>
      </c>
      <c r="J971" s="66">
        <v>0</v>
      </c>
      <c r="K971" s="66">
        <v>620.59245099999998</v>
      </c>
      <c r="L971" s="66">
        <v>45.921657789999998</v>
      </c>
      <c r="M971" s="66">
        <v>35.646308990000001</v>
      </c>
    </row>
    <row r="972" spans="1:13" hidden="1">
      <c r="A972" s="66" t="s">
        <v>7102</v>
      </c>
      <c r="B972" s="66" t="s">
        <v>7103</v>
      </c>
      <c r="C972" s="66" t="s">
        <v>7108</v>
      </c>
      <c r="D972" s="66">
        <v>2010</v>
      </c>
      <c r="E972" s="66" t="s">
        <v>7125</v>
      </c>
      <c r="F972" s="66">
        <v>0.79880121900000001</v>
      </c>
      <c r="G972" s="66">
        <v>0.23395101099999999</v>
      </c>
      <c r="H972" s="66">
        <v>72.97073279</v>
      </c>
      <c r="I972" s="66">
        <v>578.10283729999901</v>
      </c>
      <c r="J972" s="66">
        <v>0</v>
      </c>
      <c r="K972" s="66">
        <v>855.06373069999995</v>
      </c>
      <c r="L972" s="66">
        <v>60.008345310000003</v>
      </c>
      <c r="M972" s="66">
        <v>25.319055389999999</v>
      </c>
    </row>
    <row r="973" spans="1:13" hidden="1">
      <c r="A973" s="66" t="s">
        <v>7102</v>
      </c>
      <c r="B973" s="66" t="s">
        <v>7103</v>
      </c>
      <c r="C973" s="66" t="s">
        <v>7108</v>
      </c>
      <c r="D973" s="66">
        <v>2015</v>
      </c>
      <c r="E973" s="66" t="s">
        <v>7125</v>
      </c>
      <c r="F973" s="66">
        <v>2.5999512810000001</v>
      </c>
      <c r="G973" s="66">
        <v>0.26649986199999998</v>
      </c>
      <c r="H973" s="66">
        <v>92.855996849999997</v>
      </c>
      <c r="I973" s="66">
        <v>742.23447979999901</v>
      </c>
      <c r="J973" s="66">
        <v>0</v>
      </c>
      <c r="K973" s="66">
        <v>1072.805975</v>
      </c>
      <c r="L973" s="66">
        <v>73.708884319999996</v>
      </c>
      <c r="M973" s="66">
        <v>15.6954444</v>
      </c>
    </row>
    <row r="974" spans="1:13" hidden="1">
      <c r="A974" s="66" t="s">
        <v>7102</v>
      </c>
      <c r="B974" s="66" t="s">
        <v>7103</v>
      </c>
      <c r="C974" s="66" t="s">
        <v>7108</v>
      </c>
      <c r="D974" s="66">
        <v>2020</v>
      </c>
      <c r="E974" s="66" t="s">
        <v>7125</v>
      </c>
      <c r="F974" s="66">
        <v>2.4477265579999998</v>
      </c>
      <c r="G974" s="66">
        <v>0.11251212400000001</v>
      </c>
      <c r="H974" s="66">
        <v>87.419364810000005</v>
      </c>
      <c r="I974" s="66">
        <v>688.202330799999</v>
      </c>
      <c r="J974" s="66">
        <v>0</v>
      </c>
      <c r="K974" s="66">
        <v>1001.14936199999</v>
      </c>
      <c r="L974" s="66">
        <v>68.785852469999995</v>
      </c>
      <c r="M974" s="66">
        <v>12.174967329999999</v>
      </c>
    </row>
    <row r="975" spans="1:13" hidden="1">
      <c r="A975" s="66" t="s">
        <v>7102</v>
      </c>
      <c r="B975" s="66" t="s">
        <v>7103</v>
      </c>
      <c r="C975" s="66" t="s">
        <v>7108</v>
      </c>
      <c r="D975" s="66">
        <v>2025</v>
      </c>
      <c r="E975" s="66" t="s">
        <v>7125</v>
      </c>
      <c r="F975" s="66">
        <v>2.789795867</v>
      </c>
      <c r="G975" s="66">
        <v>0.24835325899999999</v>
      </c>
      <c r="H975" s="66">
        <v>99.636203980000005</v>
      </c>
      <c r="I975" s="66">
        <v>784.37847220000003</v>
      </c>
      <c r="J975" s="66">
        <v>0</v>
      </c>
      <c r="K975" s="66">
        <v>1135.3367940000001</v>
      </c>
      <c r="L975" s="66">
        <v>77.932009660000006</v>
      </c>
      <c r="M975" s="66">
        <v>11.23447902</v>
      </c>
    </row>
    <row r="976" spans="1:13" hidden="1">
      <c r="A976" s="66" t="s">
        <v>7102</v>
      </c>
      <c r="B976" s="66" t="s">
        <v>7103</v>
      </c>
      <c r="C976" s="66" t="s">
        <v>7108</v>
      </c>
      <c r="D976" s="66">
        <v>2030</v>
      </c>
      <c r="E976" s="66" t="s">
        <v>7125</v>
      </c>
      <c r="F976" s="66">
        <v>3.191526471</v>
      </c>
      <c r="G976" s="66">
        <v>0.17942527699999999</v>
      </c>
      <c r="H976" s="66">
        <v>113.9838173</v>
      </c>
      <c r="I976" s="66">
        <v>897.32897209999999</v>
      </c>
      <c r="J976" s="66">
        <v>0</v>
      </c>
      <c r="K976" s="66">
        <v>1294.794537</v>
      </c>
      <c r="L976" s="66">
        <v>88.826011010000002</v>
      </c>
      <c r="M976" s="66">
        <v>11.27929279</v>
      </c>
    </row>
    <row r="977" spans="1:13" hidden="1">
      <c r="A977" s="66" t="s">
        <v>7102</v>
      </c>
      <c r="B977" s="66" t="s">
        <v>7103</v>
      </c>
      <c r="C977" s="66" t="s">
        <v>7108</v>
      </c>
      <c r="D977" s="66">
        <v>2035</v>
      </c>
      <c r="E977" s="66" t="s">
        <v>7125</v>
      </c>
      <c r="F977" s="66">
        <v>3.6072060549999998</v>
      </c>
      <c r="G977" s="66">
        <v>0.21960839099999999</v>
      </c>
      <c r="H977" s="66">
        <v>128.82961169999999</v>
      </c>
      <c r="I977" s="66">
        <v>1014.201364</v>
      </c>
      <c r="J977" s="66">
        <v>0</v>
      </c>
      <c r="K977" s="66">
        <v>1460.630774</v>
      </c>
      <c r="L977" s="66">
        <v>100.167014299999</v>
      </c>
      <c r="M977" s="66">
        <v>11.93315175</v>
      </c>
    </row>
    <row r="978" spans="1:13" hidden="1">
      <c r="A978" s="66" t="s">
        <v>7102</v>
      </c>
      <c r="B978" s="66" t="s">
        <v>7103</v>
      </c>
      <c r="C978" s="66" t="s">
        <v>7108</v>
      </c>
      <c r="D978" s="66">
        <v>2040</v>
      </c>
      <c r="E978" s="66" t="s">
        <v>7125</v>
      </c>
      <c r="F978" s="66">
        <v>4.0396244149999996</v>
      </c>
      <c r="G978" s="66">
        <v>0.24214724800000001</v>
      </c>
      <c r="H978" s="66">
        <v>144.27322340000001</v>
      </c>
      <c r="I978" s="66">
        <v>1135.7800279999999</v>
      </c>
      <c r="J978" s="66">
        <v>0</v>
      </c>
      <c r="K978" s="66">
        <v>1633.7933859999901</v>
      </c>
      <c r="L978" s="66">
        <v>112.01753739999999</v>
      </c>
      <c r="M978" s="66">
        <v>13.02104012</v>
      </c>
    </row>
    <row r="979" spans="1:13" hidden="1">
      <c r="A979" s="66" t="s">
        <v>7102</v>
      </c>
      <c r="B979" s="66" t="s">
        <v>7103</v>
      </c>
      <c r="C979" s="66" t="s">
        <v>7108</v>
      </c>
      <c r="D979" s="66">
        <v>2045</v>
      </c>
      <c r="E979" s="66" t="s">
        <v>7125</v>
      </c>
      <c r="F979" s="66">
        <v>4.4859917530000004</v>
      </c>
      <c r="G979" s="66">
        <v>0.25190336099999999</v>
      </c>
      <c r="H979" s="66">
        <v>160.21501599999999</v>
      </c>
      <c r="I979" s="66">
        <v>1261.280583</v>
      </c>
      <c r="J979" s="66">
        <v>0</v>
      </c>
      <c r="K979" s="66">
        <v>1813.0026889999999</v>
      </c>
      <c r="L979" s="66">
        <v>124.28783919999999</v>
      </c>
      <c r="M979" s="66">
        <v>14.35379623</v>
      </c>
    </row>
    <row r="980" spans="1:13" hidden="1">
      <c r="A980" s="66" t="s">
        <v>7102</v>
      </c>
      <c r="B980" s="66" t="s">
        <v>7103</v>
      </c>
      <c r="C980" s="66" t="s">
        <v>7108</v>
      </c>
      <c r="D980" s="66">
        <v>2050</v>
      </c>
      <c r="E980" s="66" t="s">
        <v>7125</v>
      </c>
      <c r="F980" s="66">
        <v>4.9490978669999999</v>
      </c>
      <c r="G980" s="66">
        <v>0.28415288100000002</v>
      </c>
      <c r="H980" s="66">
        <v>176.75462590000001</v>
      </c>
      <c r="I980" s="66">
        <v>1391.48741</v>
      </c>
      <c r="J980" s="66">
        <v>0</v>
      </c>
      <c r="K980" s="66">
        <v>1999.2696719999999</v>
      </c>
      <c r="L980" s="66">
        <v>137.04571240000001</v>
      </c>
      <c r="M980" s="66">
        <v>15.81350155</v>
      </c>
    </row>
    <row r="981" spans="1:13" hidden="1">
      <c r="A981" s="66" t="s">
        <v>7102</v>
      </c>
      <c r="B981" s="66" t="s">
        <v>7103</v>
      </c>
      <c r="C981" s="66" t="s">
        <v>7109</v>
      </c>
      <c r="D981" s="66">
        <v>2000</v>
      </c>
      <c r="E981" s="66" t="s">
        <v>7125</v>
      </c>
      <c r="F981" s="66">
        <v>0.30299999999999999</v>
      </c>
      <c r="G981" s="66">
        <v>2.8999999999999901E-2</v>
      </c>
      <c r="H981" s="66">
        <v>18</v>
      </c>
      <c r="I981" s="66">
        <v>331</v>
      </c>
      <c r="J981" s="66">
        <v>0</v>
      </c>
      <c r="K981" s="66">
        <v>245.76365999999999</v>
      </c>
      <c r="L981" s="66">
        <v>18.201256659999999</v>
      </c>
      <c r="M981" s="66">
        <v>4.1122470660000001</v>
      </c>
    </row>
    <row r="982" spans="1:13" hidden="1">
      <c r="A982" s="66" t="s">
        <v>7102</v>
      </c>
      <c r="B982" s="66" t="s">
        <v>7103</v>
      </c>
      <c r="C982" s="66" t="s">
        <v>7109</v>
      </c>
      <c r="D982" s="66">
        <v>2005</v>
      </c>
      <c r="E982" s="66" t="s">
        <v>7125</v>
      </c>
      <c r="F982" s="66">
        <v>0.35</v>
      </c>
      <c r="G982" s="66">
        <v>2.4E-2</v>
      </c>
      <c r="H982" s="66">
        <v>21</v>
      </c>
      <c r="I982" s="66">
        <v>383</v>
      </c>
      <c r="J982" s="66">
        <v>0</v>
      </c>
      <c r="K982" s="66">
        <v>279.3489242</v>
      </c>
      <c r="L982" s="66">
        <v>20.67409932</v>
      </c>
      <c r="M982" s="66">
        <v>4.0340855959999997</v>
      </c>
    </row>
    <row r="983" spans="1:13" hidden="1">
      <c r="A983" s="66" t="s">
        <v>7102</v>
      </c>
      <c r="B983" s="66" t="s">
        <v>7103</v>
      </c>
      <c r="C983" s="66" t="s">
        <v>7109</v>
      </c>
      <c r="D983" s="66">
        <v>2010</v>
      </c>
      <c r="E983" s="66" t="s">
        <v>7125</v>
      </c>
      <c r="F983" s="66">
        <v>0.39700000000000002</v>
      </c>
      <c r="G983" s="66">
        <v>2.8590362000000001E-2</v>
      </c>
      <c r="H983" s="66">
        <v>26</v>
      </c>
      <c r="I983" s="66">
        <v>474</v>
      </c>
      <c r="J983" s="66">
        <v>0</v>
      </c>
      <c r="K983" s="66">
        <v>329.47701919999997</v>
      </c>
      <c r="L983" s="66">
        <v>24.171356660000001</v>
      </c>
      <c r="M983" s="66">
        <v>1.5653790830000001</v>
      </c>
    </row>
    <row r="984" spans="1:13" hidden="1">
      <c r="A984" s="66" t="s">
        <v>7102</v>
      </c>
      <c r="B984" s="66" t="s">
        <v>7103</v>
      </c>
      <c r="C984" s="66" t="s">
        <v>7109</v>
      </c>
      <c r="D984" s="66">
        <v>2015</v>
      </c>
      <c r="E984" s="66" t="s">
        <v>7125</v>
      </c>
      <c r="F984" s="66">
        <v>0.40799999999999997</v>
      </c>
      <c r="G984" s="66">
        <v>2.87242029999999E-2</v>
      </c>
      <c r="H984" s="66">
        <v>27</v>
      </c>
      <c r="I984" s="66">
        <v>512</v>
      </c>
      <c r="J984" s="66">
        <v>0</v>
      </c>
      <c r="K984" s="66">
        <v>318.477445399999</v>
      </c>
      <c r="L984" s="66">
        <v>23.36439713</v>
      </c>
      <c r="M984" s="66">
        <v>0.647942405</v>
      </c>
    </row>
    <row r="985" spans="1:13" hidden="1">
      <c r="A985" s="66" t="s">
        <v>7102</v>
      </c>
      <c r="B985" s="66" t="s">
        <v>7103</v>
      </c>
      <c r="C985" s="66" t="s">
        <v>7109</v>
      </c>
      <c r="D985" s="66">
        <v>2020</v>
      </c>
      <c r="E985" s="66" t="s">
        <v>7125</v>
      </c>
      <c r="F985" s="66">
        <v>0.46844444399999902</v>
      </c>
      <c r="G985" s="66">
        <v>3.2180971000000003E-2</v>
      </c>
      <c r="H985" s="66">
        <v>31</v>
      </c>
      <c r="I985" s="66">
        <v>586</v>
      </c>
      <c r="J985" s="66">
        <v>0</v>
      </c>
      <c r="K985" s="66">
        <v>334.49483129999999</v>
      </c>
      <c r="L985" s="66">
        <v>24.53947741</v>
      </c>
      <c r="M985" s="66">
        <v>0.33862753899999998</v>
      </c>
    </row>
    <row r="986" spans="1:13" hidden="1">
      <c r="A986" s="66" t="s">
        <v>7102</v>
      </c>
      <c r="B986" s="66" t="s">
        <v>7103</v>
      </c>
      <c r="C986" s="66" t="s">
        <v>7109</v>
      </c>
      <c r="D986" s="66">
        <v>2025</v>
      </c>
      <c r="E986" s="66" t="s">
        <v>7125</v>
      </c>
      <c r="F986" s="66">
        <v>0.51377777800000002</v>
      </c>
      <c r="G986" s="66">
        <v>3.3078113999999999E-2</v>
      </c>
      <c r="H986" s="66">
        <v>34</v>
      </c>
      <c r="I986" s="66">
        <v>662</v>
      </c>
      <c r="J986" s="66">
        <v>0</v>
      </c>
      <c r="K986" s="66">
        <v>347.6796976</v>
      </c>
      <c r="L986" s="66">
        <v>25.506756119999999</v>
      </c>
      <c r="M986" s="66">
        <v>0.225325742</v>
      </c>
    </row>
    <row r="987" spans="1:13" hidden="1">
      <c r="A987" s="66" t="s">
        <v>7102</v>
      </c>
      <c r="B987" s="66" t="s">
        <v>7103</v>
      </c>
      <c r="C987" s="66" t="s">
        <v>7109</v>
      </c>
      <c r="D987" s="66">
        <v>2030</v>
      </c>
      <c r="E987" s="66" t="s">
        <v>7125</v>
      </c>
      <c r="F987" s="66">
        <v>0.57422222199999995</v>
      </c>
      <c r="G987" s="66">
        <v>4.0258387999999999E-2</v>
      </c>
      <c r="H987" s="66">
        <v>38</v>
      </c>
      <c r="I987" s="66">
        <v>741</v>
      </c>
      <c r="J987" s="66">
        <v>0</v>
      </c>
      <c r="K987" s="66">
        <v>380.33343170000001</v>
      </c>
      <c r="L987" s="66">
        <v>27.902325479999998</v>
      </c>
      <c r="M987" s="66">
        <v>0.20140902599999999</v>
      </c>
    </row>
    <row r="988" spans="1:13" hidden="1">
      <c r="A988" s="66" t="s">
        <v>7102</v>
      </c>
      <c r="B988" s="66" t="s">
        <v>7103</v>
      </c>
      <c r="C988" s="66" t="s">
        <v>7109</v>
      </c>
      <c r="D988" s="66">
        <v>2035</v>
      </c>
      <c r="E988" s="66" t="s">
        <v>7125</v>
      </c>
      <c r="F988" s="66">
        <v>0.61955555600000001</v>
      </c>
      <c r="G988" s="66">
        <v>4.0061002999999998E-2</v>
      </c>
      <c r="H988" s="66">
        <v>41</v>
      </c>
      <c r="I988" s="66">
        <v>821</v>
      </c>
      <c r="J988" s="66">
        <v>0</v>
      </c>
      <c r="K988" s="66">
        <v>406.935211199999</v>
      </c>
      <c r="L988" s="66">
        <v>29.853906510000002</v>
      </c>
      <c r="M988" s="66">
        <v>0.203001292</v>
      </c>
    </row>
    <row r="989" spans="1:13" hidden="1">
      <c r="A989" s="66" t="s">
        <v>7102</v>
      </c>
      <c r="B989" s="66" t="s">
        <v>7103</v>
      </c>
      <c r="C989" s="66" t="s">
        <v>7109</v>
      </c>
      <c r="D989" s="66">
        <v>2040</v>
      </c>
      <c r="E989" s="66" t="s">
        <v>7125</v>
      </c>
      <c r="F989" s="66">
        <v>0.68</v>
      </c>
      <c r="G989" s="66">
        <v>4.4945303999999998E-2</v>
      </c>
      <c r="H989" s="66">
        <v>45</v>
      </c>
      <c r="I989" s="66">
        <v>905</v>
      </c>
      <c r="J989" s="66">
        <v>0</v>
      </c>
      <c r="K989" s="66">
        <v>445.19012629999997</v>
      </c>
      <c r="L989" s="66">
        <v>32.660394199999999</v>
      </c>
      <c r="M989" s="66">
        <v>0.218279635</v>
      </c>
    </row>
    <row r="990" spans="1:13" hidden="1">
      <c r="A990" s="66" t="s">
        <v>7102</v>
      </c>
      <c r="B990" s="66" t="s">
        <v>7103</v>
      </c>
      <c r="C990" s="66" t="s">
        <v>7109</v>
      </c>
      <c r="D990" s="66">
        <v>2045</v>
      </c>
      <c r="E990" s="66" t="s">
        <v>7125</v>
      </c>
      <c r="F990" s="66">
        <v>0.72533333300000002</v>
      </c>
      <c r="G990" s="66">
        <v>4.4205231999999997E-2</v>
      </c>
      <c r="H990" s="66">
        <v>48</v>
      </c>
      <c r="I990" s="66">
        <v>992</v>
      </c>
      <c r="J990" s="66">
        <v>0</v>
      </c>
      <c r="K990" s="66">
        <v>474.276020299999</v>
      </c>
      <c r="L990" s="66">
        <v>34.794216820000003</v>
      </c>
      <c r="M990" s="66">
        <v>0.23083917699999901</v>
      </c>
    </row>
    <row r="991" spans="1:13" hidden="1">
      <c r="A991" s="66" t="s">
        <v>7102</v>
      </c>
      <c r="B991" s="66" t="s">
        <v>7103</v>
      </c>
      <c r="C991" s="66" t="s">
        <v>7109</v>
      </c>
      <c r="D991" s="66">
        <v>2050</v>
      </c>
      <c r="E991" s="66" t="s">
        <v>7125</v>
      </c>
      <c r="F991" s="66">
        <v>0.77066666699999997</v>
      </c>
      <c r="G991" s="66">
        <v>4.7954772999999999E-2</v>
      </c>
      <c r="H991" s="66">
        <v>51</v>
      </c>
      <c r="I991" s="66">
        <v>1078</v>
      </c>
      <c r="J991" s="66">
        <v>0</v>
      </c>
      <c r="K991" s="66">
        <v>503.67568160000002</v>
      </c>
      <c r="L991" s="66">
        <v>36.9510583</v>
      </c>
      <c r="M991" s="66">
        <v>0.24526662499999999</v>
      </c>
    </row>
    <row r="992" spans="1:13" hidden="1">
      <c r="A992" s="66" t="s">
        <v>7102</v>
      </c>
      <c r="B992" s="66" t="s">
        <v>7103</v>
      </c>
      <c r="C992" s="66" t="s">
        <v>7110</v>
      </c>
      <c r="D992" s="66">
        <v>2000</v>
      </c>
      <c r="E992" s="66" t="s">
        <v>7125</v>
      </c>
      <c r="F992" s="66">
        <v>0.74077378299999996</v>
      </c>
      <c r="G992" s="66">
        <v>5.7806585000000001E-2</v>
      </c>
      <c r="H992" s="66">
        <v>62.855660409999999</v>
      </c>
      <c r="I992" s="66">
        <v>590.84320779999996</v>
      </c>
      <c r="J992" s="66">
        <v>0</v>
      </c>
      <c r="K992" s="66">
        <v>1243.0444299999999</v>
      </c>
      <c r="L992" s="66">
        <v>92.059870489999994</v>
      </c>
      <c r="M992" s="66">
        <v>38.736571789999999</v>
      </c>
    </row>
    <row r="993" spans="1:13" hidden="1">
      <c r="A993" s="66" t="s">
        <v>7102</v>
      </c>
      <c r="B993" s="66" t="s">
        <v>7103</v>
      </c>
      <c r="C993" s="66" t="s">
        <v>7110</v>
      </c>
      <c r="D993" s="66">
        <v>2005</v>
      </c>
      <c r="E993" s="66" t="s">
        <v>7125</v>
      </c>
      <c r="F993" s="66">
        <v>1.68</v>
      </c>
      <c r="G993" s="66">
        <v>0.215207813</v>
      </c>
      <c r="H993" s="66">
        <v>131.9516386</v>
      </c>
      <c r="I993" s="66">
        <v>1108.3937639999999</v>
      </c>
      <c r="J993" s="66">
        <v>0</v>
      </c>
      <c r="K993" s="66">
        <v>2423.7968500000002</v>
      </c>
      <c r="L993" s="66">
        <v>179.50639469999999</v>
      </c>
      <c r="M993" s="66">
        <v>67.903969880000005</v>
      </c>
    </row>
    <row r="994" spans="1:13" hidden="1">
      <c r="A994" s="66" t="s">
        <v>7102</v>
      </c>
      <c r="B994" s="66" t="s">
        <v>7103</v>
      </c>
      <c r="C994" s="66" t="s">
        <v>7110</v>
      </c>
      <c r="D994" s="66">
        <v>2010</v>
      </c>
      <c r="E994" s="66" t="s">
        <v>7125</v>
      </c>
      <c r="F994" s="66">
        <v>3.95</v>
      </c>
      <c r="G994" s="66">
        <v>0.49804218700000003</v>
      </c>
      <c r="H994" s="66">
        <v>250.14527999999899</v>
      </c>
      <c r="I994" s="66">
        <v>1625.9443199999901</v>
      </c>
      <c r="J994" s="66">
        <v>0</v>
      </c>
      <c r="K994" s="66">
        <v>4327.5022040000003</v>
      </c>
      <c r="L994" s="66">
        <v>319.64861079999997</v>
      </c>
      <c r="M994" s="66">
        <v>105.47329029999899</v>
      </c>
    </row>
    <row r="995" spans="1:13" hidden="1">
      <c r="A995" s="66" t="s">
        <v>7102</v>
      </c>
      <c r="B995" s="66" t="s">
        <v>7103</v>
      </c>
      <c r="C995" s="66" t="s">
        <v>7110</v>
      </c>
      <c r="D995" s="66">
        <v>2015</v>
      </c>
      <c r="E995" s="66" t="s">
        <v>7125</v>
      </c>
      <c r="F995" s="66">
        <v>5.3005000000000004</v>
      </c>
      <c r="G995" s="66">
        <v>0.56845716099999999</v>
      </c>
      <c r="H995" s="66">
        <v>335.83967999999999</v>
      </c>
      <c r="I995" s="66">
        <v>2182.9579199999998</v>
      </c>
      <c r="J995" s="66">
        <v>0</v>
      </c>
      <c r="K995" s="66">
        <v>5442.9576010000001</v>
      </c>
      <c r="L995" s="66">
        <v>404.48164630000002</v>
      </c>
      <c r="M995" s="66">
        <v>42.093204790000001</v>
      </c>
    </row>
    <row r="996" spans="1:13" hidden="1">
      <c r="A996" s="66" t="s">
        <v>7102</v>
      </c>
      <c r="B996" s="66" t="s">
        <v>7103</v>
      </c>
      <c r="C996" s="66" t="s">
        <v>7110</v>
      </c>
      <c r="D996" s="66">
        <v>2020</v>
      </c>
      <c r="E996" s="66" t="s">
        <v>7125</v>
      </c>
      <c r="F996" s="66">
        <v>6.6414138889999998</v>
      </c>
      <c r="G996" s="66">
        <v>0.63471658200000003</v>
      </c>
      <c r="H996" s="66">
        <v>420.79998399999999</v>
      </c>
      <c r="I996" s="66">
        <v>2735.1998960000001</v>
      </c>
      <c r="J996" s="66">
        <v>0</v>
      </c>
      <c r="K996" s="66">
        <v>6465.5250669999996</v>
      </c>
      <c r="L996" s="66">
        <v>478.4182649</v>
      </c>
      <c r="M996" s="66">
        <v>28.732815769999998</v>
      </c>
    </row>
    <row r="997" spans="1:13" hidden="1">
      <c r="A997" s="66" t="s">
        <v>7102</v>
      </c>
      <c r="B997" s="66" t="s">
        <v>7103</v>
      </c>
      <c r="C997" s="66" t="s">
        <v>7110</v>
      </c>
      <c r="D997" s="66">
        <v>2025</v>
      </c>
      <c r="E997" s="66" t="s">
        <v>7125</v>
      </c>
      <c r="F997" s="66">
        <v>7.675857551</v>
      </c>
      <c r="G997" s="66">
        <v>0.73302386399999997</v>
      </c>
      <c r="H997" s="66">
        <v>486.342334399999</v>
      </c>
      <c r="I997" s="66">
        <v>3161.2251739999901</v>
      </c>
      <c r="J997" s="66">
        <v>0</v>
      </c>
      <c r="K997" s="66">
        <v>7319.2816110000003</v>
      </c>
      <c r="L997" s="66">
        <v>542.69587520000005</v>
      </c>
      <c r="M997" s="66">
        <v>21.536073930000001</v>
      </c>
    </row>
    <row r="998" spans="1:13" hidden="1">
      <c r="A998" s="66" t="s">
        <v>7102</v>
      </c>
      <c r="B998" s="66" t="s">
        <v>7103</v>
      </c>
      <c r="C998" s="66" t="s">
        <v>7110</v>
      </c>
      <c r="D998" s="66">
        <v>2030</v>
      </c>
      <c r="E998" s="66" t="s">
        <v>7125</v>
      </c>
      <c r="F998" s="66">
        <v>8.9411572629999991</v>
      </c>
      <c r="G998" s="66">
        <v>0.85443100599999999</v>
      </c>
      <c r="H998" s="66">
        <v>566.5117242</v>
      </c>
      <c r="I998" s="66">
        <v>3682.3262070000001</v>
      </c>
      <c r="J998" s="66">
        <v>0</v>
      </c>
      <c r="K998" s="66">
        <v>8458.9746040000009</v>
      </c>
      <c r="L998" s="66">
        <v>628.33478209999998</v>
      </c>
      <c r="M998" s="66">
        <v>20.43812917</v>
      </c>
    </row>
    <row r="999" spans="1:13" hidden="1">
      <c r="A999" s="66" t="s">
        <v>7102</v>
      </c>
      <c r="B999" s="66" t="s">
        <v>7103</v>
      </c>
      <c r="C999" s="66" t="s">
        <v>7110</v>
      </c>
      <c r="D999" s="66">
        <v>2035</v>
      </c>
      <c r="E999" s="66" t="s">
        <v>7125</v>
      </c>
      <c r="F999" s="66">
        <v>10.433073179999999</v>
      </c>
      <c r="G999" s="66">
        <v>0.96451382699999999</v>
      </c>
      <c r="H999" s="66">
        <v>661.0395168</v>
      </c>
      <c r="I999" s="66">
        <v>4296.7568590000001</v>
      </c>
      <c r="J999" s="66">
        <v>0</v>
      </c>
      <c r="K999" s="66">
        <v>9841.2492120000006</v>
      </c>
      <c r="L999" s="66">
        <v>732.13656170000002</v>
      </c>
      <c r="M999" s="66">
        <v>22.999465899999901</v>
      </c>
    </row>
    <row r="1000" spans="1:13" hidden="1">
      <c r="A1000" s="66" t="s">
        <v>7102</v>
      </c>
      <c r="B1000" s="66" t="s">
        <v>7103</v>
      </c>
      <c r="C1000" s="66" t="s">
        <v>7110</v>
      </c>
      <c r="D1000" s="66">
        <v>2040</v>
      </c>
      <c r="E1000" s="66" t="s">
        <v>7125</v>
      </c>
      <c r="F1000" s="66">
        <v>12.11320916</v>
      </c>
      <c r="G1000" s="66">
        <v>1.097248357</v>
      </c>
      <c r="H1000" s="66">
        <v>767.49293250000005</v>
      </c>
      <c r="I1000" s="66">
        <v>4988.7040610000004</v>
      </c>
      <c r="J1000" s="66">
        <v>0</v>
      </c>
      <c r="K1000" s="66">
        <v>11413.39654</v>
      </c>
      <c r="L1000" s="66">
        <v>850.14315820000002</v>
      </c>
      <c r="M1000" s="66">
        <v>26.685324550000001</v>
      </c>
    </row>
    <row r="1001" spans="1:13" hidden="1">
      <c r="A1001" s="66" t="s">
        <v>7102</v>
      </c>
      <c r="B1001" s="66" t="s">
        <v>7103</v>
      </c>
      <c r="C1001" s="66" t="s">
        <v>7110</v>
      </c>
      <c r="D1001" s="66">
        <v>2045</v>
      </c>
      <c r="E1001" s="66" t="s">
        <v>7125</v>
      </c>
      <c r="F1001" s="66">
        <v>13.8972484999999</v>
      </c>
      <c r="G1001" s="66">
        <v>1.173295092</v>
      </c>
      <c r="H1001" s="66">
        <v>880.52966519999995</v>
      </c>
      <c r="I1001" s="66">
        <v>5723.4428239999997</v>
      </c>
      <c r="J1001" s="66">
        <v>0</v>
      </c>
      <c r="K1001" s="66">
        <v>13088.921840000001</v>
      </c>
      <c r="L1001" s="66">
        <v>975.84297919999995</v>
      </c>
      <c r="M1001" s="66">
        <v>30.615549860000002</v>
      </c>
    </row>
    <row r="1002" spans="1:13" hidden="1">
      <c r="A1002" s="66" t="s">
        <v>7102</v>
      </c>
      <c r="B1002" s="66" t="s">
        <v>7103</v>
      </c>
      <c r="C1002" s="66" t="s">
        <v>7110</v>
      </c>
      <c r="D1002" s="66">
        <v>2050</v>
      </c>
      <c r="E1002" s="66" t="s">
        <v>7125</v>
      </c>
      <c r="F1002" s="66">
        <v>15.64408354</v>
      </c>
      <c r="G1002" s="66">
        <v>1.35920933699999</v>
      </c>
      <c r="H1002" s="66">
        <v>991.20913280000002</v>
      </c>
      <c r="I1002" s="66">
        <v>6442.8593629999996</v>
      </c>
      <c r="J1002" s="66">
        <v>0</v>
      </c>
      <c r="K1002" s="66">
        <v>14731.85893</v>
      </c>
      <c r="L1002" s="66">
        <v>1099.048323</v>
      </c>
      <c r="M1002" s="66">
        <v>34.463816299999998</v>
      </c>
    </row>
    <row r="1003" spans="1:13" hidden="1">
      <c r="A1003" s="66" t="s">
        <v>7102</v>
      </c>
      <c r="B1003" s="66" t="s">
        <v>7103</v>
      </c>
      <c r="C1003" s="66" t="s">
        <v>7111</v>
      </c>
      <c r="D1003" s="66">
        <v>2000</v>
      </c>
      <c r="E1003" s="66" t="s">
        <v>7125</v>
      </c>
      <c r="F1003" s="66">
        <v>3.0049999999999999</v>
      </c>
      <c r="G1003" s="66">
        <v>0.28399999999999997</v>
      </c>
      <c r="H1003" s="66">
        <v>102.9188558</v>
      </c>
      <c r="I1003" s="66">
        <v>1763</v>
      </c>
      <c r="J1003" s="66">
        <v>0</v>
      </c>
      <c r="K1003" s="66">
        <v>1849.04465</v>
      </c>
      <c r="L1003" s="66">
        <v>136.94024680000001</v>
      </c>
      <c r="M1003" s="66">
        <v>26.267378239999999</v>
      </c>
    </row>
    <row r="1004" spans="1:13" hidden="1">
      <c r="A1004" s="66" t="s">
        <v>7102</v>
      </c>
      <c r="B1004" s="66" t="s">
        <v>7103</v>
      </c>
      <c r="C1004" s="66" t="s">
        <v>7111</v>
      </c>
      <c r="D1004" s="66">
        <v>2005</v>
      </c>
      <c r="E1004" s="66" t="s">
        <v>7125</v>
      </c>
      <c r="F1004" s="66">
        <v>3.1539999999999999</v>
      </c>
      <c r="G1004" s="66">
        <v>0.23549999999999999</v>
      </c>
      <c r="H1004" s="66">
        <v>134.02061860000001</v>
      </c>
      <c r="I1004" s="66">
        <v>1863</v>
      </c>
      <c r="J1004" s="66">
        <v>0</v>
      </c>
      <c r="K1004" s="66">
        <v>2273.143129</v>
      </c>
      <c r="L1004" s="66">
        <v>169.95355180000001</v>
      </c>
      <c r="M1004" s="66">
        <v>20.384096889999999</v>
      </c>
    </row>
    <row r="1005" spans="1:13" hidden="1">
      <c r="A1005" s="66" t="s">
        <v>7102</v>
      </c>
      <c r="B1005" s="66" t="s">
        <v>7103</v>
      </c>
      <c r="C1005" s="66" t="s">
        <v>7111</v>
      </c>
      <c r="D1005" s="66">
        <v>2010</v>
      </c>
      <c r="E1005" s="66" t="s">
        <v>7125</v>
      </c>
      <c r="F1005" s="66">
        <v>3.4129999999999998</v>
      </c>
      <c r="G1005" s="66">
        <v>0.22887859899999999</v>
      </c>
      <c r="H1005" s="66">
        <v>135.92233010000001</v>
      </c>
      <c r="I1005" s="66">
        <v>1971</v>
      </c>
      <c r="J1005" s="66">
        <v>0</v>
      </c>
      <c r="K1005" s="66">
        <v>2252.8481469999901</v>
      </c>
      <c r="L1005" s="66">
        <v>159.22077719999999</v>
      </c>
      <c r="M1005" s="66">
        <v>13.489194039999999</v>
      </c>
    </row>
    <row r="1006" spans="1:13" hidden="1">
      <c r="A1006" s="66" t="s">
        <v>7102</v>
      </c>
      <c r="B1006" s="66" t="s">
        <v>7103</v>
      </c>
      <c r="C1006" s="66" t="s">
        <v>7111</v>
      </c>
      <c r="D1006" s="66">
        <v>2015</v>
      </c>
      <c r="E1006" s="66" t="s">
        <v>7125</v>
      </c>
      <c r="F1006" s="66">
        <v>3.298</v>
      </c>
      <c r="G1006" s="66">
        <v>0.21088753099999999</v>
      </c>
      <c r="H1006" s="66">
        <v>142.268041199999</v>
      </c>
      <c r="I1006" s="66">
        <v>1927</v>
      </c>
      <c r="J1006" s="66">
        <v>0</v>
      </c>
      <c r="K1006" s="66">
        <v>2336.8635260000001</v>
      </c>
      <c r="L1006" s="66">
        <v>165.15859159999999</v>
      </c>
      <c r="M1006" s="66">
        <v>6.8972177459999999</v>
      </c>
    </row>
    <row r="1007" spans="1:13" hidden="1">
      <c r="A1007" s="66" t="s">
        <v>7102</v>
      </c>
      <c r="B1007" s="66" t="s">
        <v>7103</v>
      </c>
      <c r="C1007" s="66" t="s">
        <v>7111</v>
      </c>
      <c r="D1007" s="66">
        <v>2020</v>
      </c>
      <c r="E1007" s="66" t="s">
        <v>7125</v>
      </c>
      <c r="F1007" s="66">
        <v>3.4670393800000001</v>
      </c>
      <c r="G1007" s="66">
        <v>0.21150273999999999</v>
      </c>
      <c r="H1007" s="66">
        <v>149.56000649999999</v>
      </c>
      <c r="I1007" s="66">
        <v>2123.5540000000001</v>
      </c>
      <c r="J1007" s="66">
        <v>0</v>
      </c>
      <c r="K1007" s="66">
        <v>2448.0807759999998</v>
      </c>
      <c r="L1007" s="66">
        <v>173.01890689999999</v>
      </c>
      <c r="M1007" s="66">
        <v>2.9798901419999999</v>
      </c>
    </row>
    <row r="1008" spans="1:13" hidden="1">
      <c r="A1008" s="66" t="s">
        <v>7102</v>
      </c>
      <c r="B1008" s="66" t="s">
        <v>7103</v>
      </c>
      <c r="C1008" s="66" t="s">
        <v>7111</v>
      </c>
      <c r="D1008" s="66">
        <v>2025</v>
      </c>
      <c r="E1008" s="66" t="s">
        <v>7125</v>
      </c>
      <c r="F1008" s="66">
        <v>3.7009150339999999</v>
      </c>
      <c r="G1008" s="66">
        <v>0.21358110499999999</v>
      </c>
      <c r="H1008" s="66">
        <v>159.64885769999901</v>
      </c>
      <c r="I1008" s="66">
        <v>2291.203</v>
      </c>
      <c r="J1008" s="66">
        <v>0</v>
      </c>
      <c r="K1008" s="66">
        <v>2609.7056010000001</v>
      </c>
      <c r="L1008" s="66">
        <v>184.44179409999899</v>
      </c>
      <c r="M1008" s="66">
        <v>1.5362375880000001</v>
      </c>
    </row>
    <row r="1009" spans="1:13" hidden="1">
      <c r="A1009" s="66" t="s">
        <v>7102</v>
      </c>
      <c r="B1009" s="66" t="s">
        <v>7103</v>
      </c>
      <c r="C1009" s="66" t="s">
        <v>7111</v>
      </c>
      <c r="D1009" s="66">
        <v>2030</v>
      </c>
      <c r="E1009" s="66" t="s">
        <v>7125</v>
      </c>
      <c r="F1009" s="66">
        <v>3.9083798600000001</v>
      </c>
      <c r="G1009" s="66">
        <v>0.23152806000000001</v>
      </c>
      <c r="H1009" s="66">
        <v>168.5984072</v>
      </c>
      <c r="I1009" s="66">
        <v>2460.779</v>
      </c>
      <c r="J1009" s="66">
        <v>0</v>
      </c>
      <c r="K1009" s="66">
        <v>2754.5715479999999</v>
      </c>
      <c r="L1009" s="66">
        <v>194.68024209999999</v>
      </c>
      <c r="M1009" s="66">
        <v>1.049814668</v>
      </c>
    </row>
    <row r="1010" spans="1:13" hidden="1">
      <c r="A1010" s="66" t="s">
        <v>7102</v>
      </c>
      <c r="B1010" s="66" t="s">
        <v>7103</v>
      </c>
      <c r="C1010" s="66" t="s">
        <v>7111</v>
      </c>
      <c r="D1010" s="66">
        <v>2035</v>
      </c>
      <c r="E1010" s="66" t="s">
        <v>7125</v>
      </c>
      <c r="F1010" s="66">
        <v>4.0494924450000003</v>
      </c>
      <c r="G1010" s="66">
        <v>0.23431589799999999</v>
      </c>
      <c r="H1010" s="66">
        <v>174.6856756</v>
      </c>
      <c r="I1010" s="66">
        <v>2580.2529999999902</v>
      </c>
      <c r="J1010" s="66">
        <v>0</v>
      </c>
      <c r="K1010" s="66">
        <v>2853.45642</v>
      </c>
      <c r="L1010" s="66">
        <v>201.66896269999901</v>
      </c>
      <c r="M1010" s="66">
        <v>0.90853193899999996</v>
      </c>
    </row>
    <row r="1011" spans="1:13" hidden="1">
      <c r="A1011" s="66" t="s">
        <v>7102</v>
      </c>
      <c r="B1011" s="66" t="s">
        <v>7103</v>
      </c>
      <c r="C1011" s="66" t="s">
        <v>7111</v>
      </c>
      <c r="D1011" s="66">
        <v>2040</v>
      </c>
      <c r="E1011" s="66" t="s">
        <v>7125</v>
      </c>
      <c r="F1011" s="66">
        <v>4.1665322089999997</v>
      </c>
      <c r="G1011" s="66">
        <v>0.236878807</v>
      </c>
      <c r="H1011" s="66">
        <v>179.7344985</v>
      </c>
      <c r="I1011" s="66">
        <v>2688.165</v>
      </c>
      <c r="J1011" s="66">
        <v>0</v>
      </c>
      <c r="K1011" s="66">
        <v>2935.7025939999999</v>
      </c>
      <c r="L1011" s="66">
        <v>207.48173789999899</v>
      </c>
      <c r="M1011" s="66">
        <v>0.88507349499999999</v>
      </c>
    </row>
    <row r="1012" spans="1:13" hidden="1">
      <c r="A1012" s="66" t="s">
        <v>7102</v>
      </c>
      <c r="B1012" s="66" t="s">
        <v>7103</v>
      </c>
      <c r="C1012" s="66" t="s">
        <v>7111</v>
      </c>
      <c r="D1012" s="66">
        <v>2045</v>
      </c>
      <c r="E1012" s="66" t="s">
        <v>7125</v>
      </c>
      <c r="F1012" s="66">
        <v>4.236726869</v>
      </c>
      <c r="G1012" s="66">
        <v>0.23380119199999999</v>
      </c>
      <c r="H1012" s="66">
        <v>182.76253269999901</v>
      </c>
      <c r="I1012" s="66">
        <v>2780.6609999999901</v>
      </c>
      <c r="J1012" s="66">
        <v>0</v>
      </c>
      <c r="K1012" s="66">
        <v>2985.072979</v>
      </c>
      <c r="L1012" s="66">
        <v>210.97100589999999</v>
      </c>
      <c r="M1012" s="66">
        <v>0.88423076599999995</v>
      </c>
    </row>
    <row r="1013" spans="1:13" hidden="1">
      <c r="A1013" s="66" t="s">
        <v>7102</v>
      </c>
      <c r="B1013" s="66" t="s">
        <v>7103</v>
      </c>
      <c r="C1013" s="66" t="s">
        <v>7111</v>
      </c>
      <c r="D1013" s="66">
        <v>2050</v>
      </c>
      <c r="E1013" s="66" t="s">
        <v>7125</v>
      </c>
      <c r="F1013" s="66">
        <v>4.2897032030000002</v>
      </c>
      <c r="G1013" s="66">
        <v>0.23308044999999999</v>
      </c>
      <c r="H1013" s="66">
        <v>185.04780840000001</v>
      </c>
      <c r="I1013" s="66">
        <v>2851.96</v>
      </c>
      <c r="J1013" s="66">
        <v>0</v>
      </c>
      <c r="K1013" s="66">
        <v>3022.3642</v>
      </c>
      <c r="L1013" s="66">
        <v>213.60657509999999</v>
      </c>
      <c r="M1013" s="66">
        <v>0.89055688099999997</v>
      </c>
    </row>
    <row r="1014" spans="1:13" hidden="1">
      <c r="A1014" s="66" t="s">
        <v>7102</v>
      </c>
      <c r="B1014" s="66" t="s">
        <v>7103</v>
      </c>
      <c r="C1014" s="66" t="s">
        <v>7112</v>
      </c>
      <c r="D1014" s="66">
        <v>2000</v>
      </c>
      <c r="E1014" s="66" t="s">
        <v>7125</v>
      </c>
      <c r="F1014" s="66">
        <v>11.734848189999999</v>
      </c>
      <c r="G1014" s="66">
        <v>1.0603550770000001</v>
      </c>
      <c r="H1014" s="66">
        <v>609.4439969</v>
      </c>
      <c r="I1014" s="66">
        <v>9536.4991489999993</v>
      </c>
      <c r="J1014" s="66">
        <v>0</v>
      </c>
      <c r="K1014" s="66">
        <v>10631.10922</v>
      </c>
      <c r="L1014" s="66">
        <v>786.13193239999998</v>
      </c>
      <c r="M1014" s="66">
        <v>257.50263719999998</v>
      </c>
    </row>
    <row r="1015" spans="1:13" hidden="1">
      <c r="A1015" s="66" t="s">
        <v>7102</v>
      </c>
      <c r="B1015" s="66" t="s">
        <v>7103</v>
      </c>
      <c r="C1015" s="66" t="s">
        <v>7112</v>
      </c>
      <c r="D1015" s="66">
        <v>2005</v>
      </c>
      <c r="E1015" s="66" t="s">
        <v>7125</v>
      </c>
      <c r="F1015" s="66">
        <v>14.18217941</v>
      </c>
      <c r="G1015" s="66">
        <v>1.2913856829999999</v>
      </c>
      <c r="H1015" s="66">
        <v>798.140804</v>
      </c>
      <c r="I1015" s="66">
        <v>11584.85283</v>
      </c>
      <c r="J1015" s="66">
        <v>0</v>
      </c>
      <c r="K1015" s="66">
        <v>13342.7384599999</v>
      </c>
      <c r="L1015" s="66">
        <v>987.94436209999901</v>
      </c>
      <c r="M1015" s="66">
        <v>263.27084009999999</v>
      </c>
    </row>
    <row r="1016" spans="1:13" hidden="1">
      <c r="A1016" s="66" t="s">
        <v>7102</v>
      </c>
      <c r="B1016" s="66" t="s">
        <v>7103</v>
      </c>
      <c r="C1016" s="66" t="s">
        <v>7112</v>
      </c>
      <c r="D1016" s="66">
        <v>2010</v>
      </c>
      <c r="E1016" s="66" t="s">
        <v>7125</v>
      </c>
      <c r="F1016" s="66">
        <v>20.088809749999999</v>
      </c>
      <c r="G1016" s="66">
        <v>2.365155433</v>
      </c>
      <c r="H1016" s="66">
        <v>1047.9475660000001</v>
      </c>
      <c r="I1016" s="66">
        <v>13996.084629999999</v>
      </c>
      <c r="J1016" s="66">
        <v>0</v>
      </c>
      <c r="K1016" s="66">
        <v>17165.920419999999</v>
      </c>
      <c r="L1016" s="66">
        <v>1256.3892330000001</v>
      </c>
      <c r="M1016" s="66">
        <v>268.20726619999999</v>
      </c>
    </row>
    <row r="1017" spans="1:13" hidden="1">
      <c r="A1017" s="66" t="s">
        <v>7102</v>
      </c>
      <c r="B1017" s="66" t="s">
        <v>7103</v>
      </c>
      <c r="C1017" s="66" t="s">
        <v>7112</v>
      </c>
      <c r="D1017" s="66">
        <v>2015</v>
      </c>
      <c r="E1017" s="66" t="s">
        <v>7125</v>
      </c>
      <c r="F1017" s="66">
        <v>28.650880570000002</v>
      </c>
      <c r="G1017" s="66">
        <v>2.7535764169999899</v>
      </c>
      <c r="H1017" s="66">
        <v>1304.3208810000001</v>
      </c>
      <c r="I1017" s="66">
        <v>16511.335859999999</v>
      </c>
      <c r="J1017" s="66">
        <v>0</v>
      </c>
      <c r="K1017" s="66">
        <v>20764.048429999999</v>
      </c>
      <c r="L1017" s="66">
        <v>1511.1159230000001</v>
      </c>
      <c r="M1017" s="66">
        <v>184.6276451</v>
      </c>
    </row>
    <row r="1018" spans="1:13" hidden="1">
      <c r="A1018" s="66" t="s">
        <v>7102</v>
      </c>
      <c r="B1018" s="66" t="s">
        <v>7103</v>
      </c>
      <c r="C1018" s="66" t="s">
        <v>7112</v>
      </c>
      <c r="D1018" s="66">
        <v>2020</v>
      </c>
      <c r="E1018" s="66" t="s">
        <v>7125</v>
      </c>
      <c r="F1018" s="66">
        <v>34.568257559999999</v>
      </c>
      <c r="G1018" s="66">
        <v>2.743555492</v>
      </c>
      <c r="H1018" s="66">
        <v>1555.1359339999999</v>
      </c>
      <c r="I1018" s="66">
        <v>19972.888050000001</v>
      </c>
      <c r="J1018" s="66">
        <v>0</v>
      </c>
      <c r="K1018" s="66">
        <v>24166.489109999999</v>
      </c>
      <c r="L1018" s="66">
        <v>1747.4812260000001</v>
      </c>
      <c r="M1018" s="66">
        <v>188.10888639999999</v>
      </c>
    </row>
    <row r="1019" spans="1:13" hidden="1">
      <c r="A1019" s="66" t="s">
        <v>7102</v>
      </c>
      <c r="B1019" s="66" t="s">
        <v>7103</v>
      </c>
      <c r="C1019" s="66" t="s">
        <v>7112</v>
      </c>
      <c r="D1019" s="66">
        <v>2025</v>
      </c>
      <c r="E1019" s="66" t="s">
        <v>7125</v>
      </c>
      <c r="F1019" s="66">
        <v>40.785173630000003</v>
      </c>
      <c r="G1019" s="66">
        <v>3.4432019619999998</v>
      </c>
      <c r="H1019" s="66">
        <v>1806.3751239999999</v>
      </c>
      <c r="I1019" s="66">
        <v>23501.873759999999</v>
      </c>
      <c r="J1019" s="66">
        <v>0</v>
      </c>
      <c r="K1019" s="66">
        <v>27657.217139999899</v>
      </c>
      <c r="L1019" s="66">
        <v>1997.132157</v>
      </c>
      <c r="M1019" s="66">
        <v>195.9804499</v>
      </c>
    </row>
    <row r="1020" spans="1:13" hidden="1">
      <c r="A1020" s="66" t="s">
        <v>7102</v>
      </c>
      <c r="B1020" s="66" t="s">
        <v>7103</v>
      </c>
      <c r="C1020" s="66" t="s">
        <v>7112</v>
      </c>
      <c r="D1020" s="66">
        <v>2030</v>
      </c>
      <c r="E1020" s="66" t="s">
        <v>7125</v>
      </c>
      <c r="F1020" s="66">
        <v>47.343464750000003</v>
      </c>
      <c r="G1020" s="66">
        <v>3.7474690599999998</v>
      </c>
      <c r="H1020" s="66">
        <v>2071.9840349999999</v>
      </c>
      <c r="I1020" s="66">
        <v>25983.097259999999</v>
      </c>
      <c r="J1020" s="66">
        <v>0</v>
      </c>
      <c r="K1020" s="66">
        <v>31595.220239999999</v>
      </c>
      <c r="L1020" s="66">
        <v>2291.397829</v>
      </c>
      <c r="M1020" s="66">
        <v>179.30723889999999</v>
      </c>
    </row>
    <row r="1021" spans="1:13" hidden="1">
      <c r="A1021" s="66" t="s">
        <v>7102</v>
      </c>
      <c r="B1021" s="66" t="s">
        <v>7103</v>
      </c>
      <c r="C1021" s="66" t="s">
        <v>7112</v>
      </c>
      <c r="D1021" s="66">
        <v>2035</v>
      </c>
      <c r="E1021" s="66" t="s">
        <v>7125</v>
      </c>
      <c r="F1021" s="66">
        <v>54.62986197</v>
      </c>
      <c r="G1021" s="66">
        <v>4.2361138709999997</v>
      </c>
      <c r="H1021" s="66">
        <v>2374.5723629999902</v>
      </c>
      <c r="I1021" s="66">
        <v>31347.550169999999</v>
      </c>
      <c r="J1021" s="66">
        <v>0</v>
      </c>
      <c r="K1021" s="66">
        <v>36286.60168</v>
      </c>
      <c r="L1021" s="66">
        <v>2639.9868449999999</v>
      </c>
      <c r="M1021" s="66">
        <v>187.71038719999899</v>
      </c>
    </row>
    <row r="1022" spans="1:13" hidden="1">
      <c r="A1022" s="66" t="s">
        <v>7102</v>
      </c>
      <c r="B1022" s="66" t="s">
        <v>7103</v>
      </c>
      <c r="C1022" s="66" t="s">
        <v>7112</v>
      </c>
      <c r="D1022" s="66">
        <v>2040</v>
      </c>
      <c r="E1022" s="66" t="s">
        <v>7125</v>
      </c>
      <c r="F1022" s="66">
        <v>62.421230340000001</v>
      </c>
      <c r="G1022" s="66">
        <v>4.7202530469999999</v>
      </c>
      <c r="H1022" s="66">
        <v>2703.419238</v>
      </c>
      <c r="I1022" s="66">
        <v>35973.053910000002</v>
      </c>
      <c r="J1022" s="66">
        <v>0</v>
      </c>
      <c r="K1022" s="66">
        <v>41463.596100000002</v>
      </c>
      <c r="L1022" s="66">
        <v>3023.4465369999998</v>
      </c>
      <c r="M1022" s="66">
        <v>209.58891449999999</v>
      </c>
    </row>
    <row r="1023" spans="1:13" hidden="1">
      <c r="A1023" s="66" t="s">
        <v>7102</v>
      </c>
      <c r="B1023" s="66" t="s">
        <v>7103</v>
      </c>
      <c r="C1023" s="66" t="s">
        <v>7112</v>
      </c>
      <c r="D1023" s="66">
        <v>2045</v>
      </c>
      <c r="E1023" s="66" t="s">
        <v>7125</v>
      </c>
      <c r="F1023" s="66">
        <v>70.589623520000004</v>
      </c>
      <c r="G1023" s="66">
        <v>4.9850529180000001</v>
      </c>
      <c r="H1023" s="66">
        <v>3049.5822280000002</v>
      </c>
      <c r="I1023" s="66">
        <v>40957.970159999997</v>
      </c>
      <c r="J1023" s="66">
        <v>0</v>
      </c>
      <c r="K1023" s="66">
        <v>46975.484100000001</v>
      </c>
      <c r="L1023" s="66">
        <v>3431.3969869999901</v>
      </c>
      <c r="M1023" s="66">
        <v>238.35731079999999</v>
      </c>
    </row>
    <row r="1024" spans="1:13" hidden="1">
      <c r="A1024" s="66" t="s">
        <v>7102</v>
      </c>
      <c r="B1024" s="66" t="s">
        <v>7103</v>
      </c>
      <c r="C1024" s="66" t="s">
        <v>7112</v>
      </c>
      <c r="D1024" s="66">
        <v>2050</v>
      </c>
      <c r="E1024" s="66" t="s">
        <v>7125</v>
      </c>
      <c r="F1024" s="66">
        <v>78.944548049999995</v>
      </c>
      <c r="G1024" s="66">
        <v>5.7348069939999897</v>
      </c>
      <c r="H1024" s="66">
        <v>3401.4865989999998</v>
      </c>
      <c r="I1024" s="66">
        <v>46199.938889999998</v>
      </c>
      <c r="J1024" s="66">
        <v>0</v>
      </c>
      <c r="K1024" s="66">
        <v>52621.116869999998</v>
      </c>
      <c r="L1024" s="66">
        <v>3849.1259319999999</v>
      </c>
      <c r="M1024" s="66">
        <v>270.58766859999997</v>
      </c>
    </row>
    <row r="1025" spans="1:13" hidden="1">
      <c r="A1025" s="66" t="s">
        <v>7102</v>
      </c>
      <c r="B1025" s="66" t="s">
        <v>7103</v>
      </c>
      <c r="C1025" s="66" t="s">
        <v>7113</v>
      </c>
      <c r="D1025" s="66">
        <v>2000</v>
      </c>
      <c r="E1025" s="66" t="s">
        <v>7125</v>
      </c>
      <c r="F1025" s="66">
        <v>1.006751392</v>
      </c>
      <c r="G1025" s="66">
        <v>6.3751374999999999E-2</v>
      </c>
      <c r="H1025" s="66">
        <v>34.120396069999998</v>
      </c>
      <c r="I1025" s="66">
        <v>238.8427725</v>
      </c>
      <c r="J1025" s="66">
        <v>0</v>
      </c>
      <c r="K1025" s="66">
        <v>656.328609999999</v>
      </c>
      <c r="L1025" s="66">
        <v>48.607696859999997</v>
      </c>
      <c r="M1025" s="66">
        <v>22.629234239999999</v>
      </c>
    </row>
    <row r="1026" spans="1:13" hidden="1">
      <c r="A1026" s="66" t="s">
        <v>7102</v>
      </c>
      <c r="B1026" s="66" t="s">
        <v>7103</v>
      </c>
      <c r="C1026" s="66" t="s">
        <v>7113</v>
      </c>
      <c r="D1026" s="66">
        <v>2005</v>
      </c>
      <c r="E1026" s="66" t="s">
        <v>7125</v>
      </c>
      <c r="F1026" s="66">
        <v>1.36913708</v>
      </c>
      <c r="G1026" s="66">
        <v>0.10484031199999901</v>
      </c>
      <c r="H1026" s="66">
        <v>49.353254</v>
      </c>
      <c r="I1026" s="66">
        <v>380.02005580000002</v>
      </c>
      <c r="J1026" s="66">
        <v>0</v>
      </c>
      <c r="K1026" s="66">
        <v>949.34280000000001</v>
      </c>
      <c r="L1026" s="66">
        <v>70.308327770000005</v>
      </c>
      <c r="M1026" s="66">
        <v>15.933182070000001</v>
      </c>
    </row>
    <row r="1027" spans="1:13" hidden="1">
      <c r="A1027" s="66" t="s">
        <v>7102</v>
      </c>
      <c r="B1027" s="66" t="s">
        <v>7103</v>
      </c>
      <c r="C1027" s="66" t="s">
        <v>7113</v>
      </c>
      <c r="D1027" s="66">
        <v>2010</v>
      </c>
      <c r="E1027" s="66" t="s">
        <v>7125</v>
      </c>
      <c r="F1027" s="66">
        <v>2.013138535</v>
      </c>
      <c r="G1027" s="66">
        <v>0.18284465499999999</v>
      </c>
      <c r="H1027" s="66">
        <v>76.909223139999995</v>
      </c>
      <c r="I1027" s="66">
        <v>646.03747439999995</v>
      </c>
      <c r="J1027" s="66">
        <v>0</v>
      </c>
      <c r="K1027" s="66">
        <v>1479.4002699999901</v>
      </c>
      <c r="L1027" s="66">
        <v>109.564384</v>
      </c>
      <c r="M1027" s="66">
        <v>16.74043155</v>
      </c>
    </row>
    <row r="1028" spans="1:13" hidden="1">
      <c r="A1028" s="66" t="s">
        <v>7102</v>
      </c>
      <c r="B1028" s="66" t="s">
        <v>7103</v>
      </c>
      <c r="C1028" s="66" t="s">
        <v>7113</v>
      </c>
      <c r="D1028" s="66">
        <v>2015</v>
      </c>
      <c r="E1028" s="66" t="s">
        <v>7125</v>
      </c>
      <c r="F1028" s="66">
        <v>2.5524292929999999</v>
      </c>
      <c r="G1028" s="66">
        <v>0.23917951500000001</v>
      </c>
      <c r="H1028" s="66">
        <v>92.543236980000003</v>
      </c>
      <c r="I1028" s="67">
        <v>842.14345649999996</v>
      </c>
      <c r="J1028" s="66">
        <v>0</v>
      </c>
      <c r="K1028" s="66">
        <v>1780.1309699999999</v>
      </c>
      <c r="L1028" s="66">
        <v>131.8364996</v>
      </c>
      <c r="M1028" s="66">
        <v>16.383288830000001</v>
      </c>
    </row>
    <row r="1029" spans="1:13" hidden="1">
      <c r="A1029" s="66" t="s">
        <v>7102</v>
      </c>
      <c r="B1029" s="66" t="s">
        <v>7103</v>
      </c>
      <c r="C1029" s="66" t="s">
        <v>7113</v>
      </c>
      <c r="D1029" s="66">
        <v>2020</v>
      </c>
      <c r="E1029" s="66" t="s">
        <v>7125</v>
      </c>
      <c r="F1029" s="66">
        <v>3.2239494289999899</v>
      </c>
      <c r="G1029" s="66">
        <v>0.29682217699999902</v>
      </c>
      <c r="H1029" s="66">
        <v>116.89049199999999</v>
      </c>
      <c r="I1029" s="67">
        <v>1145.526822</v>
      </c>
      <c r="J1029" s="66">
        <v>0</v>
      </c>
      <c r="K1029" s="66">
        <v>2248.46668</v>
      </c>
      <c r="L1029" s="66">
        <v>166.52144229999999</v>
      </c>
      <c r="M1029" s="66">
        <v>18.92521297</v>
      </c>
    </row>
    <row r="1030" spans="1:13" hidden="1">
      <c r="A1030" s="66" t="s">
        <v>7102</v>
      </c>
      <c r="B1030" s="66" t="s">
        <v>7103</v>
      </c>
      <c r="C1030" s="66" t="s">
        <v>7113</v>
      </c>
      <c r="D1030" s="66">
        <v>2025</v>
      </c>
      <c r="E1030" s="66" t="s">
        <v>7125</v>
      </c>
      <c r="F1030" s="66">
        <v>4.1145298939999897</v>
      </c>
      <c r="G1030" s="66">
        <v>0.38827845700000002</v>
      </c>
      <c r="H1030" s="66">
        <v>149.18020100000001</v>
      </c>
      <c r="I1030" s="67">
        <v>1566.39211</v>
      </c>
      <c r="J1030" s="66">
        <v>0</v>
      </c>
      <c r="K1030" s="66">
        <v>2869.5808000000002</v>
      </c>
      <c r="L1030" s="66">
        <v>212.521154</v>
      </c>
      <c r="M1030" s="66">
        <v>23.421778270000001</v>
      </c>
    </row>
    <row r="1031" spans="1:13" hidden="1">
      <c r="A1031" s="66" t="s">
        <v>7102</v>
      </c>
      <c r="B1031" s="66" t="s">
        <v>7103</v>
      </c>
      <c r="C1031" s="66" t="s">
        <v>7113</v>
      </c>
      <c r="D1031" s="66">
        <v>2030</v>
      </c>
      <c r="E1031" s="66" t="s">
        <v>7125</v>
      </c>
      <c r="F1031" s="66">
        <v>5.2927403589999997</v>
      </c>
      <c r="G1031" s="66">
        <v>0.48836824699999998</v>
      </c>
      <c r="H1031" s="66">
        <v>191.89848929999999</v>
      </c>
      <c r="I1031" s="67">
        <v>2149.2630800000002</v>
      </c>
      <c r="J1031" s="66">
        <v>0</v>
      </c>
      <c r="K1031" s="66">
        <v>3691.2955999999999</v>
      </c>
      <c r="L1031" s="66">
        <v>273.3773521</v>
      </c>
      <c r="M1031" s="66">
        <v>29.850073170000002</v>
      </c>
    </row>
    <row r="1032" spans="1:13" hidden="1">
      <c r="A1032" s="66" t="s">
        <v>7102</v>
      </c>
      <c r="B1032" s="66" t="s">
        <v>7103</v>
      </c>
      <c r="C1032" s="66" t="s">
        <v>7113</v>
      </c>
      <c r="D1032" s="66">
        <v>2035</v>
      </c>
      <c r="E1032" s="66" t="s">
        <v>7125</v>
      </c>
      <c r="F1032" s="66">
        <v>6.7316817589999998</v>
      </c>
      <c r="G1032" s="66">
        <v>0.60278540299999905</v>
      </c>
      <c r="H1032" s="66">
        <v>244.0700794</v>
      </c>
      <c r="I1032" s="67">
        <v>2904.4339449999902</v>
      </c>
      <c r="J1032" s="66">
        <v>0</v>
      </c>
      <c r="K1032" s="66">
        <v>4694.8509799999902</v>
      </c>
      <c r="L1032" s="66">
        <v>347.70066359999998</v>
      </c>
      <c r="M1032" s="66">
        <v>37.86250166</v>
      </c>
    </row>
    <row r="1033" spans="1:13" hidden="1">
      <c r="A1033" s="66" t="s">
        <v>7102</v>
      </c>
      <c r="B1033" s="66" t="s">
        <v>7103</v>
      </c>
      <c r="C1033" s="66" t="s">
        <v>7113</v>
      </c>
      <c r="D1033" s="66">
        <v>2040</v>
      </c>
      <c r="E1033" s="66" t="s">
        <v>7125</v>
      </c>
      <c r="F1033" s="66">
        <v>8.381879541</v>
      </c>
      <c r="G1033" s="66">
        <v>0.72912022399999998</v>
      </c>
      <c r="H1033" s="66">
        <v>303.90117629999997</v>
      </c>
      <c r="I1033" s="67">
        <v>3829.154822</v>
      </c>
      <c r="J1033" s="66">
        <v>0</v>
      </c>
      <c r="K1033" s="66">
        <v>5845.7420899999997</v>
      </c>
      <c r="L1033" s="66">
        <v>432.93565919999998</v>
      </c>
      <c r="M1033" s="66">
        <v>47.102827599999998</v>
      </c>
    </row>
    <row r="1034" spans="1:13" hidden="1">
      <c r="A1034" s="66" t="s">
        <v>7102</v>
      </c>
      <c r="B1034" s="66" t="s">
        <v>7103</v>
      </c>
      <c r="C1034" s="66" t="s">
        <v>7113</v>
      </c>
      <c r="D1034" s="66">
        <v>2045</v>
      </c>
      <c r="E1034" s="66" t="s">
        <v>7125</v>
      </c>
      <c r="F1034" s="66">
        <v>10.252261389999999</v>
      </c>
      <c r="G1034" s="66">
        <v>0.78881757799999996</v>
      </c>
      <c r="H1034" s="66">
        <v>371.71547029999999</v>
      </c>
      <c r="I1034" s="67">
        <v>4943.8157549999996</v>
      </c>
      <c r="J1034" s="66">
        <v>0</v>
      </c>
      <c r="K1034" s="66">
        <v>7150.1953299999996</v>
      </c>
      <c r="L1034" s="66">
        <v>529.54346610000005</v>
      </c>
      <c r="M1034" s="66">
        <v>57.601141490000003</v>
      </c>
    </row>
    <row r="1035" spans="1:13" hidden="1">
      <c r="A1035" s="66" t="s">
        <v>7102</v>
      </c>
      <c r="B1035" s="66" t="s">
        <v>7103</v>
      </c>
      <c r="C1035" s="66" t="s">
        <v>7113</v>
      </c>
      <c r="D1035" s="66">
        <v>2050</v>
      </c>
      <c r="E1035" s="66" t="s">
        <v>7125</v>
      </c>
      <c r="F1035" s="66">
        <v>12.36187915</v>
      </c>
      <c r="G1035" s="66">
        <v>1.003926189</v>
      </c>
      <c r="H1035" s="66">
        <v>448.20372289999898</v>
      </c>
      <c r="I1035" s="67">
        <v>6274.8521209999999</v>
      </c>
      <c r="J1035" s="66">
        <v>0</v>
      </c>
      <c r="K1035" s="66">
        <v>8621.4979500000009</v>
      </c>
      <c r="L1035" s="66">
        <v>638.50813819999996</v>
      </c>
      <c r="M1035" s="66">
        <v>69.452001730000006</v>
      </c>
    </row>
    <row r="1036" spans="1:13" hidden="1">
      <c r="A1036" s="66" t="s">
        <v>7102</v>
      </c>
      <c r="B1036" s="66" t="s">
        <v>7103</v>
      </c>
      <c r="C1036" s="66" t="s">
        <v>7114</v>
      </c>
      <c r="D1036" s="66">
        <v>2000</v>
      </c>
      <c r="E1036" s="66" t="s">
        <v>7125</v>
      </c>
      <c r="F1036" s="66">
        <v>0.47</v>
      </c>
      <c r="G1036" s="66">
        <v>2.7E-2</v>
      </c>
      <c r="H1036" s="66">
        <v>20</v>
      </c>
      <c r="I1036" s="66">
        <v>356</v>
      </c>
      <c r="J1036" s="66">
        <v>0</v>
      </c>
      <c r="K1036" s="66">
        <v>185.04764879999999</v>
      </c>
      <c r="L1036" s="66">
        <v>13.6998344</v>
      </c>
      <c r="M1036" s="66">
        <v>5.589867946</v>
      </c>
    </row>
    <row r="1037" spans="1:13" hidden="1">
      <c r="A1037" s="66" t="s">
        <v>7102</v>
      </c>
      <c r="B1037" s="66" t="s">
        <v>7103</v>
      </c>
      <c r="C1037" s="66" t="s">
        <v>7114</v>
      </c>
      <c r="D1037" s="66">
        <v>2005</v>
      </c>
      <c r="E1037" s="66" t="s">
        <v>7125</v>
      </c>
      <c r="F1037" s="66">
        <v>0.46</v>
      </c>
      <c r="G1037" s="66">
        <v>2.9499999999999998E-2</v>
      </c>
      <c r="H1037" s="66">
        <v>21</v>
      </c>
      <c r="I1037" s="66">
        <v>386</v>
      </c>
      <c r="J1037" s="66">
        <v>0</v>
      </c>
      <c r="K1037" s="66">
        <v>193.8816333</v>
      </c>
      <c r="L1037" s="66">
        <v>14.4985079</v>
      </c>
      <c r="M1037" s="66">
        <v>3.5054507830000001</v>
      </c>
    </row>
    <row r="1038" spans="1:13" hidden="1">
      <c r="A1038" s="66" t="s">
        <v>7102</v>
      </c>
      <c r="B1038" s="66" t="s">
        <v>7103</v>
      </c>
      <c r="C1038" s="66" t="s">
        <v>7114</v>
      </c>
      <c r="D1038" s="66">
        <v>2010</v>
      </c>
      <c r="E1038" s="66" t="s">
        <v>7125</v>
      </c>
      <c r="F1038" s="66">
        <v>0.48899999999999999</v>
      </c>
      <c r="G1038" s="66">
        <v>4.5715332999999997E-2</v>
      </c>
      <c r="H1038" s="66">
        <v>22</v>
      </c>
      <c r="I1038" s="66">
        <v>394</v>
      </c>
      <c r="J1038" s="66">
        <v>0</v>
      </c>
      <c r="K1038" s="66">
        <v>200.71087729999999</v>
      </c>
      <c r="L1038" s="66">
        <v>15.024066250000001</v>
      </c>
      <c r="M1038" s="66">
        <v>2.4400899360000001</v>
      </c>
    </row>
    <row r="1039" spans="1:13" hidden="1">
      <c r="A1039" s="66" t="s">
        <v>7102</v>
      </c>
      <c r="B1039" s="66" t="s">
        <v>7103</v>
      </c>
      <c r="C1039" s="66" t="s">
        <v>7114</v>
      </c>
      <c r="D1039" s="66">
        <v>2015</v>
      </c>
      <c r="E1039" s="66" t="s">
        <v>7125</v>
      </c>
      <c r="F1039" s="66">
        <v>0.502</v>
      </c>
      <c r="G1039" s="66">
        <v>3.8017692999999998E-2</v>
      </c>
      <c r="H1039" s="66">
        <v>23</v>
      </c>
      <c r="I1039" s="66">
        <v>414</v>
      </c>
      <c r="J1039" s="66">
        <v>0</v>
      </c>
      <c r="K1039" s="66">
        <v>199.69216499999999</v>
      </c>
      <c r="L1039" s="66">
        <v>14.948515260000001</v>
      </c>
      <c r="M1039" s="66">
        <v>1.005949534</v>
      </c>
    </row>
    <row r="1040" spans="1:13" hidden="1">
      <c r="A1040" s="66" t="s">
        <v>7102</v>
      </c>
      <c r="B1040" s="66" t="s">
        <v>7103</v>
      </c>
      <c r="C1040" s="66" t="s">
        <v>7114</v>
      </c>
      <c r="D1040" s="66">
        <v>2020</v>
      </c>
      <c r="E1040" s="66" t="s">
        <v>7125</v>
      </c>
      <c r="F1040" s="66">
        <v>0.523826087</v>
      </c>
      <c r="G1040" s="66">
        <v>3.1872042000000003E-2</v>
      </c>
      <c r="H1040" s="66">
        <v>24</v>
      </c>
      <c r="I1040" s="66">
        <v>443</v>
      </c>
      <c r="J1040" s="66">
        <v>0</v>
      </c>
      <c r="K1040" s="66">
        <v>197.16712480000001</v>
      </c>
      <c r="L1040" s="66">
        <v>14.75976374</v>
      </c>
      <c r="M1040" s="66">
        <v>0.42708126799999901</v>
      </c>
    </row>
    <row r="1041" spans="1:13" hidden="1">
      <c r="A1041" s="66" t="s">
        <v>7102</v>
      </c>
      <c r="B1041" s="66" t="s">
        <v>7103</v>
      </c>
      <c r="C1041" s="66" t="s">
        <v>7114</v>
      </c>
      <c r="D1041" s="66">
        <v>2025</v>
      </c>
      <c r="E1041" s="66" t="s">
        <v>7125</v>
      </c>
      <c r="F1041" s="66">
        <v>0.54565217399999999</v>
      </c>
      <c r="G1041" s="66">
        <v>3.1834823999999998E-2</v>
      </c>
      <c r="H1041" s="66">
        <v>25</v>
      </c>
      <c r="I1041" s="66">
        <v>472</v>
      </c>
      <c r="J1041" s="66">
        <v>0</v>
      </c>
      <c r="K1041" s="66">
        <v>200.8916864</v>
      </c>
      <c r="L1041" s="66">
        <v>15.038686090000001</v>
      </c>
      <c r="M1041" s="66">
        <v>0.22040032899999901</v>
      </c>
    </row>
    <row r="1042" spans="1:13" hidden="1">
      <c r="A1042" s="66" t="s">
        <v>7102</v>
      </c>
      <c r="B1042" s="66" t="s">
        <v>7103</v>
      </c>
      <c r="C1042" s="66" t="s">
        <v>7114</v>
      </c>
      <c r="D1042" s="66">
        <v>2030</v>
      </c>
      <c r="E1042" s="66" t="s">
        <v>7125</v>
      </c>
      <c r="F1042" s="66">
        <v>0.56747826099999998</v>
      </c>
      <c r="G1042" s="66">
        <v>3.4561025000000002E-2</v>
      </c>
      <c r="H1042" s="66">
        <v>26</v>
      </c>
      <c r="I1042" s="66">
        <v>502</v>
      </c>
      <c r="J1042" s="66">
        <v>0</v>
      </c>
      <c r="K1042" s="66">
        <v>207.13062069999901</v>
      </c>
      <c r="L1042" s="66">
        <v>15.505772260000001</v>
      </c>
      <c r="M1042" s="66">
        <v>0.15489570999999999</v>
      </c>
    </row>
    <row r="1043" spans="1:13" hidden="1">
      <c r="A1043" s="66" t="s">
        <v>7102</v>
      </c>
      <c r="B1043" s="66" t="s">
        <v>7103</v>
      </c>
      <c r="C1043" s="66" t="s">
        <v>7114</v>
      </c>
      <c r="D1043" s="66">
        <v>2035</v>
      </c>
      <c r="E1043" s="66" t="s">
        <v>7125</v>
      </c>
      <c r="F1043" s="66">
        <v>0.58930434799999998</v>
      </c>
      <c r="G1043" s="66">
        <v>3.4774789E-2</v>
      </c>
      <c r="H1043" s="66">
        <v>27</v>
      </c>
      <c r="I1043" s="66">
        <v>532</v>
      </c>
      <c r="J1043" s="66">
        <v>0</v>
      </c>
      <c r="K1043" s="66">
        <v>214.37934859999999</v>
      </c>
      <c r="L1043" s="66">
        <v>16.04842768</v>
      </c>
      <c r="M1043" s="66">
        <v>0.138265163</v>
      </c>
    </row>
    <row r="1044" spans="1:13" hidden="1">
      <c r="A1044" s="66" t="s">
        <v>7102</v>
      </c>
      <c r="B1044" s="66" t="s">
        <v>7103</v>
      </c>
      <c r="C1044" s="66" t="s">
        <v>7114</v>
      </c>
      <c r="D1044" s="66">
        <v>2040</v>
      </c>
      <c r="E1044" s="66" t="s">
        <v>7125</v>
      </c>
      <c r="F1044" s="66">
        <v>0.63295652199999997</v>
      </c>
      <c r="G1044" s="66">
        <v>3.8337802999999997E-2</v>
      </c>
      <c r="H1044" s="66">
        <v>29</v>
      </c>
      <c r="I1044" s="66">
        <v>564</v>
      </c>
      <c r="J1044" s="66">
        <v>0</v>
      </c>
      <c r="K1044" s="66">
        <v>229.9626701</v>
      </c>
      <c r="L1044" s="66">
        <v>17.21500121</v>
      </c>
      <c r="M1044" s="66">
        <v>0.142272959</v>
      </c>
    </row>
    <row r="1045" spans="1:13" hidden="1">
      <c r="A1045" s="66" t="s">
        <v>7102</v>
      </c>
      <c r="B1045" s="66" t="s">
        <v>7103</v>
      </c>
      <c r="C1045" s="66" t="s">
        <v>7114</v>
      </c>
      <c r="D1045" s="66">
        <v>2045</v>
      </c>
      <c r="E1045" s="66" t="s">
        <v>7125</v>
      </c>
      <c r="F1045" s="66">
        <v>0.65478260899999996</v>
      </c>
      <c r="G1045" s="66">
        <v>3.7055100000000001E-2</v>
      </c>
      <c r="H1045" s="66">
        <v>30</v>
      </c>
      <c r="I1045" s="66">
        <v>596</v>
      </c>
      <c r="J1045" s="66">
        <v>0</v>
      </c>
      <c r="K1045" s="66">
        <v>237.77435850000001</v>
      </c>
      <c r="L1045" s="66">
        <v>17.799786780000002</v>
      </c>
      <c r="M1045" s="66">
        <v>0.144881062</v>
      </c>
    </row>
    <row r="1046" spans="1:13" hidden="1">
      <c r="A1046" s="66" t="s">
        <v>7102</v>
      </c>
      <c r="B1046" s="66" t="s">
        <v>7103</v>
      </c>
      <c r="C1046" s="66" t="s">
        <v>7114</v>
      </c>
      <c r="D1046" s="66">
        <v>2050</v>
      </c>
      <c r="E1046" s="66" t="s">
        <v>7125</v>
      </c>
      <c r="F1046" s="66">
        <v>0.67660869599999995</v>
      </c>
      <c r="G1046" s="66">
        <v>3.9050371E-2</v>
      </c>
      <c r="H1046" s="66">
        <v>31</v>
      </c>
      <c r="I1046" s="66">
        <v>629</v>
      </c>
      <c r="J1046" s="66">
        <v>0</v>
      </c>
      <c r="K1046" s="66">
        <v>245.65323519999899</v>
      </c>
      <c r="L1046" s="66">
        <v>18.389600510000001</v>
      </c>
      <c r="M1046" s="66">
        <v>0.14908359900000001</v>
      </c>
    </row>
    <row r="1047" spans="1:13" hidden="1">
      <c r="A1047" s="66" t="s">
        <v>7102</v>
      </c>
      <c r="B1047" s="66" t="s">
        <v>7103</v>
      </c>
      <c r="C1047" s="66" t="s">
        <v>7115</v>
      </c>
      <c r="D1047" s="66">
        <v>2000</v>
      </c>
      <c r="E1047" s="66" t="s">
        <v>7125</v>
      </c>
      <c r="F1047" s="66">
        <v>0.55500000000000005</v>
      </c>
      <c r="G1047" s="66">
        <v>3.7999999999999999E-2</v>
      </c>
      <c r="H1047" s="66">
        <v>14</v>
      </c>
      <c r="I1047" s="66">
        <v>240</v>
      </c>
      <c r="J1047" s="66">
        <v>0</v>
      </c>
      <c r="K1047" s="66">
        <v>277.52182690000001</v>
      </c>
      <c r="L1047" s="66">
        <v>20.504416599999999</v>
      </c>
      <c r="M1047" s="66">
        <v>12.35357759</v>
      </c>
    </row>
    <row r="1048" spans="1:13" hidden="1">
      <c r="A1048" s="66" t="s">
        <v>7102</v>
      </c>
      <c r="B1048" s="66" t="s">
        <v>7103</v>
      </c>
      <c r="C1048" s="66" t="s">
        <v>7115</v>
      </c>
      <c r="D1048" s="66">
        <v>2005</v>
      </c>
      <c r="E1048" s="66" t="s">
        <v>7125</v>
      </c>
      <c r="F1048" s="66">
        <v>0.64700000000000002</v>
      </c>
      <c r="G1048" s="66">
        <v>4.65E-2</v>
      </c>
      <c r="H1048" s="66">
        <v>18</v>
      </c>
      <c r="I1048" s="66">
        <v>304</v>
      </c>
      <c r="J1048" s="66">
        <v>0</v>
      </c>
      <c r="K1048" s="66">
        <v>333.87450610000002</v>
      </c>
      <c r="L1048" s="66">
        <v>24.703070910000001</v>
      </c>
      <c r="M1048" s="66">
        <v>9.3973755269999995</v>
      </c>
    </row>
    <row r="1049" spans="1:13" hidden="1">
      <c r="A1049" s="66" t="s">
        <v>7102</v>
      </c>
      <c r="B1049" s="66" t="s">
        <v>7103</v>
      </c>
      <c r="C1049" s="66" t="s">
        <v>7115</v>
      </c>
      <c r="D1049" s="66">
        <v>2010</v>
      </c>
      <c r="E1049" s="66" t="s">
        <v>7125</v>
      </c>
      <c r="F1049" s="66">
        <v>0.91500000000000004</v>
      </c>
      <c r="G1049" s="66">
        <v>8.3201210999999997E-2</v>
      </c>
      <c r="H1049" s="66">
        <v>27</v>
      </c>
      <c r="I1049" s="66">
        <v>449</v>
      </c>
      <c r="J1049" s="66">
        <v>0</v>
      </c>
      <c r="K1049" s="66">
        <v>487.74568970000001</v>
      </c>
      <c r="L1049" s="66">
        <v>36.107219839999999</v>
      </c>
      <c r="M1049" s="66">
        <v>8.2416126110000008</v>
      </c>
    </row>
    <row r="1050" spans="1:13" hidden="1">
      <c r="A1050" s="66" t="s">
        <v>7102</v>
      </c>
      <c r="B1050" s="66" t="s">
        <v>7103</v>
      </c>
      <c r="C1050" s="66" t="s">
        <v>7115</v>
      </c>
      <c r="D1050" s="66">
        <v>2015</v>
      </c>
      <c r="E1050" s="66" t="s">
        <v>7125</v>
      </c>
      <c r="F1050" s="66">
        <v>1.2150000000000001</v>
      </c>
      <c r="G1050" s="66">
        <v>0.105109563</v>
      </c>
      <c r="H1050" s="66">
        <v>35</v>
      </c>
      <c r="I1050" s="66">
        <v>592</v>
      </c>
      <c r="J1050" s="66">
        <v>0</v>
      </c>
      <c r="K1050" s="66">
        <v>625.70655699999998</v>
      </c>
      <c r="L1050" s="66">
        <v>46.330629530000003</v>
      </c>
      <c r="M1050" s="66">
        <v>8.2482635029999898</v>
      </c>
    </row>
    <row r="1051" spans="1:13" hidden="1">
      <c r="A1051" s="66" t="s">
        <v>7102</v>
      </c>
      <c r="B1051" s="66" t="s">
        <v>7103</v>
      </c>
      <c r="C1051" s="66" t="s">
        <v>7115</v>
      </c>
      <c r="D1051" s="66">
        <v>2020</v>
      </c>
      <c r="E1051" s="66" t="s">
        <v>7125</v>
      </c>
      <c r="F1051" s="66">
        <v>1.492714286</v>
      </c>
      <c r="G1051" s="66">
        <v>0.11484823199999999</v>
      </c>
      <c r="H1051" s="66">
        <v>43</v>
      </c>
      <c r="I1051" s="66">
        <v>737</v>
      </c>
      <c r="J1051" s="66">
        <v>0</v>
      </c>
      <c r="K1051" s="66">
        <v>765.83989639999902</v>
      </c>
      <c r="L1051" s="66">
        <v>56.709269509999999</v>
      </c>
      <c r="M1051" s="66">
        <v>8.3914335120000008</v>
      </c>
    </row>
    <row r="1052" spans="1:13" hidden="1">
      <c r="A1052" s="66" t="s">
        <v>7102</v>
      </c>
      <c r="B1052" s="66" t="s">
        <v>7103</v>
      </c>
      <c r="C1052" s="66" t="s">
        <v>7115</v>
      </c>
      <c r="D1052" s="66">
        <v>2025</v>
      </c>
      <c r="E1052" s="66" t="s">
        <v>7125</v>
      </c>
      <c r="F1052" s="66">
        <v>1.7704285709999901</v>
      </c>
      <c r="G1052" s="66">
        <v>0.14057930399999999</v>
      </c>
      <c r="H1052" s="66">
        <v>51</v>
      </c>
      <c r="I1052" s="66">
        <v>886</v>
      </c>
      <c r="J1052" s="66">
        <v>0</v>
      </c>
      <c r="K1052" s="66">
        <v>907.32199270000001</v>
      </c>
      <c r="L1052" s="66">
        <v>67.403425929999997</v>
      </c>
      <c r="M1052" s="66">
        <v>7.3006807220000001</v>
      </c>
    </row>
    <row r="1053" spans="1:13" hidden="1">
      <c r="A1053" s="66" t="s">
        <v>7102</v>
      </c>
      <c r="B1053" s="66" t="s">
        <v>7103</v>
      </c>
      <c r="C1053" s="66" t="s">
        <v>7115</v>
      </c>
      <c r="D1053" s="66">
        <v>2030</v>
      </c>
      <c r="E1053" s="66" t="s">
        <v>7125</v>
      </c>
      <c r="F1053" s="66">
        <v>2.04814285699999</v>
      </c>
      <c r="G1053" s="66">
        <v>0.15414069499999999</v>
      </c>
      <c r="H1053" s="66">
        <v>59</v>
      </c>
      <c r="I1053" s="66">
        <v>1039</v>
      </c>
      <c r="J1053" s="66">
        <v>0</v>
      </c>
      <c r="K1053" s="66">
        <v>1049.2018599999999</v>
      </c>
      <c r="L1053" s="66">
        <v>77.942110599999907</v>
      </c>
      <c r="M1053" s="66">
        <v>4.9226187789999898</v>
      </c>
    </row>
    <row r="1054" spans="1:13" hidden="1">
      <c r="A1054" s="66" t="s">
        <v>7102</v>
      </c>
      <c r="B1054" s="66" t="s">
        <v>7103</v>
      </c>
      <c r="C1054" s="66" t="s">
        <v>7115</v>
      </c>
      <c r="D1054" s="66">
        <v>2035</v>
      </c>
      <c r="E1054" s="66" t="s">
        <v>7125</v>
      </c>
      <c r="F1054" s="66">
        <v>2.3258571429999999</v>
      </c>
      <c r="G1054" s="66">
        <v>0.168647983999999</v>
      </c>
      <c r="H1054" s="66">
        <v>67</v>
      </c>
      <c r="I1054" s="66">
        <v>1195</v>
      </c>
      <c r="J1054" s="66">
        <v>0</v>
      </c>
      <c r="K1054" s="66">
        <v>1191.2719990000001</v>
      </c>
      <c r="L1054" s="66">
        <v>88.495500099999902</v>
      </c>
      <c r="M1054" s="66">
        <v>4.026954505</v>
      </c>
    </row>
    <row r="1055" spans="1:13" hidden="1">
      <c r="A1055" s="66" t="s">
        <v>7102</v>
      </c>
      <c r="B1055" s="66" t="s">
        <v>7103</v>
      </c>
      <c r="C1055" s="66" t="s">
        <v>7115</v>
      </c>
      <c r="D1055" s="66">
        <v>2040</v>
      </c>
      <c r="E1055" s="66" t="s">
        <v>7125</v>
      </c>
      <c r="F1055" s="66">
        <v>2.603571429</v>
      </c>
      <c r="G1055" s="66">
        <v>0.18315527399999901</v>
      </c>
      <c r="H1055" s="66">
        <v>75</v>
      </c>
      <c r="I1055" s="66">
        <v>1354</v>
      </c>
      <c r="J1055" s="66">
        <v>0</v>
      </c>
      <c r="K1055" s="66">
        <v>1333.4296529999999</v>
      </c>
      <c r="L1055" s="66">
        <v>99.055652739999999</v>
      </c>
      <c r="M1055" s="66">
        <v>3.8964738419999998</v>
      </c>
    </row>
    <row r="1056" spans="1:13" hidden="1">
      <c r="A1056" s="66" t="s">
        <v>7102</v>
      </c>
      <c r="B1056" s="66" t="s">
        <v>7103</v>
      </c>
      <c r="C1056" s="66" t="s">
        <v>7115</v>
      </c>
      <c r="D1056" s="66">
        <v>2045</v>
      </c>
      <c r="E1056" s="66" t="s">
        <v>7125</v>
      </c>
      <c r="F1056" s="66">
        <v>2.8812857139999899</v>
      </c>
      <c r="G1056" s="66">
        <v>0.19040891899999901</v>
      </c>
      <c r="H1056" s="66">
        <v>83</v>
      </c>
      <c r="I1056" s="66">
        <v>1517</v>
      </c>
      <c r="J1056" s="66">
        <v>0</v>
      </c>
      <c r="K1056" s="66">
        <v>1475.6264719999999</v>
      </c>
      <c r="L1056" s="66">
        <v>109.618832</v>
      </c>
      <c r="M1056" s="66">
        <v>4.0961982829999997</v>
      </c>
    </row>
    <row r="1057" spans="1:13" hidden="1">
      <c r="A1057" s="66" t="s">
        <v>7102</v>
      </c>
      <c r="B1057" s="66" t="s">
        <v>7103</v>
      </c>
      <c r="C1057" s="66" t="s">
        <v>7115</v>
      </c>
      <c r="D1057" s="66">
        <v>2050</v>
      </c>
      <c r="E1057" s="66" t="s">
        <v>7125</v>
      </c>
      <c r="F1057" s="66">
        <v>3.1589999999999998</v>
      </c>
      <c r="G1057" s="66">
        <v>0.21216985299999999</v>
      </c>
      <c r="H1057" s="66">
        <v>91</v>
      </c>
      <c r="I1057" s="66">
        <v>1683</v>
      </c>
      <c r="J1057" s="66">
        <v>0</v>
      </c>
      <c r="K1057" s="66">
        <v>1617.8404840000001</v>
      </c>
      <c r="L1057" s="66">
        <v>120.18333989999999</v>
      </c>
      <c r="M1057" s="66">
        <v>4.4218064190000002</v>
      </c>
    </row>
    <row r="1058" spans="1:13" hidden="1">
      <c r="A1058" s="66" t="s">
        <v>7102</v>
      </c>
      <c r="B1058" s="66" t="s">
        <v>7103</v>
      </c>
      <c r="C1058" s="66" t="s">
        <v>7116</v>
      </c>
      <c r="D1058" s="66">
        <v>2000</v>
      </c>
      <c r="E1058" s="66" t="s">
        <v>7125</v>
      </c>
      <c r="F1058" s="66">
        <v>0.109</v>
      </c>
      <c r="G1058" s="66">
        <v>2.1000000000000001E-2</v>
      </c>
      <c r="H1058" s="66">
        <v>4</v>
      </c>
      <c r="I1058" s="66">
        <v>59</v>
      </c>
      <c r="J1058" s="66">
        <v>0</v>
      </c>
      <c r="K1058" s="66">
        <v>81.263630000000006</v>
      </c>
      <c r="L1058" s="66">
        <v>6.0183844379999902</v>
      </c>
      <c r="M1058" s="66">
        <v>0.930455794</v>
      </c>
    </row>
    <row r="1059" spans="1:13" hidden="1">
      <c r="A1059" s="66" t="s">
        <v>7102</v>
      </c>
      <c r="B1059" s="66" t="s">
        <v>7103</v>
      </c>
      <c r="C1059" s="66" t="s">
        <v>7116</v>
      </c>
      <c r="D1059" s="66">
        <v>2005</v>
      </c>
      <c r="E1059" s="66" t="s">
        <v>7125</v>
      </c>
      <c r="F1059" s="66">
        <v>0.185</v>
      </c>
      <c r="G1059" s="66">
        <v>1.6500000000000001E-2</v>
      </c>
      <c r="H1059" s="66">
        <v>7</v>
      </c>
      <c r="I1059" s="66">
        <v>111</v>
      </c>
      <c r="J1059" s="66">
        <v>0</v>
      </c>
      <c r="K1059" s="66">
        <v>129.84990999999999</v>
      </c>
      <c r="L1059" s="66">
        <v>9.6166843350000004</v>
      </c>
      <c r="M1059" s="66">
        <v>1.354906776</v>
      </c>
    </row>
    <row r="1060" spans="1:13" hidden="1">
      <c r="A1060" s="66" t="s">
        <v>7102</v>
      </c>
      <c r="B1060" s="66" t="s">
        <v>7103</v>
      </c>
      <c r="C1060" s="66" t="s">
        <v>7116</v>
      </c>
      <c r="D1060" s="66">
        <v>2010</v>
      </c>
      <c r="E1060" s="66" t="s">
        <v>7125</v>
      </c>
      <c r="F1060" s="66">
        <v>0.27600000000000002</v>
      </c>
      <c r="G1060" s="66">
        <v>3.2472862999999998E-2</v>
      </c>
      <c r="H1060" s="66">
        <v>10</v>
      </c>
      <c r="I1060" s="66">
        <v>165</v>
      </c>
      <c r="J1060" s="66">
        <v>0</v>
      </c>
      <c r="K1060" s="66">
        <v>171.51316</v>
      </c>
      <c r="L1060" s="66">
        <v>12.70226463</v>
      </c>
      <c r="M1060" s="66">
        <v>1.80114630199999</v>
      </c>
    </row>
    <row r="1061" spans="1:13" hidden="1">
      <c r="A1061" s="66" t="s">
        <v>7102</v>
      </c>
      <c r="B1061" s="66" t="s">
        <v>7103</v>
      </c>
      <c r="C1061" s="66" t="s">
        <v>7116</v>
      </c>
      <c r="D1061" s="66">
        <v>2015</v>
      </c>
      <c r="E1061" s="66" t="s">
        <v>7125</v>
      </c>
      <c r="F1061" s="66">
        <v>0.40899999999999997</v>
      </c>
      <c r="G1061" s="66">
        <v>4.0042186E-2</v>
      </c>
      <c r="H1061" s="66">
        <v>15</v>
      </c>
      <c r="I1061" s="66">
        <v>259</v>
      </c>
      <c r="J1061" s="66">
        <v>0</v>
      </c>
      <c r="K1061" s="66">
        <v>247.85285999999999</v>
      </c>
      <c r="L1061" s="66">
        <v>18.35598281</v>
      </c>
      <c r="M1061" s="66">
        <v>2.638876658</v>
      </c>
    </row>
    <row r="1062" spans="1:13" hidden="1">
      <c r="A1062" s="66" t="s">
        <v>7102</v>
      </c>
      <c r="B1062" s="66" t="s">
        <v>7103</v>
      </c>
      <c r="C1062" s="66" t="s">
        <v>7116</v>
      </c>
      <c r="D1062" s="66">
        <v>2020</v>
      </c>
      <c r="E1062" s="66" t="s">
        <v>7125</v>
      </c>
      <c r="F1062" s="66">
        <v>0.51806666700000004</v>
      </c>
      <c r="G1062" s="66">
        <v>4.0033607999999998E-2</v>
      </c>
      <c r="H1062" s="66">
        <v>19</v>
      </c>
      <c r="I1062" s="66">
        <v>332</v>
      </c>
      <c r="J1062" s="66">
        <v>0</v>
      </c>
      <c r="K1062" s="66">
        <v>309.475034899999</v>
      </c>
      <c r="L1062" s="66">
        <v>23.163341710000001</v>
      </c>
      <c r="M1062" s="66">
        <v>2.1162623329999999</v>
      </c>
    </row>
    <row r="1063" spans="1:13" hidden="1">
      <c r="A1063" s="66" t="s">
        <v>7102</v>
      </c>
      <c r="B1063" s="66" t="s">
        <v>7103</v>
      </c>
      <c r="C1063" s="66" t="s">
        <v>7116</v>
      </c>
      <c r="D1063" s="66">
        <v>2025</v>
      </c>
      <c r="E1063" s="66" t="s">
        <v>7125</v>
      </c>
      <c r="F1063" s="66">
        <v>0.62713333299999996</v>
      </c>
      <c r="G1063" s="66">
        <v>5.2293122999999997E-2</v>
      </c>
      <c r="H1063" s="66">
        <v>23</v>
      </c>
      <c r="I1063" s="66">
        <v>408</v>
      </c>
      <c r="J1063" s="66">
        <v>0</v>
      </c>
      <c r="K1063" s="66">
        <v>372.67993080000002</v>
      </c>
      <c r="L1063" s="66">
        <v>27.88797679</v>
      </c>
      <c r="M1063" s="66">
        <v>2.5441739569999999</v>
      </c>
    </row>
    <row r="1064" spans="1:13" hidden="1">
      <c r="A1064" s="66" t="s">
        <v>7102</v>
      </c>
      <c r="B1064" s="66" t="s">
        <v>7103</v>
      </c>
      <c r="C1064" s="66" t="s">
        <v>7116</v>
      </c>
      <c r="D1064" s="66">
        <v>2030</v>
      </c>
      <c r="E1064" s="66" t="s">
        <v>7125</v>
      </c>
      <c r="F1064" s="66">
        <v>0.73619999999999997</v>
      </c>
      <c r="G1064" s="66">
        <v>5.6974735999999998E-2</v>
      </c>
      <c r="H1064" s="66">
        <v>27</v>
      </c>
      <c r="I1064" s="66">
        <v>485</v>
      </c>
      <c r="J1064" s="66">
        <v>0</v>
      </c>
      <c r="K1064" s="66">
        <v>436.61163389999899</v>
      </c>
      <c r="L1064" s="66">
        <v>32.669908390000003</v>
      </c>
      <c r="M1064" s="66">
        <v>2.9786099289999899</v>
      </c>
    </row>
    <row r="1065" spans="1:13" hidden="1">
      <c r="A1065" s="66" t="s">
        <v>7102</v>
      </c>
      <c r="B1065" s="66" t="s">
        <v>7103</v>
      </c>
      <c r="C1065" s="66" t="s">
        <v>7116</v>
      </c>
      <c r="D1065" s="66">
        <v>2035</v>
      </c>
      <c r="E1065" s="66" t="s">
        <v>7125</v>
      </c>
      <c r="F1065" s="66">
        <v>0.84526666699999997</v>
      </c>
      <c r="G1065" s="66">
        <v>6.2672180999999993E-2</v>
      </c>
      <c r="H1065" s="66">
        <v>31</v>
      </c>
      <c r="I1065" s="66">
        <v>565</v>
      </c>
      <c r="J1065" s="66">
        <v>0</v>
      </c>
      <c r="K1065" s="66">
        <v>500.90471700000001</v>
      </c>
      <c r="L1065" s="66">
        <v>37.48037996</v>
      </c>
      <c r="M1065" s="66">
        <v>3.41720595</v>
      </c>
    </row>
    <row r="1066" spans="1:13" hidden="1">
      <c r="A1066" s="66" t="s">
        <v>7102</v>
      </c>
      <c r="B1066" s="66" t="s">
        <v>7103</v>
      </c>
      <c r="C1066" s="66" t="s">
        <v>7116</v>
      </c>
      <c r="D1066" s="66">
        <v>2040</v>
      </c>
      <c r="E1066" s="66" t="s">
        <v>7125</v>
      </c>
      <c r="F1066" s="66">
        <v>0.95433333300000001</v>
      </c>
      <c r="G1066" s="66">
        <v>6.8369625000000003E-2</v>
      </c>
      <c r="H1066" s="66">
        <v>35</v>
      </c>
      <c r="I1066" s="66">
        <v>646</v>
      </c>
      <c r="J1066" s="66">
        <v>0</v>
      </c>
      <c r="K1066" s="66">
        <v>565.36805219999997</v>
      </c>
      <c r="L1066" s="66">
        <v>42.304372409999999</v>
      </c>
      <c r="M1066" s="66">
        <v>3.8572656139999899</v>
      </c>
    </row>
    <row r="1067" spans="1:13" hidden="1">
      <c r="A1067" s="66" t="s">
        <v>7102</v>
      </c>
      <c r="B1067" s="66" t="s">
        <v>7103</v>
      </c>
      <c r="C1067" s="66" t="s">
        <v>7116</v>
      </c>
      <c r="D1067" s="66">
        <v>2045</v>
      </c>
      <c r="E1067" s="66" t="s">
        <v>7125</v>
      </c>
      <c r="F1067" s="66">
        <v>1.0633999999999999</v>
      </c>
      <c r="G1067" s="66">
        <v>7.1218348000000001E-2</v>
      </c>
      <c r="H1067" s="66">
        <v>39</v>
      </c>
      <c r="I1067" s="66">
        <v>730</v>
      </c>
      <c r="J1067" s="66">
        <v>0</v>
      </c>
      <c r="K1067" s="66">
        <v>629.90885330000003</v>
      </c>
      <c r="L1067" s="66">
        <v>47.134483950000003</v>
      </c>
      <c r="M1067" s="66">
        <v>4.2977229389999998</v>
      </c>
    </row>
    <row r="1068" spans="1:13" hidden="1">
      <c r="A1068" s="66" t="s">
        <v>7102</v>
      </c>
      <c r="B1068" s="66" t="s">
        <v>7103</v>
      </c>
      <c r="C1068" s="66" t="s">
        <v>7116</v>
      </c>
      <c r="D1068" s="66">
        <v>2050</v>
      </c>
      <c r="E1068" s="66" t="s">
        <v>7125</v>
      </c>
      <c r="F1068" s="66">
        <v>1.1724666669999999</v>
      </c>
      <c r="G1068" s="66">
        <v>7.9764513999999995E-2</v>
      </c>
      <c r="H1068" s="66">
        <v>43</v>
      </c>
      <c r="I1068" s="66">
        <v>817</v>
      </c>
      <c r="J1068" s="66">
        <v>0</v>
      </c>
      <c r="K1068" s="66">
        <v>694.48405260000004</v>
      </c>
      <c r="L1068" s="66">
        <v>51.967304859999999</v>
      </c>
      <c r="M1068" s="66">
        <v>4.7383567979999999</v>
      </c>
    </row>
    <row r="1069" spans="1:13" hidden="1">
      <c r="A1069" s="66" t="s">
        <v>7102</v>
      </c>
      <c r="B1069" s="66" t="s">
        <v>7103</v>
      </c>
      <c r="C1069" s="66" t="s">
        <v>7117</v>
      </c>
      <c r="D1069" s="66">
        <v>2000</v>
      </c>
      <c r="E1069" s="66" t="s">
        <v>7125</v>
      </c>
      <c r="F1069" s="66">
        <v>0.73399999999999999</v>
      </c>
      <c r="G1069" s="66">
        <v>4.4999999999999998E-2</v>
      </c>
      <c r="H1069" s="66">
        <v>18</v>
      </c>
      <c r="I1069" s="66">
        <v>297</v>
      </c>
      <c r="J1069" s="66">
        <v>0</v>
      </c>
      <c r="K1069" s="66">
        <v>302.67087999999899</v>
      </c>
      <c r="L1069" s="66">
        <v>22.415805370000001</v>
      </c>
      <c r="M1069" s="66">
        <v>17.72537883</v>
      </c>
    </row>
    <row r="1070" spans="1:13" hidden="1">
      <c r="A1070" s="66" t="s">
        <v>7102</v>
      </c>
      <c r="B1070" s="66" t="s">
        <v>7103</v>
      </c>
      <c r="C1070" s="66" t="s">
        <v>7117</v>
      </c>
      <c r="D1070" s="66">
        <v>2005</v>
      </c>
      <c r="E1070" s="66" t="s">
        <v>7125</v>
      </c>
      <c r="F1070" s="66">
        <v>0.95399999999999996</v>
      </c>
      <c r="G1070" s="66">
        <v>7.6999999999999999E-2</v>
      </c>
      <c r="H1070" s="66">
        <v>29</v>
      </c>
      <c r="I1070" s="66">
        <v>491</v>
      </c>
      <c r="J1070" s="66">
        <v>0</v>
      </c>
      <c r="K1070" s="66">
        <v>460.36525460000001</v>
      </c>
      <c r="L1070" s="66">
        <v>34.094604889999999</v>
      </c>
      <c r="M1070" s="66">
        <v>15.803595079999999</v>
      </c>
    </row>
    <row r="1071" spans="1:13" hidden="1">
      <c r="A1071" s="66" t="s">
        <v>7102</v>
      </c>
      <c r="B1071" s="66" t="s">
        <v>7103</v>
      </c>
      <c r="C1071" s="66" t="s">
        <v>7117</v>
      </c>
      <c r="D1071" s="66">
        <v>2010</v>
      </c>
      <c r="E1071" s="66" t="s">
        <v>7125</v>
      </c>
      <c r="F1071" s="66">
        <v>1.3180000000000001</v>
      </c>
      <c r="G1071" s="66">
        <v>0.121882056999999</v>
      </c>
      <c r="H1071" s="66">
        <v>49</v>
      </c>
      <c r="I1071" s="66">
        <v>842</v>
      </c>
      <c r="J1071" s="66">
        <v>0</v>
      </c>
      <c r="K1071" s="66">
        <v>760.12696359999995</v>
      </c>
      <c r="L1071" s="66">
        <v>56.29493592</v>
      </c>
      <c r="M1071" s="66">
        <v>22.498380480000002</v>
      </c>
    </row>
    <row r="1072" spans="1:13" hidden="1">
      <c r="A1072" s="66" t="s">
        <v>7102</v>
      </c>
      <c r="B1072" s="66" t="s">
        <v>7103</v>
      </c>
      <c r="C1072" s="66" t="s">
        <v>7117</v>
      </c>
      <c r="D1072" s="66">
        <v>2015</v>
      </c>
      <c r="E1072" s="66" t="s">
        <v>7125</v>
      </c>
      <c r="F1072" s="66">
        <v>1.732</v>
      </c>
      <c r="G1072" s="66">
        <v>0.162744255</v>
      </c>
      <c r="H1072" s="66">
        <v>67</v>
      </c>
      <c r="I1072" s="66">
        <v>1151</v>
      </c>
      <c r="J1072" s="66">
        <v>0</v>
      </c>
      <c r="K1072" s="66">
        <v>1030.0337119999999</v>
      </c>
      <c r="L1072" s="66">
        <v>76.284159149999994</v>
      </c>
      <c r="M1072" s="66">
        <v>30.25177995</v>
      </c>
    </row>
    <row r="1073" spans="1:13" hidden="1">
      <c r="A1073" s="66" t="s">
        <v>7102</v>
      </c>
      <c r="B1073" s="66" t="s">
        <v>7103</v>
      </c>
      <c r="C1073" s="66" t="s">
        <v>7117</v>
      </c>
      <c r="D1073" s="66">
        <v>2020</v>
      </c>
      <c r="E1073" s="66" t="s">
        <v>7125</v>
      </c>
      <c r="F1073" s="66">
        <v>2.3007164179999999</v>
      </c>
      <c r="G1073" s="66">
        <v>0.20465941600000001</v>
      </c>
      <c r="H1073" s="66">
        <v>89</v>
      </c>
      <c r="I1073" s="66">
        <v>1565</v>
      </c>
      <c r="J1073" s="66">
        <v>0</v>
      </c>
      <c r="K1073" s="66">
        <v>1364.06348</v>
      </c>
      <c r="L1073" s="66">
        <v>101.01560809999999</v>
      </c>
      <c r="M1073" s="66">
        <v>39.848638819999998</v>
      </c>
    </row>
    <row r="1074" spans="1:13" hidden="1">
      <c r="A1074" s="66" t="s">
        <v>7102</v>
      </c>
      <c r="B1074" s="66" t="s">
        <v>7103</v>
      </c>
      <c r="C1074" s="66" t="s">
        <v>7117</v>
      </c>
      <c r="D1074" s="66">
        <v>2025</v>
      </c>
      <c r="E1074" s="66" t="s">
        <v>7125</v>
      </c>
      <c r="F1074" s="66">
        <v>2.8694328360000001</v>
      </c>
      <c r="G1074" s="66">
        <v>0.241316792</v>
      </c>
      <c r="H1074" s="66">
        <v>111</v>
      </c>
      <c r="I1074" s="66">
        <v>1992</v>
      </c>
      <c r="J1074" s="66">
        <v>0</v>
      </c>
      <c r="K1074" s="66">
        <v>1699.95155</v>
      </c>
      <c r="L1074" s="66">
        <v>125.87815049999899</v>
      </c>
      <c r="M1074" s="66">
        <v>44.804023799999896</v>
      </c>
    </row>
    <row r="1075" spans="1:13" hidden="1">
      <c r="A1075" s="66" t="s">
        <v>7102</v>
      </c>
      <c r="B1075" s="66" t="s">
        <v>7103</v>
      </c>
      <c r="C1075" s="66" t="s">
        <v>7117</v>
      </c>
      <c r="D1075" s="66">
        <v>2030</v>
      </c>
      <c r="E1075" s="66" t="s">
        <v>7125</v>
      </c>
      <c r="F1075" s="66">
        <v>3.4381492539999998</v>
      </c>
      <c r="G1075" s="66">
        <v>0.27649510399999999</v>
      </c>
      <c r="H1075" s="66">
        <v>133</v>
      </c>
      <c r="I1075" s="66">
        <v>2433</v>
      </c>
      <c r="J1075" s="66">
        <v>0</v>
      </c>
      <c r="K1075" s="66">
        <v>2036.280516</v>
      </c>
      <c r="L1075" s="66">
        <v>150.7773096</v>
      </c>
      <c r="M1075" s="66">
        <v>36.398518080000002</v>
      </c>
    </row>
    <row r="1076" spans="1:13" hidden="1">
      <c r="A1076" s="66" t="s">
        <v>7102</v>
      </c>
      <c r="B1076" s="66" t="s">
        <v>7103</v>
      </c>
      <c r="C1076" s="66" t="s">
        <v>7117</v>
      </c>
      <c r="D1076" s="66">
        <v>2035</v>
      </c>
      <c r="E1076" s="66" t="s">
        <v>7125</v>
      </c>
      <c r="F1076" s="66">
        <v>4.0327164179999997</v>
      </c>
      <c r="G1076" s="66">
        <v>0.30907344199999998</v>
      </c>
      <c r="H1076" s="66">
        <v>156</v>
      </c>
      <c r="I1076" s="66">
        <v>2888</v>
      </c>
      <c r="J1076" s="66">
        <v>0</v>
      </c>
      <c r="K1076" s="66">
        <v>2388.1490840000001</v>
      </c>
      <c r="L1076" s="66">
        <v>176.8291601</v>
      </c>
      <c r="M1076" s="66">
        <v>34.627841920000002</v>
      </c>
    </row>
    <row r="1077" spans="1:13" hidden="1">
      <c r="A1077" s="66" t="s">
        <v>7102</v>
      </c>
      <c r="B1077" s="66" t="s">
        <v>7103</v>
      </c>
      <c r="C1077" s="66" t="s">
        <v>7117</v>
      </c>
      <c r="D1077" s="66">
        <v>2040</v>
      </c>
      <c r="E1077" s="66" t="s">
        <v>7125</v>
      </c>
      <c r="F1077" s="66">
        <v>4.6014328359999999</v>
      </c>
      <c r="G1077" s="66">
        <v>0.33658772599999998</v>
      </c>
      <c r="H1077" s="66">
        <v>178</v>
      </c>
      <c r="I1077" s="66">
        <v>3357</v>
      </c>
      <c r="J1077" s="66">
        <v>0</v>
      </c>
      <c r="K1077" s="66">
        <v>2724.8207170000001</v>
      </c>
      <c r="L1077" s="66">
        <v>201.7567616</v>
      </c>
      <c r="M1077" s="66">
        <v>36.253573690000003</v>
      </c>
    </row>
    <row r="1078" spans="1:13" hidden="1">
      <c r="A1078" s="66" t="s">
        <v>7102</v>
      </c>
      <c r="B1078" s="66" t="s">
        <v>7103</v>
      </c>
      <c r="C1078" s="66" t="s">
        <v>7117</v>
      </c>
      <c r="D1078" s="66">
        <v>2045</v>
      </c>
      <c r="E1078" s="66" t="s">
        <v>7125</v>
      </c>
      <c r="F1078" s="66">
        <v>5.170149254</v>
      </c>
      <c r="G1078" s="66">
        <v>0.35287689500000002</v>
      </c>
      <c r="H1078" s="66">
        <v>200</v>
      </c>
      <c r="I1078" s="66">
        <v>3840</v>
      </c>
      <c r="J1078" s="66">
        <v>0</v>
      </c>
      <c r="K1078" s="66">
        <v>3061.54502</v>
      </c>
      <c r="L1078" s="66">
        <v>226.688734199999</v>
      </c>
      <c r="M1078" s="66">
        <v>39.564317770000002</v>
      </c>
    </row>
    <row r="1079" spans="1:13" hidden="1">
      <c r="A1079" s="66" t="s">
        <v>7102</v>
      </c>
      <c r="B1079" s="66" t="s">
        <v>7103</v>
      </c>
      <c r="C1079" s="66" t="s">
        <v>7117</v>
      </c>
      <c r="D1079" s="66">
        <v>2050</v>
      </c>
      <c r="E1079" s="66" t="s">
        <v>7125</v>
      </c>
      <c r="F1079" s="66">
        <v>5.7388656720000002</v>
      </c>
      <c r="G1079" s="66">
        <v>0.39634274899999999</v>
      </c>
      <c r="H1079" s="66">
        <v>222</v>
      </c>
      <c r="I1079" s="66">
        <v>4337</v>
      </c>
      <c r="J1079" s="66">
        <v>0</v>
      </c>
      <c r="K1079" s="66">
        <v>3398.2930659999902</v>
      </c>
      <c r="L1079" s="66">
        <v>251.62267709999901</v>
      </c>
      <c r="M1079" s="66">
        <v>43.537960599999998</v>
      </c>
    </row>
    <row r="1080" spans="1:13" hidden="1">
      <c r="A1080" s="66" t="s">
        <v>7102</v>
      </c>
      <c r="B1080" s="66" t="s">
        <v>7103</v>
      </c>
      <c r="C1080" s="66" t="s">
        <v>7118</v>
      </c>
      <c r="D1080" s="66">
        <v>2000</v>
      </c>
      <c r="E1080" s="66" t="s">
        <v>7125</v>
      </c>
      <c r="F1080" s="66">
        <v>0.28899999999999998</v>
      </c>
      <c r="G1080" s="66">
        <v>2.1999999999999999E-2</v>
      </c>
      <c r="H1080" s="66">
        <v>16</v>
      </c>
      <c r="I1080" s="66">
        <v>248</v>
      </c>
      <c r="J1080" s="66">
        <v>0</v>
      </c>
      <c r="K1080" s="66">
        <v>264.65095000000002</v>
      </c>
      <c r="L1080" s="66">
        <v>19.60004936</v>
      </c>
      <c r="M1080" s="66">
        <v>7.5248254689999996</v>
      </c>
    </row>
    <row r="1081" spans="1:13" hidden="1">
      <c r="A1081" s="66" t="s">
        <v>7102</v>
      </c>
      <c r="B1081" s="66" t="s">
        <v>7103</v>
      </c>
      <c r="C1081" s="66" t="s">
        <v>7118</v>
      </c>
      <c r="D1081" s="66">
        <v>2005</v>
      </c>
      <c r="E1081" s="66" t="s">
        <v>7125</v>
      </c>
      <c r="F1081" s="66">
        <v>0.34200000000000003</v>
      </c>
      <c r="G1081" s="66">
        <v>2.8999999999999901E-2</v>
      </c>
      <c r="H1081" s="66">
        <v>18</v>
      </c>
      <c r="I1081" s="66">
        <v>285</v>
      </c>
      <c r="J1081" s="66">
        <v>0</v>
      </c>
      <c r="K1081" s="66">
        <v>281.19888959999997</v>
      </c>
      <c r="L1081" s="66">
        <v>20.81964636</v>
      </c>
      <c r="M1081" s="66">
        <v>6.3189976950000002</v>
      </c>
    </row>
    <row r="1082" spans="1:13" hidden="1">
      <c r="A1082" s="66" t="s">
        <v>7102</v>
      </c>
      <c r="B1082" s="66" t="s">
        <v>7103</v>
      </c>
      <c r="C1082" s="66" t="s">
        <v>7118</v>
      </c>
      <c r="D1082" s="66">
        <v>2010</v>
      </c>
      <c r="E1082" s="66" t="s">
        <v>7125</v>
      </c>
      <c r="F1082" s="66">
        <v>0.439</v>
      </c>
      <c r="G1082" s="66">
        <v>4.1674305000000002E-2</v>
      </c>
      <c r="H1082" s="66">
        <v>23</v>
      </c>
      <c r="I1082" s="66">
        <v>347</v>
      </c>
      <c r="J1082" s="66">
        <v>0</v>
      </c>
      <c r="K1082" s="66">
        <v>351.32641430000001</v>
      </c>
      <c r="L1082" s="66">
        <v>25.074679029999999</v>
      </c>
      <c r="M1082" s="66">
        <v>6.6619654379999904</v>
      </c>
    </row>
    <row r="1083" spans="1:13" hidden="1">
      <c r="A1083" s="66" t="s">
        <v>7102</v>
      </c>
      <c r="B1083" s="66" t="s">
        <v>7103</v>
      </c>
      <c r="C1083" s="66" t="s">
        <v>7118</v>
      </c>
      <c r="D1083" s="66">
        <v>2015</v>
      </c>
      <c r="E1083" s="66" t="s">
        <v>7125</v>
      </c>
      <c r="F1083" s="66">
        <v>0.57599999999999996</v>
      </c>
      <c r="G1083" s="66">
        <v>5.0911509000000001E-2</v>
      </c>
      <c r="H1083" s="66">
        <v>30</v>
      </c>
      <c r="I1083" s="66">
        <v>443</v>
      </c>
      <c r="J1083" s="66">
        <v>0</v>
      </c>
      <c r="K1083" s="66">
        <v>454.04906099999999</v>
      </c>
      <c r="L1083" s="66">
        <v>32.712486990000002</v>
      </c>
      <c r="M1083" s="66">
        <v>5.3655518310000003</v>
      </c>
    </row>
    <row r="1084" spans="1:13" hidden="1">
      <c r="A1084" s="66" t="s">
        <v>7102</v>
      </c>
      <c r="B1084" s="66" t="s">
        <v>7103</v>
      </c>
      <c r="C1084" s="66" t="s">
        <v>7118</v>
      </c>
      <c r="D1084" s="66">
        <v>2020</v>
      </c>
      <c r="E1084" s="66" t="s">
        <v>7125</v>
      </c>
      <c r="F1084" s="66">
        <v>0.71040000000000003</v>
      </c>
      <c r="G1084" s="66">
        <v>5.7456408E-2</v>
      </c>
      <c r="H1084" s="66">
        <v>37</v>
      </c>
      <c r="I1084" s="66">
        <v>567</v>
      </c>
      <c r="J1084" s="66">
        <v>0</v>
      </c>
      <c r="K1084" s="66">
        <v>558.0001168</v>
      </c>
      <c r="L1084" s="66">
        <v>40.201652080000002</v>
      </c>
      <c r="M1084" s="66">
        <v>4.4491364139999998</v>
      </c>
    </row>
    <row r="1085" spans="1:13" hidden="1">
      <c r="A1085" s="66" t="s">
        <v>7102</v>
      </c>
      <c r="B1085" s="66" t="s">
        <v>7103</v>
      </c>
      <c r="C1085" s="66" t="s">
        <v>7118</v>
      </c>
      <c r="D1085" s="66">
        <v>2025</v>
      </c>
      <c r="E1085" s="66" t="s">
        <v>7125</v>
      </c>
      <c r="F1085" s="66">
        <v>0.8448</v>
      </c>
      <c r="G1085" s="66">
        <v>6.8124840999999894E-2</v>
      </c>
      <c r="H1085" s="66">
        <v>44</v>
      </c>
      <c r="I1085" s="66">
        <v>698</v>
      </c>
      <c r="J1085" s="66">
        <v>0</v>
      </c>
      <c r="K1085" s="66">
        <v>662.93764899999996</v>
      </c>
      <c r="L1085" s="66">
        <v>47.762643199999999</v>
      </c>
      <c r="M1085" s="66">
        <v>2.204401968</v>
      </c>
    </row>
    <row r="1086" spans="1:13" hidden="1">
      <c r="A1086" s="66" t="s">
        <v>7102</v>
      </c>
      <c r="B1086" s="66" t="s">
        <v>7103</v>
      </c>
      <c r="C1086" s="66" t="s">
        <v>7118</v>
      </c>
      <c r="D1086" s="66">
        <v>2030</v>
      </c>
      <c r="E1086" s="66" t="s">
        <v>7125</v>
      </c>
      <c r="F1086" s="66">
        <v>0.97919999999999996</v>
      </c>
      <c r="G1086" s="66">
        <v>7.4220369999999994E-2</v>
      </c>
      <c r="H1086" s="66">
        <v>51</v>
      </c>
      <c r="I1086" s="66">
        <v>838</v>
      </c>
      <c r="J1086" s="66">
        <v>0</v>
      </c>
      <c r="K1086" s="66">
        <v>768.12381389999996</v>
      </c>
      <c r="L1086" s="66">
        <v>55.341283779999998</v>
      </c>
      <c r="M1086" s="66">
        <v>1.1859912459999999</v>
      </c>
    </row>
    <row r="1087" spans="1:13" hidden="1">
      <c r="A1087" s="66" t="s">
        <v>7102</v>
      </c>
      <c r="B1087" s="66" t="s">
        <v>7103</v>
      </c>
      <c r="C1087" s="66" t="s">
        <v>7118</v>
      </c>
      <c r="D1087" s="66">
        <v>2035</v>
      </c>
      <c r="E1087" s="66" t="s">
        <v>7125</v>
      </c>
      <c r="F1087" s="66">
        <v>1.1328</v>
      </c>
      <c r="G1087" s="66">
        <v>8.3372525000000003E-2</v>
      </c>
      <c r="H1087" s="66">
        <v>59</v>
      </c>
      <c r="I1087" s="66">
        <v>986</v>
      </c>
      <c r="J1087" s="66">
        <v>0</v>
      </c>
      <c r="K1087" s="66">
        <v>888.48862910000003</v>
      </c>
      <c r="L1087" s="66">
        <v>64.013381670000001</v>
      </c>
      <c r="M1087" s="66">
        <v>0.82582255900000001</v>
      </c>
    </row>
    <row r="1088" spans="1:13" hidden="1">
      <c r="A1088" s="66" t="s">
        <v>7102</v>
      </c>
      <c r="B1088" s="66" t="s">
        <v>7103</v>
      </c>
      <c r="C1088" s="66" t="s">
        <v>7118</v>
      </c>
      <c r="D1088" s="66">
        <v>2040</v>
      </c>
      <c r="E1088" s="66" t="s">
        <v>7125</v>
      </c>
      <c r="F1088" s="66">
        <v>1.2672000000000001</v>
      </c>
      <c r="G1088" s="66">
        <v>8.8763480000000006E-2</v>
      </c>
      <c r="H1088" s="66">
        <v>66</v>
      </c>
      <c r="I1088" s="66">
        <v>1142</v>
      </c>
      <c r="J1088" s="66">
        <v>0</v>
      </c>
      <c r="K1088" s="66">
        <v>993.84864739999898</v>
      </c>
      <c r="L1088" s="66">
        <v>71.604364129999993</v>
      </c>
      <c r="M1088" s="66">
        <v>0.73244159099999995</v>
      </c>
    </row>
    <row r="1089" spans="1:13" hidden="1">
      <c r="A1089" s="66" t="s">
        <v>7102</v>
      </c>
      <c r="B1089" s="66" t="s">
        <v>7103</v>
      </c>
      <c r="C1089" s="66" t="s">
        <v>7118</v>
      </c>
      <c r="D1089" s="66">
        <v>2045</v>
      </c>
      <c r="E1089" s="66" t="s">
        <v>7125</v>
      </c>
      <c r="F1089" s="66">
        <v>1.4016</v>
      </c>
      <c r="G1089" s="66">
        <v>9.3339556999999906E-2</v>
      </c>
      <c r="H1089" s="66">
        <v>73</v>
      </c>
      <c r="I1089" s="66">
        <v>1306</v>
      </c>
      <c r="J1089" s="66">
        <v>0</v>
      </c>
      <c r="K1089" s="66">
        <v>1099.2339039999999</v>
      </c>
      <c r="L1089" s="66">
        <v>79.197138280000004</v>
      </c>
      <c r="M1089" s="66">
        <v>0.74809309999999996</v>
      </c>
    </row>
    <row r="1090" spans="1:13" hidden="1">
      <c r="A1090" s="66" t="s">
        <v>7102</v>
      </c>
      <c r="B1090" s="66" t="s">
        <v>7103</v>
      </c>
      <c r="C1090" s="66" t="s">
        <v>7118</v>
      </c>
      <c r="D1090" s="66">
        <v>2050</v>
      </c>
      <c r="E1090" s="66" t="s">
        <v>7125</v>
      </c>
      <c r="F1090" s="66">
        <v>1.536</v>
      </c>
      <c r="G1090" s="66">
        <v>0.10305584599999899</v>
      </c>
      <c r="H1090" s="66">
        <v>80</v>
      </c>
      <c r="I1090" s="66">
        <v>1478</v>
      </c>
      <c r="J1090" s="66">
        <v>0</v>
      </c>
      <c r="K1090" s="66">
        <v>1204.6302310000001</v>
      </c>
      <c r="L1090" s="66">
        <v>86.790698399999997</v>
      </c>
      <c r="M1090" s="66">
        <v>0.80101799900000004</v>
      </c>
    </row>
    <row r="1091" spans="1:13" hidden="1">
      <c r="A1091" s="66" t="s">
        <v>7102</v>
      </c>
      <c r="B1091" s="66" t="s">
        <v>7103</v>
      </c>
      <c r="C1091" s="66" t="s">
        <v>7119</v>
      </c>
      <c r="D1091" s="66">
        <v>2000</v>
      </c>
      <c r="E1091" s="66" t="s">
        <v>7125</v>
      </c>
      <c r="F1091" s="66">
        <v>0.377</v>
      </c>
      <c r="G1091" s="66">
        <v>0.04</v>
      </c>
      <c r="H1091" s="66">
        <v>8</v>
      </c>
      <c r="I1091" s="66">
        <v>128</v>
      </c>
      <c r="J1091" s="66">
        <v>0</v>
      </c>
      <c r="K1091" s="66">
        <v>162.7539908</v>
      </c>
      <c r="L1091" s="66">
        <v>12.039724</v>
      </c>
      <c r="M1091" s="66">
        <v>4.1973056900000003</v>
      </c>
    </row>
    <row r="1092" spans="1:13" hidden="1">
      <c r="A1092" s="66" t="s">
        <v>7102</v>
      </c>
      <c r="B1092" s="66" t="s">
        <v>7103</v>
      </c>
      <c r="C1092" s="66" t="s">
        <v>7119</v>
      </c>
      <c r="D1092" s="66">
        <v>2005</v>
      </c>
      <c r="E1092" s="66" t="s">
        <v>7125</v>
      </c>
      <c r="F1092" s="66">
        <v>0.46</v>
      </c>
      <c r="G1092" s="66">
        <v>9.9000000000000005E-2</v>
      </c>
      <c r="H1092" s="66">
        <v>12</v>
      </c>
      <c r="I1092" s="66">
        <v>199</v>
      </c>
      <c r="J1092" s="66">
        <v>0</v>
      </c>
      <c r="K1092" s="66">
        <v>229.55043199999901</v>
      </c>
      <c r="L1092" s="66">
        <v>16.99185327</v>
      </c>
      <c r="M1092" s="66">
        <v>6.1720316950000003</v>
      </c>
    </row>
    <row r="1093" spans="1:13" hidden="1">
      <c r="A1093" s="66" t="s">
        <v>7102</v>
      </c>
      <c r="B1093" s="66" t="s">
        <v>7103</v>
      </c>
      <c r="C1093" s="66" t="s">
        <v>7119</v>
      </c>
      <c r="D1093" s="66">
        <v>2010</v>
      </c>
      <c r="E1093" s="66" t="s">
        <v>7125</v>
      </c>
      <c r="F1093" s="66">
        <v>0.84799999999999998</v>
      </c>
      <c r="G1093" s="66">
        <v>0.116578103</v>
      </c>
      <c r="H1093" s="66">
        <v>23</v>
      </c>
      <c r="I1093" s="66">
        <v>404</v>
      </c>
      <c r="J1093" s="66">
        <v>0</v>
      </c>
      <c r="K1093" s="66">
        <v>429.45829939999999</v>
      </c>
      <c r="L1093" s="66">
        <v>31.79517547</v>
      </c>
      <c r="M1093" s="66">
        <v>9.8040889109999991</v>
      </c>
    </row>
    <row r="1094" spans="1:13" hidden="1">
      <c r="A1094" s="66" t="s">
        <v>7102</v>
      </c>
      <c r="B1094" s="66" t="s">
        <v>7103</v>
      </c>
      <c r="C1094" s="66" t="s">
        <v>7119</v>
      </c>
      <c r="D1094" s="66">
        <v>2015</v>
      </c>
      <c r="E1094" s="66" t="s">
        <v>7125</v>
      </c>
      <c r="F1094" s="66">
        <v>1.53199999999999</v>
      </c>
      <c r="G1094" s="66">
        <v>0.142457209</v>
      </c>
      <c r="H1094" s="66">
        <v>43</v>
      </c>
      <c r="I1094" s="66">
        <v>759</v>
      </c>
      <c r="J1094" s="66">
        <v>0</v>
      </c>
      <c r="K1094" s="66">
        <v>795.01137270000004</v>
      </c>
      <c r="L1094" s="66">
        <v>59.484784490000003</v>
      </c>
      <c r="M1094" s="66">
        <v>5.9277754829999996</v>
      </c>
    </row>
    <row r="1095" spans="1:13" hidden="1">
      <c r="A1095" s="66" t="s">
        <v>7102</v>
      </c>
      <c r="B1095" s="66" t="s">
        <v>7103</v>
      </c>
      <c r="C1095" s="66" t="s">
        <v>7119</v>
      </c>
      <c r="D1095" s="66">
        <v>2020</v>
      </c>
      <c r="E1095" s="66" t="s">
        <v>7125</v>
      </c>
      <c r="F1095" s="66">
        <v>1.7813953490000001</v>
      </c>
      <c r="G1095" s="66">
        <v>0.14512000799999999</v>
      </c>
      <c r="H1095" s="66">
        <v>50</v>
      </c>
      <c r="I1095" s="66">
        <v>889</v>
      </c>
      <c r="J1095" s="66">
        <v>0</v>
      </c>
      <c r="K1095" s="66">
        <v>920.90641779999999</v>
      </c>
      <c r="L1095" s="66">
        <v>68.924581259999997</v>
      </c>
      <c r="M1095" s="66">
        <v>3.5468779029999999</v>
      </c>
    </row>
    <row r="1096" spans="1:13" hidden="1">
      <c r="A1096" s="66" t="s">
        <v>7102</v>
      </c>
      <c r="B1096" s="66" t="s">
        <v>7103</v>
      </c>
      <c r="C1096" s="66" t="s">
        <v>7119</v>
      </c>
      <c r="D1096" s="66">
        <v>2025</v>
      </c>
      <c r="E1096" s="66" t="s">
        <v>7125</v>
      </c>
      <c r="F1096" s="66">
        <v>1.995162791</v>
      </c>
      <c r="G1096" s="66">
        <v>0.16000978099999999</v>
      </c>
      <c r="H1096" s="66">
        <v>56</v>
      </c>
      <c r="I1096" s="66">
        <v>1024</v>
      </c>
      <c r="J1096" s="66">
        <v>0</v>
      </c>
      <c r="K1096" s="66">
        <v>1030.3348839999901</v>
      </c>
      <c r="L1096" s="66">
        <v>77.109302540000002</v>
      </c>
      <c r="M1096" s="66">
        <v>2.6167158420000001</v>
      </c>
    </row>
    <row r="1097" spans="1:13" hidden="1">
      <c r="A1097" s="66" t="s">
        <v>7102</v>
      </c>
      <c r="B1097" s="66" t="s">
        <v>7103</v>
      </c>
      <c r="C1097" s="66" t="s">
        <v>7119</v>
      </c>
      <c r="D1097" s="66">
        <v>2030</v>
      </c>
      <c r="E1097" s="66" t="s">
        <v>7125</v>
      </c>
      <c r="F1097" s="66">
        <v>2.2089302329999998</v>
      </c>
      <c r="G1097" s="66">
        <v>0.15319544399999999</v>
      </c>
      <c r="H1097" s="66">
        <v>62</v>
      </c>
      <c r="I1097" s="66">
        <v>1164</v>
      </c>
      <c r="J1097" s="66">
        <v>0</v>
      </c>
      <c r="K1097" s="66">
        <v>1140.267501</v>
      </c>
      <c r="L1097" s="66">
        <v>85.334269050000003</v>
      </c>
      <c r="M1097" s="66">
        <v>2.3738221880000001</v>
      </c>
    </row>
    <row r="1098" spans="1:13" hidden="1">
      <c r="A1098" s="66" t="s">
        <v>7102</v>
      </c>
      <c r="B1098" s="66" t="s">
        <v>7103</v>
      </c>
      <c r="C1098" s="66" t="s">
        <v>7119</v>
      </c>
      <c r="D1098" s="66">
        <v>2035</v>
      </c>
      <c r="E1098" s="66" t="s">
        <v>7125</v>
      </c>
      <c r="F1098" s="66">
        <v>2.4226976740000001</v>
      </c>
      <c r="G1098" s="66">
        <v>0.16482755099999999</v>
      </c>
      <c r="H1098" s="66">
        <v>68</v>
      </c>
      <c r="I1098" s="66">
        <v>1310</v>
      </c>
      <c r="J1098" s="66">
        <v>0</v>
      </c>
      <c r="K1098" s="66">
        <v>1250.421654</v>
      </c>
      <c r="L1098" s="66">
        <v>93.576916749999995</v>
      </c>
      <c r="M1098" s="66">
        <v>2.4213752390000001</v>
      </c>
    </row>
    <row r="1099" spans="1:13" hidden="1">
      <c r="A1099" s="66" t="s">
        <v>7102</v>
      </c>
      <c r="B1099" s="66" t="s">
        <v>7103</v>
      </c>
      <c r="C1099" s="66" t="s">
        <v>7119</v>
      </c>
      <c r="D1099" s="66">
        <v>2040</v>
      </c>
      <c r="E1099" s="66" t="s">
        <v>7125</v>
      </c>
      <c r="F1099" s="66">
        <v>2.6364651160000001</v>
      </c>
      <c r="G1099" s="66">
        <v>0.17448217599999999</v>
      </c>
      <c r="H1099" s="66">
        <v>74</v>
      </c>
      <c r="I1099" s="66">
        <v>1461</v>
      </c>
      <c r="J1099" s="66">
        <v>0</v>
      </c>
      <c r="K1099" s="66">
        <v>1360.671613</v>
      </c>
      <c r="L1099" s="66">
        <v>101.827210499999</v>
      </c>
      <c r="M1099" s="66">
        <v>2.576183248</v>
      </c>
    </row>
    <row r="1100" spans="1:13" hidden="1">
      <c r="A1100" s="66" t="s">
        <v>7102</v>
      </c>
      <c r="B1100" s="66" t="s">
        <v>7103</v>
      </c>
      <c r="C1100" s="66" t="s">
        <v>7119</v>
      </c>
      <c r="D1100" s="66">
        <v>2045</v>
      </c>
      <c r="E1100" s="66" t="s">
        <v>7125</v>
      </c>
      <c r="F1100" s="66">
        <v>2.8858604649999999</v>
      </c>
      <c r="G1100" s="66">
        <v>0.185532749</v>
      </c>
      <c r="H1100" s="66">
        <v>81</v>
      </c>
      <c r="I1100" s="66">
        <v>1617</v>
      </c>
      <c r="J1100" s="66">
        <v>0</v>
      </c>
      <c r="K1100" s="66">
        <v>1489.349528</v>
      </c>
      <c r="L1100" s="66">
        <v>111.4567797</v>
      </c>
      <c r="M1100" s="66">
        <v>2.8014321799999999</v>
      </c>
    </row>
    <row r="1101" spans="1:13" hidden="1">
      <c r="A1101" s="66" t="s">
        <v>7102</v>
      </c>
      <c r="B1101" s="66" t="s">
        <v>7103</v>
      </c>
      <c r="C1101" s="66" t="s">
        <v>7119</v>
      </c>
      <c r="D1101" s="66">
        <v>2050</v>
      </c>
      <c r="E1101" s="66" t="s">
        <v>7125</v>
      </c>
      <c r="F1101" s="66">
        <v>3.0996279069999999</v>
      </c>
      <c r="G1101" s="66">
        <v>0.19821167399999901</v>
      </c>
      <c r="H1101" s="66">
        <v>87</v>
      </c>
      <c r="I1101" s="66">
        <v>1779</v>
      </c>
      <c r="J1101" s="66">
        <v>0</v>
      </c>
      <c r="K1101" s="66">
        <v>1599.657555</v>
      </c>
      <c r="L1101" s="66">
        <v>119.71170749999899</v>
      </c>
      <c r="M1101" s="66">
        <v>3.0035296389999999</v>
      </c>
    </row>
    <row r="1102" spans="1:13" hidden="1">
      <c r="A1102" s="66" t="s">
        <v>7102</v>
      </c>
      <c r="B1102" s="66" t="s">
        <v>7103</v>
      </c>
      <c r="C1102" s="66" t="s">
        <v>7120</v>
      </c>
      <c r="D1102" s="66">
        <v>2000</v>
      </c>
      <c r="E1102" s="66" t="s">
        <v>7125</v>
      </c>
      <c r="F1102" s="66">
        <v>6.2E-2</v>
      </c>
      <c r="G1102" s="66">
        <v>5.0000000000000001E-3</v>
      </c>
      <c r="H1102" s="66">
        <v>2</v>
      </c>
      <c r="I1102" s="66">
        <v>39</v>
      </c>
      <c r="J1102" s="66">
        <v>0</v>
      </c>
      <c r="K1102" s="66">
        <v>35.926403129999997</v>
      </c>
      <c r="L1102" s="66">
        <v>2.6606512389999999</v>
      </c>
      <c r="M1102" s="66">
        <v>0.60297139</v>
      </c>
    </row>
    <row r="1103" spans="1:13" hidden="1">
      <c r="A1103" s="66" t="s">
        <v>7102</v>
      </c>
      <c r="B1103" s="66" t="s">
        <v>7103</v>
      </c>
      <c r="C1103" s="66" t="s">
        <v>7120</v>
      </c>
      <c r="D1103" s="66">
        <v>2005</v>
      </c>
      <c r="E1103" s="66" t="s">
        <v>7125</v>
      </c>
      <c r="F1103" s="66">
        <v>5.8999999999999997E-2</v>
      </c>
      <c r="G1103" s="66">
        <v>6.9999999999999897E-3</v>
      </c>
      <c r="H1103" s="66">
        <v>2</v>
      </c>
      <c r="I1103" s="66">
        <v>40</v>
      </c>
      <c r="J1103" s="66">
        <v>0</v>
      </c>
      <c r="K1103" s="66">
        <v>33.916922380000003</v>
      </c>
      <c r="L1103" s="66">
        <v>2.50992974</v>
      </c>
      <c r="M1103" s="66">
        <v>0.44473350899999903</v>
      </c>
    </row>
    <row r="1104" spans="1:13" hidden="1">
      <c r="A1104" s="66" t="s">
        <v>7102</v>
      </c>
      <c r="B1104" s="66" t="s">
        <v>7103</v>
      </c>
      <c r="C1104" s="66" t="s">
        <v>7120</v>
      </c>
      <c r="D1104" s="66">
        <v>2010</v>
      </c>
      <c r="E1104" s="66" t="s">
        <v>7125</v>
      </c>
      <c r="F1104" s="66">
        <v>6.4000000000000001E-2</v>
      </c>
      <c r="G1104" s="66">
        <v>6.6688240000000003E-3</v>
      </c>
      <c r="H1104" s="66">
        <v>3</v>
      </c>
      <c r="I1104" s="66">
        <v>48</v>
      </c>
      <c r="J1104" s="66">
        <v>0</v>
      </c>
      <c r="K1104" s="66">
        <v>49.715713659999999</v>
      </c>
      <c r="L1104" s="66">
        <v>3.6472381129999998</v>
      </c>
      <c r="M1104" s="66">
        <v>0.34294852199999998</v>
      </c>
    </row>
    <row r="1105" spans="1:14">
      <c r="A1105" s="66" t="s">
        <v>7102</v>
      </c>
      <c r="B1105" s="66" t="s">
        <v>7103</v>
      </c>
      <c r="C1105" s="66" t="s">
        <v>7120</v>
      </c>
      <c r="D1105" s="66">
        <v>2015</v>
      </c>
      <c r="E1105" s="66" t="s">
        <v>7125</v>
      </c>
      <c r="F1105" s="66">
        <v>9.0999999999999998E-2</v>
      </c>
      <c r="G1105" s="66">
        <v>7.1543469999999897E-3</v>
      </c>
      <c r="H1105" s="66">
        <v>4</v>
      </c>
      <c r="I1105" s="66">
        <v>72</v>
      </c>
      <c r="J1105" s="66">
        <v>0</v>
      </c>
      <c r="K1105" s="66">
        <v>65.692729130000004</v>
      </c>
      <c r="L1105" s="66">
        <v>4.8193419710000001</v>
      </c>
      <c r="M1105" s="66">
        <v>0.23418478300000001</v>
      </c>
      <c r="N1105" s="66" t="s">
        <v>7132</v>
      </c>
    </row>
    <row r="1106" spans="1:14">
      <c r="A1106" s="66" t="s">
        <v>7102</v>
      </c>
      <c r="B1106" s="66" t="s">
        <v>7103</v>
      </c>
      <c r="C1106" s="66" t="s">
        <v>7120</v>
      </c>
      <c r="D1106" s="66">
        <v>2020</v>
      </c>
      <c r="E1106" s="66" t="s">
        <v>7125</v>
      </c>
      <c r="F1106" s="66">
        <v>0.11375</v>
      </c>
      <c r="G1106" s="66">
        <v>9.9004909999999904E-3</v>
      </c>
      <c r="H1106" s="66">
        <v>5</v>
      </c>
      <c r="I1106" s="66">
        <v>86</v>
      </c>
      <c r="J1106" s="66">
        <v>0</v>
      </c>
      <c r="K1106" s="66">
        <v>81.861171279999994</v>
      </c>
      <c r="L1106" s="66">
        <v>6.0052802479999903</v>
      </c>
      <c r="M1106" s="66">
        <v>0.11833629599999999</v>
      </c>
      <c r="N1106" s="66" t="s">
        <v>7132</v>
      </c>
    </row>
    <row r="1107" spans="1:14">
      <c r="A1107" s="66" t="s">
        <v>7102</v>
      </c>
      <c r="B1107" s="66" t="s">
        <v>7103</v>
      </c>
      <c r="C1107" s="66" t="s">
        <v>7120</v>
      </c>
      <c r="D1107" s="66">
        <v>2025</v>
      </c>
      <c r="E1107" s="66" t="s">
        <v>7125</v>
      </c>
      <c r="F1107" s="66">
        <v>0.11375</v>
      </c>
      <c r="G1107" s="66">
        <v>8.3507970000000001E-3</v>
      </c>
      <c r="H1107" s="66">
        <v>5</v>
      </c>
      <c r="I1107" s="66">
        <v>101</v>
      </c>
      <c r="J1107" s="66">
        <v>0</v>
      </c>
      <c r="K1107" s="66">
        <v>81.794416240000004</v>
      </c>
      <c r="L1107" s="66">
        <v>6.0000939689999999</v>
      </c>
      <c r="M1107" s="66">
        <v>5.4412260999999899E-2</v>
      </c>
      <c r="N1107" s="66" t="s">
        <v>7132</v>
      </c>
    </row>
    <row r="1108" spans="1:14">
      <c r="A1108" s="66" t="s">
        <v>7102</v>
      </c>
      <c r="B1108" s="66" t="s">
        <v>7103</v>
      </c>
      <c r="C1108" s="66" t="s">
        <v>7120</v>
      </c>
      <c r="D1108" s="66">
        <v>2030</v>
      </c>
      <c r="E1108" s="66" t="s">
        <v>7125</v>
      </c>
      <c r="F1108" s="66">
        <v>0.13650000000000001</v>
      </c>
      <c r="G1108" s="66">
        <v>1.0027328E-2</v>
      </c>
      <c r="H1108" s="66">
        <v>6</v>
      </c>
      <c r="I1108" s="66">
        <v>117</v>
      </c>
      <c r="J1108" s="66">
        <v>0</v>
      </c>
      <c r="K1108" s="66">
        <v>98.122442579999998</v>
      </c>
      <c r="L1108" s="66">
        <v>7.1977157649999999</v>
      </c>
      <c r="M1108" s="66">
        <v>3.9729265E-2</v>
      </c>
      <c r="N1108" s="66" t="s">
        <v>7132</v>
      </c>
    </row>
    <row r="1109" spans="1:14">
      <c r="A1109" s="66" t="s">
        <v>7102</v>
      </c>
      <c r="B1109" s="66" t="s">
        <v>7103</v>
      </c>
      <c r="C1109" s="66" t="s">
        <v>7120</v>
      </c>
      <c r="D1109" s="66">
        <v>2035</v>
      </c>
      <c r="E1109" s="66" t="s">
        <v>7125</v>
      </c>
      <c r="F1109" s="66">
        <v>0.15925</v>
      </c>
      <c r="G1109" s="66">
        <v>1.0918641999999999E-2</v>
      </c>
      <c r="H1109" s="66">
        <v>7</v>
      </c>
      <c r="I1109" s="66">
        <v>133</v>
      </c>
      <c r="J1109" s="66">
        <v>0</v>
      </c>
      <c r="K1109" s="66">
        <v>114.46232620000001</v>
      </c>
      <c r="L1109" s="66">
        <v>8.3962587039999992</v>
      </c>
      <c r="M1109" s="66">
        <v>3.7130161000000002E-2</v>
      </c>
      <c r="N1109" s="66" t="s">
        <v>7132</v>
      </c>
    </row>
    <row r="1110" spans="1:14">
      <c r="A1110" s="66" t="s">
        <v>7102</v>
      </c>
      <c r="B1110" s="66" t="s">
        <v>7103</v>
      </c>
      <c r="C1110" s="66" t="s">
        <v>7120</v>
      </c>
      <c r="D1110" s="66">
        <v>2040</v>
      </c>
      <c r="E1110" s="66" t="s">
        <v>7125</v>
      </c>
      <c r="F1110" s="66">
        <v>0.15925</v>
      </c>
      <c r="G1110" s="66">
        <v>1.0547246E-2</v>
      </c>
      <c r="H1110" s="66">
        <v>7</v>
      </c>
      <c r="I1110" s="66">
        <v>149</v>
      </c>
      <c r="J1110" s="66">
        <v>0</v>
      </c>
      <c r="K1110" s="66">
        <v>114.45699409999899</v>
      </c>
      <c r="L1110" s="66">
        <v>8.3958445259999994</v>
      </c>
      <c r="M1110" s="66">
        <v>3.4611071E-2</v>
      </c>
      <c r="N1110" s="66" t="s">
        <v>7132</v>
      </c>
    </row>
    <row r="1111" spans="1:14">
      <c r="A1111" s="66" t="s">
        <v>7102</v>
      </c>
      <c r="B1111" s="66" t="s">
        <v>7103</v>
      </c>
      <c r="C1111" s="66" t="s">
        <v>7120</v>
      </c>
      <c r="D1111" s="66">
        <v>2045</v>
      </c>
      <c r="E1111" s="66" t="s">
        <v>7125</v>
      </c>
      <c r="F1111" s="66">
        <v>0.182</v>
      </c>
      <c r="G1111" s="66">
        <v>1.3072666E-2</v>
      </c>
      <c r="H1111" s="66">
        <v>8</v>
      </c>
      <c r="I1111" s="66">
        <v>167</v>
      </c>
      <c r="J1111" s="66">
        <v>0</v>
      </c>
      <c r="K1111" s="66">
        <v>130.80564860000001</v>
      </c>
      <c r="L1111" s="66">
        <v>9.5950687640000005</v>
      </c>
      <c r="M1111" s="66">
        <v>3.8710636E-2</v>
      </c>
      <c r="N1111" s="66" t="s">
        <v>7132</v>
      </c>
    </row>
    <row r="1112" spans="1:14">
      <c r="A1112" s="66" t="s">
        <v>7102</v>
      </c>
      <c r="B1112" s="66" t="s">
        <v>7103</v>
      </c>
      <c r="C1112" s="66" t="s">
        <v>7120</v>
      </c>
      <c r="D1112" s="66">
        <v>2050</v>
      </c>
      <c r="E1112" s="66" t="s">
        <v>7125</v>
      </c>
      <c r="F1112" s="66">
        <v>0.20474999999999999</v>
      </c>
      <c r="G1112" s="66">
        <v>1.4558188999999999E-2</v>
      </c>
      <c r="H1112" s="66">
        <v>9</v>
      </c>
      <c r="I1112" s="66">
        <v>184</v>
      </c>
      <c r="J1112" s="66">
        <v>0</v>
      </c>
      <c r="K1112" s="66">
        <v>147.15533980000001</v>
      </c>
      <c r="L1112" s="66">
        <v>10.79437353</v>
      </c>
      <c r="M1112" s="66">
        <v>4.3240570999999998E-2</v>
      </c>
      <c r="N1112" s="66" t="s">
        <v>7132</v>
      </c>
    </row>
    <row r="1113" spans="1:14" hidden="1">
      <c r="A1113" s="66" t="s">
        <v>7102</v>
      </c>
      <c r="B1113" s="66" t="s">
        <v>7103</v>
      </c>
      <c r="C1113" s="66" t="s">
        <v>7121</v>
      </c>
      <c r="D1113" s="66">
        <v>2000</v>
      </c>
      <c r="E1113" s="66" t="s">
        <v>7125</v>
      </c>
      <c r="F1113" s="66">
        <v>2.0966200000000002</v>
      </c>
      <c r="G1113" s="66">
        <v>0.33500000000000002</v>
      </c>
      <c r="H1113" s="66">
        <v>224</v>
      </c>
      <c r="I1113" s="66">
        <v>4210</v>
      </c>
      <c r="J1113" s="66">
        <v>0</v>
      </c>
      <c r="K1113" s="66">
        <v>3921.8803939999998</v>
      </c>
      <c r="L1113" s="66">
        <v>289.36518749999999</v>
      </c>
      <c r="M1113" s="66">
        <v>46.020721250000001</v>
      </c>
    </row>
    <row r="1114" spans="1:14" hidden="1">
      <c r="A1114" s="66" t="s">
        <v>7102</v>
      </c>
      <c r="B1114" s="66" t="s">
        <v>7103</v>
      </c>
      <c r="C1114" s="66" t="s">
        <v>7121</v>
      </c>
      <c r="D1114" s="66">
        <v>2005</v>
      </c>
      <c r="E1114" s="66" t="s">
        <v>7125</v>
      </c>
      <c r="F1114" s="66">
        <v>2.0867599999999999</v>
      </c>
      <c r="G1114" s="66">
        <v>0.24</v>
      </c>
      <c r="H1114" s="66">
        <v>247</v>
      </c>
      <c r="I1114" s="66">
        <v>4701</v>
      </c>
      <c r="J1114" s="66">
        <v>0</v>
      </c>
      <c r="K1114" s="66">
        <v>4050.8806629999999</v>
      </c>
      <c r="L1114" s="66">
        <v>298.16591369999998</v>
      </c>
      <c r="M1114" s="66">
        <v>44.237257919999998</v>
      </c>
    </row>
    <row r="1115" spans="1:14" hidden="1">
      <c r="A1115" s="66" t="s">
        <v>7102</v>
      </c>
      <c r="B1115" s="66" t="s">
        <v>7103</v>
      </c>
      <c r="C1115" s="66" t="s">
        <v>7121</v>
      </c>
      <c r="D1115" s="66">
        <v>2010</v>
      </c>
      <c r="E1115" s="66" t="s">
        <v>7125</v>
      </c>
      <c r="F1115" s="66">
        <v>2.55287</v>
      </c>
      <c r="G1115" s="66">
        <v>0.509328369</v>
      </c>
      <c r="H1115" s="66">
        <v>249</v>
      </c>
      <c r="I1115" s="66">
        <v>4731</v>
      </c>
      <c r="J1115" s="66">
        <v>0</v>
      </c>
      <c r="K1115" s="66">
        <v>3957.8215740000001</v>
      </c>
      <c r="L1115" s="66">
        <v>291.09791360000003</v>
      </c>
      <c r="M1115" s="66">
        <v>14.542194719999999</v>
      </c>
    </row>
    <row r="1116" spans="1:14" hidden="1">
      <c r="A1116" s="66" t="s">
        <v>7102</v>
      </c>
      <c r="B1116" s="66" t="s">
        <v>7103</v>
      </c>
      <c r="C1116" s="66" t="s">
        <v>7121</v>
      </c>
      <c r="D1116" s="66">
        <v>2015</v>
      </c>
      <c r="E1116" s="66" t="s">
        <v>7125</v>
      </c>
      <c r="F1116" s="66">
        <v>5</v>
      </c>
      <c r="G1116" s="66">
        <v>0.50639749999999994</v>
      </c>
      <c r="H1116" s="66">
        <v>284.8139256</v>
      </c>
      <c r="I1116" s="66">
        <v>4745</v>
      </c>
      <c r="J1116" s="66">
        <v>0</v>
      </c>
      <c r="K1116" s="66">
        <v>4295.3806290000002</v>
      </c>
      <c r="L1116" s="66">
        <v>304.40974210000002</v>
      </c>
      <c r="M1116" s="66">
        <v>6.6974128220000004</v>
      </c>
    </row>
    <row r="1117" spans="1:14" hidden="1">
      <c r="A1117" s="66" t="s">
        <v>7102</v>
      </c>
      <c r="B1117" s="66" t="s">
        <v>7103</v>
      </c>
      <c r="C1117" s="66" t="s">
        <v>7121</v>
      </c>
      <c r="D1117" s="66">
        <v>2020</v>
      </c>
      <c r="E1117" s="66" t="s">
        <v>7125</v>
      </c>
      <c r="F1117" s="66">
        <v>5.3449999999999998</v>
      </c>
      <c r="G1117" s="66">
        <v>0.27933759699999999</v>
      </c>
      <c r="H1117" s="66">
        <v>304.46608639999903</v>
      </c>
      <c r="I1117" s="66">
        <v>5072.4049999999997</v>
      </c>
      <c r="J1117" s="66">
        <v>0</v>
      </c>
      <c r="K1117" s="66">
        <v>4148.8278979999995</v>
      </c>
      <c r="L1117" s="66">
        <v>279.79008239999899</v>
      </c>
      <c r="M1117" s="66">
        <v>3.269633614</v>
      </c>
    </row>
    <row r="1118" spans="1:14" hidden="1">
      <c r="A1118" s="66" t="s">
        <v>7102</v>
      </c>
      <c r="B1118" s="66" t="s">
        <v>7103</v>
      </c>
      <c r="C1118" s="66" t="s">
        <v>7121</v>
      </c>
      <c r="D1118" s="66">
        <v>2025</v>
      </c>
      <c r="E1118" s="66" t="s">
        <v>7125</v>
      </c>
      <c r="F1118" s="66">
        <v>5.5750000000000002</v>
      </c>
      <c r="G1118" s="66">
        <v>0.42103431899999999</v>
      </c>
      <c r="H1118" s="66">
        <v>317.56752699999998</v>
      </c>
      <c r="I1118" s="66">
        <v>5290.6750000000002</v>
      </c>
      <c r="J1118" s="66">
        <v>0</v>
      </c>
      <c r="K1118" s="66">
        <v>3852.0260029999999</v>
      </c>
      <c r="L1118" s="66">
        <v>249.3192469</v>
      </c>
      <c r="M1118" s="66">
        <v>2.0752797140000001</v>
      </c>
    </row>
    <row r="1119" spans="1:14" hidden="1">
      <c r="A1119" s="66" t="s">
        <v>7102</v>
      </c>
      <c r="B1119" s="66" t="s">
        <v>7103</v>
      </c>
      <c r="C1119" s="66" t="s">
        <v>7121</v>
      </c>
      <c r="D1119" s="66">
        <v>2030</v>
      </c>
      <c r="E1119" s="66" t="s">
        <v>7125</v>
      </c>
      <c r="F1119" s="66">
        <v>5.6</v>
      </c>
      <c r="G1119" s="66">
        <v>0.33164769700000002</v>
      </c>
      <c r="H1119" s="66">
        <v>318.99159659999998</v>
      </c>
      <c r="I1119" s="66">
        <v>5314.4</v>
      </c>
      <c r="J1119" s="66">
        <v>0</v>
      </c>
      <c r="K1119" s="66">
        <v>3503.6629849999999</v>
      </c>
      <c r="L1119" s="66">
        <v>226.58961409999901</v>
      </c>
      <c r="M1119" s="66">
        <v>1.6672367930000001</v>
      </c>
    </row>
    <row r="1120" spans="1:14" hidden="1">
      <c r="A1120" s="66" t="s">
        <v>7102</v>
      </c>
      <c r="B1120" s="66" t="s">
        <v>7103</v>
      </c>
      <c r="C1120" s="66" t="s">
        <v>7121</v>
      </c>
      <c r="D1120" s="66">
        <v>2035</v>
      </c>
      <c r="E1120" s="66" t="s">
        <v>7125</v>
      </c>
      <c r="F1120" s="66">
        <v>5.8449999999999998</v>
      </c>
      <c r="G1120" s="66">
        <v>0.36429682899999999</v>
      </c>
      <c r="H1120" s="66">
        <v>332.94747899999999</v>
      </c>
      <c r="I1120" s="66">
        <v>5546.9049999999997</v>
      </c>
      <c r="J1120" s="66">
        <v>0</v>
      </c>
      <c r="K1120" s="66">
        <v>3459.1361409999899</v>
      </c>
      <c r="L1120" s="66">
        <v>224.584925</v>
      </c>
      <c r="M1120" s="66">
        <v>1.6252497189999999</v>
      </c>
    </row>
    <row r="1121" spans="1:13" hidden="1">
      <c r="A1121" s="66" t="s">
        <v>7102</v>
      </c>
      <c r="B1121" s="66" t="s">
        <v>7103</v>
      </c>
      <c r="C1121" s="66" t="s">
        <v>7121</v>
      </c>
      <c r="D1121" s="66">
        <v>2040</v>
      </c>
      <c r="E1121" s="66" t="s">
        <v>7125</v>
      </c>
      <c r="F1121" s="66">
        <v>6.25</v>
      </c>
      <c r="G1121" s="66">
        <v>0.38690625099999998</v>
      </c>
      <c r="H1121" s="66">
        <v>356.01740699999999</v>
      </c>
      <c r="I1121" s="66">
        <v>5931.25</v>
      </c>
      <c r="J1121" s="66">
        <v>0</v>
      </c>
      <c r="K1121" s="66">
        <v>3617.4638380000001</v>
      </c>
      <c r="L1121" s="66">
        <v>236.29930580000001</v>
      </c>
      <c r="M1121" s="66">
        <v>1.7023872790000001</v>
      </c>
    </row>
    <row r="1122" spans="1:13" hidden="1">
      <c r="A1122" s="66" t="s">
        <v>7102</v>
      </c>
      <c r="B1122" s="66" t="s">
        <v>7103</v>
      </c>
      <c r="C1122" s="66" t="s">
        <v>7121</v>
      </c>
      <c r="D1122" s="66">
        <v>2045</v>
      </c>
      <c r="E1122" s="66" t="s">
        <v>7125</v>
      </c>
      <c r="F1122" s="66">
        <v>6.73</v>
      </c>
      <c r="G1122" s="66">
        <v>0.41152373599999997</v>
      </c>
      <c r="H1122" s="66">
        <v>383.35954379999998</v>
      </c>
      <c r="I1122" s="66">
        <v>6386.77</v>
      </c>
      <c r="J1122" s="66">
        <v>0</v>
      </c>
      <c r="K1122" s="66">
        <v>3861.5844079999902</v>
      </c>
      <c r="L1122" s="66">
        <v>253.92482059999901</v>
      </c>
      <c r="M1122" s="66">
        <v>1.817361958</v>
      </c>
    </row>
    <row r="1123" spans="1:13" hidden="1">
      <c r="A1123" s="66" t="s">
        <v>7102</v>
      </c>
      <c r="B1123" s="66" t="s">
        <v>7103</v>
      </c>
      <c r="C1123" s="66" t="s">
        <v>7121</v>
      </c>
      <c r="D1123" s="66">
        <v>2050</v>
      </c>
      <c r="E1123" s="66" t="s">
        <v>7125</v>
      </c>
      <c r="F1123" s="66">
        <v>7.22</v>
      </c>
      <c r="G1123" s="66">
        <v>0.46035029599999999</v>
      </c>
      <c r="H1123" s="66">
        <v>411.27130849999998</v>
      </c>
      <c r="I1123" s="66">
        <v>6851.78</v>
      </c>
      <c r="J1123" s="66">
        <v>0</v>
      </c>
      <c r="K1123" s="66">
        <v>4128.8306329999996</v>
      </c>
      <c r="L1123" s="66">
        <v>273.23127110000001</v>
      </c>
      <c r="M1123" s="66">
        <v>1.949669989</v>
      </c>
    </row>
    <row r="1124" spans="1:13" hidden="1">
      <c r="A1124" s="66" t="s">
        <v>7102</v>
      </c>
      <c r="B1124" s="66" t="s">
        <v>7103</v>
      </c>
      <c r="C1124" s="66" t="s">
        <v>7104</v>
      </c>
      <c r="D1124" s="66">
        <v>2000</v>
      </c>
      <c r="E1124" s="66" t="s">
        <v>7126</v>
      </c>
      <c r="F1124" s="66">
        <v>18.3</v>
      </c>
      <c r="G1124" s="66">
        <v>0.49399999999999999</v>
      </c>
      <c r="H1124" s="66">
        <v>211</v>
      </c>
      <c r="I1124" s="66">
        <v>0</v>
      </c>
      <c r="J1124" s="66">
        <v>519</v>
      </c>
      <c r="K1124" s="66">
        <v>928.36691429999996</v>
      </c>
      <c r="L1124" s="66">
        <v>67.317061010000003</v>
      </c>
      <c r="M1124" s="66">
        <v>3.5926816389999998</v>
      </c>
    </row>
    <row r="1125" spans="1:13" hidden="1">
      <c r="A1125" s="66" t="s">
        <v>7102</v>
      </c>
      <c r="B1125" s="66" t="s">
        <v>7103</v>
      </c>
      <c r="C1125" s="66" t="s">
        <v>7104</v>
      </c>
      <c r="D1125" s="66">
        <v>2005</v>
      </c>
      <c r="E1125" s="66" t="s">
        <v>7126</v>
      </c>
      <c r="F1125" s="66">
        <v>22.074000000000002</v>
      </c>
      <c r="G1125" s="66">
        <v>0.755</v>
      </c>
      <c r="H1125" s="66">
        <v>255</v>
      </c>
      <c r="I1125" s="66">
        <v>0</v>
      </c>
      <c r="J1125" s="66">
        <v>631</v>
      </c>
      <c r="K1125" s="66">
        <v>1076.2149300000001</v>
      </c>
      <c r="L1125" s="66">
        <v>77.777139340000005</v>
      </c>
      <c r="M1125" s="66">
        <v>2.91763963699999</v>
      </c>
    </row>
    <row r="1126" spans="1:13" hidden="1">
      <c r="A1126" s="66" t="s">
        <v>7102</v>
      </c>
      <c r="B1126" s="66" t="s">
        <v>7103</v>
      </c>
      <c r="C1126" s="66" t="s">
        <v>7104</v>
      </c>
      <c r="D1126" s="66">
        <v>2010</v>
      </c>
      <c r="E1126" s="66" t="s">
        <v>7126</v>
      </c>
      <c r="F1126" s="66">
        <v>28.581</v>
      </c>
      <c r="G1126" s="66">
        <v>2.0796323129999998</v>
      </c>
      <c r="H1126" s="66">
        <v>336</v>
      </c>
      <c r="I1126" s="66">
        <v>0</v>
      </c>
      <c r="J1126" s="66">
        <v>823</v>
      </c>
      <c r="K1126" s="66">
        <v>1382.0442599999999</v>
      </c>
      <c r="L1126" s="66">
        <v>99.991344749999996</v>
      </c>
      <c r="M1126" s="66">
        <v>4.7337217669999996</v>
      </c>
    </row>
    <row r="1127" spans="1:13" hidden="1">
      <c r="A1127" s="66" t="s">
        <v>7102</v>
      </c>
      <c r="B1127" s="66" t="s">
        <v>7103</v>
      </c>
      <c r="C1127" s="66" t="s">
        <v>7104</v>
      </c>
      <c r="D1127" s="66">
        <v>2015</v>
      </c>
      <c r="E1127" s="66" t="s">
        <v>7126</v>
      </c>
      <c r="F1127" s="66">
        <v>36.466999999999999</v>
      </c>
      <c r="G1127" s="66">
        <v>2.7781177750000001</v>
      </c>
      <c r="H1127" s="66">
        <v>443</v>
      </c>
      <c r="I1127" s="66">
        <v>0</v>
      </c>
      <c r="J1127" s="66">
        <v>1074</v>
      </c>
      <c r="K1127" s="66">
        <v>1797.8653469999999</v>
      </c>
      <c r="L1127" s="66">
        <v>130.10339809999999</v>
      </c>
      <c r="M1127" s="66">
        <v>5.5040120200000002</v>
      </c>
    </row>
    <row r="1128" spans="1:13" hidden="1">
      <c r="A1128" s="66" t="s">
        <v>7102</v>
      </c>
      <c r="B1128" s="66" t="s">
        <v>7103</v>
      </c>
      <c r="C1128" s="66" t="s">
        <v>7104</v>
      </c>
      <c r="D1128" s="66">
        <v>2020</v>
      </c>
      <c r="E1128" s="66" t="s">
        <v>7126</v>
      </c>
      <c r="F1128" s="66">
        <v>38.524957110000003</v>
      </c>
      <c r="G1128" s="66">
        <v>2.6704669089999999</v>
      </c>
      <c r="H1128" s="66">
        <v>468</v>
      </c>
      <c r="I1128" s="66">
        <v>0</v>
      </c>
      <c r="J1128" s="66">
        <v>1131</v>
      </c>
      <c r="K1128" s="66">
        <v>1885.692067</v>
      </c>
      <c r="L1128" s="66">
        <v>136.43494849999999</v>
      </c>
      <c r="M1128" s="66">
        <v>4.8435676130000003</v>
      </c>
    </row>
    <row r="1129" spans="1:13" hidden="1">
      <c r="A1129" s="66" t="s">
        <v>7102</v>
      </c>
      <c r="B1129" s="66" t="s">
        <v>7103</v>
      </c>
      <c r="C1129" s="66" t="s">
        <v>7104</v>
      </c>
      <c r="D1129" s="66">
        <v>2025</v>
      </c>
      <c r="E1129" s="66" t="s">
        <v>7126</v>
      </c>
      <c r="F1129" s="66">
        <v>45.522011290000002</v>
      </c>
      <c r="G1129" s="66">
        <v>4.1284178750000002</v>
      </c>
      <c r="H1129" s="66">
        <v>553</v>
      </c>
      <c r="I1129" s="66">
        <v>0</v>
      </c>
      <c r="J1129" s="66">
        <v>1333</v>
      </c>
      <c r="K1129" s="66">
        <v>2218.93145</v>
      </c>
      <c r="L1129" s="66">
        <v>160.46485000000001</v>
      </c>
      <c r="M1129" s="66">
        <v>4.4032038309999999</v>
      </c>
    </row>
    <row r="1130" spans="1:13" hidden="1">
      <c r="A1130" s="66" t="s">
        <v>7102</v>
      </c>
      <c r="B1130" s="66" t="s">
        <v>7103</v>
      </c>
      <c r="C1130" s="66" t="s">
        <v>7104</v>
      </c>
      <c r="D1130" s="66">
        <v>2030</v>
      </c>
      <c r="E1130" s="66" t="s">
        <v>7126</v>
      </c>
      <c r="F1130" s="66">
        <v>55.976433409999999</v>
      </c>
      <c r="G1130" s="66">
        <v>4.8576565059999997</v>
      </c>
      <c r="H1130" s="66">
        <v>680</v>
      </c>
      <c r="I1130" s="66">
        <v>0</v>
      </c>
      <c r="J1130" s="66">
        <v>1621</v>
      </c>
      <c r="K1130" s="66">
        <v>2721.5659599999999</v>
      </c>
      <c r="L1130" s="66">
        <v>196.69617460000001</v>
      </c>
      <c r="M1130" s="66">
        <v>4.073112085</v>
      </c>
    </row>
    <row r="1131" spans="1:13" hidden="1">
      <c r="A1131" s="66" t="s">
        <v>7102</v>
      </c>
      <c r="B1131" s="66" t="s">
        <v>7103</v>
      </c>
      <c r="C1131" s="66" t="s">
        <v>7104</v>
      </c>
      <c r="D1131" s="66">
        <v>2035</v>
      </c>
      <c r="E1131" s="66" t="s">
        <v>7126</v>
      </c>
      <c r="F1131" s="66">
        <v>68.90040406</v>
      </c>
      <c r="G1131" s="66">
        <v>6.1577724890000001</v>
      </c>
      <c r="H1131" s="66">
        <v>837</v>
      </c>
      <c r="I1131" s="66">
        <v>0</v>
      </c>
      <c r="J1131" s="66">
        <v>1972</v>
      </c>
      <c r="K1131" s="66">
        <v>3344.7922020000001</v>
      </c>
      <c r="L1131" s="66">
        <v>241.63940940000001</v>
      </c>
      <c r="M1131" s="66">
        <v>4.188902905</v>
      </c>
    </row>
    <row r="1132" spans="1:13" hidden="1">
      <c r="A1132" s="66" t="s">
        <v>7102</v>
      </c>
      <c r="B1132" s="66" t="s">
        <v>7103</v>
      </c>
      <c r="C1132" s="66" t="s">
        <v>7104</v>
      </c>
      <c r="D1132" s="66">
        <v>2040</v>
      </c>
      <c r="E1132" s="66" t="s">
        <v>7126</v>
      </c>
      <c r="F1132" s="66">
        <v>85.364060949999995</v>
      </c>
      <c r="G1132" s="66">
        <v>7.6257609110000004</v>
      </c>
      <c r="H1132" s="66">
        <v>1037</v>
      </c>
      <c r="I1132" s="66">
        <v>0</v>
      </c>
      <c r="J1132" s="66">
        <v>2415</v>
      </c>
      <c r="K1132" s="66">
        <v>4140.7575900000002</v>
      </c>
      <c r="L1132" s="66">
        <v>299.080936299999</v>
      </c>
      <c r="M1132" s="66">
        <v>4.7526101130000002</v>
      </c>
    </row>
    <row r="1133" spans="1:13" hidden="1">
      <c r="A1133" s="66" t="s">
        <v>7102</v>
      </c>
      <c r="B1133" s="66" t="s">
        <v>7103</v>
      </c>
      <c r="C1133" s="66" t="s">
        <v>7104</v>
      </c>
      <c r="D1133" s="66">
        <v>2045</v>
      </c>
      <c r="E1133" s="66" t="s">
        <v>7126</v>
      </c>
      <c r="F1133" s="66">
        <v>105.6966772</v>
      </c>
      <c r="G1133" s="66">
        <v>8.3462071130000002</v>
      </c>
      <c r="H1133" s="66">
        <v>1284</v>
      </c>
      <c r="I1133" s="66">
        <v>0</v>
      </c>
      <c r="J1133" s="66">
        <v>2960</v>
      </c>
      <c r="K1133" s="66">
        <v>5124.9627339999997</v>
      </c>
      <c r="L1133" s="66">
        <v>370.1303092</v>
      </c>
      <c r="M1133" s="66">
        <v>5.6878492390000002</v>
      </c>
    </row>
    <row r="1134" spans="1:13" hidden="1">
      <c r="A1134" s="66" t="s">
        <v>7102</v>
      </c>
      <c r="B1134" s="66" t="s">
        <v>7103</v>
      </c>
      <c r="C1134" s="66" t="s">
        <v>7104</v>
      </c>
      <c r="D1134" s="66">
        <v>2050</v>
      </c>
      <c r="E1134" s="66" t="s">
        <v>7126</v>
      </c>
      <c r="F1134" s="66">
        <v>128.91043339999999</v>
      </c>
      <c r="G1134" s="66">
        <v>10.900954309999999</v>
      </c>
      <c r="H1134" s="66">
        <v>1566</v>
      </c>
      <c r="I1134" s="66">
        <v>0</v>
      </c>
      <c r="J1134" s="66">
        <v>3574</v>
      </c>
      <c r="K1134" s="66">
        <v>6249.2586199999996</v>
      </c>
      <c r="L1134" s="66">
        <v>451.30433889999898</v>
      </c>
      <c r="M1134" s="66">
        <v>6.858931546</v>
      </c>
    </row>
    <row r="1135" spans="1:13" hidden="1">
      <c r="A1135" s="66" t="s">
        <v>7102</v>
      </c>
      <c r="B1135" s="66" t="s">
        <v>7103</v>
      </c>
      <c r="C1135" s="66" t="s">
        <v>7106</v>
      </c>
      <c r="D1135" s="66">
        <v>2000</v>
      </c>
      <c r="E1135" s="66" t="s">
        <v>7126</v>
      </c>
      <c r="F1135" s="66">
        <v>28.689</v>
      </c>
      <c r="G1135" s="66">
        <v>1.702</v>
      </c>
      <c r="H1135" s="66">
        <v>324</v>
      </c>
      <c r="I1135" s="66">
        <v>0</v>
      </c>
      <c r="J1135" s="66">
        <v>783</v>
      </c>
      <c r="K1135" s="66">
        <v>1239.9773070000001</v>
      </c>
      <c r="L1135" s="66">
        <v>89.947509429999997</v>
      </c>
      <c r="M1135" s="66">
        <v>7.3676210510000004</v>
      </c>
    </row>
    <row r="1136" spans="1:13" hidden="1">
      <c r="A1136" s="66" t="s">
        <v>7102</v>
      </c>
      <c r="B1136" s="66" t="s">
        <v>7103</v>
      </c>
      <c r="C1136" s="66" t="s">
        <v>7106</v>
      </c>
      <c r="D1136" s="66">
        <v>2005</v>
      </c>
      <c r="E1136" s="66" t="s">
        <v>7126</v>
      </c>
      <c r="F1136" s="66">
        <v>35.696999999999903</v>
      </c>
      <c r="G1136" s="66">
        <v>2.9430000000000001</v>
      </c>
      <c r="H1136" s="66">
        <v>428</v>
      </c>
      <c r="I1136" s="66">
        <v>0</v>
      </c>
      <c r="J1136" s="66">
        <v>1000</v>
      </c>
      <c r="K1136" s="66">
        <v>1558.960818</v>
      </c>
      <c r="L1136" s="66">
        <v>112.23617849999999</v>
      </c>
      <c r="M1136" s="66">
        <v>7.8473341269999999</v>
      </c>
    </row>
    <row r="1137" spans="1:13" hidden="1">
      <c r="A1137" s="66" t="s">
        <v>7102</v>
      </c>
      <c r="B1137" s="66" t="s">
        <v>7103</v>
      </c>
      <c r="C1137" s="66" t="s">
        <v>7106</v>
      </c>
      <c r="D1137" s="66">
        <v>2010</v>
      </c>
      <c r="E1137" s="66" t="s">
        <v>7126</v>
      </c>
      <c r="F1137" s="66">
        <v>47.391999999999904</v>
      </c>
      <c r="G1137" s="66">
        <v>5.1247165700000004</v>
      </c>
      <c r="H1137" s="66">
        <v>592</v>
      </c>
      <c r="I1137" s="66">
        <v>0</v>
      </c>
      <c r="J1137" s="66">
        <v>1338</v>
      </c>
      <c r="K1137" s="66">
        <v>2091.3308350000002</v>
      </c>
      <c r="L1137" s="66">
        <v>149.8986247</v>
      </c>
      <c r="M1137" s="66">
        <v>11.83869286</v>
      </c>
    </row>
    <row r="1138" spans="1:13" hidden="1">
      <c r="A1138" s="66" t="s">
        <v>7102</v>
      </c>
      <c r="B1138" s="66" t="s">
        <v>7103</v>
      </c>
      <c r="C1138" s="66" t="s">
        <v>7106</v>
      </c>
      <c r="D1138" s="66">
        <v>2015</v>
      </c>
      <c r="E1138" s="66" t="s">
        <v>7126</v>
      </c>
      <c r="F1138" s="66">
        <v>66.638000000000005</v>
      </c>
      <c r="G1138" s="66">
        <v>7.3188403189999898</v>
      </c>
      <c r="H1138" s="66">
        <v>951</v>
      </c>
      <c r="I1138" s="66">
        <v>0</v>
      </c>
      <c r="J1138" s="66">
        <v>2060</v>
      </c>
      <c r="K1138" s="66">
        <v>3307.9460789999998</v>
      </c>
      <c r="L1138" s="66">
        <v>236.6108815</v>
      </c>
      <c r="M1138" s="66">
        <v>12.64381268</v>
      </c>
    </row>
    <row r="1139" spans="1:13" hidden="1">
      <c r="A1139" s="66" t="s">
        <v>7102</v>
      </c>
      <c r="B1139" s="66" t="s">
        <v>7103</v>
      </c>
      <c r="C1139" s="66" t="s">
        <v>7106</v>
      </c>
      <c r="D1139" s="66">
        <v>2020</v>
      </c>
      <c r="E1139" s="66" t="s">
        <v>7126</v>
      </c>
      <c r="F1139" s="66">
        <v>87.379165090000001</v>
      </c>
      <c r="G1139" s="66">
        <v>8.7777259539999992</v>
      </c>
      <c r="H1139" s="66">
        <v>1247</v>
      </c>
      <c r="I1139" s="66">
        <v>0</v>
      </c>
      <c r="J1139" s="66">
        <v>2686</v>
      </c>
      <c r="K1139" s="66">
        <v>4302.2343739999997</v>
      </c>
      <c r="L1139" s="66">
        <v>307.35018199999899</v>
      </c>
      <c r="M1139" s="66">
        <v>12.50055302</v>
      </c>
    </row>
    <row r="1140" spans="1:13" hidden="1">
      <c r="A1140" s="66" t="s">
        <v>7102</v>
      </c>
      <c r="B1140" s="66" t="s">
        <v>7103</v>
      </c>
      <c r="C1140" s="66" t="s">
        <v>7106</v>
      </c>
      <c r="D1140" s="66">
        <v>2025</v>
      </c>
      <c r="E1140" s="66" t="s">
        <v>7126</v>
      </c>
      <c r="F1140" s="66">
        <v>120.733200799999</v>
      </c>
      <c r="G1140" s="66">
        <v>12.03537773</v>
      </c>
      <c r="H1140" s="66">
        <v>1723</v>
      </c>
      <c r="I1140" s="66">
        <v>0</v>
      </c>
      <c r="J1140" s="66">
        <v>3645</v>
      </c>
      <c r="K1140" s="66">
        <v>5917.0057559999996</v>
      </c>
      <c r="L1140" s="66">
        <v>422.2581333</v>
      </c>
      <c r="M1140" s="66">
        <v>10.80567587</v>
      </c>
    </row>
    <row r="1141" spans="1:13" hidden="1">
      <c r="A1141" s="66" t="s">
        <v>7102</v>
      </c>
      <c r="B1141" s="66" t="s">
        <v>7103</v>
      </c>
      <c r="C1141" s="66" t="s">
        <v>7106</v>
      </c>
      <c r="D1141" s="66">
        <v>2030</v>
      </c>
      <c r="E1141" s="66" t="s">
        <v>7126</v>
      </c>
      <c r="F1141" s="66">
        <v>156.2594532</v>
      </c>
      <c r="G1141" s="66">
        <v>14.181064989999999</v>
      </c>
      <c r="H1141" s="66">
        <v>2230</v>
      </c>
      <c r="I1141" s="66">
        <v>0</v>
      </c>
      <c r="J1141" s="66">
        <v>4570</v>
      </c>
      <c r="K1141" s="66">
        <v>7636.9623730000003</v>
      </c>
      <c r="L1141" s="66">
        <v>544.50997329999996</v>
      </c>
      <c r="M1141" s="66">
        <v>9.5204860849999999</v>
      </c>
    </row>
    <row r="1142" spans="1:13" hidden="1">
      <c r="A1142" s="66" t="s">
        <v>7102</v>
      </c>
      <c r="B1142" s="66" t="s">
        <v>7103</v>
      </c>
      <c r="C1142" s="66" t="s">
        <v>7106</v>
      </c>
      <c r="D1142" s="66">
        <v>2035</v>
      </c>
      <c r="E1142" s="66" t="s">
        <v>7126</v>
      </c>
      <c r="F1142" s="66">
        <v>194.30827969999899</v>
      </c>
      <c r="G1142" s="66">
        <v>17.278148479999999</v>
      </c>
      <c r="H1142" s="66">
        <v>2773</v>
      </c>
      <c r="I1142" s="66">
        <v>0</v>
      </c>
      <c r="J1142" s="66">
        <v>5503</v>
      </c>
      <c r="K1142" s="66">
        <v>9481.0087110000004</v>
      </c>
      <c r="L1142" s="66">
        <v>675.60290759999998</v>
      </c>
      <c r="M1142" s="66">
        <v>9.3602633550000007</v>
      </c>
    </row>
    <row r="1143" spans="1:13" hidden="1">
      <c r="A1143" s="66" t="s">
        <v>7102</v>
      </c>
      <c r="B1143" s="66" t="s">
        <v>7103</v>
      </c>
      <c r="C1143" s="66" t="s">
        <v>7106</v>
      </c>
      <c r="D1143" s="66">
        <v>2040</v>
      </c>
      <c r="E1143" s="66" t="s">
        <v>7126</v>
      </c>
      <c r="F1143" s="66">
        <v>234.87968029999999</v>
      </c>
      <c r="G1143" s="66">
        <v>19.544375890000001</v>
      </c>
      <c r="H1143" s="66">
        <v>3352</v>
      </c>
      <c r="I1143" s="66">
        <v>0</v>
      </c>
      <c r="J1143" s="66">
        <v>6443</v>
      </c>
      <c r="K1143" s="66">
        <v>11451.049929999999</v>
      </c>
      <c r="L1143" s="66">
        <v>815.75312469999994</v>
      </c>
      <c r="M1143" s="66">
        <v>10.19197838</v>
      </c>
    </row>
    <row r="1144" spans="1:13" hidden="1">
      <c r="A1144" s="66" t="s">
        <v>7102</v>
      </c>
      <c r="B1144" s="66" t="s">
        <v>7103</v>
      </c>
      <c r="C1144" s="66" t="s">
        <v>7106</v>
      </c>
      <c r="D1144" s="66">
        <v>2045</v>
      </c>
      <c r="E1144" s="66" t="s">
        <v>7126</v>
      </c>
      <c r="F1144" s="66">
        <v>281.19694429999998</v>
      </c>
      <c r="G1144" s="66">
        <v>21.524214440000002</v>
      </c>
      <c r="H1144" s="66">
        <v>4013</v>
      </c>
      <c r="I1144" s="66">
        <v>0</v>
      </c>
      <c r="J1144" s="66">
        <v>7444</v>
      </c>
      <c r="K1144" s="66">
        <v>13703.433999999999</v>
      </c>
      <c r="L1144" s="66">
        <v>976.07143829999995</v>
      </c>
      <c r="M1144" s="66">
        <v>11.764094589999999</v>
      </c>
    </row>
    <row r="1145" spans="1:13" hidden="1">
      <c r="A1145" s="66" t="s">
        <v>7102</v>
      </c>
      <c r="B1145" s="66" t="s">
        <v>7103</v>
      </c>
      <c r="C1145" s="66" t="s">
        <v>7106</v>
      </c>
      <c r="D1145" s="66">
        <v>2050</v>
      </c>
      <c r="E1145" s="66" t="s">
        <v>7126</v>
      </c>
      <c r="F1145" s="66">
        <v>323.09970349999998</v>
      </c>
      <c r="G1145" s="66">
        <v>24.57568307</v>
      </c>
      <c r="H1145" s="66">
        <v>4611</v>
      </c>
      <c r="I1145" s="66">
        <v>0</v>
      </c>
      <c r="J1145" s="66">
        <v>8260</v>
      </c>
      <c r="K1145" s="66">
        <v>15742.2577699999</v>
      </c>
      <c r="L1145" s="66">
        <v>1121.2128439999999</v>
      </c>
      <c r="M1145" s="66">
        <v>13.354441469999999</v>
      </c>
    </row>
    <row r="1146" spans="1:13" hidden="1">
      <c r="A1146" s="66" t="s">
        <v>7102</v>
      </c>
      <c r="B1146" s="66" t="s">
        <v>7103</v>
      </c>
      <c r="C1146" s="66" t="s">
        <v>7107</v>
      </c>
      <c r="D1146" s="66">
        <v>2000</v>
      </c>
      <c r="E1146" s="66" t="s">
        <v>7126</v>
      </c>
      <c r="F1146" s="66">
        <v>8.9</v>
      </c>
      <c r="G1146" s="66">
        <v>0.66</v>
      </c>
      <c r="H1146" s="66">
        <v>133</v>
      </c>
      <c r="I1146" s="66">
        <v>0</v>
      </c>
      <c r="J1146" s="66">
        <v>199</v>
      </c>
      <c r="K1146" s="66">
        <v>595.4714457</v>
      </c>
      <c r="L1146" s="66">
        <v>42.993055720000001</v>
      </c>
      <c r="M1146" s="66">
        <v>0.98889352799999997</v>
      </c>
    </row>
    <row r="1147" spans="1:13" hidden="1">
      <c r="A1147" s="66" t="s">
        <v>7102</v>
      </c>
      <c r="B1147" s="66" t="s">
        <v>7103</v>
      </c>
      <c r="C1147" s="66" t="s">
        <v>7107</v>
      </c>
      <c r="D1147" s="66">
        <v>2005</v>
      </c>
      <c r="E1147" s="66" t="s">
        <v>7126</v>
      </c>
      <c r="F1147" s="66">
        <v>10.4</v>
      </c>
      <c r="G1147" s="66">
        <v>0.74</v>
      </c>
      <c r="H1147" s="66">
        <v>158</v>
      </c>
      <c r="I1147" s="66">
        <v>0</v>
      </c>
      <c r="J1147" s="66">
        <v>245</v>
      </c>
      <c r="K1147" s="66">
        <v>678.17853129999901</v>
      </c>
      <c r="L1147" s="66">
        <v>48.983602619999999</v>
      </c>
      <c r="M1147" s="66">
        <v>0.84302818700000004</v>
      </c>
    </row>
    <row r="1148" spans="1:13" hidden="1">
      <c r="A1148" s="66" t="s">
        <v>7102</v>
      </c>
      <c r="B1148" s="66" t="s">
        <v>7103</v>
      </c>
      <c r="C1148" s="66" t="s">
        <v>7107</v>
      </c>
      <c r="D1148" s="66">
        <v>2010</v>
      </c>
      <c r="E1148" s="66" t="s">
        <v>7126</v>
      </c>
      <c r="F1148" s="66">
        <v>11.9</v>
      </c>
      <c r="G1148" s="66">
        <v>0.90127127699999998</v>
      </c>
      <c r="H1148" s="66">
        <v>173</v>
      </c>
      <c r="I1148" s="66">
        <v>0</v>
      </c>
      <c r="J1148" s="66">
        <v>270</v>
      </c>
      <c r="K1148" s="66">
        <v>703.79840520000005</v>
      </c>
      <c r="L1148" s="66">
        <v>50.388209310000001</v>
      </c>
      <c r="M1148" s="66">
        <v>0.960461125999999</v>
      </c>
    </row>
    <row r="1149" spans="1:13" hidden="1">
      <c r="A1149" s="66" t="s">
        <v>7102</v>
      </c>
      <c r="B1149" s="66" t="s">
        <v>7103</v>
      </c>
      <c r="C1149" s="66" t="s">
        <v>7107</v>
      </c>
      <c r="D1149" s="66">
        <v>2015</v>
      </c>
      <c r="E1149" s="66" t="s">
        <v>7126</v>
      </c>
      <c r="F1149" s="66">
        <v>13.55</v>
      </c>
      <c r="G1149" s="66">
        <v>0.93848828599999901</v>
      </c>
      <c r="H1149" s="66">
        <v>195</v>
      </c>
      <c r="I1149" s="66">
        <v>0</v>
      </c>
      <c r="J1149" s="66">
        <v>301</v>
      </c>
      <c r="K1149" s="66">
        <v>737.34142259999999</v>
      </c>
      <c r="L1149" s="66">
        <v>52.589929040000001</v>
      </c>
      <c r="M1149" s="66">
        <v>1.0343421179999901</v>
      </c>
    </row>
    <row r="1150" spans="1:13" hidden="1">
      <c r="A1150" s="66" t="s">
        <v>7102</v>
      </c>
      <c r="B1150" s="66" t="s">
        <v>7103</v>
      </c>
      <c r="C1150" s="66" t="s">
        <v>7107</v>
      </c>
      <c r="D1150" s="66">
        <v>2020</v>
      </c>
      <c r="E1150" s="66" t="s">
        <v>7126</v>
      </c>
      <c r="F1150" s="66">
        <v>13.8974359</v>
      </c>
      <c r="G1150" s="66">
        <v>0.860699977</v>
      </c>
      <c r="H1150" s="66">
        <v>200</v>
      </c>
      <c r="I1150" s="66">
        <v>0</v>
      </c>
      <c r="J1150" s="66">
        <v>269</v>
      </c>
      <c r="K1150" s="66">
        <v>715.53662529999997</v>
      </c>
      <c r="L1150" s="66">
        <v>51.125072809999999</v>
      </c>
      <c r="M1150" s="66">
        <v>0.70376236000000003</v>
      </c>
    </row>
    <row r="1151" spans="1:13" hidden="1">
      <c r="A1151" s="66" t="s">
        <v>7102</v>
      </c>
      <c r="B1151" s="66" t="s">
        <v>7103</v>
      </c>
      <c r="C1151" s="66" t="s">
        <v>7107</v>
      </c>
      <c r="D1151" s="66">
        <v>2025</v>
      </c>
      <c r="E1151" s="66" t="s">
        <v>7126</v>
      </c>
      <c r="F1151" s="66">
        <v>14.731282050000001</v>
      </c>
      <c r="G1151" s="66">
        <v>0.97694675399999997</v>
      </c>
      <c r="H1151" s="66">
        <v>212</v>
      </c>
      <c r="I1151" s="66">
        <v>0</v>
      </c>
      <c r="J1151" s="66">
        <v>284</v>
      </c>
      <c r="K1151" s="66">
        <v>736.26636629999996</v>
      </c>
      <c r="L1151" s="66">
        <v>52.631706309999998</v>
      </c>
      <c r="M1151" s="66">
        <v>0.46404788399999902</v>
      </c>
    </row>
    <row r="1152" spans="1:13" hidden="1">
      <c r="A1152" s="66" t="s">
        <v>7102</v>
      </c>
      <c r="B1152" s="66" t="s">
        <v>7103</v>
      </c>
      <c r="C1152" s="66" t="s">
        <v>7107</v>
      </c>
      <c r="D1152" s="66">
        <v>2030</v>
      </c>
      <c r="E1152" s="66" t="s">
        <v>7126</v>
      </c>
      <c r="F1152" s="66">
        <v>15.63461538</v>
      </c>
      <c r="G1152" s="66">
        <v>0.96353551400000004</v>
      </c>
      <c r="H1152" s="66">
        <v>225</v>
      </c>
      <c r="I1152" s="66">
        <v>0</v>
      </c>
      <c r="J1152" s="66">
        <v>302</v>
      </c>
      <c r="K1152" s="66">
        <v>769.2057863</v>
      </c>
      <c r="L1152" s="66">
        <v>54.981045790000003</v>
      </c>
      <c r="M1152" s="66">
        <v>0.35032515600000003</v>
      </c>
    </row>
    <row r="1153" spans="1:13" hidden="1">
      <c r="A1153" s="66" t="s">
        <v>7102</v>
      </c>
      <c r="B1153" s="66" t="s">
        <v>7103</v>
      </c>
      <c r="C1153" s="66" t="s">
        <v>7107</v>
      </c>
      <c r="D1153" s="66">
        <v>2035</v>
      </c>
      <c r="E1153" s="66" t="s">
        <v>7126</v>
      </c>
      <c r="F1153" s="66">
        <v>16.39897436</v>
      </c>
      <c r="G1153" s="66">
        <v>1.0098714659999899</v>
      </c>
      <c r="H1153" s="66">
        <v>236</v>
      </c>
      <c r="I1153" s="66">
        <v>0</v>
      </c>
      <c r="J1153" s="66">
        <v>317</v>
      </c>
      <c r="K1153" s="66">
        <v>800.1446363</v>
      </c>
      <c r="L1153" s="66">
        <v>57.183844059999998</v>
      </c>
      <c r="M1153" s="66">
        <v>0.31162300900000001</v>
      </c>
    </row>
    <row r="1154" spans="1:13" hidden="1">
      <c r="A1154" s="66" t="s">
        <v>7102</v>
      </c>
      <c r="B1154" s="66" t="s">
        <v>7103</v>
      </c>
      <c r="C1154" s="66" t="s">
        <v>7107</v>
      </c>
      <c r="D1154" s="66">
        <v>2040</v>
      </c>
      <c r="E1154" s="66" t="s">
        <v>7126</v>
      </c>
      <c r="F1154" s="66">
        <v>17.093846150000001</v>
      </c>
      <c r="G1154" s="66">
        <v>1.034859076</v>
      </c>
      <c r="H1154" s="66">
        <v>246</v>
      </c>
      <c r="I1154" s="66">
        <v>0</v>
      </c>
      <c r="J1154" s="66">
        <v>330</v>
      </c>
      <c r="K1154" s="66">
        <v>830.54018539999902</v>
      </c>
      <c r="L1154" s="66">
        <v>59.352124580000002</v>
      </c>
      <c r="M1154" s="66">
        <v>0.30661845999999998</v>
      </c>
    </row>
    <row r="1155" spans="1:13" hidden="1">
      <c r="A1155" s="66" t="s">
        <v>7102</v>
      </c>
      <c r="B1155" s="66" t="s">
        <v>7103</v>
      </c>
      <c r="C1155" s="66" t="s">
        <v>7107</v>
      </c>
      <c r="D1155" s="66">
        <v>2045</v>
      </c>
      <c r="E1155" s="66" t="s">
        <v>7126</v>
      </c>
      <c r="F1155" s="66">
        <v>17.719230769999999</v>
      </c>
      <c r="G1155" s="66">
        <v>1.0535778870000001</v>
      </c>
      <c r="H1155" s="66">
        <v>255</v>
      </c>
      <c r="I1155" s="66">
        <v>0</v>
      </c>
      <c r="J1155" s="66">
        <v>342</v>
      </c>
      <c r="K1155" s="66">
        <v>859.12475489999997</v>
      </c>
      <c r="L1155" s="66">
        <v>61.393077640000001</v>
      </c>
      <c r="M1155" s="66">
        <v>0.31183473499999997</v>
      </c>
    </row>
    <row r="1156" spans="1:13" hidden="1">
      <c r="A1156" s="66" t="s">
        <v>7102</v>
      </c>
      <c r="B1156" s="66" t="s">
        <v>7103</v>
      </c>
      <c r="C1156" s="66" t="s">
        <v>7107</v>
      </c>
      <c r="D1156" s="66">
        <v>2050</v>
      </c>
      <c r="E1156" s="66" t="s">
        <v>7126</v>
      </c>
      <c r="F1156" s="66">
        <v>18.136153849999999</v>
      </c>
      <c r="G1156" s="66">
        <v>1.053025205</v>
      </c>
      <c r="H1156" s="66">
        <v>261</v>
      </c>
      <c r="I1156" s="66">
        <v>0</v>
      </c>
      <c r="J1156" s="66">
        <v>350</v>
      </c>
      <c r="K1156" s="66">
        <v>878.432420199999</v>
      </c>
      <c r="L1156" s="66">
        <v>62.771918069999998</v>
      </c>
      <c r="M1156" s="66">
        <v>0.317776273</v>
      </c>
    </row>
    <row r="1157" spans="1:13" hidden="1">
      <c r="A1157" s="66" t="s">
        <v>7102</v>
      </c>
      <c r="B1157" s="66" t="s">
        <v>7103</v>
      </c>
      <c r="C1157" s="66" t="s">
        <v>7108</v>
      </c>
      <c r="D1157" s="66">
        <v>2000</v>
      </c>
      <c r="E1157" s="66" t="s">
        <v>7126</v>
      </c>
      <c r="F1157" s="66">
        <v>17.789317960000002</v>
      </c>
      <c r="G1157" s="66">
        <v>1.4036439999999999</v>
      </c>
      <c r="H1157" s="66">
        <v>286.60528389999899</v>
      </c>
      <c r="I1157" s="66">
        <v>0</v>
      </c>
      <c r="J1157" s="66">
        <v>429.90792579999999</v>
      </c>
      <c r="K1157" s="66">
        <v>940.40183630000001</v>
      </c>
      <c r="L1157" s="66">
        <v>41.684269479999998</v>
      </c>
      <c r="M1157" s="66">
        <v>0.71666547299999905</v>
      </c>
    </row>
    <row r="1158" spans="1:13" hidden="1">
      <c r="A1158" s="66" t="s">
        <v>7102</v>
      </c>
      <c r="B1158" s="66" t="s">
        <v>7103</v>
      </c>
      <c r="C1158" s="66" t="s">
        <v>7108</v>
      </c>
      <c r="D1158" s="66">
        <v>2005</v>
      </c>
      <c r="E1158" s="66" t="s">
        <v>7126</v>
      </c>
      <c r="F1158" s="66">
        <v>20.967671630000002</v>
      </c>
      <c r="G1158" s="66">
        <v>2.3663365000000001</v>
      </c>
      <c r="H1158" s="66">
        <v>313.5915493</v>
      </c>
      <c r="I1158" s="66">
        <v>0</v>
      </c>
      <c r="J1158" s="66">
        <v>470.38732390000001</v>
      </c>
      <c r="K1158" s="66">
        <v>978.92312870000001</v>
      </c>
      <c r="L1158" s="66">
        <v>42.015522320000002</v>
      </c>
      <c r="M1158" s="66">
        <v>2.1255179979999999</v>
      </c>
    </row>
    <row r="1159" spans="1:13" hidden="1">
      <c r="A1159" s="66" t="s">
        <v>7102</v>
      </c>
      <c r="B1159" s="66" t="s">
        <v>7103</v>
      </c>
      <c r="C1159" s="66" t="s">
        <v>7108</v>
      </c>
      <c r="D1159" s="66">
        <v>2010</v>
      </c>
      <c r="E1159" s="66" t="s">
        <v>7126</v>
      </c>
      <c r="F1159" s="66">
        <v>28.903698089999999</v>
      </c>
      <c r="G1159" s="66">
        <v>2.6859073609999999</v>
      </c>
      <c r="H1159" s="66">
        <v>438.1904973</v>
      </c>
      <c r="I1159" s="66">
        <v>0</v>
      </c>
      <c r="J1159" s="66">
        <v>657.28574600000002</v>
      </c>
      <c r="K1159" s="66">
        <v>1332.8021019999901</v>
      </c>
      <c r="L1159" s="66">
        <v>50.36979908</v>
      </c>
      <c r="M1159" s="66">
        <v>2.1954911209999999</v>
      </c>
    </row>
    <row r="1160" spans="1:13" hidden="1">
      <c r="A1160" s="66" t="s">
        <v>7102</v>
      </c>
      <c r="B1160" s="66" t="s">
        <v>7103</v>
      </c>
      <c r="C1160" s="66" t="s">
        <v>7108</v>
      </c>
      <c r="D1160" s="66">
        <v>2015</v>
      </c>
      <c r="E1160" s="66" t="s">
        <v>7126</v>
      </c>
      <c r="F1160" s="66">
        <v>38.665239110000002</v>
      </c>
      <c r="G1160" s="66">
        <v>3.06254838</v>
      </c>
      <c r="H1160" s="66">
        <v>604.08301949999998</v>
      </c>
      <c r="I1160" s="66">
        <v>0</v>
      </c>
      <c r="J1160" s="66">
        <v>906.12452929999995</v>
      </c>
      <c r="K1160" s="66">
        <v>1812.82459699999</v>
      </c>
      <c r="L1160" s="66">
        <v>68.065725920000006</v>
      </c>
      <c r="M1160" s="66">
        <v>2.1737367750000001</v>
      </c>
    </row>
    <row r="1161" spans="1:13" hidden="1">
      <c r="A1161" s="66" t="s">
        <v>7102</v>
      </c>
      <c r="B1161" s="66" t="s">
        <v>7103</v>
      </c>
      <c r="C1161" s="66" t="s">
        <v>7108</v>
      </c>
      <c r="D1161" s="66">
        <v>2020</v>
      </c>
      <c r="E1161" s="66" t="s">
        <v>7126</v>
      </c>
      <c r="F1161" s="66">
        <v>41.716319519999999</v>
      </c>
      <c r="G1161" s="66">
        <v>2.9529889059999999</v>
      </c>
      <c r="H1161" s="66">
        <v>651.75131050000005</v>
      </c>
      <c r="I1161" s="66">
        <v>0</v>
      </c>
      <c r="J1161" s="66">
        <v>977.62696579999999</v>
      </c>
      <c r="K1161" s="66">
        <v>1885.1887750000001</v>
      </c>
      <c r="L1161" s="66">
        <v>70.828559049999996</v>
      </c>
      <c r="M1161" s="66">
        <v>2.17866063</v>
      </c>
    </row>
    <row r="1162" spans="1:13" hidden="1">
      <c r="A1162" s="66" t="s">
        <v>7102</v>
      </c>
      <c r="B1162" s="66" t="s">
        <v>7103</v>
      </c>
      <c r="C1162" s="66" t="s">
        <v>7108</v>
      </c>
      <c r="D1162" s="66">
        <v>2025</v>
      </c>
      <c r="E1162" s="66" t="s">
        <v>7126</v>
      </c>
      <c r="F1162" s="66">
        <v>45.542214870000002</v>
      </c>
      <c r="G1162" s="66">
        <v>3.3152489369999998</v>
      </c>
      <c r="H1162" s="66">
        <v>711.52485569999999</v>
      </c>
      <c r="I1162" s="66">
        <v>0</v>
      </c>
      <c r="J1162" s="66">
        <v>1067.287284</v>
      </c>
      <c r="K1162" s="66">
        <v>1956.0799320000001</v>
      </c>
      <c r="L1162" s="66">
        <v>73.491816959999994</v>
      </c>
      <c r="M1162" s="66">
        <v>2.3469963840000001</v>
      </c>
    </row>
    <row r="1163" spans="1:13" hidden="1">
      <c r="A1163" s="66" t="s">
        <v>7102</v>
      </c>
      <c r="B1163" s="66" t="s">
        <v>7103</v>
      </c>
      <c r="C1163" s="66" t="s">
        <v>7108</v>
      </c>
      <c r="D1163" s="66">
        <v>2030</v>
      </c>
      <c r="E1163" s="66" t="s">
        <v>7126</v>
      </c>
      <c r="F1163" s="66">
        <v>47.454987889999998</v>
      </c>
      <c r="G1163" s="66">
        <v>2.957706221</v>
      </c>
      <c r="H1163" s="66">
        <v>741.40889960000004</v>
      </c>
      <c r="I1163" s="66">
        <v>0</v>
      </c>
      <c r="J1163" s="66">
        <v>1112.113349</v>
      </c>
      <c r="K1163" s="66">
        <v>1982.3262139999999</v>
      </c>
      <c r="L1163" s="66">
        <v>74.456863929999997</v>
      </c>
      <c r="M1163" s="66">
        <v>2.4774110629999999</v>
      </c>
    </row>
    <row r="1164" spans="1:13" hidden="1">
      <c r="A1164" s="66" t="s">
        <v>7102</v>
      </c>
      <c r="B1164" s="66" t="s">
        <v>7103</v>
      </c>
      <c r="C1164" s="66" t="s">
        <v>7108</v>
      </c>
      <c r="D1164" s="66">
        <v>2035</v>
      </c>
      <c r="E1164" s="66" t="s">
        <v>7126</v>
      </c>
      <c r="F1164" s="66">
        <v>50.46077408</v>
      </c>
      <c r="G1164" s="66">
        <v>3.146595778</v>
      </c>
      <c r="H1164" s="66">
        <v>788.36954009999999</v>
      </c>
      <c r="I1164" s="66">
        <v>0</v>
      </c>
      <c r="J1164" s="66">
        <v>1182.55431</v>
      </c>
      <c r="K1164" s="66">
        <v>2076.6005869999999</v>
      </c>
      <c r="L1164" s="66">
        <v>77.980896959999995</v>
      </c>
      <c r="M1164" s="66">
        <v>2.6666116149999999</v>
      </c>
    </row>
    <row r="1165" spans="1:13" hidden="1">
      <c r="A1165" s="66" t="s">
        <v>7102</v>
      </c>
      <c r="B1165" s="66" t="s">
        <v>7103</v>
      </c>
      <c r="C1165" s="66" t="s">
        <v>7108</v>
      </c>
      <c r="D1165" s="66">
        <v>2040</v>
      </c>
      <c r="E1165" s="66" t="s">
        <v>7126</v>
      </c>
      <c r="F1165" s="66">
        <v>52.601258170000001</v>
      </c>
      <c r="G1165" s="66">
        <v>3.0087845830000002</v>
      </c>
      <c r="H1165" s="66">
        <v>821.81120829999998</v>
      </c>
      <c r="I1165" s="66">
        <v>0</v>
      </c>
      <c r="J1165" s="66">
        <v>1232.7168119999999</v>
      </c>
      <c r="K1165" s="66">
        <v>2147.7729749999999</v>
      </c>
      <c r="L1165" s="66">
        <v>80.644671779999996</v>
      </c>
      <c r="M1165" s="66">
        <v>2.798873376</v>
      </c>
    </row>
    <row r="1166" spans="1:13" hidden="1">
      <c r="A1166" s="66" t="s">
        <v>7102</v>
      </c>
      <c r="B1166" s="66" t="s">
        <v>7103</v>
      </c>
      <c r="C1166" s="66" t="s">
        <v>7108</v>
      </c>
      <c r="D1166" s="66">
        <v>2045</v>
      </c>
      <c r="E1166" s="66" t="s">
        <v>7126</v>
      </c>
      <c r="F1166" s="66">
        <v>52.965595890000003</v>
      </c>
      <c r="G1166" s="66">
        <v>3.0247181889999899</v>
      </c>
      <c r="H1166" s="66">
        <v>827.5034071</v>
      </c>
      <c r="I1166" s="66">
        <v>0</v>
      </c>
      <c r="J1166" s="66">
        <v>1241.2551109999999</v>
      </c>
      <c r="K1166" s="66">
        <v>2153.8304880000001</v>
      </c>
      <c r="L1166" s="66">
        <v>80.867603599999995</v>
      </c>
      <c r="M1166" s="66">
        <v>2.828358358</v>
      </c>
    </row>
    <row r="1167" spans="1:13" hidden="1">
      <c r="A1167" s="66" t="s">
        <v>7102</v>
      </c>
      <c r="B1167" s="66" t="s">
        <v>7103</v>
      </c>
      <c r="C1167" s="66" t="s">
        <v>7108</v>
      </c>
      <c r="D1167" s="66">
        <v>2050</v>
      </c>
      <c r="E1167" s="66" t="s">
        <v>7126</v>
      </c>
      <c r="F1167" s="66">
        <v>52.009209380000001</v>
      </c>
      <c r="G1167" s="66">
        <v>2.6728637200000001</v>
      </c>
      <c r="H1167" s="66">
        <v>812.56138520000002</v>
      </c>
      <c r="I1167" s="66">
        <v>0</v>
      </c>
      <c r="J1167" s="66">
        <v>1218.8420779999999</v>
      </c>
      <c r="K1167" s="66">
        <v>2110.4579399999998</v>
      </c>
      <c r="L1167" s="66">
        <v>79.236851709999996</v>
      </c>
      <c r="M1167" s="66">
        <v>2.7824425609999999</v>
      </c>
    </row>
    <row r="1168" spans="1:13" hidden="1">
      <c r="A1168" s="66" t="s">
        <v>7102</v>
      </c>
      <c r="B1168" s="66" t="s">
        <v>7103</v>
      </c>
      <c r="C1168" s="66" t="s">
        <v>7109</v>
      </c>
      <c r="D1168" s="66">
        <v>2000</v>
      </c>
      <c r="E1168" s="66" t="s">
        <v>7126</v>
      </c>
      <c r="F1168" s="66">
        <v>15.34</v>
      </c>
      <c r="G1168" s="66">
        <v>1.35</v>
      </c>
      <c r="H1168" s="66">
        <v>284</v>
      </c>
      <c r="I1168" s="66">
        <v>0</v>
      </c>
      <c r="J1168" s="66">
        <v>352</v>
      </c>
      <c r="K1168" s="66">
        <v>1147.4743429999901</v>
      </c>
      <c r="L1168" s="66">
        <v>82.631955809999994</v>
      </c>
      <c r="M1168" s="66">
        <v>0.71668552900000004</v>
      </c>
    </row>
    <row r="1169" spans="1:13" hidden="1">
      <c r="A1169" s="66" t="s">
        <v>7102</v>
      </c>
      <c r="B1169" s="66" t="s">
        <v>7103</v>
      </c>
      <c r="C1169" s="66" t="s">
        <v>7109</v>
      </c>
      <c r="D1169" s="66">
        <v>2005</v>
      </c>
      <c r="E1169" s="66" t="s">
        <v>7126</v>
      </c>
      <c r="F1169" s="66">
        <v>16.23</v>
      </c>
      <c r="G1169" s="66">
        <v>1.345</v>
      </c>
      <c r="H1169" s="66">
        <v>296</v>
      </c>
      <c r="I1169" s="66">
        <v>0</v>
      </c>
      <c r="J1169" s="66">
        <v>364</v>
      </c>
      <c r="K1169" s="66">
        <v>1124.42803</v>
      </c>
      <c r="L1169" s="66">
        <v>80.602653720000006</v>
      </c>
      <c r="M1169" s="66">
        <v>0.47356028299999903</v>
      </c>
    </row>
    <row r="1170" spans="1:13" hidden="1">
      <c r="A1170" s="66" t="s">
        <v>7102</v>
      </c>
      <c r="B1170" s="66" t="s">
        <v>7103</v>
      </c>
      <c r="C1170" s="66" t="s">
        <v>7109</v>
      </c>
      <c r="D1170" s="66">
        <v>2010</v>
      </c>
      <c r="E1170" s="66" t="s">
        <v>7126</v>
      </c>
      <c r="F1170" s="66">
        <v>17.7</v>
      </c>
      <c r="G1170" s="66">
        <v>1.395266619</v>
      </c>
      <c r="H1170" s="66">
        <v>332</v>
      </c>
      <c r="I1170" s="66">
        <v>0</v>
      </c>
      <c r="J1170" s="66">
        <v>405</v>
      </c>
      <c r="K1170" s="66">
        <v>1163.071095</v>
      </c>
      <c r="L1170" s="66">
        <v>80.070548209999998</v>
      </c>
      <c r="M1170" s="66">
        <v>0.45100301199999998</v>
      </c>
    </row>
    <row r="1171" spans="1:13" hidden="1">
      <c r="A1171" s="66" t="s">
        <v>7102</v>
      </c>
      <c r="B1171" s="66" t="s">
        <v>7103</v>
      </c>
      <c r="C1171" s="66" t="s">
        <v>7109</v>
      </c>
      <c r="D1171" s="66">
        <v>2015</v>
      </c>
      <c r="E1171" s="66" t="s">
        <v>7126</v>
      </c>
      <c r="F1171" s="66">
        <v>18.649999999999999</v>
      </c>
      <c r="G1171" s="66">
        <v>1.4409497849999999</v>
      </c>
      <c r="H1171" s="66">
        <v>352</v>
      </c>
      <c r="I1171" s="66">
        <v>0</v>
      </c>
      <c r="J1171" s="66">
        <v>425</v>
      </c>
      <c r="K1171" s="66">
        <v>1118.5435629999999</v>
      </c>
      <c r="L1171" s="66">
        <v>77.08037084</v>
      </c>
      <c r="M1171" s="66">
        <v>0.43002303399999903</v>
      </c>
    </row>
    <row r="1172" spans="1:13" hidden="1">
      <c r="A1172" s="66" t="s">
        <v>7102</v>
      </c>
      <c r="B1172" s="66" t="s">
        <v>7103</v>
      </c>
      <c r="C1172" s="66" t="s">
        <v>7109</v>
      </c>
      <c r="D1172" s="66">
        <v>2020</v>
      </c>
      <c r="E1172" s="66" t="s">
        <v>7126</v>
      </c>
      <c r="F1172" s="66">
        <v>19.12684659</v>
      </c>
      <c r="G1172" s="66">
        <v>1.429257223</v>
      </c>
      <c r="H1172" s="66">
        <v>361</v>
      </c>
      <c r="I1172" s="66">
        <v>0</v>
      </c>
      <c r="J1172" s="66">
        <v>436</v>
      </c>
      <c r="K1172" s="66">
        <v>1032.667015</v>
      </c>
      <c r="L1172" s="66">
        <v>71.180639130000003</v>
      </c>
      <c r="M1172" s="66">
        <v>0.41085052299999902</v>
      </c>
    </row>
    <row r="1173" spans="1:13" hidden="1">
      <c r="A1173" s="66" t="s">
        <v>7102</v>
      </c>
      <c r="B1173" s="66" t="s">
        <v>7103</v>
      </c>
      <c r="C1173" s="66" t="s">
        <v>7109</v>
      </c>
      <c r="D1173" s="66">
        <v>2025</v>
      </c>
      <c r="E1173" s="66" t="s">
        <v>7126</v>
      </c>
      <c r="F1173" s="66">
        <v>19.868607950000001</v>
      </c>
      <c r="G1173" s="66">
        <v>1.5268950480000001</v>
      </c>
      <c r="H1173" s="66">
        <v>375</v>
      </c>
      <c r="I1173" s="66">
        <v>0</v>
      </c>
      <c r="J1173" s="66">
        <v>454</v>
      </c>
      <c r="K1173" s="66">
        <v>926.53918209999995</v>
      </c>
      <c r="L1173" s="66">
        <v>63.846173409999999</v>
      </c>
      <c r="M1173" s="66">
        <v>0.41711146100000002</v>
      </c>
    </row>
    <row r="1174" spans="1:13" hidden="1">
      <c r="A1174" s="66" t="s">
        <v>7102</v>
      </c>
      <c r="B1174" s="66" t="s">
        <v>7103</v>
      </c>
      <c r="C1174" s="66" t="s">
        <v>7109</v>
      </c>
      <c r="D1174" s="66">
        <v>2030</v>
      </c>
      <c r="E1174" s="66" t="s">
        <v>7126</v>
      </c>
      <c r="F1174" s="66">
        <v>20.504403409999998</v>
      </c>
      <c r="G1174" s="66">
        <v>1.528873975</v>
      </c>
      <c r="H1174" s="66">
        <v>387</v>
      </c>
      <c r="I1174" s="66">
        <v>0</v>
      </c>
      <c r="J1174" s="66">
        <v>468</v>
      </c>
      <c r="K1174" s="66">
        <v>833.76261009999996</v>
      </c>
      <c r="L1174" s="66">
        <v>57.420311640000001</v>
      </c>
      <c r="M1174" s="66">
        <v>0.428570228</v>
      </c>
    </row>
    <row r="1175" spans="1:13" hidden="1">
      <c r="A1175" s="66" t="s">
        <v>7102</v>
      </c>
      <c r="B1175" s="66" t="s">
        <v>7103</v>
      </c>
      <c r="C1175" s="66" t="s">
        <v>7109</v>
      </c>
      <c r="D1175" s="66">
        <v>2035</v>
      </c>
      <c r="E1175" s="66" t="s">
        <v>7126</v>
      </c>
      <c r="F1175" s="66">
        <v>21.299147730000001</v>
      </c>
      <c r="G1175" s="66">
        <v>1.5932212139999999</v>
      </c>
      <c r="H1175" s="66">
        <v>402</v>
      </c>
      <c r="I1175" s="66">
        <v>0</v>
      </c>
      <c r="J1175" s="66">
        <v>486</v>
      </c>
      <c r="K1175" s="66">
        <v>807.70511610000005</v>
      </c>
      <c r="L1175" s="66">
        <v>55.602742640000002</v>
      </c>
      <c r="M1175" s="66">
        <v>0.44487605799999902</v>
      </c>
    </row>
    <row r="1176" spans="1:13" hidden="1">
      <c r="A1176" s="66" t="s">
        <v>7102</v>
      </c>
      <c r="B1176" s="66" t="s">
        <v>7103</v>
      </c>
      <c r="C1176" s="66" t="s">
        <v>7109</v>
      </c>
      <c r="D1176" s="66">
        <v>2040</v>
      </c>
      <c r="E1176" s="66" t="s">
        <v>7126</v>
      </c>
      <c r="F1176" s="66">
        <v>21.828977269999999</v>
      </c>
      <c r="G1176" s="66">
        <v>1.607093723</v>
      </c>
      <c r="H1176" s="66">
        <v>412</v>
      </c>
      <c r="I1176" s="66">
        <v>0</v>
      </c>
      <c r="J1176" s="66">
        <v>498</v>
      </c>
      <c r="K1176" s="66">
        <v>800.41749879999998</v>
      </c>
      <c r="L1176" s="66">
        <v>55.090310529999996</v>
      </c>
      <c r="M1176" s="66">
        <v>0.45590130200000001</v>
      </c>
    </row>
    <row r="1177" spans="1:13" hidden="1">
      <c r="A1177" s="66" t="s">
        <v>7102</v>
      </c>
      <c r="B1177" s="66" t="s">
        <v>7103</v>
      </c>
      <c r="C1177" s="66" t="s">
        <v>7109</v>
      </c>
      <c r="D1177" s="66">
        <v>2045</v>
      </c>
      <c r="E1177" s="66" t="s">
        <v>7126</v>
      </c>
      <c r="F1177" s="66">
        <v>22.199857949999998</v>
      </c>
      <c r="G1177" s="66">
        <v>1.618137114</v>
      </c>
      <c r="H1177" s="66">
        <v>419</v>
      </c>
      <c r="I1177" s="66">
        <v>0</v>
      </c>
      <c r="J1177" s="66">
        <v>507</v>
      </c>
      <c r="K1177" s="66">
        <v>801.26856439999995</v>
      </c>
      <c r="L1177" s="66">
        <v>55.143922449999998</v>
      </c>
      <c r="M1177" s="66">
        <v>0.463637727</v>
      </c>
    </row>
    <row r="1178" spans="1:13" hidden="1">
      <c r="A1178" s="66" t="s">
        <v>7102</v>
      </c>
      <c r="B1178" s="66" t="s">
        <v>7103</v>
      </c>
      <c r="C1178" s="66" t="s">
        <v>7109</v>
      </c>
      <c r="D1178" s="66">
        <v>2050</v>
      </c>
      <c r="E1178" s="66" t="s">
        <v>7126</v>
      </c>
      <c r="F1178" s="66">
        <v>22.623721589999999</v>
      </c>
      <c r="G1178" s="66">
        <v>1.65520365</v>
      </c>
      <c r="H1178" s="66">
        <v>427</v>
      </c>
      <c r="I1178" s="66">
        <v>0</v>
      </c>
      <c r="J1178" s="66">
        <v>516</v>
      </c>
      <c r="K1178" s="66">
        <v>810.61831759999995</v>
      </c>
      <c r="L1178" s="66">
        <v>55.785060780000002</v>
      </c>
      <c r="M1178" s="66">
        <v>0.47248584599999999</v>
      </c>
    </row>
    <row r="1179" spans="1:13" hidden="1">
      <c r="A1179" s="66" t="s">
        <v>7102</v>
      </c>
      <c r="B1179" s="66" t="s">
        <v>7103</v>
      </c>
      <c r="C1179" s="66" t="s">
        <v>7110</v>
      </c>
      <c r="D1179" s="66">
        <v>2000</v>
      </c>
      <c r="E1179" s="66" t="s">
        <v>7126</v>
      </c>
      <c r="F1179" s="66">
        <v>8.5</v>
      </c>
      <c r="G1179" s="66">
        <v>1.27</v>
      </c>
      <c r="H1179" s="66">
        <v>209.4443895</v>
      </c>
      <c r="I1179" s="66">
        <v>0</v>
      </c>
      <c r="J1179" s="66">
        <v>396.26969780000002</v>
      </c>
      <c r="K1179" s="66">
        <v>829.89693879999902</v>
      </c>
      <c r="L1179" s="66">
        <v>60.058314019999997</v>
      </c>
      <c r="M1179" s="66">
        <v>1.0344098450000001</v>
      </c>
    </row>
    <row r="1180" spans="1:13" hidden="1">
      <c r="A1180" s="66" t="s">
        <v>7102</v>
      </c>
      <c r="B1180" s="66" t="s">
        <v>7103</v>
      </c>
      <c r="C1180" s="66" t="s">
        <v>7110</v>
      </c>
      <c r="D1180" s="66">
        <v>2005</v>
      </c>
      <c r="E1180" s="66" t="s">
        <v>7126</v>
      </c>
      <c r="F1180" s="66">
        <v>19.2</v>
      </c>
      <c r="G1180" s="66">
        <v>7.43</v>
      </c>
      <c r="H1180" s="66">
        <v>553.79873099999998</v>
      </c>
      <c r="I1180" s="66">
        <v>0</v>
      </c>
      <c r="J1180" s="66">
        <v>1026.8338209999999</v>
      </c>
      <c r="K1180" s="66">
        <v>2023.9115999999999</v>
      </c>
      <c r="L1180" s="66">
        <v>146.18410950000001</v>
      </c>
      <c r="M1180" s="66">
        <v>1.8497723580000001</v>
      </c>
    </row>
    <row r="1181" spans="1:13" hidden="1">
      <c r="A1181" s="66" t="s">
        <v>7102</v>
      </c>
      <c r="B1181" s="66" t="s">
        <v>7103</v>
      </c>
      <c r="C1181" s="66" t="s">
        <v>7110</v>
      </c>
      <c r="D1181" s="66">
        <v>2010</v>
      </c>
      <c r="E1181" s="66" t="s">
        <v>7126</v>
      </c>
      <c r="F1181" s="66">
        <v>58.6</v>
      </c>
      <c r="G1181" s="66">
        <v>14.37579324</v>
      </c>
      <c r="H1181" s="66">
        <v>1044.6686869999901</v>
      </c>
      <c r="I1181" s="66">
        <v>0</v>
      </c>
      <c r="J1181" s="66">
        <v>1936.9873539999901</v>
      </c>
      <c r="K1181" s="66">
        <v>3511.1272979999999</v>
      </c>
      <c r="L1181" s="66">
        <v>248.90457039999899</v>
      </c>
      <c r="M1181" s="66">
        <v>2.8920885239999898</v>
      </c>
    </row>
    <row r="1182" spans="1:13" hidden="1">
      <c r="A1182" s="66" t="s">
        <v>7102</v>
      </c>
      <c r="B1182" s="66" t="s">
        <v>7103</v>
      </c>
      <c r="C1182" s="66" t="s">
        <v>7110</v>
      </c>
      <c r="D1182" s="66">
        <v>2015</v>
      </c>
      <c r="E1182" s="66" t="s">
        <v>7126</v>
      </c>
      <c r="F1182" s="66">
        <v>145.3490649</v>
      </c>
      <c r="G1182" s="66">
        <v>20.515559329999999</v>
      </c>
      <c r="H1182" s="66">
        <v>2385.4688529999999</v>
      </c>
      <c r="I1182" s="66">
        <v>0</v>
      </c>
      <c r="J1182" s="66">
        <v>4423.0511180000003</v>
      </c>
      <c r="K1182" s="66">
        <v>7397.5146099999902</v>
      </c>
      <c r="L1182" s="66">
        <v>518.42710920000002</v>
      </c>
      <c r="M1182" s="66">
        <v>4.1393706300000002</v>
      </c>
    </row>
    <row r="1183" spans="1:13" hidden="1">
      <c r="A1183" s="66" t="s">
        <v>7102</v>
      </c>
      <c r="B1183" s="66" t="s">
        <v>7103</v>
      </c>
      <c r="C1183" s="66" t="s">
        <v>7110</v>
      </c>
      <c r="D1183" s="66">
        <v>2020</v>
      </c>
      <c r="E1183" s="66" t="s">
        <v>7126</v>
      </c>
      <c r="F1183" s="66">
        <v>210.61527949999899</v>
      </c>
      <c r="G1183" s="66">
        <v>25.45475296</v>
      </c>
      <c r="H1183" s="66">
        <v>3456.6179670000001</v>
      </c>
      <c r="I1183" s="66">
        <v>0</v>
      </c>
      <c r="J1183" s="66">
        <v>6409.1375340000004</v>
      </c>
      <c r="K1183" s="66">
        <v>9280.3892500000002</v>
      </c>
      <c r="L1183" s="66">
        <v>641.91401949999999</v>
      </c>
      <c r="M1183" s="66">
        <v>4.51598743</v>
      </c>
    </row>
    <row r="1184" spans="1:13" hidden="1">
      <c r="A1184" s="66" t="s">
        <v>7102</v>
      </c>
      <c r="B1184" s="66" t="s">
        <v>7103</v>
      </c>
      <c r="C1184" s="66" t="s">
        <v>7110</v>
      </c>
      <c r="D1184" s="66">
        <v>2025</v>
      </c>
      <c r="E1184" s="66" t="s">
        <v>7126</v>
      </c>
      <c r="F1184" s="66">
        <v>262.7587059</v>
      </c>
      <c r="G1184" s="66">
        <v>30.052999580000002</v>
      </c>
      <c r="H1184" s="66">
        <v>4312.3958810000004</v>
      </c>
      <c r="I1184" s="66">
        <v>0</v>
      </c>
      <c r="J1184" s="66">
        <v>7995.8903680000003</v>
      </c>
      <c r="K1184" s="66">
        <v>9860.9108489999999</v>
      </c>
      <c r="L1184" s="66">
        <v>683.40764539999998</v>
      </c>
      <c r="M1184" s="66">
        <v>4.9184942070000002</v>
      </c>
    </row>
    <row r="1185" spans="1:13" hidden="1">
      <c r="A1185" s="66" t="s">
        <v>7102</v>
      </c>
      <c r="B1185" s="66" t="s">
        <v>7103</v>
      </c>
      <c r="C1185" s="66" t="s">
        <v>7110</v>
      </c>
      <c r="D1185" s="66">
        <v>2030</v>
      </c>
      <c r="E1185" s="66" t="s">
        <v>7126</v>
      </c>
      <c r="F1185" s="66">
        <v>326.2587499</v>
      </c>
      <c r="G1185" s="66">
        <v>35.262187150000003</v>
      </c>
      <c r="H1185" s="66">
        <v>5354.5586039999998</v>
      </c>
      <c r="I1185" s="66">
        <v>0</v>
      </c>
      <c r="J1185" s="66">
        <v>9928.2312540000003</v>
      </c>
      <c r="K1185" s="66">
        <v>11264.01944</v>
      </c>
      <c r="L1185" s="66">
        <v>781.407471899999</v>
      </c>
      <c r="M1185" s="66">
        <v>5.8174295760000003</v>
      </c>
    </row>
    <row r="1186" spans="1:13" hidden="1">
      <c r="A1186" s="66" t="s">
        <v>7102</v>
      </c>
      <c r="B1186" s="66" t="s">
        <v>7103</v>
      </c>
      <c r="C1186" s="66" t="s">
        <v>7110</v>
      </c>
      <c r="D1186" s="66">
        <v>2035</v>
      </c>
      <c r="E1186" s="66" t="s">
        <v>7126</v>
      </c>
      <c r="F1186" s="66">
        <v>382.32193469999999</v>
      </c>
      <c r="G1186" s="66">
        <v>38.613299799999901</v>
      </c>
      <c r="H1186" s="66">
        <v>6274.6675930000001</v>
      </c>
      <c r="I1186" s="66">
        <v>0</v>
      </c>
      <c r="J1186" s="66">
        <v>11634.26447</v>
      </c>
      <c r="K1186" s="66">
        <v>12670.609129999901</v>
      </c>
      <c r="L1186" s="66">
        <v>880.14286770000001</v>
      </c>
      <c r="M1186" s="66">
        <v>6.7518063629999903</v>
      </c>
    </row>
    <row r="1187" spans="1:13" hidden="1">
      <c r="A1187" s="66" t="s">
        <v>7102</v>
      </c>
      <c r="B1187" s="66" t="s">
        <v>7103</v>
      </c>
      <c r="C1187" s="66" t="s">
        <v>7110</v>
      </c>
      <c r="D1187" s="66">
        <v>2040</v>
      </c>
      <c r="E1187" s="66" t="s">
        <v>7126</v>
      </c>
      <c r="F1187" s="66">
        <v>444.32669540000001</v>
      </c>
      <c r="G1187" s="66">
        <v>43.96764606</v>
      </c>
      <c r="H1187" s="66">
        <v>7292.2897249999996</v>
      </c>
      <c r="I1187" s="66">
        <v>0</v>
      </c>
      <c r="J1187" s="66">
        <v>13521.103069999999</v>
      </c>
      <c r="K1187" s="66">
        <v>14450.45219</v>
      </c>
      <c r="L1187" s="66">
        <v>1005.53377899999</v>
      </c>
      <c r="M1187" s="66">
        <v>7.8375905149999996</v>
      </c>
    </row>
    <row r="1188" spans="1:13" hidden="1">
      <c r="A1188" s="66" t="s">
        <v>7102</v>
      </c>
      <c r="B1188" s="66" t="s">
        <v>7103</v>
      </c>
      <c r="C1188" s="66" t="s">
        <v>7110</v>
      </c>
      <c r="D1188" s="66">
        <v>2045</v>
      </c>
      <c r="E1188" s="66" t="s">
        <v>7126</v>
      </c>
      <c r="F1188" s="66">
        <v>507.29039549999999</v>
      </c>
      <c r="G1188" s="66">
        <v>46.467747260000003</v>
      </c>
      <c r="H1188" s="66">
        <v>8325.6499719999993</v>
      </c>
      <c r="I1188" s="66">
        <v>0</v>
      </c>
      <c r="J1188" s="66">
        <v>15437.122719999999</v>
      </c>
      <c r="K1188" s="66">
        <v>16357.32273</v>
      </c>
      <c r="L1188" s="66">
        <v>1139.9940819999999</v>
      </c>
      <c r="M1188" s="66">
        <v>8.9438020510000005</v>
      </c>
    </row>
    <row r="1189" spans="1:13" hidden="1">
      <c r="A1189" s="66" t="s">
        <v>7102</v>
      </c>
      <c r="B1189" s="66" t="s">
        <v>7103</v>
      </c>
      <c r="C1189" s="66" t="s">
        <v>7110</v>
      </c>
      <c r="D1189" s="66">
        <v>2050</v>
      </c>
      <c r="E1189" s="66" t="s">
        <v>7126</v>
      </c>
      <c r="F1189" s="66">
        <v>563.26989979999996</v>
      </c>
      <c r="G1189" s="66">
        <v>52.411341999999998</v>
      </c>
      <c r="H1189" s="66">
        <v>9244.3855949999997</v>
      </c>
      <c r="I1189" s="66">
        <v>0</v>
      </c>
      <c r="J1189" s="66">
        <v>17140.609479999999</v>
      </c>
      <c r="K1189" s="66">
        <v>18092.16372</v>
      </c>
      <c r="L1189" s="66">
        <v>1261.9995279999901</v>
      </c>
      <c r="M1189" s="66">
        <v>9.9285345409999994</v>
      </c>
    </row>
    <row r="1190" spans="1:13" hidden="1">
      <c r="A1190" s="66" t="s">
        <v>7102</v>
      </c>
      <c r="B1190" s="66" t="s">
        <v>7103</v>
      </c>
      <c r="C1190" s="66" t="s">
        <v>7111</v>
      </c>
      <c r="D1190" s="66">
        <v>2000</v>
      </c>
      <c r="E1190" s="66" t="s">
        <v>7126</v>
      </c>
      <c r="F1190" s="66">
        <v>226.2</v>
      </c>
      <c r="G1190" s="66">
        <v>17.14</v>
      </c>
      <c r="H1190" s="66">
        <v>2496.969697</v>
      </c>
      <c r="I1190" s="66">
        <v>0</v>
      </c>
      <c r="J1190" s="66">
        <v>3531</v>
      </c>
      <c r="K1190" s="66">
        <v>7148.7066290000002</v>
      </c>
      <c r="L1190" s="66">
        <v>519.27811009999903</v>
      </c>
      <c r="M1190" s="66">
        <v>63.095729910000003</v>
      </c>
    </row>
    <row r="1191" spans="1:13" hidden="1">
      <c r="A1191" s="66" t="s">
        <v>7102</v>
      </c>
      <c r="B1191" s="66" t="s">
        <v>7103</v>
      </c>
      <c r="C1191" s="66" t="s">
        <v>7111</v>
      </c>
      <c r="D1191" s="66">
        <v>2005</v>
      </c>
      <c r="E1191" s="66" t="s">
        <v>7126</v>
      </c>
      <c r="F1191" s="66">
        <v>241.7</v>
      </c>
      <c r="G1191" s="66">
        <v>15.91</v>
      </c>
      <c r="H1191" s="66">
        <v>2684.693878</v>
      </c>
      <c r="I1191" s="66">
        <v>0</v>
      </c>
      <c r="J1191" s="66">
        <v>3585</v>
      </c>
      <c r="K1191" s="66">
        <v>7274.6985409999998</v>
      </c>
      <c r="L1191" s="66">
        <v>528.84658449999995</v>
      </c>
      <c r="M1191" s="66">
        <v>42.901740410000002</v>
      </c>
    </row>
    <row r="1192" spans="1:13" hidden="1">
      <c r="A1192" s="66" t="s">
        <v>7102</v>
      </c>
      <c r="B1192" s="66" t="s">
        <v>7103</v>
      </c>
      <c r="C1192" s="66" t="s">
        <v>7111</v>
      </c>
      <c r="D1192" s="66">
        <v>2010</v>
      </c>
      <c r="E1192" s="66" t="s">
        <v>7126</v>
      </c>
      <c r="F1192" s="66">
        <v>250.7</v>
      </c>
      <c r="G1192" s="66">
        <v>14.567754649999999</v>
      </c>
      <c r="H1192" s="66">
        <v>2831.578947</v>
      </c>
      <c r="I1192" s="66">
        <v>0</v>
      </c>
      <c r="J1192" s="66">
        <v>3623</v>
      </c>
      <c r="K1192" s="66">
        <v>7232.1174519999904</v>
      </c>
      <c r="L1192" s="66">
        <v>518.34710740000003</v>
      </c>
      <c r="M1192" s="66">
        <v>49.514007720000002</v>
      </c>
    </row>
    <row r="1193" spans="1:13" hidden="1">
      <c r="A1193" s="66" t="s">
        <v>7102</v>
      </c>
      <c r="B1193" s="66" t="s">
        <v>7103</v>
      </c>
      <c r="C1193" s="66" t="s">
        <v>7111</v>
      </c>
      <c r="D1193" s="66">
        <v>2015</v>
      </c>
      <c r="E1193" s="66" t="s">
        <v>7126</v>
      </c>
      <c r="F1193" s="66">
        <v>242.9</v>
      </c>
      <c r="G1193" s="66">
        <v>14.22405582</v>
      </c>
      <c r="H1193" s="66">
        <v>2849.4623660000002</v>
      </c>
      <c r="I1193" s="66">
        <v>0</v>
      </c>
      <c r="J1193" s="66">
        <v>3572</v>
      </c>
      <c r="K1193" s="66">
        <v>7030.5392970000003</v>
      </c>
      <c r="L1193" s="66">
        <v>503.01576360000001</v>
      </c>
      <c r="M1193" s="66">
        <v>29.81992129</v>
      </c>
    </row>
    <row r="1194" spans="1:13" hidden="1">
      <c r="A1194" s="66" t="s">
        <v>7102</v>
      </c>
      <c r="B1194" s="66" t="s">
        <v>7103</v>
      </c>
      <c r="C1194" s="66" t="s">
        <v>7111</v>
      </c>
      <c r="D1194" s="66">
        <v>2020</v>
      </c>
      <c r="E1194" s="66" t="s">
        <v>7126</v>
      </c>
      <c r="F1194" s="66">
        <v>243.60645559999901</v>
      </c>
      <c r="G1194" s="66">
        <v>14.37879467</v>
      </c>
      <c r="H1194" s="66">
        <v>2857.7498030000002</v>
      </c>
      <c r="I1194" s="66">
        <v>0</v>
      </c>
      <c r="J1194" s="66">
        <v>3753.8148000000001</v>
      </c>
      <c r="K1194" s="66">
        <v>6517.1600200000003</v>
      </c>
      <c r="L1194" s="66">
        <v>458.08907919999899</v>
      </c>
      <c r="M1194" s="66">
        <v>15.66772886</v>
      </c>
    </row>
    <row r="1195" spans="1:13" hidden="1">
      <c r="A1195" s="66" t="s">
        <v>7102</v>
      </c>
      <c r="B1195" s="66" t="s">
        <v>7103</v>
      </c>
      <c r="C1195" s="66" t="s">
        <v>7111</v>
      </c>
      <c r="D1195" s="66">
        <v>2025</v>
      </c>
      <c r="E1195" s="66" t="s">
        <v>7126</v>
      </c>
      <c r="F1195" s="66">
        <v>255.79059319999999</v>
      </c>
      <c r="G1195" s="66">
        <v>14.97239366</v>
      </c>
      <c r="H1195" s="66">
        <v>3000.682045</v>
      </c>
      <c r="I1195" s="66">
        <v>0</v>
      </c>
      <c r="J1195" s="66">
        <v>3898.1235999999999</v>
      </c>
      <c r="K1195" s="66">
        <v>6088.9028070000004</v>
      </c>
      <c r="L1195" s="66">
        <v>426.74738449999899</v>
      </c>
      <c r="M1195" s="66">
        <v>8.8695242759999999</v>
      </c>
    </row>
    <row r="1196" spans="1:13" hidden="1">
      <c r="A1196" s="66" t="s">
        <v>7102</v>
      </c>
      <c r="B1196" s="66" t="s">
        <v>7103</v>
      </c>
      <c r="C1196" s="66" t="s">
        <v>7111</v>
      </c>
      <c r="D1196" s="66">
        <v>2030</v>
      </c>
      <c r="E1196" s="66" t="s">
        <v>7126</v>
      </c>
      <c r="F1196" s="66">
        <v>266.27970290000002</v>
      </c>
      <c r="G1196" s="66">
        <v>15.55180578</v>
      </c>
      <c r="H1196" s="66">
        <v>3123.7298969999902</v>
      </c>
      <c r="I1196" s="66">
        <v>0</v>
      </c>
      <c r="J1196" s="66">
        <v>4054.5772000000002</v>
      </c>
      <c r="K1196" s="66">
        <v>5828.8952859999999</v>
      </c>
      <c r="L1196" s="66">
        <v>407.1447321</v>
      </c>
      <c r="M1196" s="66">
        <v>5.9995109229999999</v>
      </c>
    </row>
    <row r="1197" spans="1:13" hidden="1">
      <c r="A1197" s="66" t="s">
        <v>7102</v>
      </c>
      <c r="B1197" s="66" t="s">
        <v>7103</v>
      </c>
      <c r="C1197" s="66" t="s">
        <v>7111</v>
      </c>
      <c r="D1197" s="66">
        <v>2035</v>
      </c>
      <c r="E1197" s="66" t="s">
        <v>7126</v>
      </c>
      <c r="F1197" s="66">
        <v>274.2908238</v>
      </c>
      <c r="G1197" s="66">
        <v>16.299023070000001</v>
      </c>
      <c r="H1197" s="66">
        <v>3217.7084380000001</v>
      </c>
      <c r="I1197" s="66">
        <v>0</v>
      </c>
      <c r="J1197" s="66">
        <v>4177.4539999999997</v>
      </c>
      <c r="K1197" s="66">
        <v>5731.1343369999904</v>
      </c>
      <c r="L1197" s="66">
        <v>399.40222249999999</v>
      </c>
      <c r="M1197" s="66">
        <v>5.077041779</v>
      </c>
    </row>
    <row r="1198" spans="1:13" hidden="1">
      <c r="A1198" s="66" t="s">
        <v>7102</v>
      </c>
      <c r="B1198" s="66" t="s">
        <v>7103</v>
      </c>
      <c r="C1198" s="66" t="s">
        <v>7111</v>
      </c>
      <c r="D1198" s="66">
        <v>2040</v>
      </c>
      <c r="E1198" s="66" t="s">
        <v>7126</v>
      </c>
      <c r="F1198" s="66">
        <v>281.60871939999998</v>
      </c>
      <c r="G1198" s="66">
        <v>16.53220657</v>
      </c>
      <c r="H1198" s="66">
        <v>3303.5547449999999</v>
      </c>
      <c r="I1198" s="66">
        <v>0</v>
      </c>
      <c r="J1198" s="66">
        <v>4287.4715999999999</v>
      </c>
      <c r="K1198" s="66">
        <v>5740.7221869999903</v>
      </c>
      <c r="L1198" s="66">
        <v>399.6529051</v>
      </c>
      <c r="M1198" s="66">
        <v>4.8500205339999898</v>
      </c>
    </row>
    <row r="1199" spans="1:13" hidden="1">
      <c r="A1199" s="66" t="s">
        <v>7102</v>
      </c>
      <c r="B1199" s="66" t="s">
        <v>7103</v>
      </c>
      <c r="C1199" s="66" t="s">
        <v>7111</v>
      </c>
      <c r="D1199" s="66">
        <v>2045</v>
      </c>
      <c r="E1199" s="66" t="s">
        <v>7126</v>
      </c>
      <c r="F1199" s="66">
        <v>288.764354499999</v>
      </c>
      <c r="G1199" s="66">
        <v>16.693595739999999</v>
      </c>
      <c r="H1199" s="66">
        <v>3387.497574</v>
      </c>
      <c r="I1199" s="66">
        <v>0</v>
      </c>
      <c r="J1199" s="66">
        <v>4397.1319999999996</v>
      </c>
      <c r="K1199" s="66">
        <v>5811.6877709999999</v>
      </c>
      <c r="L1199" s="66">
        <v>404.40816919999997</v>
      </c>
      <c r="M1199" s="66">
        <v>4.8617801549999999</v>
      </c>
    </row>
    <row r="1200" spans="1:13" hidden="1">
      <c r="A1200" s="66" t="s">
        <v>7102</v>
      </c>
      <c r="B1200" s="66" t="s">
        <v>7103</v>
      </c>
      <c r="C1200" s="66" t="s">
        <v>7111</v>
      </c>
      <c r="D1200" s="66">
        <v>2050</v>
      </c>
      <c r="E1200" s="66" t="s">
        <v>7126</v>
      </c>
      <c r="F1200" s="66">
        <v>294.58954460000001</v>
      </c>
      <c r="G1200" s="66">
        <v>16.944768920000001</v>
      </c>
      <c r="H1200" s="66">
        <v>3455.832938</v>
      </c>
      <c r="I1200" s="66">
        <v>0</v>
      </c>
      <c r="J1200" s="66">
        <v>4485.0032000000001</v>
      </c>
      <c r="K1200" s="66">
        <v>5890.3101889999998</v>
      </c>
      <c r="L1200" s="66">
        <v>409.78635509999998</v>
      </c>
      <c r="M1200" s="66">
        <v>4.9340919999999997</v>
      </c>
    </row>
    <row r="1201" spans="1:13" hidden="1">
      <c r="A1201" s="66" t="s">
        <v>7102</v>
      </c>
      <c r="B1201" s="66" t="s">
        <v>7103</v>
      </c>
      <c r="C1201" s="66" t="s">
        <v>7112</v>
      </c>
      <c r="D1201" s="66">
        <v>2000</v>
      </c>
      <c r="E1201" s="66" t="s">
        <v>7126</v>
      </c>
      <c r="F1201" s="66">
        <v>683.26123429999996</v>
      </c>
      <c r="G1201" s="66">
        <v>51.931643999999999</v>
      </c>
      <c r="H1201" s="66">
        <v>9351.9111420000008</v>
      </c>
      <c r="I1201" s="66">
        <v>0</v>
      </c>
      <c r="J1201" s="66">
        <v>13734.05378</v>
      </c>
      <c r="K1201" s="66">
        <v>35829.851819999902</v>
      </c>
      <c r="L1201" s="66">
        <v>2556.2801559999998</v>
      </c>
      <c r="M1201" s="66">
        <v>119.376290099999</v>
      </c>
    </row>
    <row r="1202" spans="1:13" hidden="1">
      <c r="A1202" s="66" t="s">
        <v>7102</v>
      </c>
      <c r="B1202" s="66" t="s">
        <v>7103</v>
      </c>
      <c r="C1202" s="66" t="s">
        <v>7112</v>
      </c>
      <c r="D1202" s="66">
        <v>2005</v>
      </c>
      <c r="E1202" s="66" t="s">
        <v>7126</v>
      </c>
      <c r="F1202" s="66">
        <v>777.18586259999995</v>
      </c>
      <c r="G1202" s="66">
        <v>59.575836500000001</v>
      </c>
      <c r="H1202" s="66">
        <v>10924.693879999901</v>
      </c>
      <c r="I1202" s="66">
        <v>0</v>
      </c>
      <c r="J1202" s="66">
        <v>15945.264639999999</v>
      </c>
      <c r="K1202" s="66">
        <v>39777.179619999901</v>
      </c>
      <c r="L1202" s="66">
        <v>2803.660476</v>
      </c>
      <c r="M1202" s="66">
        <v>85.078425089999996</v>
      </c>
    </row>
    <row r="1203" spans="1:13" hidden="1">
      <c r="A1203" s="66" t="s">
        <v>7102</v>
      </c>
      <c r="B1203" s="66" t="s">
        <v>7103</v>
      </c>
      <c r="C1203" s="66" t="s">
        <v>7112</v>
      </c>
      <c r="D1203" s="66">
        <v>2010</v>
      </c>
      <c r="E1203" s="66" t="s">
        <v>7126</v>
      </c>
      <c r="F1203" s="66">
        <v>894.09005620000005</v>
      </c>
      <c r="G1203" s="66">
        <v>74.77130889</v>
      </c>
      <c r="H1203" s="66">
        <v>12312.62995</v>
      </c>
      <c r="I1203" s="66">
        <v>0</v>
      </c>
      <c r="J1203" s="66">
        <v>18350.116319999899</v>
      </c>
      <c r="K1203" s="66">
        <v>41911.083400000003</v>
      </c>
      <c r="L1203" s="66">
        <v>2865.7028179999902</v>
      </c>
      <c r="M1203" s="66">
        <v>107.2194367</v>
      </c>
    </row>
    <row r="1204" spans="1:13" hidden="1">
      <c r="A1204" s="66" t="s">
        <v>7102</v>
      </c>
      <c r="B1204" s="66" t="s">
        <v>7103</v>
      </c>
      <c r="C1204" s="66" t="s">
        <v>7112</v>
      </c>
      <c r="D1204" s="66">
        <v>2015</v>
      </c>
      <c r="E1204" s="66" t="s">
        <v>7126</v>
      </c>
      <c r="F1204" s="66">
        <v>1064.1249889999999</v>
      </c>
      <c r="G1204" s="66">
        <v>85.972837290000001</v>
      </c>
      <c r="H1204" s="66">
        <v>15715.876190000001</v>
      </c>
      <c r="I1204" s="66">
        <v>0</v>
      </c>
      <c r="J1204" s="66">
        <v>23248.997780000002</v>
      </c>
      <c r="K1204" s="66">
        <v>50607.286160000003</v>
      </c>
      <c r="L1204" s="66">
        <v>3373.693213</v>
      </c>
      <c r="M1204" s="66">
        <v>95.294290450000005</v>
      </c>
    </row>
    <row r="1205" spans="1:13" hidden="1">
      <c r="A1205" s="66" t="s">
        <v>7102</v>
      </c>
      <c r="B1205" s="66" t="s">
        <v>7103</v>
      </c>
      <c r="C1205" s="66" t="s">
        <v>7112</v>
      </c>
      <c r="D1205" s="66">
        <v>2020</v>
      </c>
      <c r="E1205" s="66" t="s">
        <v>7126</v>
      </c>
      <c r="F1205" s="66">
        <v>1207.7942390000001</v>
      </c>
      <c r="G1205" s="66">
        <v>93.768319149999996</v>
      </c>
      <c r="H1205" s="66">
        <v>18054.773150000001</v>
      </c>
      <c r="I1205" s="66">
        <v>0</v>
      </c>
      <c r="J1205" s="66">
        <v>27353.167379999999</v>
      </c>
      <c r="K1205" s="66">
        <v>53486.694900000002</v>
      </c>
      <c r="L1205" s="66">
        <v>3482.081909</v>
      </c>
      <c r="M1205" s="66">
        <v>76.887881469999996</v>
      </c>
    </row>
    <row r="1206" spans="1:13" hidden="1">
      <c r="A1206" s="66" t="s">
        <v>7102</v>
      </c>
      <c r="B1206" s="66" t="s">
        <v>7103</v>
      </c>
      <c r="C1206" s="66" t="s">
        <v>7112</v>
      </c>
      <c r="D1206" s="66">
        <v>2025</v>
      </c>
      <c r="E1206" s="66" t="s">
        <v>7126</v>
      </c>
      <c r="F1206" s="66">
        <v>1354.66275</v>
      </c>
      <c r="G1206" s="66">
        <v>107.375277599999</v>
      </c>
      <c r="H1206" s="66">
        <v>20258.990460000001</v>
      </c>
      <c r="I1206" s="66">
        <v>0</v>
      </c>
      <c r="J1206" s="66">
        <v>31151.956150000002</v>
      </c>
      <c r="K1206" s="66">
        <v>54531.40726</v>
      </c>
      <c r="L1206" s="66">
        <v>3531.1852429999999</v>
      </c>
      <c r="M1206" s="66">
        <v>65.820494479999994</v>
      </c>
    </row>
    <row r="1207" spans="1:13" hidden="1">
      <c r="A1207" s="66" t="s">
        <v>7102</v>
      </c>
      <c r="B1207" s="66" t="s">
        <v>7103</v>
      </c>
      <c r="C1207" s="66" t="s">
        <v>7112</v>
      </c>
      <c r="D1207" s="66">
        <v>2030</v>
      </c>
      <c r="E1207" s="66" t="s">
        <v>7126</v>
      </c>
      <c r="F1207" s="66">
        <v>1519.02395</v>
      </c>
      <c r="G1207" s="66">
        <v>118.4623414</v>
      </c>
      <c r="H1207" s="66">
        <v>22734.237840000002</v>
      </c>
      <c r="I1207" s="66">
        <v>0</v>
      </c>
      <c r="J1207" s="66">
        <v>35294.145909999999</v>
      </c>
      <c r="K1207" s="66">
        <v>57539.0439799999</v>
      </c>
      <c r="L1207" s="66">
        <v>3759.854022</v>
      </c>
      <c r="M1207" s="66">
        <v>61.556847310000002</v>
      </c>
    </row>
    <row r="1208" spans="1:13" hidden="1">
      <c r="A1208" s="66" t="s">
        <v>7102</v>
      </c>
      <c r="B1208" s="66" t="s">
        <v>7103</v>
      </c>
      <c r="C1208" s="66" t="s">
        <v>7112</v>
      </c>
      <c r="D1208" s="66">
        <v>2035</v>
      </c>
      <c r="E1208" s="66" t="s">
        <v>7126</v>
      </c>
      <c r="F1208" s="66">
        <v>1690.237204</v>
      </c>
      <c r="G1208" s="66">
        <v>130.05802610000001</v>
      </c>
      <c r="H1208" s="66">
        <v>25313.73661</v>
      </c>
      <c r="I1208" s="66">
        <v>0</v>
      </c>
      <c r="J1208" s="66">
        <v>39464.76655</v>
      </c>
      <c r="K1208" s="66">
        <v>62546.016710000004</v>
      </c>
      <c r="L1208" s="66">
        <v>4125.1650810000001</v>
      </c>
      <c r="M1208" s="66">
        <v>63.917548310000001</v>
      </c>
    </row>
    <row r="1209" spans="1:13" hidden="1">
      <c r="A1209" s="66" t="s">
        <v>7102</v>
      </c>
      <c r="B1209" s="66" t="s">
        <v>7103</v>
      </c>
      <c r="C1209" s="66" t="s">
        <v>7112</v>
      </c>
      <c r="D1209" s="66">
        <v>2040</v>
      </c>
      <c r="E1209" s="66" t="s">
        <v>7126</v>
      </c>
      <c r="F1209" s="66">
        <v>1867.6839669999999</v>
      </c>
      <c r="G1209" s="66">
        <v>141.4250376</v>
      </c>
      <c r="H1209" s="66">
        <v>28015.320989999898</v>
      </c>
      <c r="I1209" s="66">
        <v>0</v>
      </c>
      <c r="J1209" s="66">
        <v>43851.162839999997</v>
      </c>
      <c r="K1209" s="66">
        <v>68729.020329999999</v>
      </c>
      <c r="L1209" s="66">
        <v>4571.8158659999999</v>
      </c>
      <c r="M1209" s="66">
        <v>70.296802049999997</v>
      </c>
    </row>
    <row r="1210" spans="1:13" hidden="1">
      <c r="A1210" s="66" t="s">
        <v>7102</v>
      </c>
      <c r="B1210" s="66" t="s">
        <v>7103</v>
      </c>
      <c r="C1210" s="66" t="s">
        <v>7112</v>
      </c>
      <c r="D1210" s="66">
        <v>2045</v>
      </c>
      <c r="E1210" s="66" t="s">
        <v>7126</v>
      </c>
      <c r="F1210" s="66">
        <v>2049.3186730000002</v>
      </c>
      <c r="G1210" s="66">
        <v>148.66458109999999</v>
      </c>
      <c r="H1210" s="66">
        <v>30764.27246</v>
      </c>
      <c r="I1210" s="66">
        <v>0</v>
      </c>
      <c r="J1210" s="66">
        <v>48337.284299999999</v>
      </c>
      <c r="K1210" s="66">
        <v>75517.046220000004</v>
      </c>
      <c r="L1210" s="66">
        <v>5062.0094710000003</v>
      </c>
      <c r="M1210" s="66">
        <v>78.969456609999995</v>
      </c>
    </row>
    <row r="1211" spans="1:13" hidden="1">
      <c r="A1211" s="66" t="s">
        <v>7102</v>
      </c>
      <c r="B1211" s="66" t="s">
        <v>7103</v>
      </c>
      <c r="C1211" s="66" t="s">
        <v>7112</v>
      </c>
      <c r="D1211" s="66">
        <v>2050</v>
      </c>
      <c r="E1211" s="66" t="s">
        <v>7126</v>
      </c>
      <c r="F1211" s="66">
        <v>2213.2991919999999</v>
      </c>
      <c r="G1211" s="66">
        <v>162.34435449999901</v>
      </c>
      <c r="H1211" s="66">
        <v>33203.501649999998</v>
      </c>
      <c r="I1211" s="66">
        <v>0</v>
      </c>
      <c r="J1211" s="66">
        <v>52476.105629999998</v>
      </c>
      <c r="K1211" s="66">
        <v>81674.651039999997</v>
      </c>
      <c r="L1211" s="66">
        <v>5506.2165359999999</v>
      </c>
      <c r="M1211" s="66">
        <v>88.030373339999997</v>
      </c>
    </row>
    <row r="1212" spans="1:13" hidden="1">
      <c r="A1212" s="66" t="s">
        <v>7102</v>
      </c>
      <c r="B1212" s="66" t="s">
        <v>7103</v>
      </c>
      <c r="C1212" s="66" t="s">
        <v>7113</v>
      </c>
      <c r="D1212" s="66">
        <v>2000</v>
      </c>
      <c r="E1212" s="66" t="s">
        <v>7126</v>
      </c>
      <c r="F1212" s="66">
        <v>5.3049163089999896</v>
      </c>
      <c r="G1212" s="66">
        <v>0.68</v>
      </c>
      <c r="H1212" s="66">
        <v>51.891771599999998</v>
      </c>
      <c r="I1212" s="66">
        <v>0</v>
      </c>
      <c r="J1212" s="66">
        <v>127.8761514</v>
      </c>
      <c r="K1212" s="66">
        <v>152.08483849999999</v>
      </c>
      <c r="L1212" s="66">
        <v>10.904286730000001</v>
      </c>
      <c r="M1212" s="66">
        <v>2.8802826929999998</v>
      </c>
    </row>
    <row r="1213" spans="1:13" hidden="1">
      <c r="A1213" s="66" t="s">
        <v>7102</v>
      </c>
      <c r="B1213" s="66" t="s">
        <v>7103</v>
      </c>
      <c r="C1213" s="66" t="s">
        <v>7113</v>
      </c>
      <c r="D1213" s="66">
        <v>2005</v>
      </c>
      <c r="E1213" s="66" t="s">
        <v>7126</v>
      </c>
      <c r="F1213" s="66">
        <v>8.4761909719999995</v>
      </c>
      <c r="G1213" s="66">
        <v>1.86</v>
      </c>
      <c r="H1213" s="66">
        <v>93.609722660000003</v>
      </c>
      <c r="I1213" s="66">
        <v>0</v>
      </c>
      <c r="J1213" s="66">
        <v>228.04349449999901</v>
      </c>
      <c r="K1213" s="66">
        <v>256.4941695</v>
      </c>
      <c r="L1213" s="66">
        <v>18.39809129</v>
      </c>
      <c r="M1213" s="66">
        <v>2.1489262760000001</v>
      </c>
    </row>
    <row r="1214" spans="1:13" hidden="1">
      <c r="A1214" s="66" t="s">
        <v>7102</v>
      </c>
      <c r="B1214" s="66" t="s">
        <v>7103</v>
      </c>
      <c r="C1214" s="66" t="s">
        <v>7113</v>
      </c>
      <c r="D1214" s="66">
        <v>2010</v>
      </c>
      <c r="E1214" s="66" t="s">
        <v>7126</v>
      </c>
      <c r="F1214" s="66">
        <v>15.154358070000001</v>
      </c>
      <c r="G1214" s="66">
        <v>2.1696708869999899</v>
      </c>
      <c r="H1214" s="66">
        <v>174.19181709999901</v>
      </c>
      <c r="I1214" s="66">
        <v>0</v>
      </c>
      <c r="J1214" s="66">
        <v>402.8432153</v>
      </c>
      <c r="K1214" s="66">
        <v>458.83999119999902</v>
      </c>
      <c r="L1214" s="66">
        <v>32.912614130000001</v>
      </c>
      <c r="M1214" s="66">
        <v>4.0013479460000001</v>
      </c>
    </row>
    <row r="1215" spans="1:13" hidden="1">
      <c r="A1215" s="66" t="s">
        <v>7102</v>
      </c>
      <c r="B1215" s="66" t="s">
        <v>7103</v>
      </c>
      <c r="C1215" s="66" t="s">
        <v>7113</v>
      </c>
      <c r="D1215" s="66">
        <v>2015</v>
      </c>
      <c r="E1215" s="66" t="s">
        <v>7126</v>
      </c>
      <c r="F1215" s="66">
        <v>24.904684929999998</v>
      </c>
      <c r="G1215" s="66">
        <v>3.1268783819999899</v>
      </c>
      <c r="H1215" s="66">
        <v>284.130248399999</v>
      </c>
      <c r="I1215" s="66">
        <v>0</v>
      </c>
      <c r="J1215" s="67">
        <v>631.82213149999995</v>
      </c>
      <c r="K1215" s="66">
        <v>705.82526239999902</v>
      </c>
      <c r="L1215" s="66">
        <v>50.757087169999998</v>
      </c>
      <c r="M1215" s="66">
        <v>5.7728734370000003</v>
      </c>
    </row>
    <row r="1216" spans="1:13" hidden="1">
      <c r="A1216" s="66" t="s">
        <v>7102</v>
      </c>
      <c r="B1216" s="66" t="s">
        <v>7103</v>
      </c>
      <c r="C1216" s="66" t="s">
        <v>7113</v>
      </c>
      <c r="D1216" s="66">
        <v>2020</v>
      </c>
      <c r="E1216" s="66" t="s">
        <v>7126</v>
      </c>
      <c r="F1216" s="66">
        <v>35.873871440000002</v>
      </c>
      <c r="G1216" s="66">
        <v>4.2698558010000003</v>
      </c>
      <c r="H1216" s="66">
        <v>409.27448129999999</v>
      </c>
      <c r="I1216" s="66">
        <v>0</v>
      </c>
      <c r="J1216" s="67">
        <v>868.96368129999996</v>
      </c>
      <c r="K1216" s="66">
        <v>941.25356790000001</v>
      </c>
      <c r="L1216" s="66">
        <v>67.867542150000006</v>
      </c>
      <c r="M1216" s="66">
        <v>7.8667727439999897</v>
      </c>
    </row>
    <row r="1217" spans="1:13" hidden="1">
      <c r="A1217" s="66" t="s">
        <v>7102</v>
      </c>
      <c r="B1217" s="66" t="s">
        <v>7103</v>
      </c>
      <c r="C1217" s="66" t="s">
        <v>7113</v>
      </c>
      <c r="D1217" s="66">
        <v>2025</v>
      </c>
      <c r="E1217" s="66" t="s">
        <v>7126</v>
      </c>
      <c r="F1217" s="66">
        <v>46.967801700000003</v>
      </c>
      <c r="G1217" s="66">
        <v>4.9455698210000003</v>
      </c>
      <c r="H1217" s="66">
        <v>535.84187899999995</v>
      </c>
      <c r="I1217" s="66">
        <v>0</v>
      </c>
      <c r="J1217" s="67">
        <v>1089.70409499999</v>
      </c>
      <c r="K1217" s="66">
        <v>1141.6935060000001</v>
      </c>
      <c r="L1217" s="66">
        <v>82.409398379999999</v>
      </c>
      <c r="M1217" s="66">
        <v>10.088862049999999</v>
      </c>
    </row>
    <row r="1218" spans="1:13" hidden="1">
      <c r="A1218" s="66" t="s">
        <v>7102</v>
      </c>
      <c r="B1218" s="66" t="s">
        <v>7103</v>
      </c>
      <c r="C1218" s="66" t="s">
        <v>7113</v>
      </c>
      <c r="D1218" s="66">
        <v>2030</v>
      </c>
      <c r="E1218" s="66" t="s">
        <v>7126</v>
      </c>
      <c r="F1218" s="66">
        <v>58.20834816</v>
      </c>
      <c r="G1218" s="66">
        <v>5.8764410250000001</v>
      </c>
      <c r="H1218" s="66">
        <v>664.08197789999997</v>
      </c>
      <c r="I1218" s="66">
        <v>0</v>
      </c>
      <c r="J1218" s="67">
        <v>1305.6189099999999</v>
      </c>
      <c r="K1218" s="66">
        <v>1355.425606</v>
      </c>
      <c r="L1218" s="66">
        <v>97.864743750000002</v>
      </c>
      <c r="M1218" s="66">
        <v>12.62271546</v>
      </c>
    </row>
    <row r="1219" spans="1:13" hidden="1">
      <c r="A1219" s="66" t="s">
        <v>7102</v>
      </c>
      <c r="B1219" s="66" t="s">
        <v>7103</v>
      </c>
      <c r="C1219" s="66" t="s">
        <v>7113</v>
      </c>
      <c r="D1219" s="66">
        <v>2035</v>
      </c>
      <c r="E1219" s="66" t="s">
        <v>7126</v>
      </c>
      <c r="F1219" s="66">
        <v>70.467376299999998</v>
      </c>
      <c r="G1219" s="66">
        <v>6.9441538879999998</v>
      </c>
      <c r="H1219" s="66">
        <v>803.94163560000004</v>
      </c>
      <c r="I1219" s="66">
        <v>0</v>
      </c>
      <c r="J1219" s="67">
        <v>1535.347368</v>
      </c>
      <c r="K1219" s="66">
        <v>1603.0229529999999</v>
      </c>
      <c r="L1219" s="66">
        <v>115.7505453</v>
      </c>
      <c r="M1219" s="66">
        <v>15.53161837</v>
      </c>
    </row>
    <row r="1220" spans="1:13" hidden="1">
      <c r="A1220" s="66" t="s">
        <v>7102</v>
      </c>
      <c r="B1220" s="66" t="s">
        <v>7103</v>
      </c>
      <c r="C1220" s="66" t="s">
        <v>7113</v>
      </c>
      <c r="D1220" s="66">
        <v>2040</v>
      </c>
      <c r="E1220" s="66" t="s">
        <v>7126</v>
      </c>
      <c r="F1220" s="66">
        <v>84.603744019999993</v>
      </c>
      <c r="G1220" s="66">
        <v>8.2286243639999999</v>
      </c>
      <c r="H1220" s="66">
        <v>965.21931029999996</v>
      </c>
      <c r="I1220" s="66">
        <v>0</v>
      </c>
      <c r="J1220" s="67">
        <v>1859.630962</v>
      </c>
      <c r="K1220" s="66">
        <v>1901.029196</v>
      </c>
      <c r="L1220" s="66">
        <v>137.27691869999899</v>
      </c>
      <c r="M1220" s="66">
        <v>18.888931169999999</v>
      </c>
    </row>
    <row r="1221" spans="1:13" hidden="1">
      <c r="A1221" s="66" t="s">
        <v>7102</v>
      </c>
      <c r="B1221" s="66" t="s">
        <v>7103</v>
      </c>
      <c r="C1221" s="66" t="s">
        <v>7113</v>
      </c>
      <c r="D1221" s="66">
        <v>2045</v>
      </c>
      <c r="E1221" s="66" t="s">
        <v>7126</v>
      </c>
      <c r="F1221" s="66">
        <v>101.3734364</v>
      </c>
      <c r="G1221" s="66">
        <v>8.7792422429999899</v>
      </c>
      <c r="H1221" s="66">
        <v>1156.539814</v>
      </c>
      <c r="I1221" s="66">
        <v>0</v>
      </c>
      <c r="J1221" s="67">
        <v>2300.1068740000001</v>
      </c>
      <c r="K1221" s="66">
        <v>2263.2116070000002</v>
      </c>
      <c r="L1221" s="66">
        <v>163.43888219999999</v>
      </c>
      <c r="M1221" s="66">
        <v>22.824278580000001</v>
      </c>
    </row>
    <row r="1222" spans="1:13" hidden="1">
      <c r="A1222" s="66" t="s">
        <v>7102</v>
      </c>
      <c r="B1222" s="66" t="s">
        <v>7103</v>
      </c>
      <c r="C1222" s="66" t="s">
        <v>7113</v>
      </c>
      <c r="D1222" s="66">
        <v>2050</v>
      </c>
      <c r="E1222" s="66" t="s">
        <v>7126</v>
      </c>
      <c r="F1222" s="66">
        <v>121.430879599999</v>
      </c>
      <c r="G1222" s="66">
        <v>11.347472120000001</v>
      </c>
      <c r="H1222" s="66">
        <v>1385.3693029999999</v>
      </c>
      <c r="I1222" s="66">
        <v>0</v>
      </c>
      <c r="J1222" s="67">
        <v>2933.0040669999998</v>
      </c>
      <c r="K1222" s="66">
        <v>2701.9338440000001</v>
      </c>
      <c r="L1222" s="66">
        <v>195.13014999999999</v>
      </c>
      <c r="M1222" s="66">
        <v>27.491219139999998</v>
      </c>
    </row>
    <row r="1223" spans="1:13" hidden="1">
      <c r="A1223" s="66" t="s">
        <v>7102</v>
      </c>
      <c r="B1223" s="66" t="s">
        <v>7103</v>
      </c>
      <c r="C1223" s="66" t="s">
        <v>7114</v>
      </c>
      <c r="D1223" s="66">
        <v>2000</v>
      </c>
      <c r="E1223" s="66" t="s">
        <v>7126</v>
      </c>
      <c r="F1223" s="66">
        <v>54.1</v>
      </c>
      <c r="G1223" s="66">
        <v>4.26</v>
      </c>
      <c r="H1223" s="66">
        <v>447</v>
      </c>
      <c r="I1223" s="66">
        <v>0</v>
      </c>
      <c r="J1223" s="66">
        <v>648</v>
      </c>
      <c r="K1223" s="66">
        <v>1600.955166</v>
      </c>
      <c r="L1223" s="66">
        <v>115.8549914</v>
      </c>
      <c r="M1223" s="66">
        <v>7.9381519689999998</v>
      </c>
    </row>
    <row r="1224" spans="1:13" hidden="1">
      <c r="A1224" s="66" t="s">
        <v>7102</v>
      </c>
      <c r="B1224" s="66" t="s">
        <v>7103</v>
      </c>
      <c r="C1224" s="66" t="s">
        <v>7114</v>
      </c>
      <c r="D1224" s="66">
        <v>2005</v>
      </c>
      <c r="E1224" s="66" t="s">
        <v>7126</v>
      </c>
      <c r="F1224" s="66">
        <v>60.5</v>
      </c>
      <c r="G1224" s="66">
        <v>4.24</v>
      </c>
      <c r="H1224" s="66">
        <v>508</v>
      </c>
      <c r="I1224" s="66">
        <v>0</v>
      </c>
      <c r="J1224" s="66">
        <v>692</v>
      </c>
      <c r="K1224" s="66">
        <v>1731.387616</v>
      </c>
      <c r="L1224" s="66">
        <v>125.0981517</v>
      </c>
      <c r="M1224" s="66">
        <v>1.1491084549999999</v>
      </c>
    </row>
    <row r="1225" spans="1:13" hidden="1">
      <c r="A1225" s="66" t="s">
        <v>7102</v>
      </c>
      <c r="B1225" s="66" t="s">
        <v>7103</v>
      </c>
      <c r="C1225" s="66" t="s">
        <v>7114</v>
      </c>
      <c r="D1225" s="66">
        <v>2010</v>
      </c>
      <c r="E1225" s="66" t="s">
        <v>7126</v>
      </c>
      <c r="F1225" s="66">
        <v>62.1</v>
      </c>
      <c r="G1225" s="66">
        <v>4.0491341140000001</v>
      </c>
      <c r="H1225" s="66">
        <v>524</v>
      </c>
      <c r="I1225" s="66">
        <v>0</v>
      </c>
      <c r="J1225" s="66">
        <v>715</v>
      </c>
      <c r="K1225" s="66">
        <v>1606.653456</v>
      </c>
      <c r="L1225" s="66">
        <v>116.20917970000001</v>
      </c>
      <c r="M1225" s="66">
        <v>0.81947683199999999</v>
      </c>
    </row>
    <row r="1226" spans="1:13" hidden="1">
      <c r="A1226" s="66" t="s">
        <v>7102</v>
      </c>
      <c r="B1226" s="66" t="s">
        <v>7103</v>
      </c>
      <c r="C1226" s="66" t="s">
        <v>7114</v>
      </c>
      <c r="D1226" s="66">
        <v>2015</v>
      </c>
      <c r="E1226" s="66" t="s">
        <v>7126</v>
      </c>
      <c r="F1226" s="66">
        <v>62.25</v>
      </c>
      <c r="G1226" s="66">
        <v>3.7001517330000002</v>
      </c>
      <c r="H1226" s="66">
        <v>533</v>
      </c>
      <c r="I1226" s="66">
        <v>0</v>
      </c>
      <c r="J1226" s="66">
        <v>692</v>
      </c>
      <c r="K1226" s="66">
        <v>1466.1305619999901</v>
      </c>
      <c r="L1226" s="66">
        <v>106.1107153</v>
      </c>
      <c r="M1226" s="66">
        <v>0.77909480499999995</v>
      </c>
    </row>
    <row r="1227" spans="1:13" hidden="1">
      <c r="A1227" s="66" t="s">
        <v>7102</v>
      </c>
      <c r="B1227" s="66" t="s">
        <v>7103</v>
      </c>
      <c r="C1227" s="66" t="s">
        <v>7114</v>
      </c>
      <c r="D1227" s="66">
        <v>2020</v>
      </c>
      <c r="E1227" s="66" t="s">
        <v>7126</v>
      </c>
      <c r="F1227" s="66">
        <v>60.498123829999997</v>
      </c>
      <c r="G1227" s="66">
        <v>3.3708704159999998</v>
      </c>
      <c r="H1227" s="66">
        <v>518</v>
      </c>
      <c r="I1227" s="66">
        <v>0</v>
      </c>
      <c r="J1227" s="66">
        <v>673</v>
      </c>
      <c r="K1227" s="66">
        <v>1280.813719</v>
      </c>
      <c r="L1227" s="66">
        <v>92.650659129999994</v>
      </c>
      <c r="M1227" s="66">
        <v>0.70172020299999904</v>
      </c>
    </row>
    <row r="1228" spans="1:13" hidden="1">
      <c r="A1228" s="66" t="s">
        <v>7102</v>
      </c>
      <c r="B1228" s="66" t="s">
        <v>7103</v>
      </c>
      <c r="C1228" s="66" t="s">
        <v>7114</v>
      </c>
      <c r="D1228" s="66">
        <v>2025</v>
      </c>
      <c r="E1228" s="66" t="s">
        <v>7126</v>
      </c>
      <c r="F1228" s="66">
        <v>60.614915570000001</v>
      </c>
      <c r="G1228" s="66">
        <v>3.306510528</v>
      </c>
      <c r="H1228" s="66">
        <v>519</v>
      </c>
      <c r="I1228" s="66">
        <v>0</v>
      </c>
      <c r="J1228" s="66">
        <v>674</v>
      </c>
      <c r="K1228" s="66">
        <v>1154.79593</v>
      </c>
      <c r="L1228" s="66">
        <v>83.333861839999997</v>
      </c>
      <c r="M1228" s="66">
        <v>0.62709393700000005</v>
      </c>
    </row>
    <row r="1229" spans="1:13" hidden="1">
      <c r="A1229" s="66" t="s">
        <v>7102</v>
      </c>
      <c r="B1229" s="66" t="s">
        <v>7103</v>
      </c>
      <c r="C1229" s="66" t="s">
        <v>7114</v>
      </c>
      <c r="D1229" s="66">
        <v>2030</v>
      </c>
      <c r="E1229" s="66" t="s">
        <v>7126</v>
      </c>
      <c r="F1229" s="66">
        <v>60.678177769999998</v>
      </c>
      <c r="G1229" s="66">
        <v>3.1716554960000001</v>
      </c>
      <c r="H1229" s="66">
        <v>519.54166669999995</v>
      </c>
      <c r="I1229" s="66">
        <v>0</v>
      </c>
      <c r="J1229" s="66">
        <v>674</v>
      </c>
      <c r="K1229" s="66">
        <v>1088.35743</v>
      </c>
      <c r="L1229" s="66">
        <v>78.296961339999996</v>
      </c>
      <c r="M1229" s="66">
        <v>0.58953686100000002</v>
      </c>
    </row>
    <row r="1230" spans="1:13" hidden="1">
      <c r="A1230" s="66" t="s">
        <v>7102</v>
      </c>
      <c r="B1230" s="66" t="s">
        <v>7103</v>
      </c>
      <c r="C1230" s="66" t="s">
        <v>7114</v>
      </c>
      <c r="D1230" s="66">
        <v>2035</v>
      </c>
      <c r="E1230" s="66" t="s">
        <v>7126</v>
      </c>
      <c r="F1230" s="66">
        <v>60.372348100000004</v>
      </c>
      <c r="G1230" s="66">
        <v>3.2085738030000002</v>
      </c>
      <c r="H1230" s="66">
        <v>516.92307689999996</v>
      </c>
      <c r="I1230" s="66">
        <v>0</v>
      </c>
      <c r="J1230" s="66">
        <v>672</v>
      </c>
      <c r="K1230" s="66">
        <v>1047.481397</v>
      </c>
      <c r="L1230" s="66">
        <v>75.189044980000006</v>
      </c>
      <c r="M1230" s="66">
        <v>0.57251923299999996</v>
      </c>
    </row>
    <row r="1231" spans="1:13" hidden="1">
      <c r="A1231" s="66" t="s">
        <v>7102</v>
      </c>
      <c r="B1231" s="66" t="s">
        <v>7103</v>
      </c>
      <c r="C1231" s="66" t="s">
        <v>7114</v>
      </c>
      <c r="D1231" s="66">
        <v>2040</v>
      </c>
      <c r="E1231" s="66" t="s">
        <v>7126</v>
      </c>
      <c r="F1231" s="66">
        <v>59.636318080000002</v>
      </c>
      <c r="G1231" s="66">
        <v>3.065397575</v>
      </c>
      <c r="H1231" s="66">
        <v>510.62100459999999</v>
      </c>
      <c r="I1231" s="66">
        <v>0</v>
      </c>
      <c r="J1231" s="66">
        <v>663</v>
      </c>
      <c r="K1231" s="66">
        <v>1016.925032</v>
      </c>
      <c r="L1231" s="66">
        <v>72.912124989999995</v>
      </c>
      <c r="M1231" s="66">
        <v>0.56090602299999903</v>
      </c>
    </row>
    <row r="1232" spans="1:13" hidden="1">
      <c r="A1232" s="66" t="s">
        <v>7102</v>
      </c>
      <c r="B1232" s="66" t="s">
        <v>7103</v>
      </c>
      <c r="C1232" s="66" t="s">
        <v>7114</v>
      </c>
      <c r="D1232" s="66">
        <v>2045</v>
      </c>
      <c r="E1232" s="66" t="s">
        <v>7126</v>
      </c>
      <c r="F1232" s="66">
        <v>59.006448800000001</v>
      </c>
      <c r="G1232" s="66">
        <v>3.123127389</v>
      </c>
      <c r="H1232" s="66">
        <v>505.22790700000002</v>
      </c>
      <c r="I1232" s="66">
        <v>0</v>
      </c>
      <c r="J1232" s="66">
        <v>657</v>
      </c>
      <c r="K1232" s="66">
        <v>997.22826859999998</v>
      </c>
      <c r="L1232" s="66">
        <v>71.458105829999994</v>
      </c>
      <c r="M1232" s="66">
        <v>0.55370632799999997</v>
      </c>
    </row>
    <row r="1233" spans="1:13" hidden="1">
      <c r="A1233" s="66" t="s">
        <v>7102</v>
      </c>
      <c r="B1233" s="66" t="s">
        <v>7103</v>
      </c>
      <c r="C1233" s="66" t="s">
        <v>7114</v>
      </c>
      <c r="D1233" s="66">
        <v>2050</v>
      </c>
      <c r="E1233" s="66" t="s">
        <v>7126</v>
      </c>
      <c r="F1233" s="66">
        <v>56.994371479999998</v>
      </c>
      <c r="G1233" s="66">
        <v>2.7487642029999999</v>
      </c>
      <c r="H1233" s="66">
        <v>488</v>
      </c>
      <c r="I1233" s="66">
        <v>0</v>
      </c>
      <c r="J1233" s="66">
        <v>634</v>
      </c>
      <c r="K1233" s="66">
        <v>958.82140340000001</v>
      </c>
      <c r="L1233" s="66">
        <v>68.685422149999994</v>
      </c>
      <c r="M1233" s="66">
        <v>0.53456515699999996</v>
      </c>
    </row>
    <row r="1234" spans="1:13" hidden="1">
      <c r="A1234" s="66" t="s">
        <v>7102</v>
      </c>
      <c r="B1234" s="66" t="s">
        <v>7103</v>
      </c>
      <c r="C1234" s="66" t="s">
        <v>7115</v>
      </c>
      <c r="D1234" s="66">
        <v>2000</v>
      </c>
      <c r="E1234" s="66" t="s">
        <v>7126</v>
      </c>
      <c r="F1234" s="66">
        <v>22.283999999999999</v>
      </c>
      <c r="G1234" s="66">
        <v>0.83399999999999996</v>
      </c>
      <c r="H1234" s="66">
        <v>313</v>
      </c>
      <c r="I1234" s="66">
        <v>0</v>
      </c>
      <c r="J1234" s="66">
        <v>708</v>
      </c>
      <c r="K1234" s="66">
        <v>1180.4887220000001</v>
      </c>
      <c r="L1234" s="66">
        <v>85.528834160000002</v>
      </c>
      <c r="M1234" s="66">
        <v>7.7452531000000002</v>
      </c>
    </row>
    <row r="1235" spans="1:13" hidden="1">
      <c r="A1235" s="66" t="s">
        <v>7102</v>
      </c>
      <c r="B1235" s="66" t="s">
        <v>7103</v>
      </c>
      <c r="C1235" s="66" t="s">
        <v>7115</v>
      </c>
      <c r="D1235" s="66">
        <v>2005</v>
      </c>
      <c r="E1235" s="66" t="s">
        <v>7126</v>
      </c>
      <c r="F1235" s="66">
        <v>25.835999999999999</v>
      </c>
      <c r="G1235" s="66">
        <v>1.3554999999999999</v>
      </c>
      <c r="H1235" s="66">
        <v>373</v>
      </c>
      <c r="I1235" s="66">
        <v>0</v>
      </c>
      <c r="J1235" s="66">
        <v>811</v>
      </c>
      <c r="K1235" s="66">
        <v>1343.1641509999999</v>
      </c>
      <c r="L1235" s="66">
        <v>96.620325010000002</v>
      </c>
      <c r="M1235" s="66">
        <v>5.7164802789999998</v>
      </c>
    </row>
    <row r="1236" spans="1:13" hidden="1">
      <c r="A1236" s="66" t="s">
        <v>7102</v>
      </c>
      <c r="B1236" s="66" t="s">
        <v>7103</v>
      </c>
      <c r="C1236" s="66" t="s">
        <v>7115</v>
      </c>
      <c r="D1236" s="66">
        <v>2010</v>
      </c>
      <c r="E1236" s="66" t="s">
        <v>7126</v>
      </c>
      <c r="F1236" s="66">
        <v>32.686</v>
      </c>
      <c r="G1236" s="66">
        <v>2.5547663850000002</v>
      </c>
      <c r="H1236" s="66">
        <v>473</v>
      </c>
      <c r="I1236" s="66">
        <v>0</v>
      </c>
      <c r="J1236" s="66">
        <v>987</v>
      </c>
      <c r="K1236" s="66">
        <v>1654.177285</v>
      </c>
      <c r="L1236" s="66">
        <v>119.0885364</v>
      </c>
      <c r="M1236" s="66">
        <v>9.9244416819999994</v>
      </c>
    </row>
    <row r="1237" spans="1:13" hidden="1">
      <c r="A1237" s="66" t="s">
        <v>7102</v>
      </c>
      <c r="B1237" s="66" t="s">
        <v>7103</v>
      </c>
      <c r="C1237" s="66" t="s">
        <v>7115</v>
      </c>
      <c r="D1237" s="66">
        <v>2015</v>
      </c>
      <c r="E1237" s="66" t="s">
        <v>7126</v>
      </c>
      <c r="F1237" s="66">
        <v>42.193999999999903</v>
      </c>
      <c r="G1237" s="66">
        <v>3.0858226229999999</v>
      </c>
      <c r="H1237" s="66">
        <v>623</v>
      </c>
      <c r="I1237" s="66">
        <v>0</v>
      </c>
      <c r="J1237" s="66">
        <v>1262</v>
      </c>
      <c r="K1237" s="66">
        <v>2147.4396269999902</v>
      </c>
      <c r="L1237" s="66">
        <v>154.91085569999899</v>
      </c>
      <c r="M1237" s="66">
        <v>10.60810989</v>
      </c>
    </row>
    <row r="1238" spans="1:13" hidden="1">
      <c r="A1238" s="66" t="s">
        <v>7102</v>
      </c>
      <c r="B1238" s="66" t="s">
        <v>7103</v>
      </c>
      <c r="C1238" s="66" t="s">
        <v>7115</v>
      </c>
      <c r="D1238" s="66">
        <v>2020</v>
      </c>
      <c r="E1238" s="66" t="s">
        <v>7126</v>
      </c>
      <c r="F1238" s="66">
        <v>46.460808989999997</v>
      </c>
      <c r="G1238" s="66">
        <v>3.1314062580000002</v>
      </c>
      <c r="H1238" s="66">
        <v>686</v>
      </c>
      <c r="I1238" s="66">
        <v>0</v>
      </c>
      <c r="J1238" s="66">
        <v>1383</v>
      </c>
      <c r="K1238" s="66">
        <v>2346.2175419999999</v>
      </c>
      <c r="L1238" s="66">
        <v>168.96929599999899</v>
      </c>
      <c r="M1238" s="66">
        <v>4.901951875</v>
      </c>
    </row>
    <row r="1239" spans="1:13" hidden="1">
      <c r="A1239" s="66" t="s">
        <v>7102</v>
      </c>
      <c r="B1239" s="66" t="s">
        <v>7103</v>
      </c>
      <c r="C1239" s="66" t="s">
        <v>7115</v>
      </c>
      <c r="D1239" s="66">
        <v>2025</v>
      </c>
      <c r="E1239" s="66" t="s">
        <v>7126</v>
      </c>
      <c r="F1239" s="66">
        <v>50.050346709999999</v>
      </c>
      <c r="G1239" s="66">
        <v>3.8933831730000001</v>
      </c>
      <c r="H1239" s="66">
        <v>739</v>
      </c>
      <c r="I1239" s="66">
        <v>0</v>
      </c>
      <c r="J1239" s="66">
        <v>1461</v>
      </c>
      <c r="K1239" s="66">
        <v>2515.0967639999999</v>
      </c>
      <c r="L1239" s="66">
        <v>180.9754767</v>
      </c>
      <c r="M1239" s="66">
        <v>2.34072273</v>
      </c>
    </row>
    <row r="1240" spans="1:13" hidden="1">
      <c r="A1240" s="66" t="s">
        <v>7102</v>
      </c>
      <c r="B1240" s="66" t="s">
        <v>7103</v>
      </c>
      <c r="C1240" s="66" t="s">
        <v>7115</v>
      </c>
      <c r="D1240" s="66">
        <v>2030</v>
      </c>
      <c r="E1240" s="66" t="s">
        <v>7126</v>
      </c>
      <c r="F1240" s="66">
        <v>56.416696629999997</v>
      </c>
      <c r="G1240" s="66">
        <v>4.2335672930000001</v>
      </c>
      <c r="H1240" s="66">
        <v>833</v>
      </c>
      <c r="I1240" s="66">
        <v>0</v>
      </c>
      <c r="J1240" s="66">
        <v>1605</v>
      </c>
      <c r="K1240" s="66">
        <v>2825.523451</v>
      </c>
      <c r="L1240" s="66">
        <v>203.0967598</v>
      </c>
      <c r="M1240" s="66">
        <v>1.725781649</v>
      </c>
    </row>
    <row r="1241" spans="1:13" hidden="1">
      <c r="A1241" s="66" t="s">
        <v>7102</v>
      </c>
      <c r="B1241" s="66" t="s">
        <v>7103</v>
      </c>
      <c r="C1241" s="66" t="s">
        <v>7115</v>
      </c>
      <c r="D1241" s="66">
        <v>2035</v>
      </c>
      <c r="E1241" s="66" t="s">
        <v>7126</v>
      </c>
      <c r="F1241" s="66">
        <v>65.085768860000002</v>
      </c>
      <c r="G1241" s="66">
        <v>4.6079172499999999</v>
      </c>
      <c r="H1241" s="66">
        <v>961</v>
      </c>
      <c r="I1241" s="66">
        <v>0</v>
      </c>
      <c r="J1241" s="66">
        <v>1798</v>
      </c>
      <c r="K1241" s="66">
        <v>3252.7980659999998</v>
      </c>
      <c r="L1241" s="66">
        <v>233.65593629999901</v>
      </c>
      <c r="M1241" s="66">
        <v>1.7019002139999999</v>
      </c>
    </row>
    <row r="1242" spans="1:13" hidden="1">
      <c r="A1242" s="66" t="s">
        <v>7102</v>
      </c>
      <c r="B1242" s="66" t="s">
        <v>7103</v>
      </c>
      <c r="C1242" s="66" t="s">
        <v>7115</v>
      </c>
      <c r="D1242" s="66">
        <v>2040</v>
      </c>
      <c r="E1242" s="66" t="s">
        <v>7126</v>
      </c>
      <c r="F1242" s="66">
        <v>73.348478330000006</v>
      </c>
      <c r="G1242" s="66">
        <v>5.0538412689999896</v>
      </c>
      <c r="H1242" s="66">
        <v>1083</v>
      </c>
      <c r="I1242" s="66">
        <v>0</v>
      </c>
      <c r="J1242" s="66">
        <v>1964</v>
      </c>
      <c r="K1242" s="66">
        <v>3661.2176119999999</v>
      </c>
      <c r="L1242" s="66">
        <v>262.90517990000001</v>
      </c>
      <c r="M1242" s="66">
        <v>1.83257241</v>
      </c>
    </row>
    <row r="1243" spans="1:13" hidden="1">
      <c r="A1243" s="66" t="s">
        <v>7102</v>
      </c>
      <c r="B1243" s="66" t="s">
        <v>7103</v>
      </c>
      <c r="C1243" s="66" t="s">
        <v>7115</v>
      </c>
      <c r="D1243" s="66">
        <v>2045</v>
      </c>
      <c r="E1243" s="66" t="s">
        <v>7126</v>
      </c>
      <c r="F1243" s="66">
        <v>78.224831460000004</v>
      </c>
      <c r="G1243" s="66">
        <v>5.0651455089999997</v>
      </c>
      <c r="H1243" s="66">
        <v>1155</v>
      </c>
      <c r="I1243" s="66">
        <v>0</v>
      </c>
      <c r="J1243" s="66">
        <v>2036</v>
      </c>
      <c r="K1243" s="66">
        <v>3901.5029729999901</v>
      </c>
      <c r="L1243" s="66">
        <v>280.111115699999</v>
      </c>
      <c r="M1243" s="66">
        <v>1.9219890879999999</v>
      </c>
    </row>
    <row r="1244" spans="1:13" hidden="1">
      <c r="A1244" s="66" t="s">
        <v>7102</v>
      </c>
      <c r="B1244" s="66" t="s">
        <v>7103</v>
      </c>
      <c r="C1244" s="66" t="s">
        <v>7115</v>
      </c>
      <c r="D1244" s="66">
        <v>2050</v>
      </c>
      <c r="E1244" s="66" t="s">
        <v>7126</v>
      </c>
      <c r="F1244" s="66">
        <v>82.830276080000004</v>
      </c>
      <c r="G1244" s="66">
        <v>5.2896448700000001</v>
      </c>
      <c r="H1244" s="66">
        <v>1223</v>
      </c>
      <c r="I1244" s="66">
        <v>0</v>
      </c>
      <c r="J1244" s="66">
        <v>2097</v>
      </c>
      <c r="K1244" s="66">
        <v>4129.1418460000004</v>
      </c>
      <c r="L1244" s="66">
        <v>296.427935899999</v>
      </c>
      <c r="M1244" s="66">
        <v>2.0185707590000002</v>
      </c>
    </row>
    <row r="1245" spans="1:13" hidden="1">
      <c r="A1245" s="66" t="s">
        <v>7102</v>
      </c>
      <c r="B1245" s="66" t="s">
        <v>7103</v>
      </c>
      <c r="C1245" s="66" t="s">
        <v>7116</v>
      </c>
      <c r="D1245" s="66">
        <v>2000</v>
      </c>
      <c r="E1245" s="66" t="s">
        <v>7126</v>
      </c>
      <c r="F1245" s="66">
        <v>10.27</v>
      </c>
      <c r="G1245" s="66">
        <v>0.69</v>
      </c>
      <c r="H1245" s="66">
        <v>123</v>
      </c>
      <c r="I1245" s="66">
        <v>0</v>
      </c>
      <c r="J1245" s="66">
        <v>257</v>
      </c>
      <c r="K1245" s="66">
        <v>456.28020229999998</v>
      </c>
      <c r="L1245" s="66">
        <v>32.952735300000001</v>
      </c>
      <c r="M1245" s="66">
        <v>0.44428044100000003</v>
      </c>
    </row>
    <row r="1246" spans="1:13" hidden="1">
      <c r="A1246" s="66" t="s">
        <v>7102</v>
      </c>
      <c r="B1246" s="66" t="s">
        <v>7103</v>
      </c>
      <c r="C1246" s="66" t="s">
        <v>7116</v>
      </c>
      <c r="D1246" s="66">
        <v>2005</v>
      </c>
      <c r="E1246" s="66" t="s">
        <v>7126</v>
      </c>
      <c r="F1246" s="66">
        <v>13.79</v>
      </c>
      <c r="G1246" s="66">
        <v>0.68</v>
      </c>
      <c r="H1246" s="66">
        <v>179</v>
      </c>
      <c r="I1246" s="66">
        <v>0</v>
      </c>
      <c r="J1246" s="66">
        <v>365</v>
      </c>
      <c r="K1246" s="66">
        <v>628.25668289999999</v>
      </c>
      <c r="L1246" s="66">
        <v>45.407060950000002</v>
      </c>
      <c r="M1246" s="66">
        <v>0.92057451299999904</v>
      </c>
    </row>
    <row r="1247" spans="1:13" hidden="1">
      <c r="A1247" s="66" t="s">
        <v>7102</v>
      </c>
      <c r="B1247" s="66" t="s">
        <v>7103</v>
      </c>
      <c r="C1247" s="66" t="s">
        <v>7116</v>
      </c>
      <c r="D1247" s="66">
        <v>2010</v>
      </c>
      <c r="E1247" s="66" t="s">
        <v>7126</v>
      </c>
      <c r="F1247" s="66">
        <v>20.09</v>
      </c>
      <c r="G1247" s="66">
        <v>1.627462733</v>
      </c>
      <c r="H1247" s="66">
        <v>262</v>
      </c>
      <c r="I1247" s="66">
        <v>0</v>
      </c>
      <c r="J1247" s="66">
        <v>527</v>
      </c>
      <c r="K1247" s="66">
        <v>883.661115</v>
      </c>
      <c r="L1247" s="66">
        <v>63.940356870000002</v>
      </c>
      <c r="M1247" s="66">
        <v>0.86712586400000002</v>
      </c>
    </row>
    <row r="1248" spans="1:13" hidden="1">
      <c r="A1248" s="66" t="s">
        <v>7102</v>
      </c>
      <c r="B1248" s="66" t="s">
        <v>7103</v>
      </c>
      <c r="C1248" s="66" t="s">
        <v>7116</v>
      </c>
      <c r="D1248" s="66">
        <v>2015</v>
      </c>
      <c r="E1248" s="66" t="s">
        <v>7126</v>
      </c>
      <c r="F1248" s="66">
        <v>24.31</v>
      </c>
      <c r="G1248" s="66">
        <v>1.988048485</v>
      </c>
      <c r="H1248" s="66">
        <v>345</v>
      </c>
      <c r="I1248" s="66">
        <v>0</v>
      </c>
      <c r="J1248" s="66">
        <v>667</v>
      </c>
      <c r="K1248" s="66">
        <v>1094.5699059999999</v>
      </c>
      <c r="L1248" s="66">
        <v>77.099890889999998</v>
      </c>
      <c r="M1248" s="66">
        <v>0.68333557099999997</v>
      </c>
    </row>
    <row r="1249" spans="1:13" hidden="1">
      <c r="A1249" s="66" t="s">
        <v>7102</v>
      </c>
      <c r="B1249" s="66" t="s">
        <v>7103</v>
      </c>
      <c r="C1249" s="66" t="s">
        <v>7116</v>
      </c>
      <c r="D1249" s="66">
        <v>2020</v>
      </c>
      <c r="E1249" s="66" t="s">
        <v>7126</v>
      </c>
      <c r="F1249" s="66">
        <v>25.296492749999999</v>
      </c>
      <c r="G1249" s="66">
        <v>1.6960633300000001</v>
      </c>
      <c r="H1249" s="66">
        <v>359</v>
      </c>
      <c r="I1249" s="66">
        <v>0</v>
      </c>
      <c r="J1249" s="66">
        <v>696</v>
      </c>
      <c r="K1249" s="66">
        <v>1060.827538</v>
      </c>
      <c r="L1249" s="66">
        <v>74.973216260000001</v>
      </c>
      <c r="M1249" s="66">
        <v>0.51405996200000004</v>
      </c>
    </row>
    <row r="1250" spans="1:13" hidden="1">
      <c r="A1250" s="66" t="s">
        <v>7102</v>
      </c>
      <c r="B1250" s="66" t="s">
        <v>7103</v>
      </c>
      <c r="C1250" s="66" t="s">
        <v>7116</v>
      </c>
      <c r="D1250" s="66">
        <v>2025</v>
      </c>
      <c r="E1250" s="66" t="s">
        <v>7126</v>
      </c>
      <c r="F1250" s="66">
        <v>28.185507250000001</v>
      </c>
      <c r="G1250" s="66">
        <v>2.581014422</v>
      </c>
      <c r="H1250" s="66">
        <v>400</v>
      </c>
      <c r="I1250" s="66">
        <v>0</v>
      </c>
      <c r="J1250" s="66">
        <v>750</v>
      </c>
      <c r="K1250" s="66">
        <v>1128.3122390000001</v>
      </c>
      <c r="L1250" s="66">
        <v>79.901634580000007</v>
      </c>
      <c r="M1250" s="66">
        <v>0.52337739699999997</v>
      </c>
    </row>
    <row r="1251" spans="1:13" hidden="1">
      <c r="A1251" s="66" t="s">
        <v>7102</v>
      </c>
      <c r="B1251" s="66" t="s">
        <v>7103</v>
      </c>
      <c r="C1251" s="66" t="s">
        <v>7116</v>
      </c>
      <c r="D1251" s="66">
        <v>2030</v>
      </c>
      <c r="E1251" s="66" t="s">
        <v>7126</v>
      </c>
      <c r="F1251" s="66">
        <v>30.228956520000001</v>
      </c>
      <c r="G1251" s="66">
        <v>2.33170716099999</v>
      </c>
      <c r="H1251" s="66">
        <v>429</v>
      </c>
      <c r="I1251" s="66">
        <v>0</v>
      </c>
      <c r="J1251" s="66">
        <v>773</v>
      </c>
      <c r="K1251" s="66">
        <v>1184.131533</v>
      </c>
      <c r="L1251" s="66">
        <v>84.004910030000005</v>
      </c>
      <c r="M1251" s="66">
        <v>0.54056537500000001</v>
      </c>
    </row>
    <row r="1252" spans="1:13" hidden="1">
      <c r="A1252" s="66" t="s">
        <v>7102</v>
      </c>
      <c r="B1252" s="66" t="s">
        <v>7103</v>
      </c>
      <c r="C1252" s="66" t="s">
        <v>7116</v>
      </c>
      <c r="D1252" s="66">
        <v>2035</v>
      </c>
      <c r="E1252" s="66" t="s">
        <v>7126</v>
      </c>
      <c r="F1252" s="66">
        <v>35.513739129999998</v>
      </c>
      <c r="G1252" s="66">
        <v>2.9845936339999999</v>
      </c>
      <c r="H1252" s="66">
        <v>504</v>
      </c>
      <c r="I1252" s="66">
        <v>0</v>
      </c>
      <c r="J1252" s="66">
        <v>868</v>
      </c>
      <c r="K1252" s="66">
        <v>1377.3283960000001</v>
      </c>
      <c r="L1252" s="66">
        <v>97.914400259999994</v>
      </c>
      <c r="M1252" s="66">
        <v>0.62502341799999905</v>
      </c>
    </row>
    <row r="1253" spans="1:13" hidden="1">
      <c r="A1253" s="66" t="s">
        <v>7102</v>
      </c>
      <c r="B1253" s="66" t="s">
        <v>7103</v>
      </c>
      <c r="C1253" s="66" t="s">
        <v>7116</v>
      </c>
      <c r="D1253" s="66">
        <v>2040</v>
      </c>
      <c r="E1253" s="66" t="s">
        <v>7126</v>
      </c>
      <c r="F1253" s="66">
        <v>36.852550720000004</v>
      </c>
      <c r="G1253" s="66">
        <v>2.5803378490000002</v>
      </c>
      <c r="H1253" s="66">
        <v>523</v>
      </c>
      <c r="I1253" s="66">
        <v>0</v>
      </c>
      <c r="J1253" s="66">
        <v>861</v>
      </c>
      <c r="K1253" s="66">
        <v>1422.92202</v>
      </c>
      <c r="L1253" s="66">
        <v>101.3869308</v>
      </c>
      <c r="M1253" s="66">
        <v>0.64415689499999995</v>
      </c>
    </row>
    <row r="1254" spans="1:13" hidden="1">
      <c r="A1254" s="66" t="s">
        <v>7102</v>
      </c>
      <c r="B1254" s="66" t="s">
        <v>7103</v>
      </c>
      <c r="C1254" s="66" t="s">
        <v>7116</v>
      </c>
      <c r="D1254" s="66">
        <v>2045</v>
      </c>
      <c r="E1254" s="66" t="s">
        <v>7126</v>
      </c>
      <c r="F1254" s="66">
        <v>39.31878261</v>
      </c>
      <c r="G1254" s="66">
        <v>3.1064658869999899</v>
      </c>
      <c r="H1254" s="66">
        <v>558</v>
      </c>
      <c r="I1254" s="66">
        <v>0</v>
      </c>
      <c r="J1254" s="66">
        <v>876</v>
      </c>
      <c r="K1254" s="66">
        <v>1515.1596589999999</v>
      </c>
      <c r="L1254" s="66">
        <v>108.1808478</v>
      </c>
      <c r="M1254" s="66">
        <v>0.68520107299999999</v>
      </c>
    </row>
    <row r="1255" spans="1:13" hidden="1">
      <c r="A1255" s="66" t="s">
        <v>7102</v>
      </c>
      <c r="B1255" s="66" t="s">
        <v>7103</v>
      </c>
      <c r="C1255" s="66" t="s">
        <v>7116</v>
      </c>
      <c r="D1255" s="66">
        <v>2050</v>
      </c>
      <c r="E1255" s="66" t="s">
        <v>7126</v>
      </c>
      <c r="F1255" s="66">
        <v>38.755072460000001</v>
      </c>
      <c r="G1255" s="66">
        <v>2.5302534479999998</v>
      </c>
      <c r="H1255" s="66">
        <v>550</v>
      </c>
      <c r="I1255" s="66">
        <v>0</v>
      </c>
      <c r="J1255" s="66">
        <v>823</v>
      </c>
      <c r="K1255" s="66">
        <v>1492.1352279999901</v>
      </c>
      <c r="L1255" s="66">
        <v>106.7250919</v>
      </c>
      <c r="M1255" s="66">
        <v>0.67448098299999903</v>
      </c>
    </row>
    <row r="1256" spans="1:13" hidden="1">
      <c r="A1256" s="66" t="s">
        <v>7102</v>
      </c>
      <c r="B1256" s="66" t="s">
        <v>7103</v>
      </c>
      <c r="C1256" s="66" t="s">
        <v>7117</v>
      </c>
      <c r="D1256" s="66">
        <v>2000</v>
      </c>
      <c r="E1256" s="66" t="s">
        <v>7126</v>
      </c>
      <c r="F1256" s="66">
        <v>12.712</v>
      </c>
      <c r="G1256" s="66">
        <v>1.2370000000000001</v>
      </c>
      <c r="H1256" s="66">
        <v>230</v>
      </c>
      <c r="I1256" s="66">
        <v>0</v>
      </c>
      <c r="J1256" s="66">
        <v>433</v>
      </c>
      <c r="K1256" s="66">
        <v>836.43493009999997</v>
      </c>
      <c r="L1256" s="66">
        <v>60.659354090000001</v>
      </c>
      <c r="M1256" s="66">
        <v>4.3927780189999996</v>
      </c>
    </row>
    <row r="1257" spans="1:13" hidden="1">
      <c r="A1257" s="66" t="s">
        <v>7102</v>
      </c>
      <c r="B1257" s="66" t="s">
        <v>7103</v>
      </c>
      <c r="C1257" s="66" t="s">
        <v>7117</v>
      </c>
      <c r="D1257" s="66">
        <v>2005</v>
      </c>
      <c r="E1257" s="66" t="s">
        <v>7126</v>
      </c>
      <c r="F1257" s="66">
        <v>20.413</v>
      </c>
      <c r="G1257" s="66">
        <v>2.1875</v>
      </c>
      <c r="H1257" s="66">
        <v>396</v>
      </c>
      <c r="I1257" s="66">
        <v>0</v>
      </c>
      <c r="J1257" s="66">
        <v>688</v>
      </c>
      <c r="K1257" s="66">
        <v>1385.332255</v>
      </c>
      <c r="L1257" s="66">
        <v>99.284508750000001</v>
      </c>
      <c r="M1257" s="66">
        <v>3.0996419560000001</v>
      </c>
    </row>
    <row r="1258" spans="1:13" hidden="1">
      <c r="A1258" s="66" t="s">
        <v>7102</v>
      </c>
      <c r="B1258" s="66" t="s">
        <v>7103</v>
      </c>
      <c r="C1258" s="66" t="s">
        <v>7117</v>
      </c>
      <c r="D1258" s="66">
        <v>2010</v>
      </c>
      <c r="E1258" s="66" t="s">
        <v>7126</v>
      </c>
      <c r="F1258" s="66">
        <v>29.803000000000001</v>
      </c>
      <c r="G1258" s="66">
        <v>2.885455603</v>
      </c>
      <c r="H1258" s="66">
        <v>612</v>
      </c>
      <c r="I1258" s="66">
        <v>0</v>
      </c>
      <c r="J1258" s="66">
        <v>1026</v>
      </c>
      <c r="K1258" s="66">
        <v>2094.8968719999998</v>
      </c>
      <c r="L1258" s="66">
        <v>149.8344688</v>
      </c>
      <c r="M1258" s="66">
        <v>6.0286442859999996</v>
      </c>
    </row>
    <row r="1259" spans="1:13" hidden="1">
      <c r="A1259" s="66" t="s">
        <v>7102</v>
      </c>
      <c r="B1259" s="66" t="s">
        <v>7103</v>
      </c>
      <c r="C1259" s="66" t="s">
        <v>7117</v>
      </c>
      <c r="D1259" s="66">
        <v>2015</v>
      </c>
      <c r="E1259" s="66" t="s">
        <v>7126</v>
      </c>
      <c r="F1259" s="66">
        <v>39.194000000000003</v>
      </c>
      <c r="G1259" s="66">
        <v>3.4427122289999899</v>
      </c>
      <c r="H1259" s="66">
        <v>836</v>
      </c>
      <c r="I1259" s="66">
        <v>0</v>
      </c>
      <c r="J1259" s="66">
        <v>1360</v>
      </c>
      <c r="K1259" s="66">
        <v>2829.985193</v>
      </c>
      <c r="L1259" s="66">
        <v>201.979478</v>
      </c>
      <c r="M1259" s="66">
        <v>9.1486823429999902</v>
      </c>
    </row>
    <row r="1260" spans="1:13" hidden="1">
      <c r="A1260" s="66" t="s">
        <v>7102</v>
      </c>
      <c r="B1260" s="66" t="s">
        <v>7103</v>
      </c>
      <c r="C1260" s="66" t="s">
        <v>7117</v>
      </c>
      <c r="D1260" s="66">
        <v>2020</v>
      </c>
      <c r="E1260" s="66" t="s">
        <v>7126</v>
      </c>
      <c r="F1260" s="66">
        <v>49.320679429999998</v>
      </c>
      <c r="G1260" s="66">
        <v>4.0809970880000002</v>
      </c>
      <c r="H1260" s="66">
        <v>1052</v>
      </c>
      <c r="I1260" s="66">
        <v>0</v>
      </c>
      <c r="J1260" s="66">
        <v>1712</v>
      </c>
      <c r="K1260" s="66">
        <v>3540.1587169999998</v>
      </c>
      <c r="L1260" s="66">
        <v>252.46622590000001</v>
      </c>
      <c r="M1260" s="66">
        <v>11.916484110000001</v>
      </c>
    </row>
    <row r="1261" spans="1:13" hidden="1">
      <c r="A1261" s="66" t="s">
        <v>7102</v>
      </c>
      <c r="B1261" s="66" t="s">
        <v>7103</v>
      </c>
      <c r="C1261" s="66" t="s">
        <v>7117</v>
      </c>
      <c r="D1261" s="66">
        <v>2025</v>
      </c>
      <c r="E1261" s="66" t="s">
        <v>7126</v>
      </c>
      <c r="F1261" s="66">
        <v>56.587509570000002</v>
      </c>
      <c r="G1261" s="66">
        <v>4.4053633679999997</v>
      </c>
      <c r="H1261" s="66">
        <v>1207</v>
      </c>
      <c r="I1261" s="66">
        <v>0</v>
      </c>
      <c r="J1261" s="66">
        <v>1914</v>
      </c>
      <c r="K1261" s="66">
        <v>4048.0361229999999</v>
      </c>
      <c r="L1261" s="66">
        <v>288.45485930000001</v>
      </c>
      <c r="M1261" s="66">
        <v>11.52431384</v>
      </c>
    </row>
    <row r="1262" spans="1:13" hidden="1">
      <c r="A1262" s="66" t="s">
        <v>7102</v>
      </c>
      <c r="B1262" s="66" t="s">
        <v>7103</v>
      </c>
      <c r="C1262" s="66" t="s">
        <v>7117</v>
      </c>
      <c r="D1262" s="66">
        <v>2030</v>
      </c>
      <c r="E1262" s="66" t="s">
        <v>7126</v>
      </c>
      <c r="F1262" s="66">
        <v>62.682270330000001</v>
      </c>
      <c r="G1262" s="66">
        <v>4.8644180590000001</v>
      </c>
      <c r="H1262" s="66">
        <v>1337</v>
      </c>
      <c r="I1262" s="66">
        <v>0</v>
      </c>
      <c r="J1262" s="66">
        <v>2043</v>
      </c>
      <c r="K1262" s="66">
        <v>4474.8629359999904</v>
      </c>
      <c r="L1262" s="66">
        <v>318.63550199999997</v>
      </c>
      <c r="M1262" s="66">
        <v>9.6888799819999996</v>
      </c>
    </row>
    <row r="1263" spans="1:13" hidden="1">
      <c r="A1263" s="66" t="s">
        <v>7102</v>
      </c>
      <c r="B1263" s="66" t="s">
        <v>7103</v>
      </c>
      <c r="C1263" s="66" t="s">
        <v>7117</v>
      </c>
      <c r="D1263" s="66">
        <v>2035</v>
      </c>
      <c r="E1263" s="66" t="s">
        <v>7126</v>
      </c>
      <c r="F1263" s="66">
        <v>71.355583730000006</v>
      </c>
      <c r="G1263" s="66">
        <v>5.4121211300000001</v>
      </c>
      <c r="H1263" s="66">
        <v>1522</v>
      </c>
      <c r="I1263" s="66">
        <v>0</v>
      </c>
      <c r="J1263" s="66">
        <v>2228</v>
      </c>
      <c r="K1263" s="66">
        <v>5087.7870830000002</v>
      </c>
      <c r="L1263" s="66">
        <v>362.10579560000002</v>
      </c>
      <c r="M1263" s="66">
        <v>9.1131216199999994</v>
      </c>
    </row>
    <row r="1264" spans="1:13" hidden="1">
      <c r="A1264" s="66" t="s">
        <v>7102</v>
      </c>
      <c r="B1264" s="66" t="s">
        <v>7103</v>
      </c>
      <c r="C1264" s="66" t="s">
        <v>7117</v>
      </c>
      <c r="D1264" s="66">
        <v>2040</v>
      </c>
      <c r="E1264" s="66" t="s">
        <v>7126</v>
      </c>
      <c r="F1264" s="66">
        <v>81.951090910000005</v>
      </c>
      <c r="G1264" s="66">
        <v>5.6867897899999997</v>
      </c>
      <c r="H1264" s="66">
        <v>1748</v>
      </c>
      <c r="I1264" s="66">
        <v>0</v>
      </c>
      <c r="J1264" s="66">
        <v>2448</v>
      </c>
      <c r="K1264" s="66">
        <v>5839.7171829999997</v>
      </c>
      <c r="L1264" s="66">
        <v>415.522995699999</v>
      </c>
      <c r="M1264" s="66">
        <v>9.4859612569999996</v>
      </c>
    </row>
    <row r="1265" spans="1:13" hidden="1">
      <c r="A1265" s="66" t="s">
        <v>7102</v>
      </c>
      <c r="B1265" s="66" t="s">
        <v>7103</v>
      </c>
      <c r="C1265" s="66" t="s">
        <v>7117</v>
      </c>
      <c r="D1265" s="66">
        <v>2045</v>
      </c>
      <c r="E1265" s="66" t="s">
        <v>7126</v>
      </c>
      <c r="F1265" s="66">
        <v>92.077770330000007</v>
      </c>
      <c r="G1265" s="66">
        <v>6.3554819379999996</v>
      </c>
      <c r="H1265" s="66">
        <v>1964</v>
      </c>
      <c r="I1265" s="66">
        <v>0</v>
      </c>
      <c r="J1265" s="66">
        <v>2636</v>
      </c>
      <c r="K1265" s="66">
        <v>6559.4914549999903</v>
      </c>
      <c r="L1265" s="66">
        <v>466.68316129999999</v>
      </c>
      <c r="M1265" s="66">
        <v>10.26104303</v>
      </c>
    </row>
    <row r="1266" spans="1:13" hidden="1">
      <c r="A1266" s="66" t="s">
        <v>7102</v>
      </c>
      <c r="B1266" s="66" t="s">
        <v>7103</v>
      </c>
      <c r="C1266" s="66" t="s">
        <v>7117</v>
      </c>
      <c r="D1266" s="66">
        <v>2050</v>
      </c>
      <c r="E1266" s="66" t="s">
        <v>7126</v>
      </c>
      <c r="F1266" s="66">
        <v>96.015923439999995</v>
      </c>
      <c r="G1266" s="66">
        <v>5.8668899139999997</v>
      </c>
      <c r="H1266" s="66">
        <v>2048</v>
      </c>
      <c r="I1266" s="66">
        <v>0</v>
      </c>
      <c r="J1266" s="66">
        <v>2750</v>
      </c>
      <c r="K1266" s="66">
        <v>6839.1878939999997</v>
      </c>
      <c r="L1266" s="66">
        <v>486.55331919999998</v>
      </c>
      <c r="M1266" s="66">
        <v>10.56810548</v>
      </c>
    </row>
    <row r="1267" spans="1:13" hidden="1">
      <c r="A1267" s="66" t="s">
        <v>7102</v>
      </c>
      <c r="B1267" s="66" t="s">
        <v>7103</v>
      </c>
      <c r="C1267" s="66" t="s">
        <v>7118</v>
      </c>
      <c r="D1267" s="66">
        <v>2000</v>
      </c>
      <c r="E1267" s="66" t="s">
        <v>7126</v>
      </c>
      <c r="F1267" s="66">
        <v>15.772</v>
      </c>
      <c r="G1267" s="66">
        <v>0.78099999999999903</v>
      </c>
      <c r="H1267" s="66">
        <v>203</v>
      </c>
      <c r="I1267" s="66">
        <v>0</v>
      </c>
      <c r="J1267" s="66">
        <v>386</v>
      </c>
      <c r="K1267" s="66">
        <v>697.26772070000004</v>
      </c>
      <c r="L1267" s="66">
        <v>50.595914200000003</v>
      </c>
      <c r="M1267" s="66">
        <v>4.1489701289999896</v>
      </c>
    </row>
    <row r="1268" spans="1:13" hidden="1">
      <c r="A1268" s="66" t="s">
        <v>7102</v>
      </c>
      <c r="B1268" s="66" t="s">
        <v>7103</v>
      </c>
      <c r="C1268" s="66" t="s">
        <v>7118</v>
      </c>
      <c r="D1268" s="66">
        <v>2005</v>
      </c>
      <c r="E1268" s="66" t="s">
        <v>7126</v>
      </c>
      <c r="F1268" s="66">
        <v>16.802</v>
      </c>
      <c r="G1268" s="66">
        <v>0.95350000000000001</v>
      </c>
      <c r="H1268" s="66">
        <v>234</v>
      </c>
      <c r="I1268" s="66">
        <v>0</v>
      </c>
      <c r="J1268" s="66">
        <v>431</v>
      </c>
      <c r="K1268" s="66">
        <v>771.82217449999996</v>
      </c>
      <c r="L1268" s="66">
        <v>55.73589801</v>
      </c>
      <c r="M1268" s="66">
        <v>3.0787816559999999</v>
      </c>
    </row>
    <row r="1269" spans="1:13" hidden="1">
      <c r="A1269" s="66" t="s">
        <v>7102</v>
      </c>
      <c r="B1269" s="66" t="s">
        <v>7103</v>
      </c>
      <c r="C1269" s="66" t="s">
        <v>7118</v>
      </c>
      <c r="D1269" s="66">
        <v>2010</v>
      </c>
      <c r="E1269" s="66" t="s">
        <v>7126</v>
      </c>
      <c r="F1269" s="66">
        <v>17.68</v>
      </c>
      <c r="G1269" s="66">
        <v>1.1646544640000001</v>
      </c>
      <c r="H1269" s="66">
        <v>261</v>
      </c>
      <c r="I1269" s="66">
        <v>0</v>
      </c>
      <c r="J1269" s="66">
        <v>472</v>
      </c>
      <c r="K1269" s="66">
        <v>837.14482929999997</v>
      </c>
      <c r="L1269" s="66">
        <v>60.149265929999999</v>
      </c>
      <c r="M1269" s="66">
        <v>4.476970777</v>
      </c>
    </row>
    <row r="1270" spans="1:13" hidden="1">
      <c r="A1270" s="66" t="s">
        <v>7102</v>
      </c>
      <c r="B1270" s="66" t="s">
        <v>7103</v>
      </c>
      <c r="C1270" s="66" t="s">
        <v>7118</v>
      </c>
      <c r="D1270" s="66">
        <v>2015</v>
      </c>
      <c r="E1270" s="66" t="s">
        <v>7126</v>
      </c>
      <c r="F1270" s="66">
        <v>19.032</v>
      </c>
      <c r="G1270" s="66">
        <v>1.435938704</v>
      </c>
      <c r="H1270" s="66">
        <v>301</v>
      </c>
      <c r="I1270" s="66">
        <v>0</v>
      </c>
      <c r="J1270" s="66">
        <v>542</v>
      </c>
      <c r="K1270" s="66">
        <v>949.31847879999896</v>
      </c>
      <c r="L1270" s="66">
        <v>68.224869889999994</v>
      </c>
      <c r="M1270" s="66">
        <v>4.202251585</v>
      </c>
    </row>
    <row r="1271" spans="1:13" hidden="1">
      <c r="A1271" s="66" t="s">
        <v>7102</v>
      </c>
      <c r="B1271" s="66" t="s">
        <v>7103</v>
      </c>
      <c r="C1271" s="66" t="s">
        <v>7118</v>
      </c>
      <c r="D1271" s="66">
        <v>2020</v>
      </c>
      <c r="E1271" s="66" t="s">
        <v>7126</v>
      </c>
      <c r="F1271" s="66">
        <v>21.308252490000001</v>
      </c>
      <c r="G1271" s="66">
        <v>1.646854413</v>
      </c>
      <c r="H1271" s="66">
        <v>337</v>
      </c>
      <c r="I1271" s="66">
        <v>0</v>
      </c>
      <c r="J1271" s="66">
        <v>582</v>
      </c>
      <c r="K1271" s="66">
        <v>1053.089565</v>
      </c>
      <c r="L1271" s="66">
        <v>75.62305096</v>
      </c>
      <c r="M1271" s="66">
        <v>2.7053006039999898</v>
      </c>
    </row>
    <row r="1272" spans="1:13" hidden="1">
      <c r="A1272" s="66" t="s">
        <v>7102</v>
      </c>
      <c r="B1272" s="66" t="s">
        <v>7103</v>
      </c>
      <c r="C1272" s="66" t="s">
        <v>7118</v>
      </c>
      <c r="D1272" s="66">
        <v>2025</v>
      </c>
      <c r="E1272" s="66" t="s">
        <v>7126</v>
      </c>
      <c r="F1272" s="66">
        <v>25.797528239999998</v>
      </c>
      <c r="G1272" s="66">
        <v>2.0308085189999998</v>
      </c>
      <c r="H1272" s="66">
        <v>408</v>
      </c>
      <c r="I1272" s="66">
        <v>0</v>
      </c>
      <c r="J1272" s="66">
        <v>686</v>
      </c>
      <c r="K1272" s="66">
        <v>1271.567194</v>
      </c>
      <c r="L1272" s="66">
        <v>91.299299899999994</v>
      </c>
      <c r="M1272" s="66">
        <v>1.7566078469999999</v>
      </c>
    </row>
    <row r="1273" spans="1:13" hidden="1">
      <c r="A1273" s="66" t="s">
        <v>7102</v>
      </c>
      <c r="B1273" s="66" t="s">
        <v>7103</v>
      </c>
      <c r="C1273" s="66" t="s">
        <v>7118</v>
      </c>
      <c r="D1273" s="66">
        <v>2030</v>
      </c>
      <c r="E1273" s="66" t="s">
        <v>7126</v>
      </c>
      <c r="F1273" s="66">
        <v>30.223574750000001</v>
      </c>
      <c r="G1273" s="66">
        <v>2.2603030519999998</v>
      </c>
      <c r="H1273" s="66">
        <v>478</v>
      </c>
      <c r="I1273" s="66">
        <v>0</v>
      </c>
      <c r="J1273" s="66">
        <v>788</v>
      </c>
      <c r="K1273" s="66">
        <v>1487.292907</v>
      </c>
      <c r="L1273" s="66">
        <v>106.74314800000001</v>
      </c>
      <c r="M1273" s="66">
        <v>1.217962413</v>
      </c>
    </row>
    <row r="1274" spans="1:13" hidden="1">
      <c r="A1274" s="66" t="s">
        <v>7102</v>
      </c>
      <c r="B1274" s="66" t="s">
        <v>7103</v>
      </c>
      <c r="C1274" s="66" t="s">
        <v>7118</v>
      </c>
      <c r="D1274" s="66">
        <v>2035</v>
      </c>
      <c r="E1274" s="66" t="s">
        <v>7126</v>
      </c>
      <c r="F1274" s="66">
        <v>34.333475079999999</v>
      </c>
      <c r="G1274" s="66">
        <v>2.5169982809999998</v>
      </c>
      <c r="H1274" s="66">
        <v>543</v>
      </c>
      <c r="I1274" s="66">
        <v>0</v>
      </c>
      <c r="J1274" s="66">
        <v>873</v>
      </c>
      <c r="K1274" s="66">
        <v>1687.8285599999999</v>
      </c>
      <c r="L1274" s="66">
        <v>121.0969597</v>
      </c>
      <c r="M1274" s="66">
        <v>1.0130376839999999</v>
      </c>
    </row>
    <row r="1275" spans="1:13" hidden="1">
      <c r="A1275" s="66" t="s">
        <v>7102</v>
      </c>
      <c r="B1275" s="66" t="s">
        <v>7103</v>
      </c>
      <c r="C1275" s="66" t="s">
        <v>7118</v>
      </c>
      <c r="D1275" s="66">
        <v>2040</v>
      </c>
      <c r="E1275" s="66" t="s">
        <v>7126</v>
      </c>
      <c r="F1275" s="66">
        <v>38.253687710000001</v>
      </c>
      <c r="G1275" s="66">
        <v>2.6667548810000001</v>
      </c>
      <c r="H1275" s="66">
        <v>605</v>
      </c>
      <c r="I1275" s="66">
        <v>0</v>
      </c>
      <c r="J1275" s="66">
        <v>942</v>
      </c>
      <c r="K1275" s="66">
        <v>1879.629907</v>
      </c>
      <c r="L1275" s="66">
        <v>134.8382517</v>
      </c>
      <c r="M1275" s="66">
        <v>0.99425515399999997</v>
      </c>
    </row>
    <row r="1276" spans="1:13" hidden="1">
      <c r="A1276" s="66" t="s">
        <v>7102</v>
      </c>
      <c r="B1276" s="66" t="s">
        <v>7103</v>
      </c>
      <c r="C1276" s="66" t="s">
        <v>7118</v>
      </c>
      <c r="D1276" s="66">
        <v>2045</v>
      </c>
      <c r="E1276" s="66" t="s">
        <v>7126</v>
      </c>
      <c r="F1276" s="66">
        <v>41.541607970000001</v>
      </c>
      <c r="G1276" s="66">
        <v>2.742578086</v>
      </c>
      <c r="H1276" s="66">
        <v>657</v>
      </c>
      <c r="I1276" s="66">
        <v>0</v>
      </c>
      <c r="J1276" s="66">
        <v>986</v>
      </c>
      <c r="K1276" s="66">
        <v>2040.7861719999901</v>
      </c>
      <c r="L1276" s="66">
        <v>146.38924180000001</v>
      </c>
      <c r="M1276" s="66">
        <v>1.0351620259999901</v>
      </c>
    </row>
    <row r="1277" spans="1:13" hidden="1">
      <c r="A1277" s="66" t="s">
        <v>7102</v>
      </c>
      <c r="B1277" s="66" t="s">
        <v>7103</v>
      </c>
      <c r="C1277" s="66" t="s">
        <v>7118</v>
      </c>
      <c r="D1277" s="66">
        <v>2050</v>
      </c>
      <c r="E1277" s="66" t="s">
        <v>7126</v>
      </c>
      <c r="F1277" s="66">
        <v>44.070777409999998</v>
      </c>
      <c r="G1277" s="66">
        <v>2.814596952</v>
      </c>
      <c r="H1277" s="66">
        <v>697</v>
      </c>
      <c r="I1277" s="66">
        <v>0</v>
      </c>
      <c r="J1277" s="66">
        <v>1010</v>
      </c>
      <c r="K1277" s="66">
        <v>2164.8950399999999</v>
      </c>
      <c r="L1277" s="66">
        <v>155.28659009999899</v>
      </c>
      <c r="M1277" s="66">
        <v>1.0848009890000001</v>
      </c>
    </row>
    <row r="1278" spans="1:13" hidden="1">
      <c r="A1278" s="66" t="s">
        <v>7102</v>
      </c>
      <c r="B1278" s="66" t="s">
        <v>7103</v>
      </c>
      <c r="C1278" s="66" t="s">
        <v>7119</v>
      </c>
      <c r="D1278" s="66">
        <v>2000</v>
      </c>
      <c r="E1278" s="66" t="s">
        <v>7126</v>
      </c>
      <c r="F1278" s="66">
        <v>15.1</v>
      </c>
      <c r="G1278" s="66">
        <v>1.02</v>
      </c>
      <c r="H1278" s="66">
        <v>181</v>
      </c>
      <c r="I1278" s="66">
        <v>0</v>
      </c>
      <c r="J1278" s="66">
        <v>370</v>
      </c>
      <c r="K1278" s="66">
        <v>649.32480179999902</v>
      </c>
      <c r="L1278" s="66">
        <v>46.996979770000003</v>
      </c>
      <c r="M1278" s="66">
        <v>0.93915467599999902</v>
      </c>
    </row>
    <row r="1279" spans="1:13" hidden="1">
      <c r="A1279" s="66" t="s">
        <v>7102</v>
      </c>
      <c r="B1279" s="66" t="s">
        <v>7103</v>
      </c>
      <c r="C1279" s="66" t="s">
        <v>7119</v>
      </c>
      <c r="D1279" s="66">
        <v>2005</v>
      </c>
      <c r="E1279" s="66" t="s">
        <v>7126</v>
      </c>
      <c r="F1279" s="66">
        <v>19.899999999999999</v>
      </c>
      <c r="G1279" s="66">
        <v>1.4650000000000001</v>
      </c>
      <c r="H1279" s="66">
        <v>252</v>
      </c>
      <c r="I1279" s="66">
        <v>0</v>
      </c>
      <c r="J1279" s="66">
        <v>472</v>
      </c>
      <c r="K1279" s="66">
        <v>863.04061750000005</v>
      </c>
      <c r="L1279" s="66">
        <v>61.926276180000002</v>
      </c>
      <c r="M1279" s="66">
        <v>1.296258425</v>
      </c>
    </row>
    <row r="1280" spans="1:13" hidden="1">
      <c r="A1280" s="66" t="s">
        <v>7102</v>
      </c>
      <c r="B1280" s="66" t="s">
        <v>7103</v>
      </c>
      <c r="C1280" s="66" t="s">
        <v>7119</v>
      </c>
      <c r="D1280" s="66">
        <v>2010</v>
      </c>
      <c r="E1280" s="66" t="s">
        <v>7126</v>
      </c>
      <c r="F1280" s="66">
        <v>27.7</v>
      </c>
      <c r="G1280" s="66">
        <v>2.3824616569999999</v>
      </c>
      <c r="H1280" s="66">
        <v>311</v>
      </c>
      <c r="I1280" s="66">
        <v>0</v>
      </c>
      <c r="J1280" s="66">
        <v>537</v>
      </c>
      <c r="K1280" s="66">
        <v>1041.237453</v>
      </c>
      <c r="L1280" s="66">
        <v>74.677906809999996</v>
      </c>
      <c r="M1280" s="66">
        <v>1.404142226</v>
      </c>
    </row>
    <row r="1281" spans="1:14" hidden="1">
      <c r="A1281" s="66" t="s">
        <v>7102</v>
      </c>
      <c r="B1281" s="66" t="s">
        <v>7103</v>
      </c>
      <c r="C1281" s="66" t="s">
        <v>7119</v>
      </c>
      <c r="D1281" s="66">
        <v>2015</v>
      </c>
      <c r="E1281" s="66" t="s">
        <v>7126</v>
      </c>
      <c r="F1281" s="66">
        <v>33.82</v>
      </c>
      <c r="G1281" s="66">
        <v>2.476976053</v>
      </c>
      <c r="H1281" s="66">
        <v>385</v>
      </c>
      <c r="I1281" s="66">
        <v>0</v>
      </c>
      <c r="J1281" s="66">
        <v>625</v>
      </c>
      <c r="K1281" s="66">
        <v>1274.445508</v>
      </c>
      <c r="L1281" s="66">
        <v>91.625975969999999</v>
      </c>
      <c r="M1281" s="66">
        <v>1.1516355329999901</v>
      </c>
    </row>
    <row r="1282" spans="1:14" hidden="1">
      <c r="A1282" s="66" t="s">
        <v>7102</v>
      </c>
      <c r="B1282" s="66" t="s">
        <v>7103</v>
      </c>
      <c r="C1282" s="66" t="s">
        <v>7119</v>
      </c>
      <c r="D1282" s="66">
        <v>2020</v>
      </c>
      <c r="E1282" s="66" t="s">
        <v>7126</v>
      </c>
      <c r="F1282" s="66">
        <v>33.732155839999997</v>
      </c>
      <c r="G1282" s="66">
        <v>2.0493731309999998</v>
      </c>
      <c r="H1282" s="66">
        <v>384</v>
      </c>
      <c r="I1282" s="66">
        <v>0</v>
      </c>
      <c r="J1282" s="66">
        <v>622</v>
      </c>
      <c r="K1282" s="66">
        <v>1263.0789589999999</v>
      </c>
      <c r="L1282" s="66">
        <v>90.892791520000003</v>
      </c>
      <c r="M1282" s="66">
        <v>0.78906411499999995</v>
      </c>
    </row>
    <row r="1283" spans="1:14" hidden="1">
      <c r="A1283" s="66" t="s">
        <v>7102</v>
      </c>
      <c r="B1283" s="66" t="s">
        <v>7103</v>
      </c>
      <c r="C1283" s="66" t="s">
        <v>7119</v>
      </c>
      <c r="D1283" s="66">
        <v>2025</v>
      </c>
      <c r="E1283" s="66" t="s">
        <v>7126</v>
      </c>
      <c r="F1283" s="66">
        <v>35.752571430000003</v>
      </c>
      <c r="G1283" s="66">
        <v>2.6479050200000001</v>
      </c>
      <c r="H1283" s="66">
        <v>407</v>
      </c>
      <c r="I1283" s="66">
        <v>0</v>
      </c>
      <c r="J1283" s="66">
        <v>654</v>
      </c>
      <c r="K1283" s="66">
        <v>1333.63921</v>
      </c>
      <c r="L1283" s="66">
        <v>95.974483219999996</v>
      </c>
      <c r="M1283" s="66">
        <v>0.61478784099999995</v>
      </c>
    </row>
    <row r="1284" spans="1:14" hidden="1">
      <c r="A1284" s="66" t="s">
        <v>7102</v>
      </c>
      <c r="B1284" s="66" t="s">
        <v>7103</v>
      </c>
      <c r="C1284" s="66" t="s">
        <v>7119</v>
      </c>
      <c r="D1284" s="66">
        <v>2030</v>
      </c>
      <c r="E1284" s="66" t="s">
        <v>7126</v>
      </c>
      <c r="F1284" s="66">
        <v>39.002805189999997</v>
      </c>
      <c r="G1284" s="66">
        <v>2.430480685</v>
      </c>
      <c r="H1284" s="66">
        <v>444</v>
      </c>
      <c r="I1284" s="66">
        <v>0</v>
      </c>
      <c r="J1284" s="66">
        <v>667</v>
      </c>
      <c r="K1284" s="66">
        <v>1451.3935039999999</v>
      </c>
      <c r="L1284" s="66">
        <v>104.41386079999999</v>
      </c>
      <c r="M1284" s="66">
        <v>0.55667741400000004</v>
      </c>
    </row>
    <row r="1285" spans="1:14" hidden="1">
      <c r="A1285" s="66" t="s">
        <v>7102</v>
      </c>
      <c r="B1285" s="66" t="s">
        <v>7103</v>
      </c>
      <c r="C1285" s="66" t="s">
        <v>7119</v>
      </c>
      <c r="D1285" s="66">
        <v>2035</v>
      </c>
      <c r="E1285" s="66" t="s">
        <v>7126</v>
      </c>
      <c r="F1285" s="66">
        <v>43.746389610000001</v>
      </c>
      <c r="G1285" s="66">
        <v>2.628328958</v>
      </c>
      <c r="H1285" s="66">
        <v>498</v>
      </c>
      <c r="I1285" s="66">
        <v>0</v>
      </c>
      <c r="J1285" s="66">
        <v>686</v>
      </c>
      <c r="K1285" s="66">
        <v>1625.5338159999999</v>
      </c>
      <c r="L1285" s="66">
        <v>116.908357299999</v>
      </c>
      <c r="M1285" s="66">
        <v>0.57421054699999996</v>
      </c>
    </row>
    <row r="1286" spans="1:14" hidden="1">
      <c r="A1286" s="66" t="s">
        <v>7102</v>
      </c>
      <c r="B1286" s="66" t="s">
        <v>7103</v>
      </c>
      <c r="C1286" s="66" t="s">
        <v>7119</v>
      </c>
      <c r="D1286" s="66">
        <v>2040</v>
      </c>
      <c r="E1286" s="66" t="s">
        <v>7126</v>
      </c>
      <c r="F1286" s="66">
        <v>44.712675320000002</v>
      </c>
      <c r="G1286" s="66">
        <v>2.4094562989999999</v>
      </c>
      <c r="H1286" s="66">
        <v>509</v>
      </c>
      <c r="I1286" s="66">
        <v>0</v>
      </c>
      <c r="J1286" s="66">
        <v>683</v>
      </c>
      <c r="K1286" s="66">
        <v>1660.1994139999999</v>
      </c>
      <c r="L1286" s="66">
        <v>119.3843655</v>
      </c>
      <c r="M1286" s="66">
        <v>0.56976740699999995</v>
      </c>
    </row>
    <row r="1287" spans="1:14" hidden="1">
      <c r="A1287" s="66" t="s">
        <v>7102</v>
      </c>
      <c r="B1287" s="66" t="s">
        <v>7103</v>
      </c>
      <c r="C1287" s="66" t="s">
        <v>7119</v>
      </c>
      <c r="D1287" s="66">
        <v>2045</v>
      </c>
      <c r="E1287" s="66" t="s">
        <v>7126</v>
      </c>
      <c r="F1287" s="66">
        <v>42.340883120000001</v>
      </c>
      <c r="G1287" s="66">
        <v>2.2132166870000001</v>
      </c>
      <c r="H1287" s="66">
        <v>482</v>
      </c>
      <c r="I1287" s="66">
        <v>0</v>
      </c>
      <c r="J1287" s="66">
        <v>647</v>
      </c>
      <c r="K1287" s="66">
        <v>1571.5453</v>
      </c>
      <c r="L1287" s="66">
        <v>113.00110559999899</v>
      </c>
      <c r="M1287" s="66">
        <v>0.53443954999999999</v>
      </c>
    </row>
    <row r="1288" spans="1:14" hidden="1">
      <c r="A1288" s="66" t="s">
        <v>7102</v>
      </c>
      <c r="B1288" s="66" t="s">
        <v>7103</v>
      </c>
      <c r="C1288" s="66" t="s">
        <v>7119</v>
      </c>
      <c r="D1288" s="66">
        <v>2050</v>
      </c>
      <c r="E1288" s="66" t="s">
        <v>7126</v>
      </c>
      <c r="F1288" s="66">
        <v>40.144779219999997</v>
      </c>
      <c r="G1288" s="66">
        <v>1.8047387930000001</v>
      </c>
      <c r="H1288" s="66">
        <v>457</v>
      </c>
      <c r="I1288" s="66">
        <v>0</v>
      </c>
      <c r="J1288" s="66">
        <v>613</v>
      </c>
      <c r="K1288" s="66">
        <v>1489.7559080000001</v>
      </c>
      <c r="L1288" s="66">
        <v>107.116133</v>
      </c>
      <c r="M1288" s="66">
        <v>0.50542551999999996</v>
      </c>
    </row>
    <row r="1289" spans="1:14" hidden="1">
      <c r="A1289" s="66" t="s">
        <v>7102</v>
      </c>
      <c r="B1289" s="66" t="s">
        <v>7103</v>
      </c>
      <c r="C1289" s="66" t="s">
        <v>7120</v>
      </c>
      <c r="D1289" s="66">
        <v>2000</v>
      </c>
      <c r="E1289" s="66" t="s">
        <v>7126</v>
      </c>
      <c r="F1289" s="66">
        <v>11.3</v>
      </c>
      <c r="G1289" s="66">
        <v>1.06</v>
      </c>
      <c r="H1289" s="66">
        <v>107</v>
      </c>
      <c r="I1289" s="66">
        <v>0</v>
      </c>
      <c r="J1289" s="66">
        <v>209</v>
      </c>
      <c r="K1289" s="66">
        <v>408.67142810000001</v>
      </c>
      <c r="L1289" s="66">
        <v>29.39002765</v>
      </c>
      <c r="M1289" s="66">
        <v>1.406997896</v>
      </c>
    </row>
    <row r="1290" spans="1:14" hidden="1">
      <c r="A1290" s="66" t="s">
        <v>7102</v>
      </c>
      <c r="B1290" s="66" t="s">
        <v>7103</v>
      </c>
      <c r="C1290" s="66" t="s">
        <v>7120</v>
      </c>
      <c r="D1290" s="66">
        <v>2005</v>
      </c>
      <c r="E1290" s="66" t="s">
        <v>7126</v>
      </c>
      <c r="F1290" s="66">
        <v>13.3</v>
      </c>
      <c r="G1290" s="66">
        <v>1.1399999999999999</v>
      </c>
      <c r="H1290" s="66">
        <v>137</v>
      </c>
      <c r="I1290" s="66">
        <v>0</v>
      </c>
      <c r="J1290" s="66">
        <v>237</v>
      </c>
      <c r="K1290" s="66">
        <v>489.08148569999997</v>
      </c>
      <c r="L1290" s="66">
        <v>35.056366050000001</v>
      </c>
      <c r="M1290" s="66">
        <v>1.8608396949999999</v>
      </c>
    </row>
    <row r="1291" spans="1:14" hidden="1">
      <c r="A1291" s="66" t="s">
        <v>7102</v>
      </c>
      <c r="B1291" s="66" t="s">
        <v>7103</v>
      </c>
      <c r="C1291" s="66" t="s">
        <v>7120</v>
      </c>
      <c r="D1291" s="66">
        <v>2010</v>
      </c>
      <c r="E1291" s="66" t="s">
        <v>7126</v>
      </c>
      <c r="F1291" s="66">
        <v>14.6</v>
      </c>
      <c r="G1291" s="66">
        <v>1.0289593459999999</v>
      </c>
      <c r="H1291" s="66">
        <v>173</v>
      </c>
      <c r="I1291" s="66">
        <v>0</v>
      </c>
      <c r="J1291" s="66">
        <v>260</v>
      </c>
      <c r="K1291" s="66">
        <v>559.49904179999999</v>
      </c>
      <c r="L1291" s="66">
        <v>40.0679935</v>
      </c>
      <c r="M1291" s="66">
        <v>1.882008747</v>
      </c>
    </row>
    <row r="1292" spans="1:14">
      <c r="A1292" s="66" t="s">
        <v>7102</v>
      </c>
      <c r="B1292" s="66" t="s">
        <v>7103</v>
      </c>
      <c r="C1292" s="66" t="s">
        <v>7120</v>
      </c>
      <c r="D1292" s="66">
        <v>2015</v>
      </c>
      <c r="E1292" s="66" t="s">
        <v>7126</v>
      </c>
      <c r="F1292" s="66">
        <v>16.201000000000001</v>
      </c>
      <c r="G1292" s="66">
        <v>1.128008176</v>
      </c>
      <c r="H1292" s="66">
        <v>195</v>
      </c>
      <c r="I1292" s="66">
        <v>0</v>
      </c>
      <c r="J1292" s="66">
        <v>264</v>
      </c>
      <c r="K1292" s="66">
        <v>566.92919400000005</v>
      </c>
      <c r="L1292" s="66">
        <v>40.658537590000002</v>
      </c>
      <c r="M1292" s="66">
        <v>1.8294832400000001</v>
      </c>
      <c r="N1292" s="66" t="s">
        <v>7133</v>
      </c>
    </row>
    <row r="1293" spans="1:14">
      <c r="A1293" s="66" t="s">
        <v>7102</v>
      </c>
      <c r="B1293" s="66" t="s">
        <v>7103</v>
      </c>
      <c r="C1293" s="66" t="s">
        <v>7120</v>
      </c>
      <c r="D1293" s="66">
        <v>2020</v>
      </c>
      <c r="E1293" s="66" t="s">
        <v>7126</v>
      </c>
      <c r="F1293" s="66">
        <v>17.61339487</v>
      </c>
      <c r="G1293" s="66">
        <v>1.207583837</v>
      </c>
      <c r="H1293" s="66">
        <v>212</v>
      </c>
      <c r="I1293" s="66">
        <v>0</v>
      </c>
      <c r="J1293" s="66">
        <v>287</v>
      </c>
      <c r="K1293" s="66">
        <v>530.7062813</v>
      </c>
      <c r="L1293" s="66">
        <v>38.065483950000001</v>
      </c>
      <c r="M1293" s="66">
        <v>1.1911018040000001</v>
      </c>
      <c r="N1293" s="66" t="s">
        <v>7133</v>
      </c>
    </row>
    <row r="1294" spans="1:14">
      <c r="A1294" s="66" t="s">
        <v>7102</v>
      </c>
      <c r="B1294" s="66" t="s">
        <v>7103</v>
      </c>
      <c r="C1294" s="66" t="s">
        <v>7120</v>
      </c>
      <c r="D1294" s="66">
        <v>2025</v>
      </c>
      <c r="E1294" s="66" t="s">
        <v>7126</v>
      </c>
      <c r="F1294" s="66">
        <v>19.191953850000001</v>
      </c>
      <c r="G1294" s="66">
        <v>1.234453233</v>
      </c>
      <c r="H1294" s="66">
        <v>231</v>
      </c>
      <c r="I1294" s="66">
        <v>0</v>
      </c>
      <c r="J1294" s="66">
        <v>310</v>
      </c>
      <c r="K1294" s="66">
        <v>488.24474789999903</v>
      </c>
      <c r="L1294" s="66">
        <v>34.942071740000003</v>
      </c>
      <c r="M1294" s="66">
        <v>0.71459871900000005</v>
      </c>
      <c r="N1294" s="66" t="s">
        <v>7133</v>
      </c>
    </row>
    <row r="1295" spans="1:14">
      <c r="A1295" s="66" t="s">
        <v>7102</v>
      </c>
      <c r="B1295" s="66" t="s">
        <v>7103</v>
      </c>
      <c r="C1295" s="66" t="s">
        <v>7120</v>
      </c>
      <c r="D1295" s="66">
        <v>2030</v>
      </c>
      <c r="E1295" s="66" t="s">
        <v>7126</v>
      </c>
      <c r="F1295" s="66">
        <v>20.02277436</v>
      </c>
      <c r="G1295" s="66">
        <v>1.1875506419999999</v>
      </c>
      <c r="H1295" s="66">
        <v>241</v>
      </c>
      <c r="I1295" s="66">
        <v>0</v>
      </c>
      <c r="J1295" s="66">
        <v>324</v>
      </c>
      <c r="K1295" s="66">
        <v>461.33596260000002</v>
      </c>
      <c r="L1295" s="66">
        <v>32.914921149999998</v>
      </c>
      <c r="M1295" s="66">
        <v>0.47194665499999999</v>
      </c>
      <c r="N1295" s="66" t="s">
        <v>7133</v>
      </c>
    </row>
    <row r="1296" spans="1:14">
      <c r="A1296" s="66" t="s">
        <v>7102</v>
      </c>
      <c r="B1296" s="66" t="s">
        <v>7103</v>
      </c>
      <c r="C1296" s="66" t="s">
        <v>7120</v>
      </c>
      <c r="D1296" s="66">
        <v>2035</v>
      </c>
      <c r="E1296" s="66" t="s">
        <v>7126</v>
      </c>
      <c r="F1296" s="66">
        <v>20.438184620000001</v>
      </c>
      <c r="G1296" s="66">
        <v>1.173639815</v>
      </c>
      <c r="H1296" s="66">
        <v>246</v>
      </c>
      <c r="I1296" s="66">
        <v>0</v>
      </c>
      <c r="J1296" s="66">
        <v>330</v>
      </c>
      <c r="K1296" s="66">
        <v>445.65317189999899</v>
      </c>
      <c r="L1296" s="66">
        <v>31.726133999999998</v>
      </c>
      <c r="M1296" s="66">
        <v>0.38108230199999998</v>
      </c>
      <c r="N1296" s="66" t="s">
        <v>7133</v>
      </c>
    </row>
    <row r="1297" spans="1:14">
      <c r="A1297" s="66" t="s">
        <v>7102</v>
      </c>
      <c r="B1297" s="66" t="s">
        <v>7103</v>
      </c>
      <c r="C1297" s="66" t="s">
        <v>7120</v>
      </c>
      <c r="D1297" s="66">
        <v>2040</v>
      </c>
      <c r="E1297" s="66" t="s">
        <v>7126</v>
      </c>
      <c r="F1297" s="66">
        <v>20.438184620000001</v>
      </c>
      <c r="G1297" s="66">
        <v>1.1091892350000001</v>
      </c>
      <c r="H1297" s="66">
        <v>246</v>
      </c>
      <c r="I1297" s="66">
        <v>0</v>
      </c>
      <c r="J1297" s="66">
        <v>330</v>
      </c>
      <c r="K1297" s="66">
        <v>432.82438400000001</v>
      </c>
      <c r="L1297" s="66">
        <v>30.780776320000001</v>
      </c>
      <c r="M1297" s="66">
        <v>0.349389844</v>
      </c>
      <c r="N1297" s="66" t="s">
        <v>7133</v>
      </c>
    </row>
    <row r="1298" spans="1:14">
      <c r="A1298" s="66" t="s">
        <v>7102</v>
      </c>
      <c r="B1298" s="66" t="s">
        <v>7103</v>
      </c>
      <c r="C1298" s="66" t="s">
        <v>7120</v>
      </c>
      <c r="D1298" s="66">
        <v>2045</v>
      </c>
      <c r="E1298" s="66" t="s">
        <v>7126</v>
      </c>
      <c r="F1298" s="66">
        <v>20.105856410000001</v>
      </c>
      <c r="G1298" s="66">
        <v>1.0693934540000001</v>
      </c>
      <c r="H1298" s="66">
        <v>242</v>
      </c>
      <c r="I1298" s="66">
        <v>0</v>
      </c>
      <c r="J1298" s="66">
        <v>325</v>
      </c>
      <c r="K1298" s="66">
        <v>419.39397020000001</v>
      </c>
      <c r="L1298" s="66">
        <v>29.811450780000001</v>
      </c>
      <c r="M1298" s="66">
        <v>0.334217194</v>
      </c>
      <c r="N1298" s="66" t="s">
        <v>7133</v>
      </c>
    </row>
    <row r="1299" spans="1:14">
      <c r="A1299" s="66" t="s">
        <v>7102</v>
      </c>
      <c r="B1299" s="66" t="s">
        <v>7103</v>
      </c>
      <c r="C1299" s="66" t="s">
        <v>7120</v>
      </c>
      <c r="D1299" s="66">
        <v>2050</v>
      </c>
      <c r="E1299" s="66" t="s">
        <v>7126</v>
      </c>
      <c r="F1299" s="66">
        <v>19.69044615</v>
      </c>
      <c r="G1299" s="66">
        <v>0.99683253400000005</v>
      </c>
      <c r="H1299" s="66">
        <v>237</v>
      </c>
      <c r="I1299" s="66">
        <v>0</v>
      </c>
      <c r="J1299" s="66">
        <v>318</v>
      </c>
      <c r="K1299" s="66">
        <v>407.57308380000001</v>
      </c>
      <c r="L1299" s="66">
        <v>28.964295010000001</v>
      </c>
      <c r="M1299" s="66">
        <v>0.32518668699999997</v>
      </c>
      <c r="N1299" s="66" t="s">
        <v>7133</v>
      </c>
    </row>
    <row r="1300" spans="1:14" hidden="1">
      <c r="A1300" s="66" t="s">
        <v>7102</v>
      </c>
      <c r="B1300" s="66" t="s">
        <v>7103</v>
      </c>
      <c r="C1300" s="66" t="s">
        <v>7121</v>
      </c>
      <c r="D1300" s="66">
        <v>2000</v>
      </c>
      <c r="E1300" s="66" t="s">
        <v>7126</v>
      </c>
      <c r="F1300" s="66">
        <v>212.7</v>
      </c>
      <c r="G1300" s="66">
        <v>17.350000000000001</v>
      </c>
      <c r="H1300" s="66">
        <v>3751</v>
      </c>
      <c r="I1300" s="66">
        <v>0</v>
      </c>
      <c r="J1300" s="66">
        <v>4385</v>
      </c>
      <c r="K1300" s="66">
        <v>17018.048599999998</v>
      </c>
      <c r="L1300" s="66">
        <v>1219.4867569999999</v>
      </c>
      <c r="M1300" s="66">
        <v>11.967734180000001</v>
      </c>
    </row>
    <row r="1301" spans="1:14" hidden="1">
      <c r="A1301" s="66" t="s">
        <v>7102</v>
      </c>
      <c r="B1301" s="66" t="s">
        <v>7103</v>
      </c>
      <c r="C1301" s="66" t="s">
        <v>7121</v>
      </c>
      <c r="D1301" s="66">
        <v>2005</v>
      </c>
      <c r="E1301" s="66" t="s">
        <v>7126</v>
      </c>
      <c r="F1301" s="66">
        <v>231.9</v>
      </c>
      <c r="G1301" s="66">
        <v>14.205</v>
      </c>
      <c r="H1301" s="66">
        <v>4063</v>
      </c>
      <c r="I1301" s="66">
        <v>0</v>
      </c>
      <c r="J1301" s="66">
        <v>4699</v>
      </c>
      <c r="K1301" s="66">
        <v>17593.284879999999</v>
      </c>
      <c r="L1301" s="66">
        <v>1229.4880069999999</v>
      </c>
      <c r="M1301" s="66">
        <v>6.8492208329999897</v>
      </c>
    </row>
    <row r="1302" spans="1:14" hidden="1">
      <c r="A1302" s="66" t="s">
        <v>7102</v>
      </c>
      <c r="B1302" s="66" t="s">
        <v>7103</v>
      </c>
      <c r="C1302" s="66" t="s">
        <v>7121</v>
      </c>
      <c r="D1302" s="66">
        <v>2010</v>
      </c>
      <c r="E1302" s="66" t="s">
        <v>7126</v>
      </c>
      <c r="F1302" s="66">
        <v>230.5</v>
      </c>
      <c r="G1302" s="66">
        <v>15.77840168</v>
      </c>
      <c r="H1302" s="66">
        <v>3775</v>
      </c>
      <c r="I1302" s="66">
        <v>0</v>
      </c>
      <c r="J1302" s="66">
        <v>4370</v>
      </c>
      <c r="K1302" s="66">
        <v>15358.681909999999</v>
      </c>
      <c r="L1302" s="66">
        <v>1010.852292</v>
      </c>
      <c r="M1302" s="66">
        <v>5.2298122410000003</v>
      </c>
    </row>
    <row r="1303" spans="1:14" hidden="1">
      <c r="A1303" s="66" t="s">
        <v>7102</v>
      </c>
      <c r="B1303" s="66" t="s">
        <v>7103</v>
      </c>
      <c r="C1303" s="66" t="s">
        <v>7121</v>
      </c>
      <c r="D1303" s="66">
        <v>2015</v>
      </c>
      <c r="E1303" s="66" t="s">
        <v>7126</v>
      </c>
      <c r="F1303" s="66">
        <v>240</v>
      </c>
      <c r="G1303" s="66">
        <v>15.30974121</v>
      </c>
      <c r="H1303" s="66">
        <v>4433.7317000000003</v>
      </c>
      <c r="I1303" s="66">
        <v>0</v>
      </c>
      <c r="J1303" s="66">
        <v>4444</v>
      </c>
      <c r="K1303" s="66">
        <v>16370.067509999901</v>
      </c>
      <c r="L1303" s="66">
        <v>996.43262389999995</v>
      </c>
      <c r="M1303" s="66">
        <v>5.3736055059999996</v>
      </c>
    </row>
    <row r="1304" spans="1:14" hidden="1">
      <c r="A1304" s="66" t="s">
        <v>7102</v>
      </c>
      <c r="B1304" s="66" t="s">
        <v>7103</v>
      </c>
      <c r="C1304" s="66" t="s">
        <v>7121</v>
      </c>
      <c r="D1304" s="66">
        <v>2020</v>
      </c>
      <c r="E1304" s="66" t="s">
        <v>7126</v>
      </c>
      <c r="F1304" s="66">
        <v>262.82400000000001</v>
      </c>
      <c r="G1304" s="66">
        <v>15.790628269999999</v>
      </c>
      <c r="H1304" s="66">
        <v>4855.3795849999997</v>
      </c>
      <c r="I1304" s="66">
        <v>0</v>
      </c>
      <c r="J1304" s="66">
        <v>4866.6243999999997</v>
      </c>
      <c r="K1304" s="66">
        <v>15851.68088</v>
      </c>
      <c r="L1304" s="66">
        <v>883.65114329999994</v>
      </c>
      <c r="M1304" s="66">
        <v>5.4803156179999997</v>
      </c>
    </row>
    <row r="1305" spans="1:14" hidden="1">
      <c r="A1305" s="66" t="s">
        <v>7102</v>
      </c>
      <c r="B1305" s="66" t="s">
        <v>7103</v>
      </c>
      <c r="C1305" s="66" t="s">
        <v>7121</v>
      </c>
      <c r="D1305" s="66">
        <v>2025</v>
      </c>
      <c r="E1305" s="66" t="s">
        <v>7126</v>
      </c>
      <c r="F1305" s="66">
        <v>266.56799999999998</v>
      </c>
      <c r="G1305" s="66">
        <v>15.321989970000001</v>
      </c>
      <c r="H1305" s="66">
        <v>4924.5457990000004</v>
      </c>
      <c r="I1305" s="66">
        <v>0</v>
      </c>
      <c r="J1305" s="66">
        <v>4935.9507999999996</v>
      </c>
      <c r="K1305" s="66">
        <v>13745.385200000001</v>
      </c>
      <c r="L1305" s="66">
        <v>711.04644710000002</v>
      </c>
      <c r="M1305" s="66">
        <v>5.4050762140000002</v>
      </c>
    </row>
    <row r="1306" spans="1:14" hidden="1">
      <c r="A1306" s="66" t="s">
        <v>7102</v>
      </c>
      <c r="B1306" s="66" t="s">
        <v>7103</v>
      </c>
      <c r="C1306" s="66" t="s">
        <v>7121</v>
      </c>
      <c r="D1306" s="66">
        <v>2030</v>
      </c>
      <c r="E1306" s="66" t="s">
        <v>7126</v>
      </c>
      <c r="F1306" s="66">
        <v>273.19200000000001</v>
      </c>
      <c r="G1306" s="66">
        <v>16.80338789</v>
      </c>
      <c r="H1306" s="66">
        <v>5046.9167939999998</v>
      </c>
      <c r="I1306" s="66">
        <v>0</v>
      </c>
      <c r="J1306" s="66">
        <v>5058.6052</v>
      </c>
      <c r="K1306" s="66">
        <v>12173.982979999901</v>
      </c>
      <c r="L1306" s="66">
        <v>617.26664149999999</v>
      </c>
      <c r="M1306" s="66">
        <v>5.4759363879999903</v>
      </c>
    </row>
    <row r="1307" spans="1:14" hidden="1">
      <c r="A1307" s="66" t="s">
        <v>7102</v>
      </c>
      <c r="B1307" s="66" t="s">
        <v>7103</v>
      </c>
      <c r="C1307" s="66" t="s">
        <v>7121</v>
      </c>
      <c r="D1307" s="66">
        <v>2035</v>
      </c>
      <c r="E1307" s="66" t="s">
        <v>7126</v>
      </c>
      <c r="F1307" s="66">
        <v>280.94400000000002</v>
      </c>
      <c r="G1307" s="66">
        <v>16.483767019999998</v>
      </c>
      <c r="H1307" s="66">
        <v>5190.1263280000003</v>
      </c>
      <c r="I1307" s="66">
        <v>0</v>
      </c>
      <c r="J1307" s="66">
        <v>5202.1463999999996</v>
      </c>
      <c r="K1307" s="66">
        <v>11506.58855</v>
      </c>
      <c r="L1307" s="66">
        <v>583.26301650000005</v>
      </c>
      <c r="M1307" s="66">
        <v>5.60390984</v>
      </c>
    </row>
    <row r="1308" spans="1:14" hidden="1">
      <c r="A1308" s="66" t="s">
        <v>7102</v>
      </c>
      <c r="B1308" s="66" t="s">
        <v>7103</v>
      </c>
      <c r="C1308" s="66" t="s">
        <v>7121</v>
      </c>
      <c r="D1308" s="66">
        <v>2040</v>
      </c>
      <c r="E1308" s="66" t="s">
        <v>7126</v>
      </c>
      <c r="F1308" s="66">
        <v>290.18400000000003</v>
      </c>
      <c r="G1308" s="66">
        <v>17.303919520000001</v>
      </c>
      <c r="H1308" s="66">
        <v>5360.8249980000001</v>
      </c>
      <c r="I1308" s="66">
        <v>0</v>
      </c>
      <c r="J1308" s="66">
        <v>5373.2403999999997</v>
      </c>
      <c r="K1308" s="66">
        <v>11352.84303</v>
      </c>
      <c r="L1308" s="66">
        <v>581.70047090000003</v>
      </c>
      <c r="M1308" s="66">
        <v>5.7772692069999998</v>
      </c>
    </row>
    <row r="1309" spans="1:14" hidden="1">
      <c r="A1309" s="66" t="s">
        <v>7102</v>
      </c>
      <c r="B1309" s="66" t="s">
        <v>7103</v>
      </c>
      <c r="C1309" s="66" t="s">
        <v>7121</v>
      </c>
      <c r="D1309" s="66">
        <v>2045</v>
      </c>
      <c r="E1309" s="66" t="s">
        <v>7126</v>
      </c>
      <c r="F1309" s="66">
        <v>299.49599999999998</v>
      </c>
      <c r="G1309" s="66">
        <v>17.48173212</v>
      </c>
      <c r="H1309" s="66">
        <v>5532.8537880000003</v>
      </c>
      <c r="I1309" s="66">
        <v>0</v>
      </c>
      <c r="J1309" s="66">
        <v>5545.6675999999998</v>
      </c>
      <c r="K1309" s="66">
        <v>11437.09577</v>
      </c>
      <c r="L1309" s="66">
        <v>594.92695800000001</v>
      </c>
      <c r="M1309" s="66">
        <v>5.9580628779999998</v>
      </c>
    </row>
    <row r="1310" spans="1:14" hidden="1">
      <c r="A1310" s="66" t="s">
        <v>7102</v>
      </c>
      <c r="B1310" s="66" t="s">
        <v>7103</v>
      </c>
      <c r="C1310" s="66" t="s">
        <v>7121</v>
      </c>
      <c r="D1310" s="66">
        <v>2050</v>
      </c>
      <c r="E1310" s="66" t="s">
        <v>7126</v>
      </c>
      <c r="F1310" s="66">
        <v>310.72800000000001</v>
      </c>
      <c r="G1310" s="66">
        <v>18.731320799999999</v>
      </c>
      <c r="H1310" s="66">
        <v>5740.3524319999997</v>
      </c>
      <c r="I1310" s="66">
        <v>0</v>
      </c>
      <c r="J1310" s="66">
        <v>5753.6468000000004</v>
      </c>
      <c r="K1310" s="66">
        <v>11717.70781</v>
      </c>
      <c r="L1310" s="66">
        <v>619.23070250000001</v>
      </c>
      <c r="M1310" s="66">
        <v>6.17931439</v>
      </c>
    </row>
    <row r="1311" spans="1:14" hidden="1">
      <c r="A1311" s="66" t="s">
        <v>7102</v>
      </c>
      <c r="B1311" s="66" t="s">
        <v>7103</v>
      </c>
      <c r="C1311" s="66" t="s">
        <v>7104</v>
      </c>
      <c r="D1311" s="66">
        <v>2000</v>
      </c>
      <c r="E1311" s="66" t="s">
        <v>7127</v>
      </c>
      <c r="F1311" s="66">
        <v>4.3710000000000004</v>
      </c>
      <c r="G1311" s="66">
        <v>0.14699999999999999</v>
      </c>
      <c r="H1311" s="66">
        <v>52</v>
      </c>
      <c r="I1311" s="66">
        <v>47</v>
      </c>
      <c r="J1311" s="66">
        <v>0</v>
      </c>
      <c r="K1311" s="66">
        <v>210.43854099999999</v>
      </c>
      <c r="L1311" s="66">
        <v>15.519514060000001</v>
      </c>
      <c r="M1311" s="66">
        <v>20.290495109999998</v>
      </c>
    </row>
    <row r="1312" spans="1:14" hidden="1">
      <c r="A1312" s="66" t="s">
        <v>7102</v>
      </c>
      <c r="B1312" s="66" t="s">
        <v>7103</v>
      </c>
      <c r="C1312" s="66" t="s">
        <v>7104</v>
      </c>
      <c r="D1312" s="66">
        <v>2005</v>
      </c>
      <c r="E1312" s="66" t="s">
        <v>7127</v>
      </c>
      <c r="F1312" s="66">
        <v>4.9249999999999998</v>
      </c>
      <c r="G1312" s="66">
        <v>0.2175</v>
      </c>
      <c r="H1312" s="66">
        <v>58</v>
      </c>
      <c r="I1312" s="66">
        <v>52</v>
      </c>
      <c r="J1312" s="66">
        <v>0</v>
      </c>
      <c r="K1312" s="66">
        <v>230.74769269999899</v>
      </c>
      <c r="L1312" s="66">
        <v>16.920029360000001</v>
      </c>
      <c r="M1312" s="66">
        <v>12.242788750000001</v>
      </c>
    </row>
    <row r="1313" spans="1:13" hidden="1">
      <c r="A1313" s="66" t="s">
        <v>7102</v>
      </c>
      <c r="B1313" s="66" t="s">
        <v>7103</v>
      </c>
      <c r="C1313" s="66" t="s">
        <v>7104</v>
      </c>
      <c r="D1313" s="66">
        <v>2010</v>
      </c>
      <c r="E1313" s="66" t="s">
        <v>7127</v>
      </c>
      <c r="F1313" s="66">
        <v>6.5029999999999903</v>
      </c>
      <c r="G1313" s="66">
        <v>0.52463139000000003</v>
      </c>
      <c r="H1313" s="66">
        <v>77</v>
      </c>
      <c r="I1313" s="66">
        <v>70</v>
      </c>
      <c r="J1313" s="66">
        <v>0</v>
      </c>
      <c r="K1313" s="66">
        <v>302.74513869999998</v>
      </c>
      <c r="L1313" s="66">
        <v>22.16246194</v>
      </c>
      <c r="M1313" s="66">
        <v>10.20926208</v>
      </c>
    </row>
    <row r="1314" spans="1:13" hidden="1">
      <c r="A1314" s="66" t="s">
        <v>7102</v>
      </c>
      <c r="B1314" s="66" t="s">
        <v>7103</v>
      </c>
      <c r="C1314" s="66" t="s">
        <v>7104</v>
      </c>
      <c r="D1314" s="66">
        <v>2015</v>
      </c>
      <c r="E1314" s="66" t="s">
        <v>7127</v>
      </c>
      <c r="F1314" s="66">
        <v>8.1</v>
      </c>
      <c r="G1314" s="66">
        <v>0.63584329699999997</v>
      </c>
      <c r="H1314" s="66">
        <v>98</v>
      </c>
      <c r="I1314" s="66">
        <v>88</v>
      </c>
      <c r="J1314" s="66">
        <v>0</v>
      </c>
      <c r="K1314" s="66">
        <v>381.79391450000003</v>
      </c>
      <c r="L1314" s="66">
        <v>27.9499751</v>
      </c>
      <c r="M1314" s="66">
        <v>10.141567999999999</v>
      </c>
    </row>
    <row r="1315" spans="1:13" hidden="1">
      <c r="A1315" s="66" t="s">
        <v>7102</v>
      </c>
      <c r="B1315" s="66" t="s">
        <v>7103</v>
      </c>
      <c r="C1315" s="66" t="s">
        <v>7104</v>
      </c>
      <c r="D1315" s="66">
        <v>2020</v>
      </c>
      <c r="E1315" s="66" t="s">
        <v>7127</v>
      </c>
      <c r="F1315" s="66">
        <v>9.3397959180000001</v>
      </c>
      <c r="G1315" s="66">
        <v>0.65326581799999905</v>
      </c>
      <c r="H1315" s="66">
        <v>113</v>
      </c>
      <c r="I1315" s="66">
        <v>102</v>
      </c>
      <c r="J1315" s="66">
        <v>0</v>
      </c>
      <c r="K1315" s="66">
        <v>437.92911289999898</v>
      </c>
      <c r="L1315" s="66">
        <v>32.067777460000002</v>
      </c>
      <c r="M1315" s="66">
        <v>8.7927012970000007</v>
      </c>
    </row>
    <row r="1316" spans="1:13" hidden="1">
      <c r="A1316" s="66" t="s">
        <v>7102</v>
      </c>
      <c r="B1316" s="66" t="s">
        <v>7103</v>
      </c>
      <c r="C1316" s="66" t="s">
        <v>7104</v>
      </c>
      <c r="D1316" s="66">
        <v>2025</v>
      </c>
      <c r="E1316" s="66" t="s">
        <v>7127</v>
      </c>
      <c r="F1316" s="66">
        <v>10.744897959999999</v>
      </c>
      <c r="G1316" s="66">
        <v>0.82715229999999995</v>
      </c>
      <c r="H1316" s="66">
        <v>130</v>
      </c>
      <c r="I1316" s="66">
        <v>117</v>
      </c>
      <c r="J1316" s="66">
        <v>0</v>
      </c>
      <c r="K1316" s="66">
        <v>502.79469499999999</v>
      </c>
      <c r="L1316" s="66">
        <v>36.821294389999998</v>
      </c>
      <c r="M1316" s="66">
        <v>8.3390649569999997</v>
      </c>
    </row>
    <row r="1317" spans="1:13" hidden="1">
      <c r="A1317" s="66" t="s">
        <v>7102</v>
      </c>
      <c r="B1317" s="66" t="s">
        <v>7103</v>
      </c>
      <c r="C1317" s="66" t="s">
        <v>7104</v>
      </c>
      <c r="D1317" s="66">
        <v>2030</v>
      </c>
      <c r="E1317" s="66" t="s">
        <v>7127</v>
      </c>
      <c r="F1317" s="66">
        <v>12.397959180000001</v>
      </c>
      <c r="G1317" s="66">
        <v>0.90940821900000002</v>
      </c>
      <c r="H1317" s="66">
        <v>150</v>
      </c>
      <c r="I1317" s="66">
        <v>136</v>
      </c>
      <c r="J1317" s="66">
        <v>0</v>
      </c>
      <c r="K1317" s="66">
        <v>579.69629299999997</v>
      </c>
      <c r="L1317" s="66">
        <v>42.45467824</v>
      </c>
      <c r="M1317" s="66">
        <v>7.430485977</v>
      </c>
    </row>
    <row r="1318" spans="1:13" hidden="1">
      <c r="A1318" s="66" t="s">
        <v>7102</v>
      </c>
      <c r="B1318" s="66" t="s">
        <v>7103</v>
      </c>
      <c r="C1318" s="66" t="s">
        <v>7104</v>
      </c>
      <c r="D1318" s="66">
        <v>2035</v>
      </c>
      <c r="E1318" s="66" t="s">
        <v>7127</v>
      </c>
      <c r="F1318" s="66">
        <v>14.05102041</v>
      </c>
      <c r="G1318" s="66">
        <v>0.99387221799999903</v>
      </c>
      <c r="H1318" s="66">
        <v>170</v>
      </c>
      <c r="I1318" s="66">
        <v>154</v>
      </c>
      <c r="J1318" s="66">
        <v>0</v>
      </c>
      <c r="K1318" s="66">
        <v>656.7923323</v>
      </c>
      <c r="L1318" s="66">
        <v>48.101599309999997</v>
      </c>
      <c r="M1318" s="66">
        <v>6.9600702279999904</v>
      </c>
    </row>
    <row r="1319" spans="1:13" hidden="1">
      <c r="A1319" s="66" t="s">
        <v>7102</v>
      </c>
      <c r="B1319" s="66" t="s">
        <v>7103</v>
      </c>
      <c r="C1319" s="66" t="s">
        <v>7104</v>
      </c>
      <c r="D1319" s="66">
        <v>2040</v>
      </c>
      <c r="E1319" s="66" t="s">
        <v>7127</v>
      </c>
      <c r="F1319" s="66">
        <v>15.621428570000001</v>
      </c>
      <c r="G1319" s="66">
        <v>1.0748280750000001</v>
      </c>
      <c r="H1319" s="66">
        <v>189</v>
      </c>
      <c r="I1319" s="66">
        <v>171</v>
      </c>
      <c r="J1319" s="66">
        <v>0</v>
      </c>
      <c r="K1319" s="66">
        <v>730.11437000000001</v>
      </c>
      <c r="L1319" s="66">
        <v>53.471800190000003</v>
      </c>
      <c r="M1319" s="66">
        <v>7.1427720920000004</v>
      </c>
    </row>
    <row r="1320" spans="1:13" hidden="1">
      <c r="A1320" s="66" t="s">
        <v>7102</v>
      </c>
      <c r="B1320" s="66" t="s">
        <v>7103</v>
      </c>
      <c r="C1320" s="66" t="s">
        <v>7104</v>
      </c>
      <c r="D1320" s="66">
        <v>2045</v>
      </c>
      <c r="E1320" s="66" t="s">
        <v>7127</v>
      </c>
      <c r="F1320" s="66">
        <v>17.10918367</v>
      </c>
      <c r="G1320" s="66">
        <v>1.1134169789999999</v>
      </c>
      <c r="H1320" s="66">
        <v>207</v>
      </c>
      <c r="I1320" s="66">
        <v>188</v>
      </c>
      <c r="J1320" s="66">
        <v>0</v>
      </c>
      <c r="K1320" s="66">
        <v>799.61360279999997</v>
      </c>
      <c r="L1320" s="66">
        <v>58.561882900000001</v>
      </c>
      <c r="M1320" s="66">
        <v>7.6079684979999902</v>
      </c>
    </row>
    <row r="1321" spans="1:13" hidden="1">
      <c r="A1321" s="66" t="s">
        <v>7102</v>
      </c>
      <c r="B1321" s="66" t="s">
        <v>7103</v>
      </c>
      <c r="C1321" s="66" t="s">
        <v>7104</v>
      </c>
      <c r="D1321" s="66">
        <v>2050</v>
      </c>
      <c r="E1321" s="66" t="s">
        <v>7127</v>
      </c>
      <c r="F1321" s="66">
        <v>18.514285709999999</v>
      </c>
      <c r="G1321" s="66">
        <v>1.2057063240000001</v>
      </c>
      <c r="H1321" s="66">
        <v>224</v>
      </c>
      <c r="I1321" s="66">
        <v>204</v>
      </c>
      <c r="J1321" s="66">
        <v>0</v>
      </c>
      <c r="K1321" s="66">
        <v>865.26758770000004</v>
      </c>
      <c r="L1321" s="66">
        <v>63.370284810000001</v>
      </c>
      <c r="M1321" s="66">
        <v>8.1623083489999999</v>
      </c>
    </row>
    <row r="1322" spans="1:13" hidden="1">
      <c r="A1322" s="66" t="s">
        <v>7102</v>
      </c>
      <c r="B1322" s="66" t="s">
        <v>7103</v>
      </c>
      <c r="C1322" s="66" t="s">
        <v>7106</v>
      </c>
      <c r="D1322" s="66">
        <v>2000</v>
      </c>
      <c r="E1322" s="66" t="s">
        <v>7127</v>
      </c>
      <c r="F1322" s="66">
        <v>5.1100000000000003</v>
      </c>
      <c r="G1322" s="66">
        <v>0.39</v>
      </c>
      <c r="H1322" s="66">
        <v>75</v>
      </c>
      <c r="I1322" s="66">
        <v>70</v>
      </c>
      <c r="J1322" s="66">
        <v>0</v>
      </c>
      <c r="K1322" s="66">
        <v>284.92467249999999</v>
      </c>
      <c r="L1322" s="66">
        <v>21.030190529999999</v>
      </c>
      <c r="M1322" s="66">
        <v>28.33922527</v>
      </c>
    </row>
    <row r="1323" spans="1:13" hidden="1">
      <c r="A1323" s="66" t="s">
        <v>7102</v>
      </c>
      <c r="B1323" s="66" t="s">
        <v>7103</v>
      </c>
      <c r="C1323" s="66" t="s">
        <v>7106</v>
      </c>
      <c r="D1323" s="66">
        <v>2005</v>
      </c>
      <c r="E1323" s="66" t="s">
        <v>7127</v>
      </c>
      <c r="F1323" s="66">
        <v>6.6920000000000002</v>
      </c>
      <c r="G1323" s="66">
        <v>0.43149999999999999</v>
      </c>
      <c r="H1323" s="66">
        <v>100</v>
      </c>
      <c r="I1323" s="66">
        <v>92</v>
      </c>
      <c r="J1323" s="66">
        <v>0</v>
      </c>
      <c r="K1323" s="66">
        <v>367.80862810000002</v>
      </c>
      <c r="L1323" s="66">
        <v>26.995593629999998</v>
      </c>
      <c r="M1323" s="66">
        <v>16.788991889999998</v>
      </c>
    </row>
    <row r="1324" spans="1:13" hidden="1">
      <c r="A1324" s="66" t="s">
        <v>7102</v>
      </c>
      <c r="B1324" s="66" t="s">
        <v>7103</v>
      </c>
      <c r="C1324" s="66" t="s">
        <v>7106</v>
      </c>
      <c r="D1324" s="66">
        <v>2010</v>
      </c>
      <c r="E1324" s="66" t="s">
        <v>7127</v>
      </c>
      <c r="F1324" s="66">
        <v>7.117</v>
      </c>
      <c r="G1324" s="66">
        <v>0.56102764299999996</v>
      </c>
      <c r="H1324" s="66">
        <v>102</v>
      </c>
      <c r="I1324" s="66">
        <v>92</v>
      </c>
      <c r="J1324" s="66">
        <v>0</v>
      </c>
      <c r="K1324" s="66">
        <v>372.6688125</v>
      </c>
      <c r="L1324" s="66">
        <v>27.168259280000001</v>
      </c>
      <c r="M1324" s="66">
        <v>11.389519659999999</v>
      </c>
    </row>
    <row r="1325" spans="1:13" hidden="1">
      <c r="A1325" s="66" t="s">
        <v>7102</v>
      </c>
      <c r="B1325" s="66" t="s">
        <v>7103</v>
      </c>
      <c r="C1325" s="66" t="s">
        <v>7106</v>
      </c>
      <c r="D1325" s="66">
        <v>2015</v>
      </c>
      <c r="E1325" s="66" t="s">
        <v>7127</v>
      </c>
      <c r="F1325" s="66">
        <v>7.9289999999999896</v>
      </c>
      <c r="G1325" s="66">
        <v>0.72501677799999997</v>
      </c>
      <c r="H1325" s="66">
        <v>112</v>
      </c>
      <c r="I1325" s="66">
        <v>97</v>
      </c>
      <c r="J1325" s="66">
        <v>0</v>
      </c>
      <c r="K1325" s="66">
        <v>409.20657449999999</v>
      </c>
      <c r="L1325" s="66">
        <v>29.78749036</v>
      </c>
      <c r="M1325" s="66">
        <v>5.6465903929999897</v>
      </c>
    </row>
    <row r="1326" spans="1:13" hidden="1">
      <c r="A1326" s="66" t="s">
        <v>7102</v>
      </c>
      <c r="B1326" s="66" t="s">
        <v>7103</v>
      </c>
      <c r="C1326" s="66" t="s">
        <v>7106</v>
      </c>
      <c r="D1326" s="66">
        <v>2020</v>
      </c>
      <c r="E1326" s="66" t="s">
        <v>7127</v>
      </c>
      <c r="F1326" s="66">
        <v>9.6280714290000002</v>
      </c>
      <c r="G1326" s="66">
        <v>0.87476425199999996</v>
      </c>
      <c r="H1326" s="66">
        <v>136</v>
      </c>
      <c r="I1326" s="66">
        <v>118</v>
      </c>
      <c r="J1326" s="66">
        <v>0</v>
      </c>
      <c r="K1326" s="66">
        <v>496.80582520000002</v>
      </c>
      <c r="L1326" s="66">
        <v>36.150002929999999</v>
      </c>
      <c r="M1326" s="66">
        <v>4.7949258480000001</v>
      </c>
    </row>
    <row r="1327" spans="1:13" hidden="1">
      <c r="A1327" s="66" t="s">
        <v>7102</v>
      </c>
      <c r="B1327" s="66" t="s">
        <v>7103</v>
      </c>
      <c r="C1327" s="66" t="s">
        <v>7106</v>
      </c>
      <c r="D1327" s="66">
        <v>2025</v>
      </c>
      <c r="E1327" s="66" t="s">
        <v>7127</v>
      </c>
      <c r="F1327" s="66">
        <v>12.884625</v>
      </c>
      <c r="G1327" s="66">
        <v>1.145313083</v>
      </c>
      <c r="H1327" s="66">
        <v>182</v>
      </c>
      <c r="I1327" s="66">
        <v>158</v>
      </c>
      <c r="J1327" s="66">
        <v>0</v>
      </c>
      <c r="K1327" s="66">
        <v>664.79303449999998</v>
      </c>
      <c r="L1327" s="66">
        <v>48.36629585</v>
      </c>
      <c r="M1327" s="66">
        <v>3.9369634019999999</v>
      </c>
    </row>
    <row r="1328" spans="1:13" hidden="1">
      <c r="A1328" s="66" t="s">
        <v>7102</v>
      </c>
      <c r="B1328" s="66" t="s">
        <v>7103</v>
      </c>
      <c r="C1328" s="66" t="s">
        <v>7106</v>
      </c>
      <c r="D1328" s="66">
        <v>2030</v>
      </c>
      <c r="E1328" s="66" t="s">
        <v>7127</v>
      </c>
      <c r="F1328" s="66">
        <v>16.353562499999999</v>
      </c>
      <c r="G1328" s="66">
        <v>1.3681048499999999</v>
      </c>
      <c r="H1328" s="66">
        <v>231</v>
      </c>
      <c r="I1328" s="66">
        <v>200</v>
      </c>
      <c r="J1328" s="66">
        <v>0</v>
      </c>
      <c r="K1328" s="66">
        <v>843.75042629999996</v>
      </c>
      <c r="L1328" s="66">
        <v>61.382595909999999</v>
      </c>
      <c r="M1328" s="66">
        <v>3.2719753900000002</v>
      </c>
    </row>
    <row r="1329" spans="1:13" hidden="1">
      <c r="A1329" s="66" t="s">
        <v>7102</v>
      </c>
      <c r="B1329" s="66" t="s">
        <v>7103</v>
      </c>
      <c r="C1329" s="66" t="s">
        <v>7106</v>
      </c>
      <c r="D1329" s="66">
        <v>2035</v>
      </c>
      <c r="E1329" s="66" t="s">
        <v>7127</v>
      </c>
      <c r="F1329" s="66">
        <v>19.61011607</v>
      </c>
      <c r="G1329" s="66">
        <v>1.577283969</v>
      </c>
      <c r="H1329" s="66">
        <v>277</v>
      </c>
      <c r="I1329" s="66">
        <v>240</v>
      </c>
      <c r="J1329" s="66">
        <v>0</v>
      </c>
      <c r="K1329" s="66">
        <v>1011.758141</v>
      </c>
      <c r="L1329" s="66">
        <v>73.603469709999999</v>
      </c>
      <c r="M1329" s="66">
        <v>3.1772963439999899</v>
      </c>
    </row>
    <row r="1330" spans="1:13" hidden="1">
      <c r="A1330" s="66" t="s">
        <v>7102</v>
      </c>
      <c r="B1330" s="66" t="s">
        <v>7103</v>
      </c>
      <c r="C1330" s="66" t="s">
        <v>7106</v>
      </c>
      <c r="D1330" s="66">
        <v>2040</v>
      </c>
      <c r="E1330" s="66" t="s">
        <v>7127</v>
      </c>
      <c r="F1330" s="66">
        <v>23.079053569999999</v>
      </c>
      <c r="G1330" s="66">
        <v>1.770976613</v>
      </c>
      <c r="H1330" s="66">
        <v>326</v>
      </c>
      <c r="I1330" s="66">
        <v>281</v>
      </c>
      <c r="J1330" s="66">
        <v>0</v>
      </c>
      <c r="K1330" s="66">
        <v>1190.7280149999999</v>
      </c>
      <c r="L1330" s="66">
        <v>86.622444040000005</v>
      </c>
      <c r="M1330" s="66">
        <v>3.451330778</v>
      </c>
    </row>
    <row r="1331" spans="1:13" hidden="1">
      <c r="A1331" s="66" t="s">
        <v>7102</v>
      </c>
      <c r="B1331" s="66" t="s">
        <v>7103</v>
      </c>
      <c r="C1331" s="66" t="s">
        <v>7106</v>
      </c>
      <c r="D1331" s="66">
        <v>2045</v>
      </c>
      <c r="E1331" s="66" t="s">
        <v>7127</v>
      </c>
      <c r="F1331" s="66">
        <v>26.33560714</v>
      </c>
      <c r="G1331" s="66">
        <v>1.840779543</v>
      </c>
      <c r="H1331" s="66">
        <v>372</v>
      </c>
      <c r="I1331" s="66">
        <v>321</v>
      </c>
      <c r="J1331" s="66">
        <v>0</v>
      </c>
      <c r="K1331" s="66">
        <v>1358.7424799999999</v>
      </c>
      <c r="L1331" s="66">
        <v>98.844744750000004</v>
      </c>
      <c r="M1331" s="66">
        <v>3.8388491710000001</v>
      </c>
    </row>
    <row r="1332" spans="1:13" hidden="1">
      <c r="A1332" s="66" t="s">
        <v>7102</v>
      </c>
      <c r="B1332" s="66" t="s">
        <v>7103</v>
      </c>
      <c r="C1332" s="66" t="s">
        <v>7106</v>
      </c>
      <c r="D1332" s="66">
        <v>2050</v>
      </c>
      <c r="E1332" s="66" t="s">
        <v>7127</v>
      </c>
      <c r="F1332" s="66">
        <v>29.379776790000001</v>
      </c>
      <c r="G1332" s="66">
        <v>2.051575433</v>
      </c>
      <c r="H1332" s="66">
        <v>415</v>
      </c>
      <c r="I1332" s="66">
        <v>359</v>
      </c>
      <c r="J1332" s="66">
        <v>0</v>
      </c>
      <c r="K1332" s="66">
        <v>1515.800397</v>
      </c>
      <c r="L1332" s="66">
        <v>110.270132599999</v>
      </c>
      <c r="M1332" s="66">
        <v>4.251144794</v>
      </c>
    </row>
    <row r="1333" spans="1:13" hidden="1">
      <c r="A1333" s="66" t="s">
        <v>7102</v>
      </c>
      <c r="B1333" s="66" t="s">
        <v>7103</v>
      </c>
      <c r="C1333" s="66" t="s">
        <v>7107</v>
      </c>
      <c r="D1333" s="66">
        <v>2000</v>
      </c>
      <c r="E1333" s="66" t="s">
        <v>7127</v>
      </c>
      <c r="F1333" s="66">
        <v>1.663</v>
      </c>
      <c r="G1333" s="66">
        <v>0.109</v>
      </c>
      <c r="H1333" s="66">
        <v>30</v>
      </c>
      <c r="I1333" s="66">
        <v>18</v>
      </c>
      <c r="J1333" s="66">
        <v>0</v>
      </c>
      <c r="K1333" s="66">
        <v>161.67606459999999</v>
      </c>
      <c r="L1333" s="66">
        <v>11.83772014</v>
      </c>
      <c r="M1333" s="66">
        <v>4.2381665929999999</v>
      </c>
    </row>
    <row r="1334" spans="1:13" hidden="1">
      <c r="A1334" s="66" t="s">
        <v>7102</v>
      </c>
      <c r="B1334" s="66" t="s">
        <v>7103</v>
      </c>
      <c r="C1334" s="66" t="s">
        <v>7107</v>
      </c>
      <c r="D1334" s="66">
        <v>2005</v>
      </c>
      <c r="E1334" s="66" t="s">
        <v>7127</v>
      </c>
      <c r="F1334" s="66">
        <v>1.8480000000000001</v>
      </c>
      <c r="G1334" s="66">
        <v>0.14399999999999999</v>
      </c>
      <c r="H1334" s="66">
        <v>34</v>
      </c>
      <c r="I1334" s="66">
        <v>20</v>
      </c>
      <c r="J1334" s="66">
        <v>0</v>
      </c>
      <c r="K1334" s="66">
        <v>185.4864523</v>
      </c>
      <c r="L1334" s="66">
        <v>13.54237202</v>
      </c>
      <c r="M1334" s="66">
        <v>3.0143029179999998</v>
      </c>
    </row>
    <row r="1335" spans="1:13" hidden="1">
      <c r="A1335" s="66" t="s">
        <v>7102</v>
      </c>
      <c r="B1335" s="66" t="s">
        <v>7103</v>
      </c>
      <c r="C1335" s="66" t="s">
        <v>7107</v>
      </c>
      <c r="D1335" s="66">
        <v>2010</v>
      </c>
      <c r="E1335" s="66" t="s">
        <v>7127</v>
      </c>
      <c r="F1335" s="66">
        <v>2.2850000000000001</v>
      </c>
      <c r="G1335" s="66">
        <v>0.20035097399999999</v>
      </c>
      <c r="H1335" s="66">
        <v>41</v>
      </c>
      <c r="I1335" s="66">
        <v>24</v>
      </c>
      <c r="J1335" s="66">
        <v>0</v>
      </c>
      <c r="K1335" s="66">
        <v>219.7977042</v>
      </c>
      <c r="L1335" s="66">
        <v>16.069463840000001</v>
      </c>
      <c r="M1335" s="66">
        <v>1.738036159</v>
      </c>
    </row>
    <row r="1336" spans="1:13" hidden="1">
      <c r="A1336" s="66" t="s">
        <v>7102</v>
      </c>
      <c r="B1336" s="66" t="s">
        <v>7103</v>
      </c>
      <c r="C1336" s="66" t="s">
        <v>7107</v>
      </c>
      <c r="D1336" s="66">
        <v>2015</v>
      </c>
      <c r="E1336" s="66" t="s">
        <v>7127</v>
      </c>
      <c r="F1336" s="66">
        <v>2.8</v>
      </c>
      <c r="G1336" s="66">
        <v>0.188219948</v>
      </c>
      <c r="H1336" s="66">
        <v>50</v>
      </c>
      <c r="I1336" s="66">
        <v>29</v>
      </c>
      <c r="J1336" s="66">
        <v>0</v>
      </c>
      <c r="K1336" s="66">
        <v>258.83073380000002</v>
      </c>
      <c r="L1336" s="66">
        <v>18.90643906</v>
      </c>
      <c r="M1336" s="66">
        <v>1.545927593</v>
      </c>
    </row>
    <row r="1337" spans="1:13" hidden="1">
      <c r="A1337" s="66" t="s">
        <v>7102</v>
      </c>
      <c r="B1337" s="66" t="s">
        <v>7103</v>
      </c>
      <c r="C1337" s="66" t="s">
        <v>7107</v>
      </c>
      <c r="D1337" s="66">
        <v>2020</v>
      </c>
      <c r="E1337" s="66" t="s">
        <v>7127</v>
      </c>
      <c r="F1337" s="66">
        <v>2.74399999999999</v>
      </c>
      <c r="G1337" s="66">
        <v>0.14293155199999999</v>
      </c>
      <c r="H1337" s="66">
        <v>49</v>
      </c>
      <c r="I1337" s="66">
        <v>28</v>
      </c>
      <c r="J1337" s="66">
        <v>0</v>
      </c>
      <c r="K1337" s="66">
        <v>247.89367259999901</v>
      </c>
      <c r="L1337" s="66">
        <v>18.196605470000002</v>
      </c>
      <c r="M1337" s="66">
        <v>0.77562804200000002</v>
      </c>
    </row>
    <row r="1338" spans="1:13" hidden="1">
      <c r="A1338" s="66" t="s">
        <v>7102</v>
      </c>
      <c r="B1338" s="66" t="s">
        <v>7103</v>
      </c>
      <c r="C1338" s="66" t="s">
        <v>7107</v>
      </c>
      <c r="D1338" s="66">
        <v>2025</v>
      </c>
      <c r="E1338" s="66" t="s">
        <v>7127</v>
      </c>
      <c r="F1338" s="66">
        <v>2.6319999999999899</v>
      </c>
      <c r="G1338" s="66">
        <v>0.148196617</v>
      </c>
      <c r="H1338" s="66">
        <v>47</v>
      </c>
      <c r="I1338" s="66">
        <v>26</v>
      </c>
      <c r="J1338" s="66">
        <v>0</v>
      </c>
      <c r="K1338" s="66">
        <v>235.6505569</v>
      </c>
      <c r="L1338" s="66">
        <v>17.33047698</v>
      </c>
      <c r="M1338" s="66">
        <v>0.331617198</v>
      </c>
    </row>
    <row r="1339" spans="1:13" hidden="1">
      <c r="A1339" s="66" t="s">
        <v>7102</v>
      </c>
      <c r="B1339" s="66" t="s">
        <v>7103</v>
      </c>
      <c r="C1339" s="66" t="s">
        <v>7107</v>
      </c>
      <c r="D1339" s="66">
        <v>2030</v>
      </c>
      <c r="E1339" s="66" t="s">
        <v>7127</v>
      </c>
      <c r="F1339" s="66">
        <v>2.5760000000000001</v>
      </c>
      <c r="G1339" s="66">
        <v>0.122681185</v>
      </c>
      <c r="H1339" s="66">
        <v>46</v>
      </c>
      <c r="I1339" s="66">
        <v>26</v>
      </c>
      <c r="J1339" s="66">
        <v>0</v>
      </c>
      <c r="K1339" s="66">
        <v>229.83665930000001</v>
      </c>
      <c r="L1339" s="66">
        <v>16.915128699999901</v>
      </c>
      <c r="M1339" s="66">
        <v>0.173165761</v>
      </c>
    </row>
    <row r="1340" spans="1:13" hidden="1">
      <c r="A1340" s="66" t="s">
        <v>7102</v>
      </c>
      <c r="B1340" s="66" t="s">
        <v>7103</v>
      </c>
      <c r="C1340" s="66" t="s">
        <v>7107</v>
      </c>
      <c r="D1340" s="66">
        <v>2035</v>
      </c>
      <c r="E1340" s="66" t="s">
        <v>7127</v>
      </c>
      <c r="F1340" s="66">
        <v>2.52</v>
      </c>
      <c r="G1340" s="66">
        <v>0.115916303</v>
      </c>
      <c r="H1340" s="66">
        <v>45</v>
      </c>
      <c r="I1340" s="66">
        <v>26</v>
      </c>
      <c r="J1340" s="66">
        <v>0</v>
      </c>
      <c r="K1340" s="66">
        <v>224.53910880000001</v>
      </c>
      <c r="L1340" s="66">
        <v>16.529843119999999</v>
      </c>
      <c r="M1340" s="66">
        <v>0.12043403</v>
      </c>
    </row>
    <row r="1341" spans="1:13" hidden="1">
      <c r="A1341" s="66" t="s">
        <v>7102</v>
      </c>
      <c r="B1341" s="66" t="s">
        <v>7103</v>
      </c>
      <c r="C1341" s="66" t="s">
        <v>7107</v>
      </c>
      <c r="D1341" s="66">
        <v>2040</v>
      </c>
      <c r="E1341" s="66" t="s">
        <v>7127</v>
      </c>
      <c r="F1341" s="66">
        <v>2.4079999999999999</v>
      </c>
      <c r="G1341" s="66">
        <v>0.111528295</v>
      </c>
      <c r="H1341" s="66">
        <v>43</v>
      </c>
      <c r="I1341" s="66">
        <v>25</v>
      </c>
      <c r="J1341" s="66">
        <v>0</v>
      </c>
      <c r="K1341" s="66">
        <v>214.4488997</v>
      </c>
      <c r="L1341" s="66">
        <v>15.7887228</v>
      </c>
      <c r="M1341" s="66">
        <v>0.10139632799999999</v>
      </c>
    </row>
    <row r="1342" spans="1:13" hidden="1">
      <c r="A1342" s="66" t="s">
        <v>7102</v>
      </c>
      <c r="B1342" s="66" t="s">
        <v>7103</v>
      </c>
      <c r="C1342" s="66" t="s">
        <v>7107</v>
      </c>
      <c r="D1342" s="66">
        <v>2045</v>
      </c>
      <c r="E1342" s="66" t="s">
        <v>7127</v>
      </c>
      <c r="F1342" s="66">
        <v>2.2959999999999998</v>
      </c>
      <c r="G1342" s="66">
        <v>0.106226082</v>
      </c>
      <c r="H1342" s="66">
        <v>41</v>
      </c>
      <c r="I1342" s="66">
        <v>24</v>
      </c>
      <c r="J1342" s="66">
        <v>0</v>
      </c>
      <c r="K1342" s="66">
        <v>204.43392600000001</v>
      </c>
      <c r="L1342" s="66">
        <v>15.051993169999999</v>
      </c>
      <c r="M1342" s="66">
        <v>9.3133546999999997E-2</v>
      </c>
    </row>
    <row r="1343" spans="1:13" hidden="1">
      <c r="A1343" s="66" t="s">
        <v>7102</v>
      </c>
      <c r="B1343" s="66" t="s">
        <v>7103</v>
      </c>
      <c r="C1343" s="66" t="s">
        <v>7107</v>
      </c>
      <c r="D1343" s="66">
        <v>2050</v>
      </c>
      <c r="E1343" s="66" t="s">
        <v>7127</v>
      </c>
      <c r="F1343" s="66">
        <v>2.2400000000000002</v>
      </c>
      <c r="G1343" s="66">
        <v>0.10750603</v>
      </c>
      <c r="H1343" s="66">
        <v>40</v>
      </c>
      <c r="I1343" s="66">
        <v>22</v>
      </c>
      <c r="J1343" s="66">
        <v>0</v>
      </c>
      <c r="K1343" s="66">
        <v>199.43249109999999</v>
      </c>
      <c r="L1343" s="66">
        <v>14.683981579999999</v>
      </c>
      <c r="M1343" s="66">
        <v>8.9722868999999997E-2</v>
      </c>
    </row>
    <row r="1344" spans="1:13" hidden="1">
      <c r="A1344" s="66" t="s">
        <v>7102</v>
      </c>
      <c r="B1344" s="66" t="s">
        <v>7103</v>
      </c>
      <c r="C1344" s="66" t="s">
        <v>7108</v>
      </c>
      <c r="D1344" s="66">
        <v>2000</v>
      </c>
      <c r="E1344" s="66" t="s">
        <v>7127</v>
      </c>
      <c r="F1344" s="66">
        <v>0.40633099299999997</v>
      </c>
      <c r="G1344" s="66">
        <v>3.0659157999999999E-2</v>
      </c>
      <c r="H1344" s="66">
        <v>20.659535389999999</v>
      </c>
      <c r="I1344" s="66">
        <v>37.463835869999997</v>
      </c>
      <c r="J1344" s="66">
        <v>0</v>
      </c>
      <c r="K1344" s="66">
        <v>108.1379318</v>
      </c>
      <c r="L1344" s="66">
        <v>7.9588938469999997</v>
      </c>
      <c r="M1344" s="66">
        <v>6.9142587039999999</v>
      </c>
    </row>
    <row r="1345" spans="1:13" hidden="1">
      <c r="A1345" s="66" t="s">
        <v>7102</v>
      </c>
      <c r="B1345" s="66" t="s">
        <v>7103</v>
      </c>
      <c r="C1345" s="66" t="s">
        <v>7108</v>
      </c>
      <c r="D1345" s="66">
        <v>2005</v>
      </c>
      <c r="E1345" s="66" t="s">
        <v>7127</v>
      </c>
      <c r="F1345" s="66">
        <v>0.43760482299999998</v>
      </c>
      <c r="G1345" s="66">
        <v>3.4423918999999997E-2</v>
      </c>
      <c r="H1345" s="66">
        <v>22.66079796</v>
      </c>
      <c r="I1345" s="66">
        <v>39.952619980000001</v>
      </c>
      <c r="J1345" s="66">
        <v>0</v>
      </c>
      <c r="K1345" s="66">
        <v>114.31639509999999</v>
      </c>
      <c r="L1345" s="66">
        <v>8.430748801</v>
      </c>
      <c r="M1345" s="66">
        <v>6.029353285</v>
      </c>
    </row>
    <row r="1346" spans="1:13" hidden="1">
      <c r="A1346" s="66" t="s">
        <v>7102</v>
      </c>
      <c r="B1346" s="66" t="s">
        <v>7103</v>
      </c>
      <c r="C1346" s="66" t="s">
        <v>7108</v>
      </c>
      <c r="D1346" s="66">
        <v>2010</v>
      </c>
      <c r="E1346" s="66" t="s">
        <v>7127</v>
      </c>
      <c r="F1346" s="66">
        <v>0.503872392</v>
      </c>
      <c r="G1346" s="66">
        <v>3.6557650999999997E-2</v>
      </c>
      <c r="H1346" s="66">
        <v>25.7332702</v>
      </c>
      <c r="I1346" s="66">
        <v>44.18934642</v>
      </c>
      <c r="J1346" s="66">
        <v>0</v>
      </c>
      <c r="K1346" s="66">
        <v>126.82031050000001</v>
      </c>
      <c r="L1346" s="66">
        <v>8.8968586149999993</v>
      </c>
      <c r="M1346" s="66">
        <v>3.6849473420000001</v>
      </c>
    </row>
    <row r="1347" spans="1:13" hidden="1">
      <c r="A1347" s="66" t="s">
        <v>7102</v>
      </c>
      <c r="B1347" s="66" t="s">
        <v>7103</v>
      </c>
      <c r="C1347" s="66" t="s">
        <v>7108</v>
      </c>
      <c r="D1347" s="66">
        <v>2015</v>
      </c>
      <c r="E1347" s="66" t="s">
        <v>7127</v>
      </c>
      <c r="F1347" s="66">
        <v>0.59076373199999999</v>
      </c>
      <c r="G1347" s="66">
        <v>4.0449419E-2</v>
      </c>
      <c r="H1347" s="66">
        <v>26.607619740000001</v>
      </c>
      <c r="I1347" s="66">
        <v>45.530015929999998</v>
      </c>
      <c r="J1347" s="66">
        <v>0</v>
      </c>
      <c r="K1347" s="66">
        <v>129.22611090000001</v>
      </c>
      <c r="L1347" s="66">
        <v>8.8850365720000006</v>
      </c>
      <c r="M1347" s="66">
        <v>2.0128312799999999</v>
      </c>
    </row>
    <row r="1348" spans="1:13" hidden="1">
      <c r="A1348" s="66" t="s">
        <v>7102</v>
      </c>
      <c r="B1348" s="66" t="s">
        <v>7103</v>
      </c>
      <c r="C1348" s="66" t="s">
        <v>7108</v>
      </c>
      <c r="D1348" s="66">
        <v>2020</v>
      </c>
      <c r="E1348" s="66" t="s">
        <v>7127</v>
      </c>
      <c r="F1348" s="66">
        <v>0.69029447899999996</v>
      </c>
      <c r="G1348" s="66">
        <v>4.6042027999999999E-2</v>
      </c>
      <c r="H1348" s="66">
        <v>31.090420779999999</v>
      </c>
      <c r="I1348" s="66">
        <v>52.40217981</v>
      </c>
      <c r="J1348" s="66">
        <v>0</v>
      </c>
      <c r="K1348" s="66">
        <v>149.6307875</v>
      </c>
      <c r="L1348" s="66">
        <v>10.294888090000001</v>
      </c>
      <c r="M1348" s="66">
        <v>1.701967789</v>
      </c>
    </row>
    <row r="1349" spans="1:13" hidden="1">
      <c r="A1349" s="66" t="s">
        <v>7102</v>
      </c>
      <c r="B1349" s="66" t="s">
        <v>7103</v>
      </c>
      <c r="C1349" s="66" t="s">
        <v>7108</v>
      </c>
      <c r="D1349" s="66">
        <v>2025</v>
      </c>
      <c r="E1349" s="66" t="s">
        <v>7127</v>
      </c>
      <c r="F1349" s="66">
        <v>0.78676299799999905</v>
      </c>
      <c r="G1349" s="66">
        <v>4.9117888999999998E-2</v>
      </c>
      <c r="H1349" s="66">
        <v>35.435301010000003</v>
      </c>
      <c r="I1349" s="66">
        <v>59.725374199999997</v>
      </c>
      <c r="J1349" s="66">
        <v>0</v>
      </c>
      <c r="K1349" s="66">
        <v>169.58353799999901</v>
      </c>
      <c r="L1349" s="66">
        <v>11.67249591</v>
      </c>
      <c r="M1349" s="66">
        <v>1.467966731</v>
      </c>
    </row>
    <row r="1350" spans="1:13" hidden="1">
      <c r="A1350" s="66" t="s">
        <v>7102</v>
      </c>
      <c r="B1350" s="66" t="s">
        <v>7103</v>
      </c>
      <c r="C1350" s="66" t="s">
        <v>7108</v>
      </c>
      <c r="D1350" s="66">
        <v>2030</v>
      </c>
      <c r="E1350" s="66" t="s">
        <v>7127</v>
      </c>
      <c r="F1350" s="66">
        <v>0.88904218700000004</v>
      </c>
      <c r="G1350" s="66">
        <v>5.3960497000000003E-2</v>
      </c>
      <c r="H1350" s="66">
        <v>40.04189015</v>
      </c>
      <c r="I1350" s="66">
        <v>67.489672850000005</v>
      </c>
      <c r="J1350" s="66">
        <v>0</v>
      </c>
      <c r="K1350" s="66">
        <v>190.96351899999999</v>
      </c>
      <c r="L1350" s="66">
        <v>13.14742674</v>
      </c>
      <c r="M1350" s="66">
        <v>1.4095507140000001</v>
      </c>
    </row>
    <row r="1351" spans="1:13" hidden="1">
      <c r="A1351" s="66" t="s">
        <v>7102</v>
      </c>
      <c r="B1351" s="66" t="s">
        <v>7103</v>
      </c>
      <c r="C1351" s="66" t="s">
        <v>7108</v>
      </c>
      <c r="D1351" s="66">
        <v>2035</v>
      </c>
      <c r="E1351" s="66" t="s">
        <v>7127</v>
      </c>
      <c r="F1351" s="66">
        <v>0.991321377</v>
      </c>
      <c r="G1351" s="66">
        <v>5.7709719E-2</v>
      </c>
      <c r="H1351" s="66">
        <v>44.648479279999997</v>
      </c>
      <c r="I1351" s="66">
        <v>75.253971499999906</v>
      </c>
      <c r="J1351" s="66">
        <v>0</v>
      </c>
      <c r="K1351" s="66">
        <v>212.47608030000001</v>
      </c>
      <c r="L1351" s="66">
        <v>14.63080583</v>
      </c>
      <c r="M1351" s="66">
        <v>1.452403938</v>
      </c>
    </row>
    <row r="1352" spans="1:13" hidden="1">
      <c r="A1352" s="66" t="s">
        <v>7102</v>
      </c>
      <c r="B1352" s="66" t="s">
        <v>7103</v>
      </c>
      <c r="C1352" s="66" t="s">
        <v>7108</v>
      </c>
      <c r="D1352" s="66">
        <v>2040</v>
      </c>
      <c r="E1352" s="66" t="s">
        <v>7127</v>
      </c>
      <c r="F1352" s="66">
        <v>1.0865197</v>
      </c>
      <c r="G1352" s="66">
        <v>6.0638776999999998E-2</v>
      </c>
      <c r="H1352" s="66">
        <v>48.936150699999999</v>
      </c>
      <c r="I1352" s="66">
        <v>82.480741769999995</v>
      </c>
      <c r="J1352" s="66">
        <v>0</v>
      </c>
      <c r="K1352" s="66">
        <v>232.57262369999901</v>
      </c>
      <c r="L1352" s="66">
        <v>16.01616482</v>
      </c>
      <c r="M1352" s="66">
        <v>1.5437785879999999</v>
      </c>
    </row>
    <row r="1353" spans="1:13" hidden="1">
      <c r="A1353" s="66" t="s">
        <v>7102</v>
      </c>
      <c r="B1353" s="66" t="s">
        <v>7103</v>
      </c>
      <c r="C1353" s="66" t="s">
        <v>7108</v>
      </c>
      <c r="D1353" s="66">
        <v>2045</v>
      </c>
      <c r="E1353" s="66" t="s">
        <v>7127</v>
      </c>
      <c r="F1353" s="66">
        <v>1.17857097</v>
      </c>
      <c r="G1353" s="66">
        <v>6.2990749999999998E-2</v>
      </c>
      <c r="H1353" s="66">
        <v>53.082080920000003</v>
      </c>
      <c r="I1353" s="66">
        <v>89.468610560000002</v>
      </c>
      <c r="J1353" s="66">
        <v>0</v>
      </c>
      <c r="K1353" s="66">
        <v>252.071011</v>
      </c>
      <c r="L1353" s="66">
        <v>17.359951840000001</v>
      </c>
      <c r="M1353" s="66">
        <v>1.6600264440000001</v>
      </c>
    </row>
    <row r="1354" spans="1:13" hidden="1">
      <c r="A1354" s="66" t="s">
        <v>7102</v>
      </c>
      <c r="B1354" s="66" t="s">
        <v>7103</v>
      </c>
      <c r="C1354" s="66" t="s">
        <v>7108</v>
      </c>
      <c r="D1354" s="66">
        <v>2050</v>
      </c>
      <c r="E1354" s="66" t="s">
        <v>7127</v>
      </c>
      <c r="F1354" s="66">
        <v>1.258820796</v>
      </c>
      <c r="G1354" s="66">
        <v>6.5663136999999996E-2</v>
      </c>
      <c r="H1354" s="66">
        <v>56.69648162</v>
      </c>
      <c r="I1354" s="66">
        <v>95.560598720000002</v>
      </c>
      <c r="J1354" s="66">
        <v>0</v>
      </c>
      <c r="K1354" s="66">
        <v>269.0997213</v>
      </c>
      <c r="L1354" s="66">
        <v>18.53338102</v>
      </c>
      <c r="M1354" s="66">
        <v>1.7703595379999999</v>
      </c>
    </row>
    <row r="1355" spans="1:13" hidden="1">
      <c r="A1355" s="66" t="s">
        <v>7102</v>
      </c>
      <c r="B1355" s="66" t="s">
        <v>7103</v>
      </c>
      <c r="C1355" s="66" t="s">
        <v>7109</v>
      </c>
      <c r="D1355" s="66">
        <v>2000</v>
      </c>
      <c r="E1355" s="66" t="s">
        <v>7127</v>
      </c>
      <c r="F1355" s="66">
        <v>1.3109999999999999</v>
      </c>
      <c r="G1355" s="66">
        <v>0.17</v>
      </c>
      <c r="H1355" s="66">
        <v>27</v>
      </c>
      <c r="I1355" s="66">
        <v>15</v>
      </c>
      <c r="J1355" s="66">
        <v>0</v>
      </c>
      <c r="K1355" s="66">
        <v>107.580068099999</v>
      </c>
      <c r="L1355" s="66">
        <v>7.7545403310000003</v>
      </c>
      <c r="M1355" s="66">
        <v>0.53354528199999995</v>
      </c>
    </row>
    <row r="1356" spans="1:13" hidden="1">
      <c r="A1356" s="66" t="s">
        <v>7102</v>
      </c>
      <c r="B1356" s="66" t="s">
        <v>7103</v>
      </c>
      <c r="C1356" s="66" t="s">
        <v>7109</v>
      </c>
      <c r="D1356" s="66">
        <v>2005</v>
      </c>
      <c r="E1356" s="66" t="s">
        <v>7127</v>
      </c>
      <c r="F1356" s="66">
        <v>1.5669999999999999</v>
      </c>
      <c r="G1356" s="66">
        <v>0.191</v>
      </c>
      <c r="H1356" s="66">
        <v>33</v>
      </c>
      <c r="I1356" s="66">
        <v>19</v>
      </c>
      <c r="J1356" s="66">
        <v>0</v>
      </c>
      <c r="K1356" s="66">
        <v>130.74087979999999</v>
      </c>
      <c r="L1356" s="66">
        <v>9.3923255139999995</v>
      </c>
      <c r="M1356" s="66">
        <v>0.39398203999999998</v>
      </c>
    </row>
    <row r="1357" spans="1:13" hidden="1">
      <c r="A1357" s="66" t="s">
        <v>7102</v>
      </c>
      <c r="B1357" s="66" t="s">
        <v>7103</v>
      </c>
      <c r="C1357" s="66" t="s">
        <v>7109</v>
      </c>
      <c r="D1357" s="66">
        <v>2010</v>
      </c>
      <c r="E1357" s="66" t="s">
        <v>7127</v>
      </c>
      <c r="F1357" s="66">
        <v>1.702</v>
      </c>
      <c r="G1357" s="66">
        <v>0.170197235</v>
      </c>
      <c r="H1357" s="66">
        <v>36</v>
      </c>
      <c r="I1357" s="66">
        <v>20</v>
      </c>
      <c r="J1357" s="66">
        <v>0</v>
      </c>
      <c r="K1357" s="66">
        <v>140.82770959999999</v>
      </c>
      <c r="L1357" s="66">
        <v>9.7194744400000008</v>
      </c>
      <c r="M1357" s="66">
        <v>0.271182584</v>
      </c>
    </row>
    <row r="1358" spans="1:13" hidden="1">
      <c r="A1358" s="66" t="s">
        <v>7102</v>
      </c>
      <c r="B1358" s="66" t="s">
        <v>7103</v>
      </c>
      <c r="C1358" s="66" t="s">
        <v>7109</v>
      </c>
      <c r="D1358" s="66">
        <v>2015</v>
      </c>
      <c r="E1358" s="66" t="s">
        <v>7127</v>
      </c>
      <c r="F1358" s="66">
        <v>2.0419999999999998</v>
      </c>
      <c r="G1358" s="66">
        <v>0.15488043300000001</v>
      </c>
      <c r="H1358" s="66">
        <v>43</v>
      </c>
      <c r="I1358" s="66">
        <v>24</v>
      </c>
      <c r="J1358" s="66">
        <v>0</v>
      </c>
      <c r="K1358" s="66">
        <v>162.43792239999999</v>
      </c>
      <c r="L1358" s="66">
        <v>11.224087389999999</v>
      </c>
      <c r="M1358" s="66">
        <v>0.232899628</v>
      </c>
    </row>
    <row r="1359" spans="1:13" hidden="1">
      <c r="A1359" s="66" t="s">
        <v>7102</v>
      </c>
      <c r="B1359" s="66" t="s">
        <v>7103</v>
      </c>
      <c r="C1359" s="66" t="s">
        <v>7109</v>
      </c>
      <c r="D1359" s="66">
        <v>2020</v>
      </c>
      <c r="E1359" s="66" t="s">
        <v>7127</v>
      </c>
      <c r="F1359" s="66">
        <v>1.9945116279999999</v>
      </c>
      <c r="G1359" s="66">
        <v>0.13036699500000001</v>
      </c>
      <c r="H1359" s="66">
        <v>42</v>
      </c>
      <c r="I1359" s="66">
        <v>24</v>
      </c>
      <c r="J1359" s="66">
        <v>0</v>
      </c>
      <c r="K1359" s="66">
        <v>151.19295410000001</v>
      </c>
      <c r="L1359" s="66">
        <v>10.45624933</v>
      </c>
      <c r="M1359" s="66">
        <v>0.19085980299999999</v>
      </c>
    </row>
    <row r="1360" spans="1:13" hidden="1">
      <c r="A1360" s="66" t="s">
        <v>7102</v>
      </c>
      <c r="B1360" s="66" t="s">
        <v>7103</v>
      </c>
      <c r="C1360" s="66" t="s">
        <v>7109</v>
      </c>
      <c r="D1360" s="66">
        <v>2025</v>
      </c>
      <c r="E1360" s="66" t="s">
        <v>7127</v>
      </c>
      <c r="F1360" s="66">
        <v>2.0419999999999998</v>
      </c>
      <c r="G1360" s="66">
        <v>0.13102434699999899</v>
      </c>
      <c r="H1360" s="66">
        <v>43</v>
      </c>
      <c r="I1360" s="66">
        <v>24</v>
      </c>
      <c r="J1360" s="66">
        <v>0</v>
      </c>
      <c r="K1360" s="66">
        <v>150.3462845</v>
      </c>
      <c r="L1360" s="66">
        <v>10.40120082</v>
      </c>
      <c r="M1360" s="66">
        <v>0.18209794800000001</v>
      </c>
    </row>
    <row r="1361" spans="1:13" hidden="1">
      <c r="A1361" s="66" t="s">
        <v>7102</v>
      </c>
      <c r="B1361" s="66" t="s">
        <v>7103</v>
      </c>
      <c r="C1361" s="66" t="s">
        <v>7109</v>
      </c>
      <c r="D1361" s="66">
        <v>2030</v>
      </c>
      <c r="E1361" s="66" t="s">
        <v>7127</v>
      </c>
      <c r="F1361" s="66">
        <v>2.0894883719999999</v>
      </c>
      <c r="G1361" s="66">
        <v>0.111166680999999</v>
      </c>
      <c r="H1361" s="66">
        <v>44</v>
      </c>
      <c r="I1361" s="66">
        <v>25</v>
      </c>
      <c r="J1361" s="66">
        <v>0</v>
      </c>
      <c r="K1361" s="66">
        <v>152.08511669999999</v>
      </c>
      <c r="L1361" s="66">
        <v>10.52286045</v>
      </c>
      <c r="M1361" s="66">
        <v>0.18165631099999999</v>
      </c>
    </row>
    <row r="1362" spans="1:13" hidden="1">
      <c r="A1362" s="66" t="s">
        <v>7102</v>
      </c>
      <c r="B1362" s="66" t="s">
        <v>7103</v>
      </c>
      <c r="C1362" s="66" t="s">
        <v>7109</v>
      </c>
      <c r="D1362" s="66">
        <v>2035</v>
      </c>
      <c r="E1362" s="66" t="s">
        <v>7127</v>
      </c>
      <c r="F1362" s="66">
        <v>2.1844651160000002</v>
      </c>
      <c r="G1362" s="66">
        <v>0.122329986</v>
      </c>
      <c r="H1362" s="66">
        <v>46</v>
      </c>
      <c r="I1362" s="66">
        <v>26</v>
      </c>
      <c r="J1362" s="66">
        <v>0</v>
      </c>
      <c r="K1362" s="66">
        <v>158.29003659999901</v>
      </c>
      <c r="L1362" s="66">
        <v>10.95272892</v>
      </c>
      <c r="M1362" s="66">
        <v>0.188862688999999</v>
      </c>
    </row>
    <row r="1363" spans="1:13" hidden="1">
      <c r="A1363" s="66" t="s">
        <v>7102</v>
      </c>
      <c r="B1363" s="66" t="s">
        <v>7103</v>
      </c>
      <c r="C1363" s="66" t="s">
        <v>7109</v>
      </c>
      <c r="D1363" s="66">
        <v>2040</v>
      </c>
      <c r="E1363" s="66" t="s">
        <v>7127</v>
      </c>
      <c r="F1363" s="66">
        <v>2.1844651160000002</v>
      </c>
      <c r="G1363" s="66">
        <v>0.11752352199999901</v>
      </c>
      <c r="H1363" s="66">
        <v>46</v>
      </c>
      <c r="I1363" s="66">
        <v>26</v>
      </c>
      <c r="J1363" s="66">
        <v>0</v>
      </c>
      <c r="K1363" s="66">
        <v>158.01746689999999</v>
      </c>
      <c r="L1363" s="66">
        <v>10.934078550000001</v>
      </c>
      <c r="M1363" s="66">
        <v>0.18857210599999999</v>
      </c>
    </row>
    <row r="1364" spans="1:13" hidden="1">
      <c r="A1364" s="66" t="s">
        <v>7102</v>
      </c>
      <c r="B1364" s="66" t="s">
        <v>7103</v>
      </c>
      <c r="C1364" s="66" t="s">
        <v>7109</v>
      </c>
      <c r="D1364" s="66">
        <v>2045</v>
      </c>
      <c r="E1364" s="66" t="s">
        <v>7127</v>
      </c>
      <c r="F1364" s="66">
        <v>2.1844651160000002</v>
      </c>
      <c r="G1364" s="66">
        <v>0.118143699</v>
      </c>
      <c r="H1364" s="66">
        <v>46</v>
      </c>
      <c r="I1364" s="66">
        <v>26</v>
      </c>
      <c r="J1364" s="66">
        <v>0</v>
      </c>
      <c r="K1364" s="66">
        <v>157.91257590000001</v>
      </c>
      <c r="L1364" s="66">
        <v>10.92690125</v>
      </c>
      <c r="M1364" s="66">
        <v>0.18845249</v>
      </c>
    </row>
    <row r="1365" spans="1:13" hidden="1">
      <c r="A1365" s="66" t="s">
        <v>7102</v>
      </c>
      <c r="B1365" s="66" t="s">
        <v>7103</v>
      </c>
      <c r="C1365" s="66" t="s">
        <v>7109</v>
      </c>
      <c r="D1365" s="66">
        <v>2050</v>
      </c>
      <c r="E1365" s="66" t="s">
        <v>7127</v>
      </c>
      <c r="F1365" s="66">
        <v>2.2319534879999998</v>
      </c>
      <c r="G1365" s="66">
        <v>0.124655617</v>
      </c>
      <c r="H1365" s="66">
        <v>47</v>
      </c>
      <c r="I1365" s="66">
        <v>26</v>
      </c>
      <c r="J1365" s="66">
        <v>0</v>
      </c>
      <c r="K1365" s="66">
        <v>161.30422179999999</v>
      </c>
      <c r="L1365" s="66">
        <v>11.161620920000001</v>
      </c>
      <c r="M1365" s="66">
        <v>0.19254606299999999</v>
      </c>
    </row>
    <row r="1366" spans="1:13" hidden="1">
      <c r="A1366" s="66" t="s">
        <v>7102</v>
      </c>
      <c r="B1366" s="66" t="s">
        <v>7103</v>
      </c>
      <c r="C1366" s="66" t="s">
        <v>7110</v>
      </c>
      <c r="D1366" s="66">
        <v>2000</v>
      </c>
      <c r="E1366" s="66" t="s">
        <v>7127</v>
      </c>
      <c r="F1366" s="66">
        <v>3.3463198519999899</v>
      </c>
      <c r="G1366" s="66">
        <v>0.30219495499999999</v>
      </c>
      <c r="H1366" s="66">
        <v>97.433989049999994</v>
      </c>
      <c r="I1366" s="66">
        <v>115.946446999999</v>
      </c>
      <c r="J1366" s="66">
        <v>0</v>
      </c>
      <c r="K1366" s="66">
        <v>344.2085879</v>
      </c>
      <c r="L1366" s="66">
        <v>25.240649640000001</v>
      </c>
      <c r="M1366" s="66">
        <v>20.496282109999999</v>
      </c>
    </row>
    <row r="1367" spans="1:13" hidden="1">
      <c r="A1367" s="66" t="s">
        <v>7102</v>
      </c>
      <c r="B1367" s="66" t="s">
        <v>7103</v>
      </c>
      <c r="C1367" s="66" t="s">
        <v>7110</v>
      </c>
      <c r="D1367" s="66">
        <v>2005</v>
      </c>
      <c r="E1367" s="66" t="s">
        <v>7127</v>
      </c>
      <c r="F1367" s="66">
        <v>5.5079999999999902</v>
      </c>
      <c r="G1367" s="66">
        <v>0.743783113</v>
      </c>
      <c r="H1367" s="66">
        <v>171.8729945</v>
      </c>
      <c r="I1367" s="66">
        <v>204.5288635</v>
      </c>
      <c r="J1367" s="66">
        <v>0</v>
      </c>
      <c r="K1367" s="66">
        <v>586.03615420000006</v>
      </c>
      <c r="L1367" s="66">
        <v>43.142990399999903</v>
      </c>
      <c r="M1367" s="66">
        <v>29.522878380000002</v>
      </c>
    </row>
    <row r="1368" spans="1:13" hidden="1">
      <c r="A1368" s="66" t="s">
        <v>7102</v>
      </c>
      <c r="B1368" s="66" t="s">
        <v>7103</v>
      </c>
      <c r="C1368" s="66" t="s">
        <v>7110</v>
      </c>
      <c r="D1368" s="66">
        <v>2010</v>
      </c>
      <c r="E1368" s="66" t="s">
        <v>7127</v>
      </c>
      <c r="F1368" s="66">
        <v>9.33</v>
      </c>
      <c r="G1368" s="66">
        <v>1.325525807</v>
      </c>
      <c r="H1368" s="66">
        <v>246.31200000000001</v>
      </c>
      <c r="I1368" s="66">
        <v>293.111279999999</v>
      </c>
      <c r="J1368" s="66">
        <v>0</v>
      </c>
      <c r="K1368" s="66">
        <v>795.07989710000004</v>
      </c>
      <c r="L1368" s="66">
        <v>58.108178340000002</v>
      </c>
      <c r="M1368" s="66">
        <v>27.997358689999999</v>
      </c>
    </row>
    <row r="1369" spans="1:13" hidden="1">
      <c r="A1369" s="66" t="s">
        <v>7102</v>
      </c>
      <c r="B1369" s="66" t="s">
        <v>7103</v>
      </c>
      <c r="C1369" s="66" t="s">
        <v>7110</v>
      </c>
      <c r="D1369" s="66">
        <v>2015</v>
      </c>
      <c r="E1369" s="66" t="s">
        <v>7127</v>
      </c>
      <c r="F1369" s="66">
        <v>13.87</v>
      </c>
      <c r="G1369" s="66">
        <v>1.5435470609999999</v>
      </c>
      <c r="H1369" s="66">
        <v>366.08616000000001</v>
      </c>
      <c r="I1369" s="66">
        <v>435.64253039999898</v>
      </c>
      <c r="J1369" s="66">
        <v>0</v>
      </c>
      <c r="K1369" s="66">
        <v>1102.444317</v>
      </c>
      <c r="L1369" s="66">
        <v>80.165038969999998</v>
      </c>
      <c r="M1369" s="66">
        <v>13.86377819</v>
      </c>
    </row>
    <row r="1370" spans="1:13" hidden="1">
      <c r="A1370" s="66" t="s">
        <v>7102</v>
      </c>
      <c r="B1370" s="66" t="s">
        <v>7103</v>
      </c>
      <c r="C1370" s="66" t="s">
        <v>7110</v>
      </c>
      <c r="D1370" s="66">
        <v>2020</v>
      </c>
      <c r="E1370" s="66" t="s">
        <v>7127</v>
      </c>
      <c r="F1370" s="66">
        <v>17.470478480000001</v>
      </c>
      <c r="G1370" s="66">
        <v>1.7295439459999999</v>
      </c>
      <c r="H1370" s="66">
        <v>461.11754730000001</v>
      </c>
      <c r="I1370" s="66">
        <v>548.72988129999897</v>
      </c>
      <c r="J1370" s="66">
        <v>0</v>
      </c>
      <c r="K1370" s="66">
        <v>1351.847094</v>
      </c>
      <c r="L1370" s="66">
        <v>97.33488835</v>
      </c>
      <c r="M1370" s="66">
        <v>9.882606526</v>
      </c>
    </row>
    <row r="1371" spans="1:13" hidden="1">
      <c r="A1371" s="66" t="s">
        <v>7102</v>
      </c>
      <c r="B1371" s="66" t="s">
        <v>7103</v>
      </c>
      <c r="C1371" s="66" t="s">
        <v>7110</v>
      </c>
      <c r="D1371" s="66">
        <v>2025</v>
      </c>
      <c r="E1371" s="66" t="s">
        <v>7127</v>
      </c>
      <c r="F1371" s="66">
        <v>20.228417140000001</v>
      </c>
      <c r="G1371" s="66">
        <v>1.9740283679999999</v>
      </c>
      <c r="H1371" s="66">
        <v>533.91085459999999</v>
      </c>
      <c r="I1371" s="66">
        <v>635.35391700000002</v>
      </c>
      <c r="J1371" s="66">
        <v>0</v>
      </c>
      <c r="K1371" s="66">
        <v>1549.410997</v>
      </c>
      <c r="L1371" s="66">
        <v>111.81984569999899</v>
      </c>
      <c r="M1371" s="66">
        <v>7.1712325689999998</v>
      </c>
    </row>
    <row r="1372" spans="1:13" hidden="1">
      <c r="A1372" s="66" t="s">
        <v>7102</v>
      </c>
      <c r="B1372" s="66" t="s">
        <v>7103</v>
      </c>
      <c r="C1372" s="66" t="s">
        <v>7110</v>
      </c>
      <c r="D1372" s="66">
        <v>2030</v>
      </c>
      <c r="E1372" s="66" t="s">
        <v>7127</v>
      </c>
      <c r="F1372" s="66">
        <v>23.593219980000001</v>
      </c>
      <c r="G1372" s="66">
        <v>2.2593986340000001</v>
      </c>
      <c r="H1372" s="66">
        <v>622.72179559999995</v>
      </c>
      <c r="I1372" s="66">
        <v>741.03893679999999</v>
      </c>
      <c r="J1372" s="66">
        <v>0</v>
      </c>
      <c r="K1372" s="66">
        <v>1800.2406579999899</v>
      </c>
      <c r="L1372" s="66">
        <v>130.2701362</v>
      </c>
      <c r="M1372" s="66">
        <v>6.5943739109999999</v>
      </c>
    </row>
    <row r="1373" spans="1:13" hidden="1">
      <c r="A1373" s="66" t="s">
        <v>7102</v>
      </c>
      <c r="B1373" s="66" t="s">
        <v>7103</v>
      </c>
      <c r="C1373" s="66" t="s">
        <v>7110</v>
      </c>
      <c r="D1373" s="66">
        <v>2035</v>
      </c>
      <c r="E1373" s="66" t="s">
        <v>7127</v>
      </c>
      <c r="F1373" s="66">
        <v>27.551101079999999</v>
      </c>
      <c r="G1373" s="66">
        <v>2.549167003</v>
      </c>
      <c r="H1373" s="66">
        <v>727.18650309999998</v>
      </c>
      <c r="I1373" s="66">
        <v>865.35193870000001</v>
      </c>
      <c r="J1373" s="66">
        <v>0</v>
      </c>
      <c r="K1373" s="66">
        <v>2099.226999</v>
      </c>
      <c r="L1373" s="66">
        <v>152.2696861</v>
      </c>
      <c r="M1373" s="66">
        <v>7.2863514929999997</v>
      </c>
    </row>
    <row r="1374" spans="1:13" hidden="1">
      <c r="A1374" s="66" t="s">
        <v>7102</v>
      </c>
      <c r="B1374" s="66" t="s">
        <v>7103</v>
      </c>
      <c r="C1374" s="66" t="s">
        <v>7110</v>
      </c>
      <c r="D1374" s="66">
        <v>2040</v>
      </c>
      <c r="E1374" s="66" t="s">
        <v>7127</v>
      </c>
      <c r="F1374" s="66">
        <v>31.99809831</v>
      </c>
      <c r="G1374" s="66">
        <v>2.89975191</v>
      </c>
      <c r="H1374" s="66">
        <v>844.56099039999901</v>
      </c>
      <c r="I1374" s="66">
        <v>1005.0275789999999</v>
      </c>
      <c r="J1374" s="66">
        <v>0</v>
      </c>
      <c r="K1374" s="66">
        <v>2436.751968</v>
      </c>
      <c r="L1374" s="66">
        <v>177.09180269999999</v>
      </c>
      <c r="M1374" s="66">
        <v>8.4397851110000008</v>
      </c>
    </row>
    <row r="1375" spans="1:13" hidden="1">
      <c r="A1375" s="66" t="s">
        <v>7102</v>
      </c>
      <c r="B1375" s="66" t="s">
        <v>7103</v>
      </c>
      <c r="C1375" s="66" t="s">
        <v>7110</v>
      </c>
      <c r="D1375" s="66">
        <v>2045</v>
      </c>
      <c r="E1375" s="66" t="s">
        <v>7127</v>
      </c>
      <c r="F1375" s="66">
        <v>36.712155250000002</v>
      </c>
      <c r="G1375" s="66">
        <v>3.1001211980000001</v>
      </c>
      <c r="H1375" s="66">
        <v>968.98427839999999</v>
      </c>
      <c r="I1375" s="66">
        <v>1153.091291</v>
      </c>
      <c r="J1375" s="66">
        <v>0</v>
      </c>
      <c r="K1375" s="66">
        <v>2795.179525</v>
      </c>
      <c r="L1375" s="66">
        <v>203.42830459999999</v>
      </c>
      <c r="M1375" s="66">
        <v>9.6801079689999998</v>
      </c>
    </row>
    <row r="1376" spans="1:13" hidden="1">
      <c r="A1376" s="66" t="s">
        <v>7102</v>
      </c>
      <c r="B1376" s="66" t="s">
        <v>7103</v>
      </c>
      <c r="C1376" s="66" t="s">
        <v>7110</v>
      </c>
      <c r="D1376" s="66">
        <v>2050</v>
      </c>
      <c r="E1376" s="66" t="s">
        <v>7127</v>
      </c>
      <c r="F1376" s="66">
        <v>41.328126099999999</v>
      </c>
      <c r="G1376" s="66">
        <v>3.59092053</v>
      </c>
      <c r="H1376" s="66">
        <v>1090.8186720000001</v>
      </c>
      <c r="I1376" s="66">
        <v>1298.07422</v>
      </c>
      <c r="J1376" s="66">
        <v>0</v>
      </c>
      <c r="K1376" s="66">
        <v>3146.3921579999901</v>
      </c>
      <c r="L1376" s="66">
        <v>229.18330509999899</v>
      </c>
      <c r="M1376" s="66">
        <v>10.895945510000001</v>
      </c>
    </row>
    <row r="1377" spans="1:13" hidden="1">
      <c r="A1377" s="66" t="s">
        <v>7102</v>
      </c>
      <c r="B1377" s="66" t="s">
        <v>7103</v>
      </c>
      <c r="C1377" s="66" t="s">
        <v>7111</v>
      </c>
      <c r="D1377" s="66">
        <v>2000</v>
      </c>
      <c r="E1377" s="66" t="s">
        <v>7127</v>
      </c>
      <c r="F1377" s="66">
        <v>22.672999999999998</v>
      </c>
      <c r="G1377" s="66">
        <v>2.0950000000000002</v>
      </c>
      <c r="H1377" s="66">
        <v>328</v>
      </c>
      <c r="I1377" s="66">
        <v>212</v>
      </c>
      <c r="J1377" s="66">
        <v>0</v>
      </c>
      <c r="K1377" s="66">
        <v>1234.515977</v>
      </c>
      <c r="L1377" s="66">
        <v>90.864108209999998</v>
      </c>
      <c r="M1377" s="66">
        <v>32.808596960000003</v>
      </c>
    </row>
    <row r="1378" spans="1:13" hidden="1">
      <c r="A1378" s="66" t="s">
        <v>7102</v>
      </c>
      <c r="B1378" s="66" t="s">
        <v>7103</v>
      </c>
      <c r="C1378" s="66" t="s">
        <v>7111</v>
      </c>
      <c r="D1378" s="66">
        <v>2005</v>
      </c>
      <c r="E1378" s="66" t="s">
        <v>7127</v>
      </c>
      <c r="F1378" s="66">
        <v>25.771999999999998</v>
      </c>
      <c r="G1378" s="66">
        <v>1.8365</v>
      </c>
      <c r="H1378" s="66">
        <v>381</v>
      </c>
      <c r="I1378" s="66">
        <v>237</v>
      </c>
      <c r="J1378" s="66">
        <v>0</v>
      </c>
      <c r="K1378" s="66">
        <v>1348.110682</v>
      </c>
      <c r="L1378" s="66">
        <v>100.3053863</v>
      </c>
      <c r="M1378" s="66">
        <v>25.027753659999998</v>
      </c>
    </row>
    <row r="1379" spans="1:13" hidden="1">
      <c r="A1379" s="66" t="s">
        <v>7102</v>
      </c>
      <c r="B1379" s="66" t="s">
        <v>7103</v>
      </c>
      <c r="C1379" s="66" t="s">
        <v>7111</v>
      </c>
      <c r="D1379" s="66">
        <v>2010</v>
      </c>
      <c r="E1379" s="66" t="s">
        <v>7127</v>
      </c>
      <c r="F1379" s="66">
        <v>26.991999999999901</v>
      </c>
      <c r="G1379" s="66">
        <v>1.7329878459999899</v>
      </c>
      <c r="H1379" s="66">
        <v>399</v>
      </c>
      <c r="I1379" s="66">
        <v>246</v>
      </c>
      <c r="J1379" s="66">
        <v>0</v>
      </c>
      <c r="K1379" s="66">
        <v>1331.4089039999999</v>
      </c>
      <c r="L1379" s="66">
        <v>94.310132120000006</v>
      </c>
      <c r="M1379" s="66">
        <v>21.57742348</v>
      </c>
    </row>
    <row r="1380" spans="1:13" hidden="1">
      <c r="A1380" s="66" t="s">
        <v>7102</v>
      </c>
      <c r="B1380" s="66" t="s">
        <v>7103</v>
      </c>
      <c r="C1380" s="66" t="s">
        <v>7111</v>
      </c>
      <c r="D1380" s="66">
        <v>2015</v>
      </c>
      <c r="E1380" s="66" t="s">
        <v>7127</v>
      </c>
      <c r="F1380" s="66">
        <v>26.1</v>
      </c>
      <c r="G1380" s="66">
        <v>1.6711802200000001</v>
      </c>
      <c r="H1380" s="66">
        <v>399</v>
      </c>
      <c r="I1380" s="66">
        <v>247</v>
      </c>
      <c r="J1380" s="66">
        <v>0</v>
      </c>
      <c r="K1380" s="66">
        <v>1242.6919109999999</v>
      </c>
      <c r="L1380" s="66">
        <v>87.951700149999994</v>
      </c>
      <c r="M1380" s="66">
        <v>10.95195753</v>
      </c>
    </row>
    <row r="1381" spans="1:13" hidden="1">
      <c r="A1381" s="66" t="s">
        <v>7102</v>
      </c>
      <c r="B1381" s="66" t="s">
        <v>7103</v>
      </c>
      <c r="C1381" s="66" t="s">
        <v>7111</v>
      </c>
      <c r="D1381" s="66">
        <v>2020</v>
      </c>
      <c r="E1381" s="66" t="s">
        <v>7127</v>
      </c>
      <c r="F1381" s="66">
        <v>28.962059960000001</v>
      </c>
      <c r="G1381" s="66">
        <v>1.933012867</v>
      </c>
      <c r="H1381" s="66">
        <v>442.75333049999898</v>
      </c>
      <c r="I1381" s="66">
        <v>272.19400000000002</v>
      </c>
      <c r="J1381" s="66">
        <v>0</v>
      </c>
      <c r="K1381" s="66">
        <v>1263.5989509999999</v>
      </c>
      <c r="L1381" s="66">
        <v>89.283754709999997</v>
      </c>
      <c r="M1381" s="66">
        <v>4.9295387919999998</v>
      </c>
    </row>
    <row r="1382" spans="1:13" hidden="1">
      <c r="A1382" s="66" t="s">
        <v>7102</v>
      </c>
      <c r="B1382" s="66" t="s">
        <v>7103</v>
      </c>
      <c r="C1382" s="66" t="s">
        <v>7111</v>
      </c>
      <c r="D1382" s="66">
        <v>2025</v>
      </c>
      <c r="E1382" s="66" t="s">
        <v>7127</v>
      </c>
      <c r="F1382" s="66">
        <v>31.186433210000001</v>
      </c>
      <c r="G1382" s="66">
        <v>1.8351142330000001</v>
      </c>
      <c r="H1382" s="66">
        <v>476.7581169</v>
      </c>
      <c r="I1382" s="66">
        <v>293.68299999999999</v>
      </c>
      <c r="J1382" s="66">
        <v>0</v>
      </c>
      <c r="K1382" s="66">
        <v>1244.2355210000001</v>
      </c>
      <c r="L1382" s="66">
        <v>87.918654129999993</v>
      </c>
      <c r="M1382" s="66">
        <v>2.374739618</v>
      </c>
    </row>
    <row r="1383" spans="1:13" hidden="1">
      <c r="A1383" s="66" t="s">
        <v>7102</v>
      </c>
      <c r="B1383" s="66" t="s">
        <v>7103</v>
      </c>
      <c r="C1383" s="66" t="s">
        <v>7111</v>
      </c>
      <c r="D1383" s="66">
        <v>2030</v>
      </c>
      <c r="E1383" s="66" t="s">
        <v>7127</v>
      </c>
      <c r="F1383" s="66">
        <v>33.56129816</v>
      </c>
      <c r="G1383" s="66">
        <v>2.1110020869999899</v>
      </c>
      <c r="H1383" s="66">
        <v>513.06352360000005</v>
      </c>
      <c r="I1383" s="66">
        <v>315.41899999999998</v>
      </c>
      <c r="J1383" s="66">
        <v>0</v>
      </c>
      <c r="K1383" s="66">
        <v>1290.7998729999999</v>
      </c>
      <c r="L1383" s="66">
        <v>91.210159540000006</v>
      </c>
      <c r="M1383" s="66">
        <v>1.4744206280000001</v>
      </c>
    </row>
    <row r="1384" spans="1:13" hidden="1">
      <c r="A1384" s="66" t="s">
        <v>7102</v>
      </c>
      <c r="B1384" s="66" t="s">
        <v>7103</v>
      </c>
      <c r="C1384" s="66" t="s">
        <v>7111</v>
      </c>
      <c r="D1384" s="66">
        <v>2035</v>
      </c>
      <c r="E1384" s="66" t="s">
        <v>7127</v>
      </c>
      <c r="F1384" s="66">
        <v>35.190742550000003</v>
      </c>
      <c r="G1384" s="66">
        <v>2.1215638370000001</v>
      </c>
      <c r="H1384" s="66">
        <v>537.97342060000005</v>
      </c>
      <c r="I1384" s="66">
        <v>330.733</v>
      </c>
      <c r="J1384" s="66">
        <v>0</v>
      </c>
      <c r="K1384" s="66">
        <v>1334.0334740000001</v>
      </c>
      <c r="L1384" s="66">
        <v>94.265610640000006</v>
      </c>
      <c r="M1384" s="66">
        <v>1.2023442799999999</v>
      </c>
    </row>
    <row r="1385" spans="1:13" hidden="1">
      <c r="A1385" s="66" t="s">
        <v>7102</v>
      </c>
      <c r="B1385" s="66" t="s">
        <v>7103</v>
      </c>
      <c r="C1385" s="66" t="s">
        <v>7111</v>
      </c>
      <c r="D1385" s="66">
        <v>2040</v>
      </c>
      <c r="E1385" s="66" t="s">
        <v>7127</v>
      </c>
      <c r="F1385" s="66">
        <v>36.515495629999997</v>
      </c>
      <c r="G1385" s="66">
        <v>2.1596688799999999</v>
      </c>
      <c r="H1385" s="66">
        <v>558.22539299999903</v>
      </c>
      <c r="I1385" s="66">
        <v>344.565</v>
      </c>
      <c r="J1385" s="66">
        <v>0</v>
      </c>
      <c r="K1385" s="66">
        <v>1376.4940300000001</v>
      </c>
      <c r="L1385" s="66">
        <v>97.266157280000002</v>
      </c>
      <c r="M1385" s="66">
        <v>1.1523270400000001</v>
      </c>
    </row>
    <row r="1386" spans="1:13" hidden="1">
      <c r="A1386" s="66" t="s">
        <v>7102</v>
      </c>
      <c r="B1386" s="66" t="s">
        <v>7103</v>
      </c>
      <c r="C1386" s="66" t="s">
        <v>7111</v>
      </c>
      <c r="D1386" s="66">
        <v>2045</v>
      </c>
      <c r="E1386" s="66" t="s">
        <v>7127</v>
      </c>
      <c r="F1386" s="66">
        <v>38.056374890000001</v>
      </c>
      <c r="G1386" s="66">
        <v>2.2159365850000001</v>
      </c>
      <c r="H1386" s="66">
        <v>581.78136319999999</v>
      </c>
      <c r="I1386" s="66">
        <v>356.42099999999999</v>
      </c>
      <c r="J1386" s="66">
        <v>0</v>
      </c>
      <c r="K1386" s="66">
        <v>1431.4681720000001</v>
      </c>
      <c r="L1386" s="66">
        <v>101.1508314</v>
      </c>
      <c r="M1386" s="66">
        <v>1.1709037520000001</v>
      </c>
    </row>
    <row r="1387" spans="1:13" hidden="1">
      <c r="A1387" s="66" t="s">
        <v>7102</v>
      </c>
      <c r="B1387" s="66" t="s">
        <v>7103</v>
      </c>
      <c r="C1387" s="66" t="s">
        <v>7111</v>
      </c>
      <c r="D1387" s="66">
        <v>2050</v>
      </c>
      <c r="E1387" s="66" t="s">
        <v>7127</v>
      </c>
      <c r="F1387" s="66">
        <v>39.089956950000001</v>
      </c>
      <c r="G1387" s="66">
        <v>2.2174665359999999</v>
      </c>
      <c r="H1387" s="66">
        <v>597.58210050000002</v>
      </c>
      <c r="I1387" s="66">
        <v>365.56</v>
      </c>
      <c r="J1387" s="66">
        <v>0</v>
      </c>
      <c r="K1387" s="66">
        <v>1469.116309</v>
      </c>
      <c r="L1387" s="66">
        <v>103.811166</v>
      </c>
      <c r="M1387" s="66">
        <v>1.1916712459999901</v>
      </c>
    </row>
    <row r="1388" spans="1:13" hidden="1">
      <c r="A1388" s="66" t="s">
        <v>7102</v>
      </c>
      <c r="B1388" s="66" t="s">
        <v>7103</v>
      </c>
      <c r="C1388" s="66" t="s">
        <v>7112</v>
      </c>
      <c r="D1388" s="66">
        <v>2000</v>
      </c>
      <c r="E1388" s="66" t="s">
        <v>7127</v>
      </c>
      <c r="F1388" s="66">
        <v>91.091983830000004</v>
      </c>
      <c r="G1388" s="66">
        <v>7.7580041129999904</v>
      </c>
      <c r="H1388" s="66">
        <v>1421.6794809999999</v>
      </c>
      <c r="I1388" s="66">
        <v>1042.8201630000001</v>
      </c>
      <c r="J1388" s="66">
        <v>0</v>
      </c>
      <c r="K1388" s="66">
        <v>7021.9578929999998</v>
      </c>
      <c r="L1388" s="66">
        <v>515.53667589999998</v>
      </c>
      <c r="M1388" s="66">
        <v>234.33341379999999</v>
      </c>
    </row>
    <row r="1389" spans="1:13" hidden="1">
      <c r="A1389" s="66" t="s">
        <v>7102</v>
      </c>
      <c r="B1389" s="66" t="s">
        <v>7103</v>
      </c>
      <c r="C1389" s="66" t="s">
        <v>7112</v>
      </c>
      <c r="D1389" s="66">
        <v>2005</v>
      </c>
      <c r="E1389" s="66" t="s">
        <v>7127</v>
      </c>
      <c r="F1389" s="66">
        <v>101.85752359999999</v>
      </c>
      <c r="G1389" s="66">
        <v>7.5045470319999996</v>
      </c>
      <c r="H1389" s="66">
        <v>1625.6313789999999</v>
      </c>
      <c r="I1389" s="66">
        <v>1215.6508019999901</v>
      </c>
      <c r="J1389" s="66">
        <v>0</v>
      </c>
      <c r="K1389" s="66">
        <v>7260.1756049999904</v>
      </c>
      <c r="L1389" s="66">
        <v>528.6801451</v>
      </c>
      <c r="M1389" s="66">
        <v>148.2238739</v>
      </c>
    </row>
    <row r="1390" spans="1:13" hidden="1">
      <c r="A1390" s="66" t="s">
        <v>7102</v>
      </c>
      <c r="B1390" s="66" t="s">
        <v>7103</v>
      </c>
      <c r="C1390" s="66" t="s">
        <v>7112</v>
      </c>
      <c r="D1390" s="66">
        <v>2010</v>
      </c>
      <c r="E1390" s="66" t="s">
        <v>7127</v>
      </c>
      <c r="F1390" s="66">
        <v>112.555253499999</v>
      </c>
      <c r="G1390" s="66">
        <v>8.9744936610000003</v>
      </c>
      <c r="H1390" s="66">
        <v>1865.439114</v>
      </c>
      <c r="I1390" s="66">
        <v>1441.812868</v>
      </c>
      <c r="J1390" s="66">
        <v>0</v>
      </c>
      <c r="K1390" s="66">
        <v>7910.2797090000004</v>
      </c>
      <c r="L1390" s="66">
        <v>560.39368400000001</v>
      </c>
      <c r="M1390" s="66">
        <v>111.0769962</v>
      </c>
    </row>
    <row r="1391" spans="1:13" hidden="1">
      <c r="A1391" s="66" t="s">
        <v>7102</v>
      </c>
      <c r="B1391" s="66" t="s">
        <v>7103</v>
      </c>
      <c r="C1391" s="66" t="s">
        <v>7112</v>
      </c>
      <c r="D1391" s="66">
        <v>2015</v>
      </c>
      <c r="E1391" s="66" t="s">
        <v>7127</v>
      </c>
      <c r="F1391" s="66">
        <v>127.5233499</v>
      </c>
      <c r="G1391" s="66">
        <v>9.5078084559999994</v>
      </c>
      <c r="H1391" s="66">
        <v>2107.593875</v>
      </c>
      <c r="I1391" s="66">
        <v>1740.70259899999</v>
      </c>
      <c r="J1391" s="66">
        <v>0</v>
      </c>
      <c r="K1391" s="66">
        <v>8299.8978709999992</v>
      </c>
      <c r="L1391" s="66">
        <v>581.83493799999997</v>
      </c>
      <c r="M1391" s="66">
        <v>71.91672106</v>
      </c>
    </row>
    <row r="1392" spans="1:13" hidden="1">
      <c r="A1392" s="66" t="s">
        <v>7102</v>
      </c>
      <c r="B1392" s="66" t="s">
        <v>7103</v>
      </c>
      <c r="C1392" s="66" t="s">
        <v>7112</v>
      </c>
      <c r="D1392" s="66">
        <v>2020</v>
      </c>
      <c r="E1392" s="66" t="s">
        <v>7127</v>
      </c>
      <c r="F1392" s="66">
        <v>140.57578359999999</v>
      </c>
      <c r="G1392" s="66">
        <v>9.7119611250000002</v>
      </c>
      <c r="H1392" s="66">
        <v>2353.898639</v>
      </c>
      <c r="I1392" s="66">
        <v>1996.967251</v>
      </c>
      <c r="J1392" s="66">
        <v>0</v>
      </c>
      <c r="K1392" s="66">
        <v>8881.8066989999897</v>
      </c>
      <c r="L1392" s="66">
        <v>614.20893650000005</v>
      </c>
      <c r="M1392" s="66">
        <v>52.744579850000001</v>
      </c>
    </row>
    <row r="1393" spans="1:13" hidden="1">
      <c r="A1393" s="66" t="s">
        <v>7102</v>
      </c>
      <c r="B1393" s="66" t="s">
        <v>7103</v>
      </c>
      <c r="C1393" s="66" t="s">
        <v>7112</v>
      </c>
      <c r="D1393" s="66">
        <v>2025</v>
      </c>
      <c r="E1393" s="66" t="s">
        <v>7127</v>
      </c>
      <c r="F1393" s="66">
        <v>154.3024739</v>
      </c>
      <c r="G1393" s="66">
        <v>10.91094764</v>
      </c>
      <c r="H1393" s="66">
        <v>2594.4734800000001</v>
      </c>
      <c r="I1393" s="66">
        <v>2242.8100869999998</v>
      </c>
      <c r="J1393" s="66">
        <v>0</v>
      </c>
      <c r="K1393" s="66">
        <v>9464.8799069999895</v>
      </c>
      <c r="L1393" s="66">
        <v>650.62796839999999</v>
      </c>
      <c r="M1393" s="66">
        <v>43.010842369999999</v>
      </c>
    </row>
    <row r="1394" spans="1:13" hidden="1">
      <c r="A1394" s="66" t="s">
        <v>7102</v>
      </c>
      <c r="B1394" s="66" t="s">
        <v>7103</v>
      </c>
      <c r="C1394" s="66" t="s">
        <v>7112</v>
      </c>
      <c r="D1394" s="66">
        <v>2030</v>
      </c>
      <c r="E1394" s="66" t="s">
        <v>7127</v>
      </c>
      <c r="F1394" s="66">
        <v>170.33699949999999</v>
      </c>
      <c r="G1394" s="66">
        <v>11.861252889999999</v>
      </c>
      <c r="H1394" s="66">
        <v>2876.494224</v>
      </c>
      <c r="I1394" s="66">
        <v>2524.9242159999999</v>
      </c>
      <c r="J1394" s="66">
        <v>0</v>
      </c>
      <c r="K1394" s="66">
        <v>10275.29077</v>
      </c>
      <c r="L1394" s="66">
        <v>708.68829579999999</v>
      </c>
      <c r="M1394" s="66">
        <v>39.243773339999997</v>
      </c>
    </row>
    <row r="1395" spans="1:13" hidden="1">
      <c r="A1395" s="66" t="s">
        <v>7102</v>
      </c>
      <c r="B1395" s="66" t="s">
        <v>7103</v>
      </c>
      <c r="C1395" s="66" t="s">
        <v>7112</v>
      </c>
      <c r="D1395" s="66">
        <v>2035</v>
      </c>
      <c r="E1395" s="66" t="s">
        <v>7127</v>
      </c>
      <c r="F1395" s="66">
        <v>186.34700599999999</v>
      </c>
      <c r="G1395" s="66">
        <v>12.777926689999999</v>
      </c>
      <c r="H1395" s="66">
        <v>3166.489067</v>
      </c>
      <c r="I1395" s="66">
        <v>2828.0841969999901</v>
      </c>
      <c r="J1395" s="66">
        <v>0</v>
      </c>
      <c r="K1395" s="66">
        <v>11200.22623</v>
      </c>
      <c r="L1395" s="66">
        <v>774.94381659999999</v>
      </c>
      <c r="M1395" s="66">
        <v>39.780501340000001</v>
      </c>
    </row>
    <row r="1396" spans="1:13" hidden="1">
      <c r="A1396" s="66" t="s">
        <v>7102</v>
      </c>
      <c r="B1396" s="66" t="s">
        <v>7103</v>
      </c>
      <c r="C1396" s="66" t="s">
        <v>7112</v>
      </c>
      <c r="D1396" s="66">
        <v>2040</v>
      </c>
      <c r="E1396" s="66" t="s">
        <v>7127</v>
      </c>
      <c r="F1396" s="66">
        <v>201.96906569999999</v>
      </c>
      <c r="G1396" s="66">
        <v>13.73078544</v>
      </c>
      <c r="H1396" s="66">
        <v>3455.414127</v>
      </c>
      <c r="I1396" s="66">
        <v>3138.451219</v>
      </c>
      <c r="J1396" s="66">
        <v>0</v>
      </c>
      <c r="K1396" s="66">
        <v>12159.593650000001</v>
      </c>
      <c r="L1396" s="66">
        <v>843.72121459999903</v>
      </c>
      <c r="M1396" s="66">
        <v>43.113323280000003</v>
      </c>
    </row>
    <row r="1397" spans="1:13" hidden="1">
      <c r="A1397" s="66" t="s">
        <v>7102</v>
      </c>
      <c r="B1397" s="66" t="s">
        <v>7103</v>
      </c>
      <c r="C1397" s="66" t="s">
        <v>7112</v>
      </c>
      <c r="D1397" s="66">
        <v>2045</v>
      </c>
      <c r="E1397" s="66" t="s">
        <v>7127</v>
      </c>
      <c r="F1397" s="66">
        <v>218.07609859999999</v>
      </c>
      <c r="G1397" s="66">
        <v>14.229562830000001</v>
      </c>
      <c r="H1397" s="66">
        <v>3756.8533849999999</v>
      </c>
      <c r="I1397" s="66">
        <v>3466.5438899999999</v>
      </c>
      <c r="J1397" s="66">
        <v>0</v>
      </c>
      <c r="K1397" s="66">
        <v>13179.5558599999</v>
      </c>
      <c r="L1397" s="66">
        <v>916.62412679999898</v>
      </c>
      <c r="M1397" s="66">
        <v>47.745638299999897</v>
      </c>
    </row>
    <row r="1398" spans="1:13" hidden="1">
      <c r="A1398" s="66" t="s">
        <v>7102</v>
      </c>
      <c r="B1398" s="66" t="s">
        <v>7103</v>
      </c>
      <c r="C1398" s="66" t="s">
        <v>7112</v>
      </c>
      <c r="D1398" s="66">
        <v>2050</v>
      </c>
      <c r="E1398" s="66" t="s">
        <v>7127</v>
      </c>
      <c r="F1398" s="66">
        <v>234.07577369999899</v>
      </c>
      <c r="G1398" s="66">
        <v>15.57867596</v>
      </c>
      <c r="H1398" s="66">
        <v>4058.2944459999999</v>
      </c>
      <c r="I1398" s="66">
        <v>3800.72449799999</v>
      </c>
      <c r="J1398" s="66">
        <v>0</v>
      </c>
      <c r="K1398" s="66">
        <v>14222.50951</v>
      </c>
      <c r="L1398" s="66">
        <v>991.05622149999999</v>
      </c>
      <c r="M1398" s="66">
        <v>52.972001329999998</v>
      </c>
    </row>
    <row r="1399" spans="1:13" hidden="1">
      <c r="A1399" s="66" t="s">
        <v>7102</v>
      </c>
      <c r="B1399" s="66" t="s">
        <v>7103</v>
      </c>
      <c r="C1399" s="66" t="s">
        <v>7113</v>
      </c>
      <c r="D1399" s="66">
        <v>2000</v>
      </c>
      <c r="E1399" s="66" t="s">
        <v>7127</v>
      </c>
      <c r="F1399" s="66">
        <v>0.65033298799999995</v>
      </c>
      <c r="G1399" s="66">
        <v>4.1180000000000001E-2</v>
      </c>
      <c r="H1399" s="66">
        <v>12.585956960000001</v>
      </c>
      <c r="I1399" s="66">
        <v>23.409879950000001</v>
      </c>
      <c r="J1399" s="66">
        <v>0</v>
      </c>
      <c r="K1399" s="66">
        <v>47.410509140000002</v>
      </c>
      <c r="L1399" s="66">
        <v>3.4811972459999998</v>
      </c>
      <c r="M1399" s="66">
        <v>3.4890116560000002</v>
      </c>
    </row>
    <row r="1400" spans="1:13" hidden="1">
      <c r="A1400" s="66" t="s">
        <v>7102</v>
      </c>
      <c r="B1400" s="66" t="s">
        <v>7103</v>
      </c>
      <c r="C1400" s="66" t="s">
        <v>7113</v>
      </c>
      <c r="D1400" s="66">
        <v>2005</v>
      </c>
      <c r="E1400" s="66" t="s">
        <v>7127</v>
      </c>
      <c r="F1400" s="66">
        <v>0.81691878099999904</v>
      </c>
      <c r="G1400" s="66">
        <v>0.17835499999999899</v>
      </c>
      <c r="H1400" s="66">
        <v>17.097586849999999</v>
      </c>
      <c r="I1400" s="66">
        <v>33.169318490000002</v>
      </c>
      <c r="J1400" s="66">
        <v>0</v>
      </c>
      <c r="K1400" s="66">
        <v>63.066551760000003</v>
      </c>
      <c r="L1400" s="66">
        <v>4.6550382939999997</v>
      </c>
      <c r="M1400" s="66">
        <v>2.7319677219999998</v>
      </c>
    </row>
    <row r="1401" spans="1:13" hidden="1">
      <c r="A1401" s="66" t="s">
        <v>7102</v>
      </c>
      <c r="B1401" s="66" t="s">
        <v>7103</v>
      </c>
      <c r="C1401" s="66" t="s">
        <v>7113</v>
      </c>
      <c r="D1401" s="66">
        <v>2010</v>
      </c>
      <c r="E1401" s="66" t="s">
        <v>7127</v>
      </c>
      <c r="F1401" s="66">
        <v>1.616381101</v>
      </c>
      <c r="G1401" s="66">
        <v>0.25234551100000002</v>
      </c>
      <c r="H1401" s="66">
        <v>36.393843660000002</v>
      </c>
      <c r="I1401" s="66">
        <v>69.512241399999994</v>
      </c>
      <c r="J1401" s="66">
        <v>0</v>
      </c>
      <c r="K1401" s="66">
        <v>133.17546350000001</v>
      </c>
      <c r="L1401" s="66">
        <v>9.8454147009999993</v>
      </c>
      <c r="M1401" s="66">
        <v>3.5278900709999998</v>
      </c>
    </row>
    <row r="1402" spans="1:13" hidden="1">
      <c r="A1402" s="66" t="s">
        <v>7102</v>
      </c>
      <c r="B1402" s="66" t="s">
        <v>7103</v>
      </c>
      <c r="C1402" s="66" t="s">
        <v>7113</v>
      </c>
      <c r="D1402" s="66">
        <v>2015</v>
      </c>
      <c r="E1402" s="66" t="s">
        <v>7127</v>
      </c>
      <c r="F1402" s="66">
        <v>3.0005861180000002</v>
      </c>
      <c r="G1402" s="66">
        <v>0.32999077500000001</v>
      </c>
      <c r="H1402" s="66">
        <v>66.769660920000007</v>
      </c>
      <c r="I1402" s="67">
        <v>127.53005229999999</v>
      </c>
      <c r="J1402" s="66">
        <v>0</v>
      </c>
      <c r="K1402" s="66">
        <v>244.71315970000001</v>
      </c>
      <c r="L1402" s="66">
        <v>18.012425990000001</v>
      </c>
      <c r="M1402" s="66">
        <v>4.7904490270000002</v>
      </c>
    </row>
    <row r="1403" spans="1:13" hidden="1">
      <c r="A1403" s="66" t="s">
        <v>7102</v>
      </c>
      <c r="B1403" s="66" t="s">
        <v>7103</v>
      </c>
      <c r="C1403" s="66" t="s">
        <v>7113</v>
      </c>
      <c r="D1403" s="66">
        <v>2020</v>
      </c>
      <c r="E1403" s="66" t="s">
        <v>7127</v>
      </c>
      <c r="F1403" s="66">
        <v>3.9684561970000001</v>
      </c>
      <c r="G1403" s="66">
        <v>0.38610520399999998</v>
      </c>
      <c r="H1403" s="66">
        <v>88.30690543</v>
      </c>
      <c r="I1403" s="67">
        <v>168.66618940000001</v>
      </c>
      <c r="J1403" s="66">
        <v>0</v>
      </c>
      <c r="K1403" s="66">
        <v>325.26150639999997</v>
      </c>
      <c r="L1403" s="66">
        <v>23.781576340000001</v>
      </c>
      <c r="M1403" s="66">
        <v>5.4040493579999902</v>
      </c>
    </row>
    <row r="1404" spans="1:13" hidden="1">
      <c r="A1404" s="66" t="s">
        <v>7102</v>
      </c>
      <c r="B1404" s="66" t="s">
        <v>7103</v>
      </c>
      <c r="C1404" s="66" t="s">
        <v>7113</v>
      </c>
      <c r="D1404" s="66">
        <v>2025</v>
      </c>
      <c r="E1404" s="66" t="s">
        <v>7127</v>
      </c>
      <c r="F1404" s="66">
        <v>4.9423370799999997</v>
      </c>
      <c r="G1404" s="66">
        <v>0.45153259899999998</v>
      </c>
      <c r="H1404" s="66">
        <v>109.977903599999</v>
      </c>
      <c r="I1404" s="67">
        <v>210.0577959</v>
      </c>
      <c r="J1404" s="66">
        <v>0</v>
      </c>
      <c r="K1404" s="66">
        <v>405.83635709999999</v>
      </c>
      <c r="L1404" s="66">
        <v>29.596157210000001</v>
      </c>
      <c r="M1404" s="66">
        <v>6.3705853729999999</v>
      </c>
    </row>
    <row r="1405" spans="1:13" hidden="1">
      <c r="A1405" s="66" t="s">
        <v>7102</v>
      </c>
      <c r="B1405" s="66" t="s">
        <v>7103</v>
      </c>
      <c r="C1405" s="66" t="s">
        <v>7113</v>
      </c>
      <c r="D1405" s="66">
        <v>2030</v>
      </c>
      <c r="E1405" s="66" t="s">
        <v>7127</v>
      </c>
      <c r="F1405" s="66">
        <v>5.9668560029999904</v>
      </c>
      <c r="G1405" s="66">
        <v>0.50289283200000001</v>
      </c>
      <c r="H1405" s="66">
        <v>132.77570990000001</v>
      </c>
      <c r="I1405" s="67">
        <v>253.60160589999899</v>
      </c>
      <c r="J1405" s="66">
        <v>0</v>
      </c>
      <c r="K1405" s="66">
        <v>490.31070149999999</v>
      </c>
      <c r="L1405" s="66">
        <v>35.720924119999999</v>
      </c>
      <c r="M1405" s="66">
        <v>7.5589654199999998</v>
      </c>
    </row>
    <row r="1406" spans="1:13" hidden="1">
      <c r="A1406" s="66" t="s">
        <v>7102</v>
      </c>
      <c r="B1406" s="66" t="s">
        <v>7103</v>
      </c>
      <c r="C1406" s="66" t="s">
        <v>7113</v>
      </c>
      <c r="D1406" s="66">
        <v>2035</v>
      </c>
      <c r="E1406" s="66" t="s">
        <v>7127</v>
      </c>
      <c r="F1406" s="66">
        <v>7.118307937</v>
      </c>
      <c r="G1406" s="66">
        <v>0.58734977099999996</v>
      </c>
      <c r="H1406" s="66">
        <v>158.39805569999999</v>
      </c>
      <c r="I1406" s="67">
        <v>302.54028649999998</v>
      </c>
      <c r="J1406" s="66">
        <v>0</v>
      </c>
      <c r="K1406" s="66">
        <v>585.08677620000003</v>
      </c>
      <c r="L1406" s="66">
        <v>42.609345899999902</v>
      </c>
      <c r="M1406" s="66">
        <v>8.9644444779999901</v>
      </c>
    </row>
    <row r="1407" spans="1:13" hidden="1">
      <c r="A1407" s="66" t="s">
        <v>7102</v>
      </c>
      <c r="B1407" s="66" t="s">
        <v>7103</v>
      </c>
      <c r="C1407" s="66" t="s">
        <v>7113</v>
      </c>
      <c r="D1407" s="66">
        <v>2040</v>
      </c>
      <c r="E1407" s="66" t="s">
        <v>7127</v>
      </c>
      <c r="F1407" s="66">
        <v>8.4552566729999992</v>
      </c>
      <c r="G1407" s="66">
        <v>0.69039164099999994</v>
      </c>
      <c r="H1407" s="66">
        <v>188.14811459999899</v>
      </c>
      <c r="I1407" s="67">
        <v>359.36289900000003</v>
      </c>
      <c r="J1407" s="66">
        <v>0</v>
      </c>
      <c r="K1407" s="66">
        <v>695.0491409</v>
      </c>
      <c r="L1407" s="66">
        <v>50.609952800000002</v>
      </c>
      <c r="M1407" s="66">
        <v>10.62637108</v>
      </c>
    </row>
    <row r="1408" spans="1:13" hidden="1">
      <c r="A1408" s="66" t="s">
        <v>7102</v>
      </c>
      <c r="B1408" s="66" t="s">
        <v>7103</v>
      </c>
      <c r="C1408" s="66" t="s">
        <v>7113</v>
      </c>
      <c r="D1408" s="66">
        <v>2045</v>
      </c>
      <c r="E1408" s="66" t="s">
        <v>7127</v>
      </c>
      <c r="F1408" s="66">
        <v>10.02954824</v>
      </c>
      <c r="G1408" s="66">
        <v>0.735236945999999</v>
      </c>
      <c r="H1408" s="66">
        <v>223.17957509999999</v>
      </c>
      <c r="I1408" s="67">
        <v>426.2729885</v>
      </c>
      <c r="J1408" s="66">
        <v>0</v>
      </c>
      <c r="K1408" s="66">
        <v>824.493937799999</v>
      </c>
      <c r="L1408" s="66">
        <v>60.032053570000002</v>
      </c>
      <c r="M1408" s="66">
        <v>12.59853506</v>
      </c>
    </row>
    <row r="1409" spans="1:13" hidden="1">
      <c r="A1409" s="66" t="s">
        <v>7102</v>
      </c>
      <c r="B1409" s="66" t="s">
        <v>7103</v>
      </c>
      <c r="C1409" s="66" t="s">
        <v>7113</v>
      </c>
      <c r="D1409" s="66">
        <v>2050</v>
      </c>
      <c r="E1409" s="66" t="s">
        <v>7127</v>
      </c>
      <c r="F1409" s="66">
        <v>11.897277430000001</v>
      </c>
      <c r="G1409" s="66">
        <v>0.93858917900000005</v>
      </c>
      <c r="H1409" s="66">
        <v>264.74067009999999</v>
      </c>
      <c r="I1409" s="67">
        <v>505.6546798</v>
      </c>
      <c r="J1409" s="66">
        <v>0</v>
      </c>
      <c r="K1409" s="66">
        <v>978.0484447</v>
      </c>
      <c r="L1409" s="66">
        <v>71.210920720000004</v>
      </c>
      <c r="M1409" s="66">
        <v>14.94268596</v>
      </c>
    </row>
    <row r="1410" spans="1:13" hidden="1">
      <c r="A1410" s="66" t="s">
        <v>7102</v>
      </c>
      <c r="B1410" s="66" t="s">
        <v>7103</v>
      </c>
      <c r="C1410" s="66" t="s">
        <v>7114</v>
      </c>
      <c r="D1410" s="66">
        <v>2000</v>
      </c>
      <c r="E1410" s="66" t="s">
        <v>7127</v>
      </c>
      <c r="F1410" s="66">
        <v>16.91</v>
      </c>
      <c r="G1410" s="66">
        <v>1.6019699999999999</v>
      </c>
      <c r="H1410" s="66">
        <v>202</v>
      </c>
      <c r="I1410" s="66">
        <v>129</v>
      </c>
      <c r="J1410" s="66">
        <v>0</v>
      </c>
      <c r="K1410" s="66">
        <v>751.69523019999997</v>
      </c>
      <c r="L1410" s="66">
        <v>55.651072790000001</v>
      </c>
      <c r="M1410" s="66">
        <v>28.67786839</v>
      </c>
    </row>
    <row r="1411" spans="1:13" hidden="1">
      <c r="A1411" s="66" t="s">
        <v>7102</v>
      </c>
      <c r="B1411" s="66" t="s">
        <v>7103</v>
      </c>
      <c r="C1411" s="66" t="s">
        <v>7114</v>
      </c>
      <c r="D1411" s="66">
        <v>2005</v>
      </c>
      <c r="E1411" s="66" t="s">
        <v>7127</v>
      </c>
      <c r="F1411" s="66">
        <v>15.35</v>
      </c>
      <c r="G1411" s="66">
        <v>1.1154850000000001</v>
      </c>
      <c r="H1411" s="66">
        <v>187</v>
      </c>
      <c r="I1411" s="66">
        <v>115</v>
      </c>
      <c r="J1411" s="66">
        <v>0</v>
      </c>
      <c r="K1411" s="66">
        <v>769.90580479999903</v>
      </c>
      <c r="L1411" s="66">
        <v>56.674443510000003</v>
      </c>
      <c r="M1411" s="66">
        <v>8.5787399460000007</v>
      </c>
    </row>
    <row r="1412" spans="1:13" hidden="1">
      <c r="A1412" s="66" t="s">
        <v>7102</v>
      </c>
      <c r="B1412" s="66" t="s">
        <v>7103</v>
      </c>
      <c r="C1412" s="66" t="s">
        <v>7114</v>
      </c>
      <c r="D1412" s="66">
        <v>2010</v>
      </c>
      <c r="E1412" s="66" t="s">
        <v>7127</v>
      </c>
      <c r="F1412" s="66">
        <v>14.47</v>
      </c>
      <c r="G1412" s="66">
        <v>0.71981637399999998</v>
      </c>
      <c r="H1412" s="66">
        <v>175</v>
      </c>
      <c r="I1412" s="66">
        <v>108</v>
      </c>
      <c r="J1412" s="66">
        <v>0</v>
      </c>
      <c r="K1412" s="66">
        <v>741.08967289999998</v>
      </c>
      <c r="L1412" s="66">
        <v>54.19114304</v>
      </c>
      <c r="M1412" s="66">
        <v>3.5301160180000002</v>
      </c>
    </row>
    <row r="1413" spans="1:13" hidden="1">
      <c r="A1413" s="66" t="s">
        <v>7102</v>
      </c>
      <c r="B1413" s="66" t="s">
        <v>7103</v>
      </c>
      <c r="C1413" s="66" t="s">
        <v>7114</v>
      </c>
      <c r="D1413" s="66">
        <v>2015</v>
      </c>
      <c r="E1413" s="66" t="s">
        <v>7127</v>
      </c>
      <c r="F1413" s="66">
        <v>13.55</v>
      </c>
      <c r="G1413" s="66">
        <v>0.60235724999999996</v>
      </c>
      <c r="H1413" s="66">
        <v>168</v>
      </c>
      <c r="I1413" s="66">
        <v>101</v>
      </c>
      <c r="J1413" s="66">
        <v>0</v>
      </c>
      <c r="K1413" s="66">
        <v>682.02855420000003</v>
      </c>
      <c r="L1413" s="66">
        <v>49.781284110000001</v>
      </c>
      <c r="M1413" s="66">
        <v>1.4753847169999901</v>
      </c>
    </row>
    <row r="1414" spans="1:13" hidden="1">
      <c r="A1414" s="66" t="s">
        <v>7102</v>
      </c>
      <c r="B1414" s="66" t="s">
        <v>7103</v>
      </c>
      <c r="C1414" s="66" t="s">
        <v>7114</v>
      </c>
      <c r="D1414" s="66">
        <v>2020</v>
      </c>
      <c r="E1414" s="66" t="s">
        <v>7127</v>
      </c>
      <c r="F1414" s="66">
        <v>11.775595239999999</v>
      </c>
      <c r="G1414" s="66">
        <v>0.42057583199999998</v>
      </c>
      <c r="H1414" s="66">
        <v>146</v>
      </c>
      <c r="I1414" s="66">
        <v>88</v>
      </c>
      <c r="J1414" s="66">
        <v>0</v>
      </c>
      <c r="K1414" s="66">
        <v>558.41564860000005</v>
      </c>
      <c r="L1414" s="66">
        <v>40.780824459999998</v>
      </c>
      <c r="M1414" s="66">
        <v>0.80548614799999996</v>
      </c>
    </row>
    <row r="1415" spans="1:13" hidden="1">
      <c r="A1415" s="66" t="s">
        <v>7102</v>
      </c>
      <c r="B1415" s="66" t="s">
        <v>7103</v>
      </c>
      <c r="C1415" s="66" t="s">
        <v>7114</v>
      </c>
      <c r="D1415" s="66">
        <v>2025</v>
      </c>
      <c r="E1415" s="66" t="s">
        <v>7127</v>
      </c>
      <c r="F1415" s="66">
        <v>10.88839286</v>
      </c>
      <c r="G1415" s="66">
        <v>0.44047111899999902</v>
      </c>
      <c r="H1415" s="66">
        <v>135</v>
      </c>
      <c r="I1415" s="66">
        <v>81</v>
      </c>
      <c r="J1415" s="66">
        <v>0</v>
      </c>
      <c r="K1415" s="66">
        <v>504.190383</v>
      </c>
      <c r="L1415" s="66">
        <v>36.828439160000002</v>
      </c>
      <c r="M1415" s="66">
        <v>0.58500231299999905</v>
      </c>
    </row>
    <row r="1416" spans="1:13" hidden="1">
      <c r="A1416" s="66" t="s">
        <v>7102</v>
      </c>
      <c r="B1416" s="66" t="s">
        <v>7103</v>
      </c>
      <c r="C1416" s="66" t="s">
        <v>7114</v>
      </c>
      <c r="D1416" s="66">
        <v>2030</v>
      </c>
      <c r="E1416" s="66" t="s">
        <v>7127</v>
      </c>
      <c r="F1416" s="66">
        <v>10.243154759999999</v>
      </c>
      <c r="G1416" s="66">
        <v>0.36628749100000002</v>
      </c>
      <c r="H1416" s="66">
        <v>127</v>
      </c>
      <c r="I1416" s="66">
        <v>76</v>
      </c>
      <c r="J1416" s="66">
        <v>0</v>
      </c>
      <c r="K1416" s="66">
        <v>469.92073169999998</v>
      </c>
      <c r="L1416" s="66">
        <v>34.327969109999998</v>
      </c>
      <c r="M1416" s="66">
        <v>0.50013492199999998</v>
      </c>
    </row>
    <row r="1417" spans="1:13" hidden="1">
      <c r="A1417" s="66" t="s">
        <v>7102</v>
      </c>
      <c r="B1417" s="66" t="s">
        <v>7103</v>
      </c>
      <c r="C1417" s="66" t="s">
        <v>7114</v>
      </c>
      <c r="D1417" s="66">
        <v>2035</v>
      </c>
      <c r="E1417" s="66" t="s">
        <v>7127</v>
      </c>
      <c r="F1417" s="66">
        <v>9.5172619049999998</v>
      </c>
      <c r="G1417" s="66">
        <v>0.34601156299999902</v>
      </c>
      <c r="H1417" s="66">
        <v>118</v>
      </c>
      <c r="I1417" s="66">
        <v>71</v>
      </c>
      <c r="J1417" s="66">
        <v>0</v>
      </c>
      <c r="K1417" s="66">
        <v>435.05030249999999</v>
      </c>
      <c r="L1417" s="66">
        <v>31.781643290000002</v>
      </c>
      <c r="M1417" s="66">
        <v>0.45102563000000001</v>
      </c>
    </row>
    <row r="1418" spans="1:13" hidden="1">
      <c r="A1418" s="66" t="s">
        <v>7102</v>
      </c>
      <c r="B1418" s="66" t="s">
        <v>7103</v>
      </c>
      <c r="C1418" s="66" t="s">
        <v>7114</v>
      </c>
      <c r="D1418" s="66">
        <v>2040</v>
      </c>
      <c r="E1418" s="66" t="s">
        <v>7127</v>
      </c>
      <c r="F1418" s="66">
        <v>8.630059524</v>
      </c>
      <c r="G1418" s="66">
        <v>0.30177235199999902</v>
      </c>
      <c r="H1418" s="66">
        <v>107</v>
      </c>
      <c r="I1418" s="66">
        <v>64</v>
      </c>
      <c r="J1418" s="66">
        <v>0</v>
      </c>
      <c r="K1418" s="66">
        <v>393.94752999999997</v>
      </c>
      <c r="L1418" s="66">
        <v>28.779311440000001</v>
      </c>
      <c r="M1418" s="66">
        <v>0.40612066699999999</v>
      </c>
    </row>
    <row r="1419" spans="1:13" hidden="1">
      <c r="A1419" s="66" t="s">
        <v>7102</v>
      </c>
      <c r="B1419" s="66" t="s">
        <v>7103</v>
      </c>
      <c r="C1419" s="66" t="s">
        <v>7114</v>
      </c>
      <c r="D1419" s="66">
        <v>2045</v>
      </c>
      <c r="E1419" s="66" t="s">
        <v>7127</v>
      </c>
      <c r="F1419" s="66">
        <v>7.5815476190000002</v>
      </c>
      <c r="G1419" s="66">
        <v>0.25700616100000001</v>
      </c>
      <c r="H1419" s="66">
        <v>94</v>
      </c>
      <c r="I1419" s="66">
        <v>56</v>
      </c>
      <c r="J1419" s="66">
        <v>0</v>
      </c>
      <c r="K1419" s="66">
        <v>345.89980150000002</v>
      </c>
      <c r="L1419" s="66">
        <v>25.269363850000001</v>
      </c>
      <c r="M1419" s="66">
        <v>0.35589256699999999</v>
      </c>
    </row>
    <row r="1420" spans="1:13" hidden="1">
      <c r="A1420" s="66" t="s">
        <v>7102</v>
      </c>
      <c r="B1420" s="66" t="s">
        <v>7103</v>
      </c>
      <c r="C1420" s="66" t="s">
        <v>7114</v>
      </c>
      <c r="D1420" s="66">
        <v>2050</v>
      </c>
      <c r="E1420" s="66" t="s">
        <v>7127</v>
      </c>
      <c r="F1420" s="66">
        <v>6.6136904760000004</v>
      </c>
      <c r="G1420" s="66">
        <v>0.181167513</v>
      </c>
      <c r="H1420" s="66">
        <v>82</v>
      </c>
      <c r="I1420" s="66">
        <v>49</v>
      </c>
      <c r="J1420" s="66">
        <v>0</v>
      </c>
      <c r="K1420" s="66">
        <v>301.68031119999898</v>
      </c>
      <c r="L1420" s="66">
        <v>22.03899187</v>
      </c>
      <c r="M1420" s="66">
        <v>0.31023727099999998</v>
      </c>
    </row>
    <row r="1421" spans="1:13" hidden="1">
      <c r="A1421" s="66" t="s">
        <v>7102</v>
      </c>
      <c r="B1421" s="66" t="s">
        <v>7103</v>
      </c>
      <c r="C1421" s="66" t="s">
        <v>7115</v>
      </c>
      <c r="D1421" s="66">
        <v>2000</v>
      </c>
      <c r="E1421" s="66" t="s">
        <v>7127</v>
      </c>
      <c r="F1421" s="66">
        <v>4.6210000000000004</v>
      </c>
      <c r="G1421" s="66">
        <v>0.23</v>
      </c>
      <c r="H1421" s="66">
        <v>60</v>
      </c>
      <c r="I1421" s="66">
        <v>51</v>
      </c>
      <c r="J1421" s="66">
        <v>0</v>
      </c>
      <c r="K1421" s="66">
        <v>235.02637489999901</v>
      </c>
      <c r="L1421" s="66">
        <v>17.302952380000001</v>
      </c>
      <c r="M1421" s="66">
        <v>20.051732359999999</v>
      </c>
    </row>
    <row r="1422" spans="1:13" hidden="1">
      <c r="A1422" s="66" t="s">
        <v>7102</v>
      </c>
      <c r="B1422" s="66" t="s">
        <v>7103</v>
      </c>
      <c r="C1422" s="66" t="s">
        <v>7115</v>
      </c>
      <c r="D1422" s="66">
        <v>2005</v>
      </c>
      <c r="E1422" s="66" t="s">
        <v>7127</v>
      </c>
      <c r="F1422" s="66">
        <v>5.3629999999999898</v>
      </c>
      <c r="G1422" s="66">
        <v>0.3715</v>
      </c>
      <c r="H1422" s="66">
        <v>73</v>
      </c>
      <c r="I1422" s="66">
        <v>58</v>
      </c>
      <c r="J1422" s="66">
        <v>0</v>
      </c>
      <c r="K1422" s="66">
        <v>273.24659159999999</v>
      </c>
      <c r="L1422" s="66">
        <v>19.937265010000001</v>
      </c>
      <c r="M1422" s="66">
        <v>11.266577079999999</v>
      </c>
    </row>
    <row r="1423" spans="1:13" hidden="1">
      <c r="A1423" s="66" t="s">
        <v>7102</v>
      </c>
      <c r="B1423" s="66" t="s">
        <v>7103</v>
      </c>
      <c r="C1423" s="66" t="s">
        <v>7115</v>
      </c>
      <c r="D1423" s="66">
        <v>2010</v>
      </c>
      <c r="E1423" s="66" t="s">
        <v>7127</v>
      </c>
      <c r="F1423" s="66">
        <v>6.83</v>
      </c>
      <c r="G1423" s="66">
        <v>0.64111917500000004</v>
      </c>
      <c r="H1423" s="66">
        <v>91</v>
      </c>
      <c r="I1423" s="66">
        <v>71</v>
      </c>
      <c r="J1423" s="66">
        <v>0</v>
      </c>
      <c r="K1423" s="66">
        <v>334.01446979999997</v>
      </c>
      <c r="L1423" s="66">
        <v>24.207297910000001</v>
      </c>
      <c r="M1423" s="66">
        <v>6.3723389299999997</v>
      </c>
    </row>
    <row r="1424" spans="1:13" hidden="1">
      <c r="A1424" s="66" t="s">
        <v>7102</v>
      </c>
      <c r="B1424" s="66" t="s">
        <v>7103</v>
      </c>
      <c r="C1424" s="66" t="s">
        <v>7115</v>
      </c>
      <c r="D1424" s="66">
        <v>2015</v>
      </c>
      <c r="E1424" s="66" t="s">
        <v>7127</v>
      </c>
      <c r="F1424" s="66">
        <v>9.4760000000000009</v>
      </c>
      <c r="G1424" s="66">
        <v>0.75231535900000002</v>
      </c>
      <c r="H1424" s="66">
        <v>126</v>
      </c>
      <c r="I1424" s="66">
        <v>96</v>
      </c>
      <c r="J1424" s="66">
        <v>0</v>
      </c>
      <c r="K1424" s="66">
        <v>460.12139730000001</v>
      </c>
      <c r="L1424" s="66">
        <v>33.247228550000003</v>
      </c>
      <c r="M1424" s="66">
        <v>6.2858668770000001</v>
      </c>
    </row>
    <row r="1425" spans="1:13" hidden="1">
      <c r="A1425" s="66" t="s">
        <v>7102</v>
      </c>
      <c r="B1425" s="66" t="s">
        <v>7103</v>
      </c>
      <c r="C1425" s="66" t="s">
        <v>7115</v>
      </c>
      <c r="D1425" s="66">
        <v>2020</v>
      </c>
      <c r="E1425" s="66" t="s">
        <v>7127</v>
      </c>
      <c r="F1425" s="66">
        <v>10.82971429</v>
      </c>
      <c r="G1425" s="66">
        <v>0.74701388899999999</v>
      </c>
      <c r="H1425" s="66">
        <v>144</v>
      </c>
      <c r="I1425" s="66">
        <v>110</v>
      </c>
      <c r="J1425" s="66">
        <v>0</v>
      </c>
      <c r="K1425" s="66">
        <v>525.84805800000004</v>
      </c>
      <c r="L1425" s="66">
        <v>38.10738035</v>
      </c>
      <c r="M1425" s="66">
        <v>4.3454348289999896</v>
      </c>
    </row>
    <row r="1426" spans="1:13" hidden="1">
      <c r="A1426" s="66" t="s">
        <v>7102</v>
      </c>
      <c r="B1426" s="66" t="s">
        <v>7103</v>
      </c>
      <c r="C1426" s="66" t="s">
        <v>7115</v>
      </c>
      <c r="D1426" s="66">
        <v>2025</v>
      </c>
      <c r="E1426" s="66" t="s">
        <v>7127</v>
      </c>
      <c r="F1426" s="66">
        <v>11.80739683</v>
      </c>
      <c r="G1426" s="66">
        <v>0.85997926800000002</v>
      </c>
      <c r="H1426" s="66">
        <v>157</v>
      </c>
      <c r="I1426" s="66">
        <v>121</v>
      </c>
      <c r="J1426" s="66">
        <v>0</v>
      </c>
      <c r="K1426" s="66">
        <v>573.30018270000005</v>
      </c>
      <c r="L1426" s="66">
        <v>41.669137790000001</v>
      </c>
      <c r="M1426" s="66">
        <v>2.4077808539999999</v>
      </c>
    </row>
    <row r="1427" spans="1:13" hidden="1">
      <c r="A1427" s="66" t="s">
        <v>7102</v>
      </c>
      <c r="B1427" s="66" t="s">
        <v>7103</v>
      </c>
      <c r="C1427" s="66" t="s">
        <v>7115</v>
      </c>
      <c r="D1427" s="66">
        <v>2030</v>
      </c>
      <c r="E1427" s="66" t="s">
        <v>7127</v>
      </c>
      <c r="F1427" s="66">
        <v>13.01069841</v>
      </c>
      <c r="G1427" s="66">
        <v>0.87977366299999904</v>
      </c>
      <c r="H1427" s="66">
        <v>173</v>
      </c>
      <c r="I1427" s="66">
        <v>133</v>
      </c>
      <c r="J1427" s="66">
        <v>0</v>
      </c>
      <c r="K1427" s="66">
        <v>631.71412859999998</v>
      </c>
      <c r="L1427" s="66">
        <v>45.933988560000003</v>
      </c>
      <c r="M1427" s="66">
        <v>1.90691234199999</v>
      </c>
    </row>
    <row r="1428" spans="1:13" hidden="1">
      <c r="A1428" s="66" t="s">
        <v>7102</v>
      </c>
      <c r="B1428" s="66" t="s">
        <v>7103</v>
      </c>
      <c r="C1428" s="66" t="s">
        <v>7115</v>
      </c>
      <c r="D1428" s="66">
        <v>2035</v>
      </c>
      <c r="E1428" s="66" t="s">
        <v>7127</v>
      </c>
      <c r="F1428" s="66">
        <v>14.13879365</v>
      </c>
      <c r="G1428" s="66">
        <v>0.90408168899999997</v>
      </c>
      <c r="H1428" s="66">
        <v>188</v>
      </c>
      <c r="I1428" s="66">
        <v>145</v>
      </c>
      <c r="J1428" s="66">
        <v>0</v>
      </c>
      <c r="K1428" s="66">
        <v>686.48172020000004</v>
      </c>
      <c r="L1428" s="66">
        <v>49.92432633</v>
      </c>
      <c r="M1428" s="66">
        <v>1.800424018</v>
      </c>
    </row>
    <row r="1429" spans="1:13" hidden="1">
      <c r="A1429" s="66" t="s">
        <v>7102</v>
      </c>
      <c r="B1429" s="66" t="s">
        <v>7103</v>
      </c>
      <c r="C1429" s="66" t="s">
        <v>7115</v>
      </c>
      <c r="D1429" s="66">
        <v>2040</v>
      </c>
      <c r="E1429" s="66" t="s">
        <v>7127</v>
      </c>
      <c r="F1429" s="66">
        <v>15.11647619</v>
      </c>
      <c r="G1429" s="66">
        <v>0.96129260299999997</v>
      </c>
      <c r="H1429" s="66">
        <v>201</v>
      </c>
      <c r="I1429" s="66">
        <v>155</v>
      </c>
      <c r="J1429" s="66">
        <v>0</v>
      </c>
      <c r="K1429" s="66">
        <v>733.94894899999997</v>
      </c>
      <c r="L1429" s="66">
        <v>53.37967063</v>
      </c>
      <c r="M1429" s="66">
        <v>1.8349207700000001</v>
      </c>
    </row>
    <row r="1430" spans="1:13" hidden="1">
      <c r="A1430" s="66" t="s">
        <v>7102</v>
      </c>
      <c r="B1430" s="66" t="s">
        <v>7103</v>
      </c>
      <c r="C1430" s="66" t="s">
        <v>7115</v>
      </c>
      <c r="D1430" s="66">
        <v>2045</v>
      </c>
      <c r="E1430" s="66" t="s">
        <v>7127</v>
      </c>
      <c r="F1430" s="66">
        <v>15.94374603</v>
      </c>
      <c r="G1430" s="66">
        <v>0.96251995199999996</v>
      </c>
      <c r="H1430" s="66">
        <v>212</v>
      </c>
      <c r="I1430" s="66">
        <v>163</v>
      </c>
      <c r="J1430" s="66">
        <v>0</v>
      </c>
      <c r="K1430" s="66">
        <v>774.11437779999903</v>
      </c>
      <c r="L1430" s="66">
        <v>56.302215070000003</v>
      </c>
      <c r="M1430" s="66">
        <v>1.909816819</v>
      </c>
    </row>
    <row r="1431" spans="1:13" hidden="1">
      <c r="A1431" s="66" t="s">
        <v>7102</v>
      </c>
      <c r="B1431" s="66" t="s">
        <v>7103</v>
      </c>
      <c r="C1431" s="66" t="s">
        <v>7115</v>
      </c>
      <c r="D1431" s="66">
        <v>2050</v>
      </c>
      <c r="E1431" s="66" t="s">
        <v>7127</v>
      </c>
      <c r="F1431" s="66">
        <v>16.92142857</v>
      </c>
      <c r="G1431" s="66">
        <v>1.04993246</v>
      </c>
      <c r="H1431" s="66">
        <v>225</v>
      </c>
      <c r="I1431" s="66">
        <v>174</v>
      </c>
      <c r="J1431" s="66">
        <v>0</v>
      </c>
      <c r="K1431" s="66">
        <v>821.5832709</v>
      </c>
      <c r="L1431" s="66">
        <v>59.7552272</v>
      </c>
      <c r="M1431" s="66">
        <v>2.0195513709999999</v>
      </c>
    </row>
    <row r="1432" spans="1:13" hidden="1">
      <c r="A1432" s="66" t="s">
        <v>7102</v>
      </c>
      <c r="B1432" s="66" t="s">
        <v>7103</v>
      </c>
      <c r="C1432" s="66" t="s">
        <v>7116</v>
      </c>
      <c r="D1432" s="66">
        <v>2000</v>
      </c>
      <c r="E1432" s="66" t="s">
        <v>7127</v>
      </c>
      <c r="F1432" s="66">
        <v>3.28</v>
      </c>
      <c r="G1432" s="66">
        <v>0.25</v>
      </c>
      <c r="H1432" s="66">
        <v>69</v>
      </c>
      <c r="I1432" s="66">
        <v>55</v>
      </c>
      <c r="J1432" s="66">
        <v>0</v>
      </c>
      <c r="K1432" s="66">
        <v>329.70808269999998</v>
      </c>
      <c r="L1432" s="66">
        <v>24.245087550000001</v>
      </c>
      <c r="M1432" s="66">
        <v>6.1162993959999996</v>
      </c>
    </row>
    <row r="1433" spans="1:13" hidden="1">
      <c r="A1433" s="66" t="s">
        <v>7102</v>
      </c>
      <c r="B1433" s="66" t="s">
        <v>7103</v>
      </c>
      <c r="C1433" s="66" t="s">
        <v>7116</v>
      </c>
      <c r="D1433" s="66">
        <v>2005</v>
      </c>
      <c r="E1433" s="66" t="s">
        <v>7127</v>
      </c>
      <c r="F1433" s="66">
        <v>4.49</v>
      </c>
      <c r="G1433" s="66">
        <v>0.28000000000000003</v>
      </c>
      <c r="H1433" s="66">
        <v>91</v>
      </c>
      <c r="I1433" s="66">
        <v>70</v>
      </c>
      <c r="J1433" s="66">
        <v>0</v>
      </c>
      <c r="K1433" s="66">
        <v>425.90095319999898</v>
      </c>
      <c r="L1433" s="66">
        <v>31.04209268</v>
      </c>
      <c r="M1433" s="66">
        <v>2.82057585</v>
      </c>
    </row>
    <row r="1434" spans="1:13" hidden="1">
      <c r="A1434" s="66" t="s">
        <v>7102</v>
      </c>
      <c r="B1434" s="66" t="s">
        <v>7103</v>
      </c>
      <c r="C1434" s="66" t="s">
        <v>7116</v>
      </c>
      <c r="D1434" s="66">
        <v>2010</v>
      </c>
      <c r="E1434" s="66" t="s">
        <v>7127</v>
      </c>
      <c r="F1434" s="66">
        <v>6.01</v>
      </c>
      <c r="G1434" s="66">
        <v>0.51793657900000001</v>
      </c>
      <c r="H1434" s="66">
        <v>120</v>
      </c>
      <c r="I1434" s="66">
        <v>92</v>
      </c>
      <c r="J1434" s="66">
        <v>0</v>
      </c>
      <c r="K1434" s="66">
        <v>539.31033749999995</v>
      </c>
      <c r="L1434" s="66">
        <v>39.17192111</v>
      </c>
      <c r="M1434" s="66">
        <v>1.7949309440000001</v>
      </c>
    </row>
    <row r="1435" spans="1:13" hidden="1">
      <c r="A1435" s="66" t="s">
        <v>7102</v>
      </c>
      <c r="B1435" s="66" t="s">
        <v>7103</v>
      </c>
      <c r="C1435" s="66" t="s">
        <v>7116</v>
      </c>
      <c r="D1435" s="66">
        <v>2015</v>
      </c>
      <c r="E1435" s="66" t="s">
        <v>7127</v>
      </c>
      <c r="F1435" s="66">
        <v>7.46</v>
      </c>
      <c r="G1435" s="66">
        <v>0.52315472600000001</v>
      </c>
      <c r="H1435" s="66">
        <v>150</v>
      </c>
      <c r="I1435" s="66">
        <v>111</v>
      </c>
      <c r="J1435" s="66">
        <v>0</v>
      </c>
      <c r="K1435" s="66">
        <v>658.41507189999902</v>
      </c>
      <c r="L1435" s="66">
        <v>46.505879579999998</v>
      </c>
      <c r="M1435" s="66">
        <v>1.4208811290000001</v>
      </c>
    </row>
    <row r="1436" spans="1:13" hidden="1">
      <c r="A1436" s="66" t="s">
        <v>7102</v>
      </c>
      <c r="B1436" s="66" t="s">
        <v>7103</v>
      </c>
      <c r="C1436" s="66" t="s">
        <v>7116</v>
      </c>
      <c r="D1436" s="66">
        <v>2020</v>
      </c>
      <c r="E1436" s="66" t="s">
        <v>7127</v>
      </c>
      <c r="F1436" s="66">
        <v>8.0568000000000008</v>
      </c>
      <c r="G1436" s="66">
        <v>0.45761775999999998</v>
      </c>
      <c r="H1436" s="66">
        <v>162</v>
      </c>
      <c r="I1436" s="66">
        <v>120</v>
      </c>
      <c r="J1436" s="66">
        <v>0</v>
      </c>
      <c r="K1436" s="66">
        <v>705.01866949999999</v>
      </c>
      <c r="L1436" s="66">
        <v>49.923028940000002</v>
      </c>
      <c r="M1436" s="66">
        <v>1.1345128359999901</v>
      </c>
    </row>
    <row r="1437" spans="1:13" hidden="1">
      <c r="A1437" s="66" t="s">
        <v>7102</v>
      </c>
      <c r="B1437" s="66" t="s">
        <v>7103</v>
      </c>
      <c r="C1437" s="66" t="s">
        <v>7116</v>
      </c>
      <c r="D1437" s="66">
        <v>2025</v>
      </c>
      <c r="E1437" s="66" t="s">
        <v>7127</v>
      </c>
      <c r="F1437" s="66">
        <v>8.0568000000000008</v>
      </c>
      <c r="G1437" s="66">
        <v>0.49167213500000001</v>
      </c>
      <c r="H1437" s="66">
        <v>162</v>
      </c>
      <c r="I1437" s="66">
        <v>120</v>
      </c>
      <c r="J1437" s="66">
        <v>0</v>
      </c>
      <c r="K1437" s="66">
        <v>702.73137999999994</v>
      </c>
      <c r="L1437" s="66">
        <v>49.863974460000001</v>
      </c>
      <c r="M1437" s="66">
        <v>1.0429024490000001</v>
      </c>
    </row>
    <row r="1438" spans="1:13" hidden="1">
      <c r="A1438" s="66" t="s">
        <v>7102</v>
      </c>
      <c r="B1438" s="66" t="s">
        <v>7103</v>
      </c>
      <c r="C1438" s="66" t="s">
        <v>7116</v>
      </c>
      <c r="D1438" s="66">
        <v>2030</v>
      </c>
      <c r="E1438" s="66" t="s">
        <v>7127</v>
      </c>
      <c r="F1438" s="66">
        <v>8.3054666669999992</v>
      </c>
      <c r="G1438" s="66">
        <v>0.48030209099999999</v>
      </c>
      <c r="H1438" s="66">
        <v>167</v>
      </c>
      <c r="I1438" s="66">
        <v>123</v>
      </c>
      <c r="J1438" s="66">
        <v>0</v>
      </c>
      <c r="K1438" s="66">
        <v>723.52076939999995</v>
      </c>
      <c r="L1438" s="66">
        <v>51.455698910000002</v>
      </c>
      <c r="M1438" s="66">
        <v>1.0387570150000001</v>
      </c>
    </row>
    <row r="1439" spans="1:13" hidden="1">
      <c r="A1439" s="66" t="s">
        <v>7102</v>
      </c>
      <c r="B1439" s="66" t="s">
        <v>7103</v>
      </c>
      <c r="C1439" s="66" t="s">
        <v>7116</v>
      </c>
      <c r="D1439" s="66">
        <v>2035</v>
      </c>
      <c r="E1439" s="66" t="s">
        <v>7127</v>
      </c>
      <c r="F1439" s="66">
        <v>8.5541333329999993</v>
      </c>
      <c r="G1439" s="66">
        <v>0.45594557200000002</v>
      </c>
      <c r="H1439" s="66">
        <v>172</v>
      </c>
      <c r="I1439" s="66">
        <v>127</v>
      </c>
      <c r="J1439" s="66">
        <v>0</v>
      </c>
      <c r="K1439" s="66">
        <v>744.82761310000001</v>
      </c>
      <c r="L1439" s="66">
        <v>53.100292619999998</v>
      </c>
      <c r="M1439" s="66">
        <v>1.0568323500000001</v>
      </c>
    </row>
    <row r="1440" spans="1:13" hidden="1">
      <c r="A1440" s="66" t="s">
        <v>7102</v>
      </c>
      <c r="B1440" s="66" t="s">
        <v>7103</v>
      </c>
      <c r="C1440" s="66" t="s">
        <v>7116</v>
      </c>
      <c r="D1440" s="66">
        <v>2040</v>
      </c>
      <c r="E1440" s="66" t="s">
        <v>7127</v>
      </c>
      <c r="F1440" s="66">
        <v>8.5541333329999993</v>
      </c>
      <c r="G1440" s="66">
        <v>0.45009998699999998</v>
      </c>
      <c r="H1440" s="66">
        <v>172</v>
      </c>
      <c r="I1440" s="66">
        <v>127</v>
      </c>
      <c r="J1440" s="66">
        <v>0</v>
      </c>
      <c r="K1440" s="66">
        <v>744.69102229999999</v>
      </c>
      <c r="L1440" s="66">
        <v>53.220620490000002</v>
      </c>
      <c r="M1440" s="66">
        <v>1.052115395</v>
      </c>
    </row>
    <row r="1441" spans="1:13" hidden="1">
      <c r="A1441" s="66" t="s">
        <v>7102</v>
      </c>
      <c r="B1441" s="66" t="s">
        <v>7103</v>
      </c>
      <c r="C1441" s="66" t="s">
        <v>7116</v>
      </c>
      <c r="D1441" s="66">
        <v>2045</v>
      </c>
      <c r="E1441" s="66" t="s">
        <v>7127</v>
      </c>
      <c r="F1441" s="66">
        <v>8.4546666669999997</v>
      </c>
      <c r="G1441" s="66">
        <v>0.44084452000000002</v>
      </c>
      <c r="H1441" s="66">
        <v>170</v>
      </c>
      <c r="I1441" s="66">
        <v>126</v>
      </c>
      <c r="J1441" s="66">
        <v>0</v>
      </c>
      <c r="K1441" s="66">
        <v>735.97990829999901</v>
      </c>
      <c r="L1441" s="66">
        <v>52.710021769999997</v>
      </c>
      <c r="M1441" s="66">
        <v>1.038087822</v>
      </c>
    </row>
    <row r="1442" spans="1:13" hidden="1">
      <c r="A1442" s="66" t="s">
        <v>7102</v>
      </c>
      <c r="B1442" s="66" t="s">
        <v>7103</v>
      </c>
      <c r="C1442" s="66" t="s">
        <v>7116</v>
      </c>
      <c r="D1442" s="66">
        <v>2050</v>
      </c>
      <c r="E1442" s="66" t="s">
        <v>7127</v>
      </c>
      <c r="F1442" s="66">
        <v>8.40493333299999</v>
      </c>
      <c r="G1442" s="66">
        <v>0.43061487900000001</v>
      </c>
      <c r="H1442" s="66">
        <v>169</v>
      </c>
      <c r="I1442" s="66">
        <v>125</v>
      </c>
      <c r="J1442" s="66">
        <v>0</v>
      </c>
      <c r="K1442" s="66">
        <v>731.63076190000004</v>
      </c>
      <c r="L1442" s="66">
        <v>52.492869059999997</v>
      </c>
      <c r="M1442" s="66">
        <v>1.031295394</v>
      </c>
    </row>
    <row r="1443" spans="1:13" hidden="1">
      <c r="A1443" s="66" t="s">
        <v>7102</v>
      </c>
      <c r="B1443" s="66" t="s">
        <v>7103</v>
      </c>
      <c r="C1443" s="66" t="s">
        <v>7117</v>
      </c>
      <c r="D1443" s="66">
        <v>2000</v>
      </c>
      <c r="E1443" s="66" t="s">
        <v>7127</v>
      </c>
      <c r="F1443" s="66">
        <v>3.4569999999999999</v>
      </c>
      <c r="G1443" s="66">
        <v>0.28000000000000003</v>
      </c>
      <c r="H1443" s="66">
        <v>53</v>
      </c>
      <c r="I1443" s="66">
        <v>38</v>
      </c>
      <c r="J1443" s="66">
        <v>0</v>
      </c>
      <c r="K1443" s="66">
        <v>233.1859</v>
      </c>
      <c r="L1443" s="66">
        <v>17.269747750000001</v>
      </c>
      <c r="M1443" s="66">
        <v>24.748718579999998</v>
      </c>
    </row>
    <row r="1444" spans="1:13" hidden="1">
      <c r="A1444" s="66" t="s">
        <v>7102</v>
      </c>
      <c r="B1444" s="66" t="s">
        <v>7103</v>
      </c>
      <c r="C1444" s="66" t="s">
        <v>7117</v>
      </c>
      <c r="D1444" s="66">
        <v>2005</v>
      </c>
      <c r="E1444" s="66" t="s">
        <v>7127</v>
      </c>
      <c r="F1444" s="66">
        <v>4.3780000000000001</v>
      </c>
      <c r="G1444" s="66">
        <v>0.50700000000000001</v>
      </c>
      <c r="H1444" s="66">
        <v>62</v>
      </c>
      <c r="I1444" s="66">
        <v>42</v>
      </c>
      <c r="J1444" s="66">
        <v>0</v>
      </c>
      <c r="K1444" s="66">
        <v>269.58360679999998</v>
      </c>
      <c r="L1444" s="66">
        <v>19.74101409</v>
      </c>
      <c r="M1444" s="66">
        <v>11.718479889999999</v>
      </c>
    </row>
    <row r="1445" spans="1:13" hidden="1">
      <c r="A1445" s="66" t="s">
        <v>7102</v>
      </c>
      <c r="B1445" s="66" t="s">
        <v>7103</v>
      </c>
      <c r="C1445" s="66" t="s">
        <v>7117</v>
      </c>
      <c r="D1445" s="66">
        <v>2010</v>
      </c>
      <c r="E1445" s="66" t="s">
        <v>7127</v>
      </c>
      <c r="F1445" s="66">
        <v>7.0110000000000001</v>
      </c>
      <c r="G1445" s="66">
        <v>0.64666668799999905</v>
      </c>
      <c r="H1445" s="66">
        <v>91</v>
      </c>
      <c r="I1445" s="66">
        <v>60</v>
      </c>
      <c r="J1445" s="66">
        <v>0</v>
      </c>
      <c r="K1445" s="66">
        <v>395.673485499999</v>
      </c>
      <c r="L1445" s="66">
        <v>28.77669242</v>
      </c>
      <c r="M1445" s="66">
        <v>9.2218600609999992</v>
      </c>
    </row>
    <row r="1446" spans="1:13" hidden="1">
      <c r="A1446" s="66" t="s">
        <v>7102</v>
      </c>
      <c r="B1446" s="66" t="s">
        <v>7103</v>
      </c>
      <c r="C1446" s="66" t="s">
        <v>7117</v>
      </c>
      <c r="D1446" s="66">
        <v>2015</v>
      </c>
      <c r="E1446" s="66" t="s">
        <v>7127</v>
      </c>
      <c r="F1446" s="66">
        <v>9.25</v>
      </c>
      <c r="G1446" s="66">
        <v>0.73259848400000005</v>
      </c>
      <c r="H1446" s="66">
        <v>121</v>
      </c>
      <c r="I1446" s="66">
        <v>78</v>
      </c>
      <c r="J1446" s="66">
        <v>0</v>
      </c>
      <c r="K1446" s="66">
        <v>525.10730260000003</v>
      </c>
      <c r="L1446" s="66">
        <v>38.116768550000003</v>
      </c>
      <c r="M1446" s="66">
        <v>7.7726735179999897</v>
      </c>
    </row>
    <row r="1447" spans="1:13" hidden="1">
      <c r="A1447" s="66" t="s">
        <v>7102</v>
      </c>
      <c r="B1447" s="66" t="s">
        <v>7103</v>
      </c>
      <c r="C1447" s="66" t="s">
        <v>7117</v>
      </c>
      <c r="D1447" s="66">
        <v>2020</v>
      </c>
      <c r="E1447" s="66" t="s">
        <v>7127</v>
      </c>
      <c r="F1447" s="66">
        <v>9.9380165290000004</v>
      </c>
      <c r="G1447" s="66">
        <v>0.73534200099999902</v>
      </c>
      <c r="H1447" s="66">
        <v>130</v>
      </c>
      <c r="I1447" s="66">
        <v>84</v>
      </c>
      <c r="J1447" s="66">
        <v>0</v>
      </c>
      <c r="K1447" s="66">
        <v>562.94684110000003</v>
      </c>
      <c r="L1447" s="66">
        <v>40.856899380000002</v>
      </c>
      <c r="M1447" s="66">
        <v>6.8041151109999998</v>
      </c>
    </row>
    <row r="1448" spans="1:13" hidden="1">
      <c r="A1448" s="66" t="s">
        <v>7102</v>
      </c>
      <c r="B1448" s="66" t="s">
        <v>7103</v>
      </c>
      <c r="C1448" s="66" t="s">
        <v>7117</v>
      </c>
      <c r="D1448" s="66">
        <v>2025</v>
      </c>
      <c r="E1448" s="66" t="s">
        <v>7127</v>
      </c>
      <c r="F1448" s="66">
        <v>11.08471074</v>
      </c>
      <c r="G1448" s="66">
        <v>0.84479862799999905</v>
      </c>
      <c r="H1448" s="66">
        <v>145</v>
      </c>
      <c r="I1448" s="66">
        <v>94</v>
      </c>
      <c r="J1448" s="66">
        <v>0</v>
      </c>
      <c r="K1448" s="66">
        <v>627.37788889999899</v>
      </c>
      <c r="L1448" s="66">
        <v>45.530277060000003</v>
      </c>
      <c r="M1448" s="66">
        <v>6.5160072900000001</v>
      </c>
    </row>
    <row r="1449" spans="1:13" hidden="1">
      <c r="A1449" s="66" t="s">
        <v>7102</v>
      </c>
      <c r="B1449" s="66" t="s">
        <v>7103</v>
      </c>
      <c r="C1449" s="66" t="s">
        <v>7117</v>
      </c>
      <c r="D1449" s="66">
        <v>2030</v>
      </c>
      <c r="E1449" s="66" t="s">
        <v>7127</v>
      </c>
      <c r="F1449" s="66">
        <v>12.69008264</v>
      </c>
      <c r="G1449" s="66">
        <v>0.87830509099999998</v>
      </c>
      <c r="H1449" s="66">
        <v>166</v>
      </c>
      <c r="I1449" s="66">
        <v>107</v>
      </c>
      <c r="J1449" s="66">
        <v>0</v>
      </c>
      <c r="K1449" s="66">
        <v>718.008268399999</v>
      </c>
      <c r="L1449" s="66">
        <v>52.106291810000002</v>
      </c>
      <c r="M1449" s="66">
        <v>5.6688230129999999</v>
      </c>
    </row>
    <row r="1450" spans="1:13" hidden="1">
      <c r="A1450" s="66" t="s">
        <v>7102</v>
      </c>
      <c r="B1450" s="66" t="s">
        <v>7103</v>
      </c>
      <c r="C1450" s="66" t="s">
        <v>7117</v>
      </c>
      <c r="D1450" s="66">
        <v>2035</v>
      </c>
      <c r="E1450" s="66" t="s">
        <v>7127</v>
      </c>
      <c r="F1450" s="66">
        <v>14.066115699999999</v>
      </c>
      <c r="G1450" s="66">
        <v>0.953680898</v>
      </c>
      <c r="H1450" s="66">
        <v>184</v>
      </c>
      <c r="I1450" s="66">
        <v>119</v>
      </c>
      <c r="J1450" s="66">
        <v>0</v>
      </c>
      <c r="K1450" s="66">
        <v>795.76592729999902</v>
      </c>
      <c r="L1450" s="66">
        <v>57.74868171</v>
      </c>
      <c r="M1450" s="66">
        <v>5.0563379519999998</v>
      </c>
    </row>
    <row r="1451" spans="1:13" hidden="1">
      <c r="A1451" s="66" t="s">
        <v>7102</v>
      </c>
      <c r="B1451" s="66" t="s">
        <v>7103</v>
      </c>
      <c r="C1451" s="66" t="s">
        <v>7117</v>
      </c>
      <c r="D1451" s="66">
        <v>2040</v>
      </c>
      <c r="E1451" s="66" t="s">
        <v>7127</v>
      </c>
      <c r="F1451" s="66">
        <v>15.289256200000001</v>
      </c>
      <c r="G1451" s="66">
        <v>1.022567303</v>
      </c>
      <c r="H1451" s="66">
        <v>200</v>
      </c>
      <c r="I1451" s="66">
        <v>129</v>
      </c>
      <c r="J1451" s="66">
        <v>0</v>
      </c>
      <c r="K1451" s="66">
        <v>864.92169869999998</v>
      </c>
      <c r="L1451" s="66">
        <v>62.767089859999999</v>
      </c>
      <c r="M1451" s="66">
        <v>5.0018112830000003</v>
      </c>
    </row>
    <row r="1452" spans="1:13" hidden="1">
      <c r="A1452" s="66" t="s">
        <v>7102</v>
      </c>
      <c r="B1452" s="66" t="s">
        <v>7103</v>
      </c>
      <c r="C1452" s="66" t="s">
        <v>7117</v>
      </c>
      <c r="D1452" s="66">
        <v>2045</v>
      </c>
      <c r="E1452" s="66" t="s">
        <v>7127</v>
      </c>
      <c r="F1452" s="66">
        <v>16.665289260000002</v>
      </c>
      <c r="G1452" s="66">
        <v>1.0702388459999901</v>
      </c>
      <c r="H1452" s="66">
        <v>218</v>
      </c>
      <c r="I1452" s="66">
        <v>141</v>
      </c>
      <c r="J1452" s="66">
        <v>0</v>
      </c>
      <c r="K1452" s="66">
        <v>942.74734890000002</v>
      </c>
      <c r="L1452" s="66">
        <v>68.414779330000002</v>
      </c>
      <c r="M1452" s="66">
        <v>5.2734146820000003</v>
      </c>
    </row>
    <row r="1453" spans="1:13" hidden="1">
      <c r="A1453" s="66" t="s">
        <v>7102</v>
      </c>
      <c r="B1453" s="66" t="s">
        <v>7103</v>
      </c>
      <c r="C1453" s="66" t="s">
        <v>7117</v>
      </c>
      <c r="D1453" s="66">
        <v>2050</v>
      </c>
      <c r="E1453" s="66" t="s">
        <v>7127</v>
      </c>
      <c r="F1453" s="66">
        <v>17.88842975</v>
      </c>
      <c r="G1453" s="66">
        <v>1.142119903</v>
      </c>
      <c r="H1453" s="66">
        <v>234</v>
      </c>
      <c r="I1453" s="66">
        <v>151</v>
      </c>
      <c r="J1453" s="66">
        <v>0</v>
      </c>
      <c r="K1453" s="66">
        <v>1011.93266799999</v>
      </c>
      <c r="L1453" s="66">
        <v>73.435490459999997</v>
      </c>
      <c r="M1453" s="66">
        <v>5.6019353970000001</v>
      </c>
    </row>
    <row r="1454" spans="1:13" hidden="1">
      <c r="A1454" s="66" t="s">
        <v>7102</v>
      </c>
      <c r="B1454" s="66" t="s">
        <v>7103</v>
      </c>
      <c r="C1454" s="66" t="s">
        <v>7118</v>
      </c>
      <c r="D1454" s="66">
        <v>2000</v>
      </c>
      <c r="E1454" s="66" t="s">
        <v>7127</v>
      </c>
      <c r="F1454" s="66">
        <v>1.0680000000000001</v>
      </c>
      <c r="G1454" s="66">
        <v>9.1999999999999998E-2</v>
      </c>
      <c r="H1454" s="66">
        <v>20</v>
      </c>
      <c r="I1454" s="66">
        <v>16</v>
      </c>
      <c r="J1454" s="66">
        <v>0</v>
      </c>
      <c r="K1454" s="66">
        <v>70.921289999999999</v>
      </c>
      <c r="L1454" s="66">
        <v>5.2524307370000001</v>
      </c>
      <c r="M1454" s="66">
        <v>6.0015394320000004</v>
      </c>
    </row>
    <row r="1455" spans="1:13" hidden="1">
      <c r="A1455" s="66" t="s">
        <v>7102</v>
      </c>
      <c r="B1455" s="66" t="s">
        <v>7103</v>
      </c>
      <c r="C1455" s="66" t="s">
        <v>7118</v>
      </c>
      <c r="D1455" s="66">
        <v>2005</v>
      </c>
      <c r="E1455" s="66" t="s">
        <v>7127</v>
      </c>
      <c r="F1455" s="66">
        <v>1.3240000000000001</v>
      </c>
      <c r="G1455" s="66">
        <v>0.1055</v>
      </c>
      <c r="H1455" s="66">
        <v>27</v>
      </c>
      <c r="I1455" s="66">
        <v>20</v>
      </c>
      <c r="J1455" s="66">
        <v>0</v>
      </c>
      <c r="K1455" s="66">
        <v>92.526452289999995</v>
      </c>
      <c r="L1455" s="66">
        <v>6.8256203309999997</v>
      </c>
      <c r="M1455" s="66">
        <v>4.1095176760000003</v>
      </c>
    </row>
    <row r="1456" spans="1:13" hidden="1">
      <c r="A1456" s="66" t="s">
        <v>7102</v>
      </c>
      <c r="B1456" s="66" t="s">
        <v>7103</v>
      </c>
      <c r="C1456" s="66" t="s">
        <v>7118</v>
      </c>
      <c r="D1456" s="66">
        <v>2010</v>
      </c>
      <c r="E1456" s="66" t="s">
        <v>7127</v>
      </c>
      <c r="F1456" s="66">
        <v>1.639</v>
      </c>
      <c r="G1456" s="66">
        <v>0.13144818699999999</v>
      </c>
      <c r="H1456" s="66">
        <v>41</v>
      </c>
      <c r="I1456" s="66">
        <v>33</v>
      </c>
      <c r="J1456" s="66">
        <v>0</v>
      </c>
      <c r="K1456" s="66">
        <v>138.4073994</v>
      </c>
      <c r="L1456" s="66">
        <v>9.91019586</v>
      </c>
      <c r="M1456" s="66">
        <v>3.3772607209999999</v>
      </c>
    </row>
    <row r="1457" spans="1:13" hidden="1">
      <c r="A1457" s="66" t="s">
        <v>7102</v>
      </c>
      <c r="B1457" s="66" t="s">
        <v>7103</v>
      </c>
      <c r="C1457" s="66" t="s">
        <v>7118</v>
      </c>
      <c r="D1457" s="66">
        <v>2015</v>
      </c>
      <c r="E1457" s="66" t="s">
        <v>7127</v>
      </c>
      <c r="F1457" s="66">
        <v>1.9059999999999999</v>
      </c>
      <c r="G1457" s="66">
        <v>0.13543865299999999</v>
      </c>
      <c r="H1457" s="66">
        <v>55</v>
      </c>
      <c r="I1457" s="66">
        <v>42</v>
      </c>
      <c r="J1457" s="66">
        <v>0</v>
      </c>
      <c r="K1457" s="66">
        <v>183.98234399999899</v>
      </c>
      <c r="L1457" s="66">
        <v>13.26967393</v>
      </c>
      <c r="M1457" s="66">
        <v>2.6351692679999998</v>
      </c>
    </row>
    <row r="1458" spans="1:13" hidden="1">
      <c r="A1458" s="66" t="s">
        <v>7102</v>
      </c>
      <c r="B1458" s="66" t="s">
        <v>7103</v>
      </c>
      <c r="C1458" s="66" t="s">
        <v>7118</v>
      </c>
      <c r="D1458" s="66">
        <v>2020</v>
      </c>
      <c r="E1458" s="66" t="s">
        <v>7127</v>
      </c>
      <c r="F1458" s="66">
        <v>1.975309091</v>
      </c>
      <c r="G1458" s="66">
        <v>0.124451029</v>
      </c>
      <c r="H1458" s="66">
        <v>57</v>
      </c>
      <c r="I1458" s="66">
        <v>44</v>
      </c>
      <c r="J1458" s="66">
        <v>0</v>
      </c>
      <c r="K1458" s="66">
        <v>189.432029</v>
      </c>
      <c r="L1458" s="66">
        <v>13.661227520000001</v>
      </c>
      <c r="M1458" s="66">
        <v>1.1835749330000001</v>
      </c>
    </row>
    <row r="1459" spans="1:13" hidden="1">
      <c r="A1459" s="66" t="s">
        <v>7102</v>
      </c>
      <c r="B1459" s="66" t="s">
        <v>7103</v>
      </c>
      <c r="C1459" s="66" t="s">
        <v>7118</v>
      </c>
      <c r="D1459" s="66">
        <v>2025</v>
      </c>
      <c r="E1459" s="66" t="s">
        <v>7127</v>
      </c>
      <c r="F1459" s="66">
        <v>2.1139272729999998</v>
      </c>
      <c r="G1459" s="66">
        <v>0.14269210299999999</v>
      </c>
      <c r="H1459" s="66">
        <v>61</v>
      </c>
      <c r="I1459" s="66">
        <v>48</v>
      </c>
      <c r="J1459" s="66">
        <v>0</v>
      </c>
      <c r="K1459" s="66">
        <v>202.21586579999999</v>
      </c>
      <c r="L1459" s="66">
        <v>14.58253921</v>
      </c>
      <c r="M1459" s="66">
        <v>0.56720079299999904</v>
      </c>
    </row>
    <row r="1460" spans="1:13" hidden="1">
      <c r="A1460" s="66" t="s">
        <v>7102</v>
      </c>
      <c r="B1460" s="66" t="s">
        <v>7103</v>
      </c>
      <c r="C1460" s="66" t="s">
        <v>7118</v>
      </c>
      <c r="D1460" s="66">
        <v>2030</v>
      </c>
      <c r="E1460" s="66" t="s">
        <v>7127</v>
      </c>
      <c r="F1460" s="66">
        <v>2.2871999999999999</v>
      </c>
      <c r="G1460" s="66">
        <v>0.14108986199999901</v>
      </c>
      <c r="H1460" s="66">
        <v>66</v>
      </c>
      <c r="I1460" s="66">
        <v>52</v>
      </c>
      <c r="J1460" s="66">
        <v>0</v>
      </c>
      <c r="K1460" s="66">
        <v>218.57896909999999</v>
      </c>
      <c r="L1460" s="66">
        <v>15.76228676</v>
      </c>
      <c r="M1460" s="66">
        <v>0.34979438200000001</v>
      </c>
    </row>
    <row r="1461" spans="1:13" hidden="1">
      <c r="A1461" s="66" t="s">
        <v>7102</v>
      </c>
      <c r="B1461" s="66" t="s">
        <v>7103</v>
      </c>
      <c r="C1461" s="66" t="s">
        <v>7118</v>
      </c>
      <c r="D1461" s="66">
        <v>2035</v>
      </c>
      <c r="E1461" s="66" t="s">
        <v>7127</v>
      </c>
      <c r="F1461" s="66">
        <v>2.460472727</v>
      </c>
      <c r="G1461" s="66">
        <v>0.15364882099999999</v>
      </c>
      <c r="H1461" s="66">
        <v>71</v>
      </c>
      <c r="I1461" s="66">
        <v>56</v>
      </c>
      <c r="J1461" s="66">
        <v>0</v>
      </c>
      <c r="K1461" s="66">
        <v>235.0502932</v>
      </c>
      <c r="L1461" s="66">
        <v>16.949969719999999</v>
      </c>
      <c r="M1461" s="66">
        <v>0.28431362100000002</v>
      </c>
    </row>
    <row r="1462" spans="1:13" hidden="1">
      <c r="A1462" s="66" t="s">
        <v>7102</v>
      </c>
      <c r="B1462" s="66" t="s">
        <v>7103</v>
      </c>
      <c r="C1462" s="66" t="s">
        <v>7118</v>
      </c>
      <c r="D1462" s="66">
        <v>2040</v>
      </c>
      <c r="E1462" s="66" t="s">
        <v>7127</v>
      </c>
      <c r="F1462" s="66">
        <v>2.5644363640000001</v>
      </c>
      <c r="G1462" s="66">
        <v>0.15602475800000001</v>
      </c>
      <c r="H1462" s="66">
        <v>74</v>
      </c>
      <c r="I1462" s="66">
        <v>58</v>
      </c>
      <c r="J1462" s="66">
        <v>0</v>
      </c>
      <c r="K1462" s="66">
        <v>244.94683230000001</v>
      </c>
      <c r="L1462" s="66">
        <v>17.663587320000001</v>
      </c>
      <c r="M1462" s="66">
        <v>0.26760927400000001</v>
      </c>
    </row>
    <row r="1463" spans="1:13" hidden="1">
      <c r="A1463" s="66" t="s">
        <v>7102</v>
      </c>
      <c r="B1463" s="66" t="s">
        <v>7103</v>
      </c>
      <c r="C1463" s="66" t="s">
        <v>7118</v>
      </c>
      <c r="D1463" s="66">
        <v>2045</v>
      </c>
      <c r="E1463" s="66" t="s">
        <v>7127</v>
      </c>
      <c r="F1463" s="66">
        <v>2.7030545450000001</v>
      </c>
      <c r="G1463" s="66">
        <v>0.16303967999999999</v>
      </c>
      <c r="H1463" s="66">
        <v>78</v>
      </c>
      <c r="I1463" s="66">
        <v>62</v>
      </c>
      <c r="J1463" s="66">
        <v>0</v>
      </c>
      <c r="K1463" s="66">
        <v>258.17293699999999</v>
      </c>
      <c r="L1463" s="66">
        <v>18.617329890000001</v>
      </c>
      <c r="M1463" s="66">
        <v>0.27443303899999999</v>
      </c>
    </row>
    <row r="1464" spans="1:13" hidden="1">
      <c r="A1464" s="66" t="s">
        <v>7102</v>
      </c>
      <c r="B1464" s="66" t="s">
        <v>7103</v>
      </c>
      <c r="C1464" s="66" t="s">
        <v>7118</v>
      </c>
      <c r="D1464" s="66">
        <v>2050</v>
      </c>
      <c r="E1464" s="66" t="s">
        <v>7127</v>
      </c>
      <c r="F1464" s="66">
        <v>2.84167272699999</v>
      </c>
      <c r="G1464" s="66">
        <v>0.17197796600000001</v>
      </c>
      <c r="H1464" s="66">
        <v>82</v>
      </c>
      <c r="I1464" s="66">
        <v>65</v>
      </c>
      <c r="J1464" s="66">
        <v>0</v>
      </c>
      <c r="K1464" s="66">
        <v>271.4068097</v>
      </c>
      <c r="L1464" s="66">
        <v>19.57164204</v>
      </c>
      <c r="M1464" s="66">
        <v>0.28603641699999999</v>
      </c>
    </row>
    <row r="1465" spans="1:13" hidden="1">
      <c r="A1465" s="66" t="s">
        <v>7102</v>
      </c>
      <c r="B1465" s="66" t="s">
        <v>7103</v>
      </c>
      <c r="C1465" s="66" t="s">
        <v>7119</v>
      </c>
      <c r="D1465" s="66">
        <v>2000</v>
      </c>
      <c r="E1465" s="66" t="s">
        <v>7127</v>
      </c>
      <c r="F1465" s="66">
        <v>1.599</v>
      </c>
      <c r="G1465" s="66">
        <v>0.14299999999999999</v>
      </c>
      <c r="H1465" s="66">
        <v>17</v>
      </c>
      <c r="I1465" s="66">
        <v>13</v>
      </c>
      <c r="J1465" s="66">
        <v>0</v>
      </c>
      <c r="K1465" s="66">
        <v>76.9898720999999</v>
      </c>
      <c r="L1465" s="66">
        <v>5.6300585729999897</v>
      </c>
      <c r="M1465" s="66">
        <v>2.199606481</v>
      </c>
    </row>
    <row r="1466" spans="1:13" hidden="1">
      <c r="A1466" s="66" t="s">
        <v>7102</v>
      </c>
      <c r="B1466" s="66" t="s">
        <v>7103</v>
      </c>
      <c r="C1466" s="66" t="s">
        <v>7119</v>
      </c>
      <c r="D1466" s="66">
        <v>2005</v>
      </c>
      <c r="E1466" s="66" t="s">
        <v>7127</v>
      </c>
      <c r="F1466" s="66">
        <v>2.08699999999999</v>
      </c>
      <c r="G1466" s="66">
        <v>0.12</v>
      </c>
      <c r="H1466" s="66">
        <v>25</v>
      </c>
      <c r="I1466" s="66">
        <v>19</v>
      </c>
      <c r="J1466" s="66">
        <v>0</v>
      </c>
      <c r="K1466" s="66">
        <v>109.729370799999</v>
      </c>
      <c r="L1466" s="66">
        <v>7.9719841499999999</v>
      </c>
      <c r="M1466" s="66">
        <v>1.6446839040000001</v>
      </c>
    </row>
    <row r="1467" spans="1:13" hidden="1">
      <c r="A1467" s="66" t="s">
        <v>7102</v>
      </c>
      <c r="B1467" s="66" t="s">
        <v>7103</v>
      </c>
      <c r="C1467" s="66" t="s">
        <v>7119</v>
      </c>
      <c r="D1467" s="66">
        <v>2010</v>
      </c>
      <c r="E1467" s="66" t="s">
        <v>7127</v>
      </c>
      <c r="F1467" s="66">
        <v>2.5630000000000002</v>
      </c>
      <c r="G1467" s="66">
        <v>0.14389005899999999</v>
      </c>
      <c r="H1467" s="66">
        <v>34</v>
      </c>
      <c r="I1467" s="66">
        <v>23</v>
      </c>
      <c r="J1467" s="66">
        <v>0</v>
      </c>
      <c r="K1467" s="66">
        <v>146.378228699999</v>
      </c>
      <c r="L1467" s="66">
        <v>10.581640739999999</v>
      </c>
      <c r="M1467" s="66">
        <v>1.3175277990000001</v>
      </c>
    </row>
    <row r="1468" spans="1:13" hidden="1">
      <c r="A1468" s="66" t="s">
        <v>7102</v>
      </c>
      <c r="B1468" s="66" t="s">
        <v>7103</v>
      </c>
      <c r="C1468" s="66" t="s">
        <v>7119</v>
      </c>
      <c r="D1468" s="66">
        <v>2015</v>
      </c>
      <c r="E1468" s="66" t="s">
        <v>7127</v>
      </c>
      <c r="F1468" s="66">
        <v>2.54</v>
      </c>
      <c r="G1468" s="66">
        <v>0.152975693</v>
      </c>
      <c r="H1468" s="66">
        <v>36</v>
      </c>
      <c r="I1468" s="66">
        <v>24</v>
      </c>
      <c r="J1468" s="66">
        <v>0</v>
      </c>
      <c r="K1468" s="66">
        <v>154.0362604</v>
      </c>
      <c r="L1468" s="66">
        <v>11.124673680000001</v>
      </c>
      <c r="M1468" s="66">
        <v>0.61120505899999999</v>
      </c>
    </row>
    <row r="1469" spans="1:13" hidden="1">
      <c r="A1469" s="66" t="s">
        <v>7102</v>
      </c>
      <c r="B1469" s="66" t="s">
        <v>7103</v>
      </c>
      <c r="C1469" s="66" t="s">
        <v>7119</v>
      </c>
      <c r="D1469" s="66">
        <v>2020</v>
      </c>
      <c r="E1469" s="66" t="s">
        <v>7127</v>
      </c>
      <c r="F1469" s="66">
        <v>2.54</v>
      </c>
      <c r="G1469" s="66">
        <v>0.14702991699999901</v>
      </c>
      <c r="H1469" s="66">
        <v>36</v>
      </c>
      <c r="I1469" s="66">
        <v>24</v>
      </c>
      <c r="J1469" s="66">
        <v>0</v>
      </c>
      <c r="K1469" s="66">
        <v>154.77814950000001</v>
      </c>
      <c r="L1469" s="66">
        <v>11.185065079999999</v>
      </c>
      <c r="M1469" s="66">
        <v>0.29232219199999998</v>
      </c>
    </row>
    <row r="1470" spans="1:13" hidden="1">
      <c r="A1470" s="66" t="s">
        <v>7102</v>
      </c>
      <c r="B1470" s="66" t="s">
        <v>7103</v>
      </c>
      <c r="C1470" s="66" t="s">
        <v>7119</v>
      </c>
      <c r="D1470" s="66">
        <v>2025</v>
      </c>
      <c r="E1470" s="66" t="s">
        <v>7127</v>
      </c>
      <c r="F1470" s="66">
        <v>2.82222222199999</v>
      </c>
      <c r="G1470" s="66">
        <v>0.19482693800000001</v>
      </c>
      <c r="H1470" s="66">
        <v>40</v>
      </c>
      <c r="I1470" s="66">
        <v>27</v>
      </c>
      <c r="J1470" s="66">
        <v>0</v>
      </c>
      <c r="K1470" s="66">
        <v>172.28623899999999</v>
      </c>
      <c r="L1470" s="66">
        <v>12.45303419</v>
      </c>
      <c r="M1470" s="66">
        <v>0.23249808499999999</v>
      </c>
    </row>
    <row r="1471" spans="1:13" hidden="1">
      <c r="A1471" s="66" t="s">
        <v>7102</v>
      </c>
      <c r="B1471" s="66" t="s">
        <v>7103</v>
      </c>
      <c r="C1471" s="66" t="s">
        <v>7119</v>
      </c>
      <c r="D1471" s="66">
        <v>2030</v>
      </c>
      <c r="E1471" s="66" t="s">
        <v>7127</v>
      </c>
      <c r="F1471" s="66">
        <v>3.1749999999999998</v>
      </c>
      <c r="G1471" s="66">
        <v>0.20870308300000001</v>
      </c>
      <c r="H1471" s="66">
        <v>45</v>
      </c>
      <c r="I1471" s="66">
        <v>30</v>
      </c>
      <c r="J1471" s="66">
        <v>0</v>
      </c>
      <c r="K1471" s="66">
        <v>193.95531519999901</v>
      </c>
      <c r="L1471" s="66">
        <v>14.020486979999999</v>
      </c>
      <c r="M1471" s="66">
        <v>0.23133635399999999</v>
      </c>
    </row>
    <row r="1472" spans="1:13" hidden="1">
      <c r="A1472" s="66" t="s">
        <v>7102</v>
      </c>
      <c r="B1472" s="66" t="s">
        <v>7103</v>
      </c>
      <c r="C1472" s="66" t="s">
        <v>7119</v>
      </c>
      <c r="D1472" s="66">
        <v>2035</v>
      </c>
      <c r="E1472" s="66" t="s">
        <v>7127</v>
      </c>
      <c r="F1472" s="66">
        <v>3.5983333329999998</v>
      </c>
      <c r="G1472" s="66">
        <v>0.245099595</v>
      </c>
      <c r="H1472" s="66">
        <v>51</v>
      </c>
      <c r="I1472" s="66">
        <v>34</v>
      </c>
      <c r="J1472" s="66">
        <v>0</v>
      </c>
      <c r="K1472" s="66">
        <v>219.8739602</v>
      </c>
      <c r="L1472" s="66">
        <v>15.89459175</v>
      </c>
      <c r="M1472" s="66">
        <v>0.25195315699999998</v>
      </c>
    </row>
    <row r="1473" spans="1:14" hidden="1">
      <c r="A1473" s="66" t="s">
        <v>7102</v>
      </c>
      <c r="B1473" s="66" t="s">
        <v>7103</v>
      </c>
      <c r="C1473" s="66" t="s">
        <v>7119</v>
      </c>
      <c r="D1473" s="66">
        <v>2040</v>
      </c>
      <c r="E1473" s="66" t="s">
        <v>7127</v>
      </c>
      <c r="F1473" s="66">
        <v>3.880555556</v>
      </c>
      <c r="G1473" s="66">
        <v>0.25177977400000001</v>
      </c>
      <c r="H1473" s="66">
        <v>55</v>
      </c>
      <c r="I1473" s="66">
        <v>37</v>
      </c>
      <c r="J1473" s="66">
        <v>0</v>
      </c>
      <c r="K1473" s="66">
        <v>237.14298550000001</v>
      </c>
      <c r="L1473" s="66">
        <v>17.143177120000001</v>
      </c>
      <c r="M1473" s="66">
        <v>0.26853627899999999</v>
      </c>
    </row>
    <row r="1474" spans="1:14" hidden="1">
      <c r="A1474" s="66" t="s">
        <v>7102</v>
      </c>
      <c r="B1474" s="66" t="s">
        <v>7103</v>
      </c>
      <c r="C1474" s="66" t="s">
        <v>7119</v>
      </c>
      <c r="D1474" s="66">
        <v>2045</v>
      </c>
      <c r="E1474" s="66" t="s">
        <v>7127</v>
      </c>
      <c r="F1474" s="66">
        <v>4.1627777779999997</v>
      </c>
      <c r="G1474" s="66">
        <v>0.26398868199999997</v>
      </c>
      <c r="H1474" s="66">
        <v>59</v>
      </c>
      <c r="I1474" s="66">
        <v>39</v>
      </c>
      <c r="J1474" s="66">
        <v>0</v>
      </c>
      <c r="K1474" s="66">
        <v>254.39965219999999</v>
      </c>
      <c r="L1474" s="66">
        <v>18.3907583999999</v>
      </c>
      <c r="M1474" s="66">
        <v>0.28697902399999897</v>
      </c>
    </row>
    <row r="1475" spans="1:14" hidden="1">
      <c r="A1475" s="66" t="s">
        <v>7102</v>
      </c>
      <c r="B1475" s="66" t="s">
        <v>7103</v>
      </c>
      <c r="C1475" s="66" t="s">
        <v>7119</v>
      </c>
      <c r="D1475" s="66">
        <v>2050</v>
      </c>
      <c r="E1475" s="66" t="s">
        <v>7127</v>
      </c>
      <c r="F1475" s="66">
        <v>4.4450000000000003</v>
      </c>
      <c r="G1475" s="66">
        <v>0.28011349899999999</v>
      </c>
      <c r="H1475" s="66">
        <v>63</v>
      </c>
      <c r="I1475" s="66">
        <v>42</v>
      </c>
      <c r="J1475" s="66">
        <v>0</v>
      </c>
      <c r="K1475" s="66">
        <v>271.65115429999997</v>
      </c>
      <c r="L1475" s="66">
        <v>19.637920040000001</v>
      </c>
      <c r="M1475" s="66">
        <v>0.30614687000000002</v>
      </c>
    </row>
    <row r="1476" spans="1:14" hidden="1">
      <c r="A1476" s="66" t="s">
        <v>7102</v>
      </c>
      <c r="B1476" s="66" t="s">
        <v>7103</v>
      </c>
      <c r="C1476" s="66" t="s">
        <v>7120</v>
      </c>
      <c r="D1476" s="66">
        <v>2000</v>
      </c>
      <c r="E1476" s="66" t="s">
        <v>7127</v>
      </c>
      <c r="F1476" s="66">
        <v>2.0659999999999998</v>
      </c>
      <c r="G1476" s="66">
        <v>0.186</v>
      </c>
      <c r="H1476" s="66">
        <v>33</v>
      </c>
      <c r="I1476" s="66">
        <v>24</v>
      </c>
      <c r="J1476" s="66">
        <v>0</v>
      </c>
      <c r="K1476" s="66">
        <v>134.79414689999999</v>
      </c>
      <c r="L1476" s="66">
        <v>9.9827672060000001</v>
      </c>
      <c r="M1476" s="66">
        <v>5.3068648510000003</v>
      </c>
    </row>
    <row r="1477" spans="1:14" hidden="1">
      <c r="A1477" s="66" t="s">
        <v>7102</v>
      </c>
      <c r="B1477" s="66" t="s">
        <v>7103</v>
      </c>
      <c r="C1477" s="66" t="s">
        <v>7120</v>
      </c>
      <c r="D1477" s="66">
        <v>2005</v>
      </c>
      <c r="E1477" s="66" t="s">
        <v>7127</v>
      </c>
      <c r="F1477" s="66">
        <v>2.57899999999999</v>
      </c>
      <c r="G1477" s="66">
        <v>0.14399999999999999</v>
      </c>
      <c r="H1477" s="66">
        <v>42</v>
      </c>
      <c r="I1477" s="66">
        <v>29</v>
      </c>
      <c r="J1477" s="66">
        <v>0</v>
      </c>
      <c r="K1477" s="66">
        <v>163.041358</v>
      </c>
      <c r="L1477" s="66">
        <v>11.979464350000001</v>
      </c>
      <c r="M1477" s="66">
        <v>3.9832455659999999</v>
      </c>
    </row>
    <row r="1478" spans="1:14" hidden="1">
      <c r="A1478" s="66" t="s">
        <v>7102</v>
      </c>
      <c r="B1478" s="66" t="s">
        <v>7103</v>
      </c>
      <c r="C1478" s="66" t="s">
        <v>7120</v>
      </c>
      <c r="D1478" s="66">
        <v>2010</v>
      </c>
      <c r="E1478" s="66" t="s">
        <v>7127</v>
      </c>
      <c r="F1478" s="66">
        <v>2.6030000000000002</v>
      </c>
      <c r="G1478" s="66">
        <v>0.13947493699999999</v>
      </c>
      <c r="H1478" s="66">
        <v>46</v>
      </c>
      <c r="I1478" s="66">
        <v>29</v>
      </c>
      <c r="J1478" s="66">
        <v>0</v>
      </c>
      <c r="K1478" s="66">
        <v>175.25227319999999</v>
      </c>
      <c r="L1478" s="66">
        <v>12.74558459</v>
      </c>
      <c r="M1478" s="66">
        <v>2.3552568680000001</v>
      </c>
    </row>
    <row r="1479" spans="1:14">
      <c r="A1479" s="66" t="s">
        <v>7102</v>
      </c>
      <c r="B1479" s="66" t="s">
        <v>7103</v>
      </c>
      <c r="C1479" s="66" t="s">
        <v>7120</v>
      </c>
      <c r="D1479" s="66">
        <v>2015</v>
      </c>
      <c r="E1479" s="66" t="s">
        <v>7127</v>
      </c>
      <c r="F1479" s="66">
        <v>2.7289999999999899</v>
      </c>
      <c r="G1479" s="66">
        <v>0.141996815</v>
      </c>
      <c r="H1479" s="66">
        <v>51</v>
      </c>
      <c r="I1479" s="66">
        <v>30</v>
      </c>
      <c r="J1479" s="66">
        <v>0</v>
      </c>
      <c r="K1479" s="66">
        <v>193.33582229999999</v>
      </c>
      <c r="L1479" s="66">
        <v>14.04437384</v>
      </c>
      <c r="M1479" s="66">
        <v>1.242084204</v>
      </c>
      <c r="N1479" s="66" t="s">
        <v>7134</v>
      </c>
    </row>
    <row r="1480" spans="1:14">
      <c r="A1480" s="66" t="s">
        <v>7102</v>
      </c>
      <c r="B1480" s="66" t="s">
        <v>7103</v>
      </c>
      <c r="C1480" s="66" t="s">
        <v>7120</v>
      </c>
      <c r="D1480" s="66">
        <v>2020</v>
      </c>
      <c r="E1480" s="66" t="s">
        <v>7127</v>
      </c>
      <c r="F1480" s="66">
        <v>2.62198039199999</v>
      </c>
      <c r="G1480" s="66">
        <v>0.118442083</v>
      </c>
      <c r="H1480" s="66">
        <v>49</v>
      </c>
      <c r="I1480" s="66">
        <v>29</v>
      </c>
      <c r="J1480" s="66">
        <v>0</v>
      </c>
      <c r="K1480" s="66">
        <v>184.97832890000001</v>
      </c>
      <c r="L1480" s="66">
        <v>13.465152639999999</v>
      </c>
      <c r="M1480" s="66">
        <v>0.48255828499999998</v>
      </c>
      <c r="N1480" s="66" t="s">
        <v>7134</v>
      </c>
    </row>
    <row r="1481" spans="1:14">
      <c r="A1481" s="66" t="s">
        <v>7102</v>
      </c>
      <c r="B1481" s="66" t="s">
        <v>7103</v>
      </c>
      <c r="C1481" s="66" t="s">
        <v>7120</v>
      </c>
      <c r="D1481" s="66">
        <v>2025</v>
      </c>
      <c r="E1481" s="66" t="s">
        <v>7127</v>
      </c>
      <c r="F1481" s="66">
        <v>2.5684705879999998</v>
      </c>
      <c r="G1481" s="66">
        <v>0.13410428999999999</v>
      </c>
      <c r="H1481" s="66">
        <v>48</v>
      </c>
      <c r="I1481" s="66">
        <v>29</v>
      </c>
      <c r="J1481" s="66">
        <v>0</v>
      </c>
      <c r="K1481" s="66">
        <v>180.9076269</v>
      </c>
      <c r="L1481" s="66">
        <v>13.17932646</v>
      </c>
      <c r="M1481" s="66">
        <v>0.218336213999999</v>
      </c>
      <c r="N1481" s="66" t="s">
        <v>7134</v>
      </c>
    </row>
    <row r="1482" spans="1:14">
      <c r="A1482" s="66" t="s">
        <v>7102</v>
      </c>
      <c r="B1482" s="66" t="s">
        <v>7103</v>
      </c>
      <c r="C1482" s="66" t="s">
        <v>7120</v>
      </c>
      <c r="D1482" s="66">
        <v>2030</v>
      </c>
      <c r="E1482" s="66" t="s">
        <v>7127</v>
      </c>
      <c r="F1482" s="66">
        <v>2.5684705879999998</v>
      </c>
      <c r="G1482" s="66">
        <v>0.126659881</v>
      </c>
      <c r="H1482" s="66">
        <v>48</v>
      </c>
      <c r="I1482" s="66">
        <v>29</v>
      </c>
      <c r="J1482" s="66">
        <v>0</v>
      </c>
      <c r="K1482" s="66">
        <v>180.79339959999999</v>
      </c>
      <c r="L1482" s="66">
        <v>13.17503934</v>
      </c>
      <c r="M1482" s="66">
        <v>0.13255310100000001</v>
      </c>
      <c r="N1482" s="66" t="s">
        <v>7134</v>
      </c>
    </row>
    <row r="1483" spans="1:14">
      <c r="A1483" s="66" t="s">
        <v>7102</v>
      </c>
      <c r="B1483" s="66" t="s">
        <v>7103</v>
      </c>
      <c r="C1483" s="66" t="s">
        <v>7120</v>
      </c>
      <c r="D1483" s="66">
        <v>2035</v>
      </c>
      <c r="E1483" s="66" t="s">
        <v>7127</v>
      </c>
      <c r="F1483" s="66">
        <v>2.5149607839999999</v>
      </c>
      <c r="G1483" s="66">
        <v>0.11862345199999901</v>
      </c>
      <c r="H1483" s="66">
        <v>47</v>
      </c>
      <c r="I1483" s="66">
        <v>29</v>
      </c>
      <c r="J1483" s="66">
        <v>0</v>
      </c>
      <c r="K1483" s="66">
        <v>176.98376830000001</v>
      </c>
      <c r="L1483" s="66">
        <v>12.89893784</v>
      </c>
      <c r="M1483" s="66">
        <v>0.10390521</v>
      </c>
      <c r="N1483" s="66" t="s">
        <v>7134</v>
      </c>
    </row>
    <row r="1484" spans="1:14">
      <c r="A1484" s="66" t="s">
        <v>7102</v>
      </c>
      <c r="B1484" s="66" t="s">
        <v>7103</v>
      </c>
      <c r="C1484" s="66" t="s">
        <v>7120</v>
      </c>
      <c r="D1484" s="66">
        <v>2040</v>
      </c>
      <c r="E1484" s="66" t="s">
        <v>7127</v>
      </c>
      <c r="F1484" s="66">
        <v>2.46145098</v>
      </c>
      <c r="G1484" s="66">
        <v>0.121069371</v>
      </c>
      <c r="H1484" s="66">
        <v>46</v>
      </c>
      <c r="I1484" s="66">
        <v>28</v>
      </c>
      <c r="J1484" s="66">
        <v>0</v>
      </c>
      <c r="K1484" s="66">
        <v>173.20191599999899</v>
      </c>
      <c r="L1484" s="66">
        <v>12.62388084</v>
      </c>
      <c r="M1484" s="66">
        <v>9.5192288999999999E-2</v>
      </c>
      <c r="N1484" s="66" t="s">
        <v>7134</v>
      </c>
    </row>
    <row r="1485" spans="1:14">
      <c r="A1485" s="66" t="s">
        <v>7102</v>
      </c>
      <c r="B1485" s="66" t="s">
        <v>7103</v>
      </c>
      <c r="C1485" s="66" t="s">
        <v>7120</v>
      </c>
      <c r="D1485" s="66">
        <v>2045</v>
      </c>
      <c r="E1485" s="66" t="s">
        <v>7127</v>
      </c>
      <c r="F1485" s="66">
        <v>2.3544313730000002</v>
      </c>
      <c r="G1485" s="66">
        <v>0.10918939499999999</v>
      </c>
      <c r="H1485" s="66">
        <v>44</v>
      </c>
      <c r="I1485" s="66">
        <v>27</v>
      </c>
      <c r="J1485" s="66">
        <v>0</v>
      </c>
      <c r="K1485" s="66">
        <v>165.66541989999999</v>
      </c>
      <c r="L1485" s="66">
        <v>12.074791279999999</v>
      </c>
      <c r="M1485" s="66">
        <v>8.9161173999999996E-2</v>
      </c>
      <c r="N1485" s="66" t="s">
        <v>7134</v>
      </c>
    </row>
    <row r="1486" spans="1:14">
      <c r="A1486" s="66" t="s">
        <v>7102</v>
      </c>
      <c r="B1486" s="66" t="s">
        <v>7103</v>
      </c>
      <c r="C1486" s="66" t="s">
        <v>7120</v>
      </c>
      <c r="D1486" s="66">
        <v>2050</v>
      </c>
      <c r="E1486" s="66" t="s">
        <v>7127</v>
      </c>
      <c r="F1486" s="66">
        <v>2.3009215689999998</v>
      </c>
      <c r="G1486" s="66">
        <v>0.11111124</v>
      </c>
      <c r="H1486" s="66">
        <v>43</v>
      </c>
      <c r="I1486" s="66">
        <v>26</v>
      </c>
      <c r="J1486" s="66">
        <v>0</v>
      </c>
      <c r="K1486" s="66">
        <v>161.89804889999999</v>
      </c>
      <c r="L1486" s="66">
        <v>11.80027952</v>
      </c>
      <c r="M1486" s="66">
        <v>8.6540143E-2</v>
      </c>
      <c r="N1486" s="66" t="s">
        <v>7134</v>
      </c>
    </row>
    <row r="1487" spans="1:14" hidden="1">
      <c r="A1487" s="66" t="s">
        <v>7102</v>
      </c>
      <c r="B1487" s="66" t="s">
        <v>7103</v>
      </c>
      <c r="C1487" s="66" t="s">
        <v>7121</v>
      </c>
      <c r="D1487" s="66">
        <v>2000</v>
      </c>
      <c r="E1487" s="66" t="s">
        <v>7127</v>
      </c>
      <c r="F1487" s="66">
        <v>18.559999999999999</v>
      </c>
      <c r="G1487" s="66">
        <v>1.69</v>
      </c>
      <c r="H1487" s="66">
        <v>325</v>
      </c>
      <c r="I1487" s="66">
        <v>178</v>
      </c>
      <c r="J1487" s="66">
        <v>0</v>
      </c>
      <c r="K1487" s="66">
        <v>2690.7446439999999</v>
      </c>
      <c r="L1487" s="66">
        <v>196.51574489999999</v>
      </c>
      <c r="M1487" s="66">
        <v>24.1212026</v>
      </c>
    </row>
    <row r="1488" spans="1:14" hidden="1">
      <c r="A1488" s="66" t="s">
        <v>7102</v>
      </c>
      <c r="B1488" s="66" t="s">
        <v>7103</v>
      </c>
      <c r="C1488" s="66" t="s">
        <v>7121</v>
      </c>
      <c r="D1488" s="66">
        <v>2005</v>
      </c>
      <c r="E1488" s="66" t="s">
        <v>7127</v>
      </c>
      <c r="F1488" s="66">
        <v>18.72</v>
      </c>
      <c r="G1488" s="66">
        <v>1.0840000000000001</v>
      </c>
      <c r="H1488" s="66">
        <v>301</v>
      </c>
      <c r="I1488" s="66">
        <v>165</v>
      </c>
      <c r="J1488" s="66">
        <v>0</v>
      </c>
      <c r="K1488" s="66">
        <v>2129.9280309999999</v>
      </c>
      <c r="L1488" s="66">
        <v>151.12377670000001</v>
      </c>
      <c r="M1488" s="66">
        <v>8.3500353260000004</v>
      </c>
    </row>
    <row r="1489" spans="1:13" hidden="1">
      <c r="A1489" s="66" t="s">
        <v>7102</v>
      </c>
      <c r="B1489" s="66" t="s">
        <v>7103</v>
      </c>
      <c r="C1489" s="66" t="s">
        <v>7121</v>
      </c>
      <c r="D1489" s="66">
        <v>2010</v>
      </c>
      <c r="E1489" s="66" t="s">
        <v>7127</v>
      </c>
      <c r="F1489" s="66">
        <v>15.38</v>
      </c>
      <c r="G1489" s="66">
        <v>1.230517606</v>
      </c>
      <c r="H1489" s="66">
        <v>304</v>
      </c>
      <c r="I1489" s="66">
        <v>167</v>
      </c>
      <c r="J1489" s="66">
        <v>0</v>
      </c>
      <c r="K1489" s="66">
        <v>2017.6299019999999</v>
      </c>
      <c r="L1489" s="66">
        <v>134.528965</v>
      </c>
      <c r="M1489" s="66">
        <v>2.7120848249999998</v>
      </c>
    </row>
    <row r="1490" spans="1:13" hidden="1">
      <c r="A1490" s="66" t="s">
        <v>7102</v>
      </c>
      <c r="B1490" s="66" t="s">
        <v>7103</v>
      </c>
      <c r="C1490" s="66" t="s">
        <v>7121</v>
      </c>
      <c r="D1490" s="66">
        <v>2015</v>
      </c>
      <c r="E1490" s="66" t="s">
        <v>7127</v>
      </c>
      <c r="F1490" s="66">
        <v>16.18</v>
      </c>
      <c r="G1490" s="66">
        <v>1.177843545</v>
      </c>
      <c r="H1490" s="66">
        <v>239.13043479999999</v>
      </c>
      <c r="I1490" s="66">
        <v>165</v>
      </c>
      <c r="J1490" s="66">
        <v>0</v>
      </c>
      <c r="K1490" s="66">
        <v>1511.5264749999999</v>
      </c>
      <c r="L1490" s="66">
        <v>92.862862120000003</v>
      </c>
      <c r="M1490" s="66">
        <v>1.2874546469999999</v>
      </c>
    </row>
    <row r="1491" spans="1:13" hidden="1">
      <c r="A1491" s="66" t="s">
        <v>7102</v>
      </c>
      <c r="B1491" s="66" t="s">
        <v>7103</v>
      </c>
      <c r="C1491" s="66" t="s">
        <v>7121</v>
      </c>
      <c r="D1491" s="66">
        <v>2020</v>
      </c>
      <c r="E1491" s="66" t="s">
        <v>7127</v>
      </c>
      <c r="F1491" s="66">
        <v>18.040700000000001</v>
      </c>
      <c r="G1491" s="66">
        <v>1.0654559509999999</v>
      </c>
      <c r="H1491" s="66">
        <v>266.63043479999999</v>
      </c>
      <c r="I1491" s="66">
        <v>183.97499999999999</v>
      </c>
      <c r="J1491" s="66">
        <v>0</v>
      </c>
      <c r="K1491" s="66">
        <v>1576.2290720000001</v>
      </c>
      <c r="L1491" s="66">
        <v>88.663615469999996</v>
      </c>
      <c r="M1491" s="66">
        <v>1.2242980559999901</v>
      </c>
    </row>
    <row r="1492" spans="1:13" hidden="1">
      <c r="A1492" s="66" t="s">
        <v>7102</v>
      </c>
      <c r="B1492" s="66" t="s">
        <v>7103</v>
      </c>
      <c r="C1492" s="66" t="s">
        <v>7121</v>
      </c>
      <c r="D1492" s="66">
        <v>2025</v>
      </c>
      <c r="E1492" s="66" t="s">
        <v>7127</v>
      </c>
      <c r="F1492" s="66">
        <v>19.513079999999999</v>
      </c>
      <c r="G1492" s="66">
        <v>1.2409237280000001</v>
      </c>
      <c r="H1492" s="66">
        <v>288.3913043</v>
      </c>
      <c r="I1492" s="66">
        <v>198.99</v>
      </c>
      <c r="J1492" s="66">
        <v>0</v>
      </c>
      <c r="K1492" s="66">
        <v>1579.2193569999999</v>
      </c>
      <c r="L1492" s="66">
        <v>82.594819000000001</v>
      </c>
      <c r="M1492" s="66">
        <v>1.266846575</v>
      </c>
    </row>
    <row r="1493" spans="1:13" hidden="1">
      <c r="A1493" s="66" t="s">
        <v>7102</v>
      </c>
      <c r="B1493" s="66" t="s">
        <v>7103</v>
      </c>
      <c r="C1493" s="66" t="s">
        <v>7121</v>
      </c>
      <c r="D1493" s="66">
        <v>2030</v>
      </c>
      <c r="E1493" s="66" t="s">
        <v>7127</v>
      </c>
      <c r="F1493" s="66">
        <v>20.6295</v>
      </c>
      <c r="G1493" s="66">
        <v>1.3415167429999999</v>
      </c>
      <c r="H1493" s="66">
        <v>304.8913043</v>
      </c>
      <c r="I1493" s="66">
        <v>210.375</v>
      </c>
      <c r="J1493" s="66">
        <v>0</v>
      </c>
      <c r="K1493" s="66">
        <v>1561.115941</v>
      </c>
      <c r="L1493" s="66">
        <v>80.282624470000002</v>
      </c>
      <c r="M1493" s="66">
        <v>1.3208681019999999</v>
      </c>
    </row>
    <row r="1494" spans="1:13" hidden="1">
      <c r="A1494" s="66" t="s">
        <v>7102</v>
      </c>
      <c r="B1494" s="66" t="s">
        <v>7103</v>
      </c>
      <c r="C1494" s="66" t="s">
        <v>7121</v>
      </c>
      <c r="D1494" s="66">
        <v>2035</v>
      </c>
      <c r="E1494" s="66" t="s">
        <v>7127</v>
      </c>
      <c r="F1494" s="66">
        <v>22.279859999999999</v>
      </c>
      <c r="G1494" s="66">
        <v>1.4756422890000001</v>
      </c>
      <c r="H1494" s="66">
        <v>329.282608699999</v>
      </c>
      <c r="I1494" s="66">
        <v>227.20500000000001</v>
      </c>
      <c r="J1494" s="66">
        <v>0</v>
      </c>
      <c r="K1494" s="66">
        <v>1623.989695</v>
      </c>
      <c r="L1494" s="66">
        <v>83.682283850000005</v>
      </c>
      <c r="M1494" s="66">
        <v>1.4235019229999999</v>
      </c>
    </row>
    <row r="1495" spans="1:13" hidden="1">
      <c r="A1495" s="66" t="s">
        <v>7102</v>
      </c>
      <c r="B1495" s="66" t="s">
        <v>7103</v>
      </c>
      <c r="C1495" s="66" t="s">
        <v>7121</v>
      </c>
      <c r="D1495" s="66">
        <v>2040</v>
      </c>
      <c r="E1495" s="66" t="s">
        <v>7127</v>
      </c>
      <c r="F1495" s="66">
        <v>24.124379999999999</v>
      </c>
      <c r="G1495" s="66">
        <v>1.5808715799999999</v>
      </c>
      <c r="H1495" s="66">
        <v>356.5434783</v>
      </c>
      <c r="I1495" s="66">
        <v>246.01499999999999</v>
      </c>
      <c r="J1495" s="66">
        <v>0</v>
      </c>
      <c r="K1495" s="66">
        <v>1732.6162019999999</v>
      </c>
      <c r="L1495" s="66">
        <v>90.342753779999995</v>
      </c>
      <c r="M1495" s="66">
        <v>1.54068420199999</v>
      </c>
    </row>
    <row r="1496" spans="1:13" hidden="1">
      <c r="A1496" s="66" t="s">
        <v>7102</v>
      </c>
      <c r="B1496" s="66" t="s">
        <v>7103</v>
      </c>
      <c r="C1496" s="66" t="s">
        <v>7121</v>
      </c>
      <c r="D1496" s="66">
        <v>2045</v>
      </c>
      <c r="E1496" s="66" t="s">
        <v>7127</v>
      </c>
      <c r="F1496" s="66">
        <v>26.308679999999999</v>
      </c>
      <c r="G1496" s="66">
        <v>1.669883818</v>
      </c>
      <c r="H1496" s="66">
        <v>388.82608699999997</v>
      </c>
      <c r="I1496" s="66">
        <v>268.29000000000002</v>
      </c>
      <c r="J1496" s="66">
        <v>0</v>
      </c>
      <c r="K1496" s="66">
        <v>1878.6611849999999</v>
      </c>
      <c r="L1496" s="66">
        <v>99.488203729999995</v>
      </c>
      <c r="M1496" s="66">
        <v>1.6798762439999999</v>
      </c>
    </row>
    <row r="1497" spans="1:13" hidden="1">
      <c r="A1497" s="66" t="s">
        <v>7102</v>
      </c>
      <c r="B1497" s="66" t="s">
        <v>7103</v>
      </c>
      <c r="C1497" s="66" t="s">
        <v>7121</v>
      </c>
      <c r="D1497" s="66">
        <v>2050</v>
      </c>
      <c r="E1497" s="66" t="s">
        <v>7127</v>
      </c>
      <c r="F1497" s="66">
        <v>28.7195</v>
      </c>
      <c r="G1497" s="66">
        <v>1.909555718</v>
      </c>
      <c r="H1497" s="66">
        <v>424.4565217</v>
      </c>
      <c r="I1497" s="66">
        <v>292.875</v>
      </c>
      <c r="J1497" s="66">
        <v>0</v>
      </c>
      <c r="K1497" s="66">
        <v>2046.2651519999999</v>
      </c>
      <c r="L1497" s="66">
        <v>110.0990087</v>
      </c>
      <c r="M1497" s="66">
        <v>1.8338741380000001</v>
      </c>
    </row>
    <row r="1498" spans="1:13" hidden="1">
      <c r="A1498" s="66" t="s">
        <v>7102</v>
      </c>
      <c r="B1498" s="66" t="s">
        <v>7103</v>
      </c>
      <c r="C1498" s="66" t="s">
        <v>7112</v>
      </c>
      <c r="D1498" s="66">
        <v>2000</v>
      </c>
      <c r="E1498" s="66" t="s">
        <v>7128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6">
        <v>9858.4540089999991</v>
      </c>
      <c r="L1498" s="66">
        <v>795</v>
      </c>
      <c r="M1498" s="66">
        <v>1196</v>
      </c>
    </row>
    <row r="1499" spans="1:13" hidden="1">
      <c r="A1499" s="66" t="s">
        <v>7102</v>
      </c>
      <c r="B1499" s="66" t="s">
        <v>7103</v>
      </c>
      <c r="C1499" s="66" t="s">
        <v>7112</v>
      </c>
      <c r="D1499" s="66">
        <v>2005</v>
      </c>
      <c r="E1499" s="66" t="s">
        <v>7128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10867.50367</v>
      </c>
      <c r="L1499" s="66">
        <v>876.37122529999897</v>
      </c>
      <c r="M1499" s="66">
        <v>1472</v>
      </c>
    </row>
    <row r="1500" spans="1:13" hidden="1">
      <c r="A1500" s="66" t="s">
        <v>7102</v>
      </c>
      <c r="B1500" s="66" t="s">
        <v>7103</v>
      </c>
      <c r="C1500" s="66" t="s">
        <v>7112</v>
      </c>
      <c r="D1500" s="66">
        <v>2010</v>
      </c>
      <c r="E1500" s="66" t="s">
        <v>7128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11678.940699999999</v>
      </c>
      <c r="L1500" s="66">
        <v>941.80668170000001</v>
      </c>
      <c r="M1500" s="66">
        <v>1196</v>
      </c>
    </row>
    <row r="1501" spans="1:13" hidden="1">
      <c r="A1501" s="66" t="s">
        <v>7102</v>
      </c>
      <c r="B1501" s="66" t="s">
        <v>7103</v>
      </c>
      <c r="C1501" s="66" t="s">
        <v>7112</v>
      </c>
      <c r="D1501" s="66">
        <v>2015</v>
      </c>
      <c r="E1501" s="66" t="s">
        <v>7128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12722.496300000001</v>
      </c>
      <c r="L1501" s="66">
        <v>1025.960515</v>
      </c>
      <c r="M1501" s="66">
        <v>966</v>
      </c>
    </row>
    <row r="1502" spans="1:13" hidden="1">
      <c r="A1502" s="66" t="s">
        <v>7102</v>
      </c>
      <c r="B1502" s="66" t="s">
        <v>7103</v>
      </c>
      <c r="C1502" s="66" t="s">
        <v>7112</v>
      </c>
      <c r="D1502" s="66">
        <v>2020</v>
      </c>
      <c r="E1502" s="66" t="s">
        <v>7128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14134.13715</v>
      </c>
      <c r="L1502" s="66">
        <v>1139.7972769999999</v>
      </c>
      <c r="M1502" s="66">
        <v>690</v>
      </c>
    </row>
    <row r="1503" spans="1:13" hidden="1">
      <c r="A1503" s="66" t="s">
        <v>7102</v>
      </c>
      <c r="B1503" s="66" t="s">
        <v>7103</v>
      </c>
      <c r="C1503" s="66" t="s">
        <v>7112</v>
      </c>
      <c r="D1503" s="66">
        <v>2025</v>
      </c>
      <c r="E1503" s="66" t="s">
        <v>7128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6">
        <v>16022.416300000001</v>
      </c>
      <c r="L1503" s="66">
        <v>1292.070841</v>
      </c>
      <c r="M1503" s="66">
        <v>828</v>
      </c>
    </row>
    <row r="1504" spans="1:13" hidden="1">
      <c r="A1504" s="66" t="s">
        <v>7102</v>
      </c>
      <c r="B1504" s="66" t="s">
        <v>7103</v>
      </c>
      <c r="C1504" s="66" t="s">
        <v>7112</v>
      </c>
      <c r="D1504" s="66">
        <v>2030</v>
      </c>
      <c r="E1504" s="66" t="s">
        <v>7128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6">
        <v>18463.663919999999</v>
      </c>
      <c r="L1504" s="66">
        <v>1488.936582</v>
      </c>
      <c r="M1504" s="66">
        <v>920</v>
      </c>
    </row>
    <row r="1505" spans="1:13" hidden="1">
      <c r="A1505" s="66" t="s">
        <v>7102</v>
      </c>
      <c r="B1505" s="66" t="s">
        <v>7103</v>
      </c>
      <c r="C1505" s="66" t="s">
        <v>7112</v>
      </c>
      <c r="D1505" s="66">
        <v>2035</v>
      </c>
      <c r="E1505" s="66" t="s">
        <v>7128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6">
        <v>21482.217779999999</v>
      </c>
      <c r="L1505" s="66">
        <v>1732.3571340000001</v>
      </c>
      <c r="M1505" s="66">
        <v>1012</v>
      </c>
    </row>
    <row r="1506" spans="1:13" hidden="1">
      <c r="A1506" s="66" t="s">
        <v>7102</v>
      </c>
      <c r="B1506" s="66" t="s">
        <v>7103</v>
      </c>
      <c r="C1506" s="66" t="s">
        <v>7112</v>
      </c>
      <c r="D1506" s="66">
        <v>2040</v>
      </c>
      <c r="E1506" s="66" t="s">
        <v>7128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25099.263350000001</v>
      </c>
      <c r="L1506" s="66">
        <v>2024.0409239999999</v>
      </c>
      <c r="M1506" s="66">
        <v>1058</v>
      </c>
    </row>
    <row r="1507" spans="1:13" hidden="1">
      <c r="A1507" s="66" t="s">
        <v>7102</v>
      </c>
      <c r="B1507" s="66" t="s">
        <v>7103</v>
      </c>
      <c r="C1507" s="66" t="s">
        <v>7112</v>
      </c>
      <c r="D1507" s="66">
        <v>2045</v>
      </c>
      <c r="E1507" s="66" t="s">
        <v>7128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6">
        <v>29366.88392</v>
      </c>
      <c r="L1507" s="66">
        <v>2368.188024</v>
      </c>
      <c r="M1507" s="66">
        <v>1150</v>
      </c>
    </row>
    <row r="1508" spans="1:13" hidden="1">
      <c r="A1508" s="66" t="s">
        <v>7102</v>
      </c>
      <c r="B1508" s="66" t="s">
        <v>7103</v>
      </c>
      <c r="C1508" s="66" t="s">
        <v>7112</v>
      </c>
      <c r="D1508" s="66">
        <v>2050</v>
      </c>
      <c r="E1508" s="66" t="s">
        <v>7128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34371.881089999901</v>
      </c>
      <c r="L1508" s="66">
        <v>2771.7982400000001</v>
      </c>
      <c r="M1508" s="66">
        <v>1288</v>
      </c>
    </row>
    <row r="1509" spans="1:13" hidden="1">
      <c r="A1509" s="66" t="s">
        <v>7102</v>
      </c>
      <c r="B1509" s="66" t="s">
        <v>7103</v>
      </c>
      <c r="C1509" s="66" t="s">
        <v>7129</v>
      </c>
      <c r="D1509" s="66">
        <v>2000</v>
      </c>
      <c r="E1509" s="66" t="s">
        <v>7128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9858.4540089999991</v>
      </c>
      <c r="L1509" s="66">
        <v>795</v>
      </c>
      <c r="M1509" s="66">
        <v>1196</v>
      </c>
    </row>
    <row r="1510" spans="1:13" hidden="1">
      <c r="A1510" s="66" t="s">
        <v>7102</v>
      </c>
      <c r="B1510" s="66" t="s">
        <v>7103</v>
      </c>
      <c r="C1510" s="66" t="s">
        <v>7129</v>
      </c>
      <c r="D1510" s="66">
        <v>2005</v>
      </c>
      <c r="E1510" s="66" t="s">
        <v>7128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10867.50367</v>
      </c>
      <c r="L1510" s="66">
        <v>876.37122529999897</v>
      </c>
      <c r="M1510" s="66">
        <v>1472</v>
      </c>
    </row>
    <row r="1511" spans="1:13" hidden="1">
      <c r="A1511" s="66" t="s">
        <v>7102</v>
      </c>
      <c r="B1511" s="66" t="s">
        <v>7103</v>
      </c>
      <c r="C1511" s="66" t="s">
        <v>7129</v>
      </c>
      <c r="D1511" s="66">
        <v>2010</v>
      </c>
      <c r="E1511" s="66" t="s">
        <v>7128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6">
        <v>11678.940699999999</v>
      </c>
      <c r="L1511" s="66">
        <v>941.80668170000001</v>
      </c>
      <c r="M1511" s="66">
        <v>1196</v>
      </c>
    </row>
    <row r="1512" spans="1:13" hidden="1">
      <c r="A1512" s="66" t="s">
        <v>7102</v>
      </c>
      <c r="B1512" s="66" t="s">
        <v>7103</v>
      </c>
      <c r="C1512" s="66" t="s">
        <v>7129</v>
      </c>
      <c r="D1512" s="66">
        <v>2015</v>
      </c>
      <c r="E1512" s="66" t="s">
        <v>7128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12722.496300000001</v>
      </c>
      <c r="L1512" s="66">
        <v>1025.960515</v>
      </c>
      <c r="M1512" s="66">
        <v>966</v>
      </c>
    </row>
    <row r="1513" spans="1:13" hidden="1">
      <c r="A1513" s="66" t="s">
        <v>7102</v>
      </c>
      <c r="B1513" s="66" t="s">
        <v>7103</v>
      </c>
      <c r="C1513" s="66" t="s">
        <v>7129</v>
      </c>
      <c r="D1513" s="66">
        <v>2020</v>
      </c>
      <c r="E1513" s="66" t="s">
        <v>7128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14134.13715</v>
      </c>
      <c r="L1513" s="66">
        <v>1139.7972769999999</v>
      </c>
      <c r="M1513" s="66">
        <v>690</v>
      </c>
    </row>
    <row r="1514" spans="1:13" hidden="1">
      <c r="A1514" s="66" t="s">
        <v>7102</v>
      </c>
      <c r="B1514" s="66" t="s">
        <v>7103</v>
      </c>
      <c r="C1514" s="66" t="s">
        <v>7129</v>
      </c>
      <c r="D1514" s="66">
        <v>2025</v>
      </c>
      <c r="E1514" s="66" t="s">
        <v>7128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6">
        <v>16022.416300000001</v>
      </c>
      <c r="L1514" s="66">
        <v>1292.070841</v>
      </c>
      <c r="M1514" s="66">
        <v>828</v>
      </c>
    </row>
    <row r="1515" spans="1:13" hidden="1">
      <c r="A1515" s="66" t="s">
        <v>7102</v>
      </c>
      <c r="B1515" s="66" t="s">
        <v>7103</v>
      </c>
      <c r="C1515" s="66" t="s">
        <v>7129</v>
      </c>
      <c r="D1515" s="66">
        <v>2030</v>
      </c>
      <c r="E1515" s="66" t="s">
        <v>7128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6">
        <v>18463.663919999999</v>
      </c>
      <c r="L1515" s="66">
        <v>1488.936582</v>
      </c>
      <c r="M1515" s="66">
        <v>920</v>
      </c>
    </row>
    <row r="1516" spans="1:13" hidden="1">
      <c r="A1516" s="66" t="s">
        <v>7102</v>
      </c>
      <c r="B1516" s="66" t="s">
        <v>7103</v>
      </c>
      <c r="C1516" s="66" t="s">
        <v>7129</v>
      </c>
      <c r="D1516" s="66">
        <v>2035</v>
      </c>
      <c r="E1516" s="66" t="s">
        <v>7128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6">
        <v>21482.217779999999</v>
      </c>
      <c r="L1516" s="66">
        <v>1732.3571340000001</v>
      </c>
      <c r="M1516" s="66">
        <v>1012</v>
      </c>
    </row>
    <row r="1517" spans="1:13" hidden="1">
      <c r="A1517" s="66" t="s">
        <v>7102</v>
      </c>
      <c r="B1517" s="66" t="s">
        <v>7103</v>
      </c>
      <c r="C1517" s="66" t="s">
        <v>7129</v>
      </c>
      <c r="D1517" s="66">
        <v>2040</v>
      </c>
      <c r="E1517" s="66" t="s">
        <v>7128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6">
        <v>25099.263350000001</v>
      </c>
      <c r="L1517" s="66">
        <v>2024.0409239999999</v>
      </c>
      <c r="M1517" s="66">
        <v>1058</v>
      </c>
    </row>
    <row r="1518" spans="1:13" hidden="1">
      <c r="A1518" s="66" t="s">
        <v>7102</v>
      </c>
      <c r="B1518" s="66" t="s">
        <v>7103</v>
      </c>
      <c r="C1518" s="66" t="s">
        <v>7129</v>
      </c>
      <c r="D1518" s="66">
        <v>2045</v>
      </c>
      <c r="E1518" s="66" t="s">
        <v>7128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6">
        <v>29366.88392</v>
      </c>
      <c r="L1518" s="66">
        <v>2368.188024</v>
      </c>
      <c r="M1518" s="66">
        <v>1150</v>
      </c>
    </row>
    <row r="1519" spans="1:13" hidden="1">
      <c r="A1519" s="66" t="s">
        <v>7102</v>
      </c>
      <c r="B1519" s="66" t="s">
        <v>7103</v>
      </c>
      <c r="C1519" s="66" t="s">
        <v>7129</v>
      </c>
      <c r="D1519" s="66">
        <v>2050</v>
      </c>
      <c r="E1519" s="66" t="s">
        <v>7128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34371.881089999901</v>
      </c>
      <c r="L1519" s="66">
        <v>2771.7982400000001</v>
      </c>
      <c r="M1519" s="66">
        <v>1288</v>
      </c>
    </row>
    <row r="1520" spans="1:13" hidden="1">
      <c r="A1520" s="66" t="s">
        <v>7102</v>
      </c>
      <c r="B1520" s="66" t="s">
        <v>7103</v>
      </c>
      <c r="C1520" s="66" t="s">
        <v>7104</v>
      </c>
      <c r="D1520" s="66">
        <v>2000</v>
      </c>
      <c r="E1520" s="66" t="s">
        <v>7125</v>
      </c>
      <c r="F1520" s="66">
        <v>2.52</v>
      </c>
      <c r="G1520" s="66">
        <v>3.1E-2</v>
      </c>
      <c r="H1520" s="66">
        <v>37</v>
      </c>
      <c r="I1520" s="66">
        <v>364</v>
      </c>
      <c r="J1520" s="66">
        <v>0</v>
      </c>
      <c r="K1520" s="66">
        <v>262.29181740000001</v>
      </c>
      <c r="L1520" s="66">
        <v>19.343612279999999</v>
      </c>
      <c r="M1520" s="66">
        <v>16.258914000000001</v>
      </c>
    </row>
    <row r="1521" spans="1:13" hidden="1">
      <c r="A1521" s="66" t="s">
        <v>7102</v>
      </c>
      <c r="B1521" s="66" t="s">
        <v>7103</v>
      </c>
      <c r="C1521" s="66" t="s">
        <v>7104</v>
      </c>
      <c r="D1521" s="66">
        <v>2005</v>
      </c>
      <c r="E1521" s="66" t="s">
        <v>7125</v>
      </c>
      <c r="F1521" s="66">
        <v>3.0880000000000001</v>
      </c>
      <c r="G1521" s="66">
        <v>4.4999999999999998E-2</v>
      </c>
      <c r="H1521" s="66">
        <v>44</v>
      </c>
      <c r="I1521" s="66">
        <v>433</v>
      </c>
      <c r="J1521" s="66">
        <v>0</v>
      </c>
      <c r="K1521" s="66">
        <v>290.84411710000001</v>
      </c>
      <c r="L1521" s="66">
        <v>21.490491250000002</v>
      </c>
      <c r="M1521" s="66">
        <v>14.01644507</v>
      </c>
    </row>
    <row r="1522" spans="1:13" hidden="1">
      <c r="A1522" s="66" t="s">
        <v>7102</v>
      </c>
      <c r="B1522" s="66" t="s">
        <v>7103</v>
      </c>
      <c r="C1522" s="66" t="s">
        <v>7104</v>
      </c>
      <c r="D1522" s="66">
        <v>2010</v>
      </c>
      <c r="E1522" s="66" t="s">
        <v>7125</v>
      </c>
      <c r="F1522" s="66">
        <v>3.9260000000000002</v>
      </c>
      <c r="G1522" s="66">
        <v>0.224262776</v>
      </c>
      <c r="H1522" s="66">
        <v>55</v>
      </c>
      <c r="I1522" s="66">
        <v>539</v>
      </c>
      <c r="J1522" s="66">
        <v>0</v>
      </c>
      <c r="K1522" s="66">
        <v>353.57897819999903</v>
      </c>
      <c r="L1522" s="66">
        <v>26.145081909999998</v>
      </c>
      <c r="M1522" s="66">
        <v>15.12647825</v>
      </c>
    </row>
    <row r="1523" spans="1:13" hidden="1">
      <c r="A1523" s="66" t="s">
        <v>7102</v>
      </c>
      <c r="B1523" s="66" t="s">
        <v>7103</v>
      </c>
      <c r="C1523" s="66" t="s">
        <v>7104</v>
      </c>
      <c r="D1523" s="66">
        <v>2015</v>
      </c>
      <c r="E1523" s="66" t="s">
        <v>7125</v>
      </c>
      <c r="F1523" s="66">
        <v>4.4909999999999997</v>
      </c>
      <c r="G1523" s="66">
        <v>0.32284573799999999</v>
      </c>
      <c r="H1523" s="66">
        <v>68</v>
      </c>
      <c r="I1523" s="66">
        <v>654</v>
      </c>
      <c r="J1523" s="66">
        <v>0</v>
      </c>
      <c r="K1523" s="66">
        <v>432.041641999999</v>
      </c>
      <c r="L1523" s="66">
        <v>31.960328369999999</v>
      </c>
      <c r="M1523" s="66">
        <v>17.591376350000001</v>
      </c>
    </row>
    <row r="1524" spans="1:13" hidden="1">
      <c r="A1524" s="66" t="s">
        <v>7102</v>
      </c>
      <c r="B1524" s="66" t="s">
        <v>7103</v>
      </c>
      <c r="C1524" s="66" t="s">
        <v>7104</v>
      </c>
      <c r="D1524" s="66">
        <v>2020</v>
      </c>
      <c r="E1524" s="66" t="s">
        <v>7125</v>
      </c>
      <c r="F1524" s="66">
        <v>4.7551764710000004</v>
      </c>
      <c r="G1524" s="66">
        <v>0.341641429</v>
      </c>
      <c r="H1524" s="66">
        <v>72</v>
      </c>
      <c r="I1524" s="66">
        <v>749</v>
      </c>
      <c r="J1524" s="66">
        <v>0</v>
      </c>
      <c r="K1524" s="66">
        <v>454.9271253</v>
      </c>
      <c r="L1524" s="66">
        <v>33.663810069999997</v>
      </c>
      <c r="M1524" s="66">
        <v>18.337943450000001</v>
      </c>
    </row>
    <row r="1525" spans="1:13" hidden="1">
      <c r="A1525" s="66" t="s">
        <v>7102</v>
      </c>
      <c r="B1525" s="66" t="s">
        <v>7103</v>
      </c>
      <c r="C1525" s="66" t="s">
        <v>7104</v>
      </c>
      <c r="D1525" s="66">
        <v>2025</v>
      </c>
      <c r="E1525" s="66" t="s">
        <v>7125</v>
      </c>
      <c r="F1525" s="66">
        <v>5.9439705879999902</v>
      </c>
      <c r="G1525" s="66">
        <v>0.54321251000000004</v>
      </c>
      <c r="H1525" s="66">
        <v>90</v>
      </c>
      <c r="I1525" s="66">
        <v>928</v>
      </c>
      <c r="J1525" s="66">
        <v>0</v>
      </c>
      <c r="K1525" s="66">
        <v>567.44496439999898</v>
      </c>
      <c r="L1525" s="66">
        <v>41.994984109999997</v>
      </c>
      <c r="M1525" s="66">
        <v>20.628125059999999</v>
      </c>
    </row>
    <row r="1526" spans="1:13" hidden="1">
      <c r="A1526" s="66" t="s">
        <v>7102</v>
      </c>
      <c r="B1526" s="66" t="s">
        <v>7103</v>
      </c>
      <c r="C1526" s="66" t="s">
        <v>7104</v>
      </c>
      <c r="D1526" s="66">
        <v>2030</v>
      </c>
      <c r="E1526" s="66" t="s">
        <v>7125</v>
      </c>
      <c r="F1526" s="66">
        <v>7.7932058819999996</v>
      </c>
      <c r="G1526" s="66">
        <v>0.64041445399999997</v>
      </c>
      <c r="H1526" s="66">
        <v>118</v>
      </c>
      <c r="I1526" s="66">
        <v>1198</v>
      </c>
      <c r="J1526" s="66">
        <v>0</v>
      </c>
      <c r="K1526" s="66">
        <v>743.37147259999995</v>
      </c>
      <c r="L1526" s="66">
        <v>55.017349279999998</v>
      </c>
      <c r="M1526" s="66">
        <v>18.026029550000001</v>
      </c>
    </row>
    <row r="1527" spans="1:13" hidden="1">
      <c r="A1527" s="66" t="s">
        <v>7102</v>
      </c>
      <c r="B1527" s="66" t="s">
        <v>7103</v>
      </c>
      <c r="C1527" s="66" t="s">
        <v>7104</v>
      </c>
      <c r="D1527" s="66">
        <v>2035</v>
      </c>
      <c r="E1527" s="66" t="s">
        <v>7125</v>
      </c>
      <c r="F1527" s="66">
        <v>9.6424411760000002</v>
      </c>
      <c r="G1527" s="66">
        <v>0.75512830399999997</v>
      </c>
      <c r="H1527" s="66">
        <v>146</v>
      </c>
      <c r="I1527" s="66">
        <v>1465</v>
      </c>
      <c r="J1527" s="66">
        <v>0</v>
      </c>
      <c r="K1527" s="66">
        <v>919.47348409999995</v>
      </c>
      <c r="L1527" s="66">
        <v>68.051971710000004</v>
      </c>
      <c r="M1527" s="66">
        <v>17.853178660000001</v>
      </c>
    </row>
    <row r="1528" spans="1:13" hidden="1">
      <c r="A1528" s="66" t="s">
        <v>7102</v>
      </c>
      <c r="B1528" s="66" t="s">
        <v>7103</v>
      </c>
      <c r="C1528" s="66" t="s">
        <v>7104</v>
      </c>
      <c r="D1528" s="66">
        <v>2040</v>
      </c>
      <c r="E1528" s="66" t="s">
        <v>7125</v>
      </c>
      <c r="F1528" s="66">
        <v>11.095411759999999</v>
      </c>
      <c r="G1528" s="66">
        <v>0.82154110299999905</v>
      </c>
      <c r="H1528" s="66">
        <v>168</v>
      </c>
      <c r="I1528" s="66">
        <v>1669</v>
      </c>
      <c r="J1528" s="66">
        <v>0</v>
      </c>
      <c r="K1528" s="66">
        <v>1057.89537899999</v>
      </c>
      <c r="L1528" s="66">
        <v>78.297374270000006</v>
      </c>
      <c r="M1528" s="66">
        <v>18.727248620000001</v>
      </c>
    </row>
    <row r="1529" spans="1:13" hidden="1">
      <c r="A1529" s="66" t="s">
        <v>7102</v>
      </c>
      <c r="B1529" s="66" t="s">
        <v>7103</v>
      </c>
      <c r="C1529" s="66" t="s">
        <v>7104</v>
      </c>
      <c r="D1529" s="66">
        <v>2045</v>
      </c>
      <c r="E1529" s="66" t="s">
        <v>7125</v>
      </c>
      <c r="F1529" s="66">
        <v>12.41629412</v>
      </c>
      <c r="G1529" s="66">
        <v>0.859060033</v>
      </c>
      <c r="H1529" s="66">
        <v>188</v>
      </c>
      <c r="I1529" s="66">
        <v>1842</v>
      </c>
      <c r="J1529" s="66">
        <v>0</v>
      </c>
      <c r="K1529" s="66">
        <v>1183.7797989999999</v>
      </c>
      <c r="L1529" s="66">
        <v>87.614613000000006</v>
      </c>
      <c r="M1529" s="66">
        <v>20.307099050000001</v>
      </c>
    </row>
    <row r="1530" spans="1:13" hidden="1">
      <c r="A1530" s="66" t="s">
        <v>7102</v>
      </c>
      <c r="B1530" s="66" t="s">
        <v>7103</v>
      </c>
      <c r="C1530" s="66" t="s">
        <v>7104</v>
      </c>
      <c r="D1530" s="66">
        <v>2050</v>
      </c>
      <c r="E1530" s="66" t="s">
        <v>7125</v>
      </c>
      <c r="F1530" s="66">
        <v>13.605088240000001</v>
      </c>
      <c r="G1530" s="66">
        <v>0.912534709</v>
      </c>
      <c r="H1530" s="66">
        <v>206</v>
      </c>
      <c r="I1530" s="66">
        <v>1999</v>
      </c>
      <c r="J1530" s="66">
        <v>0</v>
      </c>
      <c r="K1530" s="66">
        <v>1297.097027</v>
      </c>
      <c r="L1530" s="66">
        <v>96.001612219999998</v>
      </c>
      <c r="M1530" s="66">
        <v>22.045576449999999</v>
      </c>
    </row>
    <row r="1531" spans="1:13" hidden="1">
      <c r="A1531" s="66" t="s">
        <v>7102</v>
      </c>
      <c r="B1531" s="66" t="s">
        <v>7103</v>
      </c>
      <c r="C1531" s="66" t="s">
        <v>7106</v>
      </c>
      <c r="D1531" s="66">
        <v>2000</v>
      </c>
      <c r="E1531" s="66" t="s">
        <v>7125</v>
      </c>
      <c r="F1531" s="66">
        <v>2.72399999999999</v>
      </c>
      <c r="G1531" s="66">
        <v>0.14499999999999999</v>
      </c>
      <c r="H1531" s="66">
        <v>53</v>
      </c>
      <c r="I1531" s="66">
        <v>504</v>
      </c>
      <c r="J1531" s="66">
        <v>0</v>
      </c>
      <c r="K1531" s="66">
        <v>342.386717199999</v>
      </c>
      <c r="L1531" s="66">
        <v>25.27144397</v>
      </c>
      <c r="M1531" s="66">
        <v>24.200960460000001</v>
      </c>
    </row>
    <row r="1532" spans="1:13" hidden="1">
      <c r="A1532" s="66" t="s">
        <v>7102</v>
      </c>
      <c r="B1532" s="66" t="s">
        <v>7103</v>
      </c>
      <c r="C1532" s="66" t="s">
        <v>7106</v>
      </c>
      <c r="D1532" s="66">
        <v>2005</v>
      </c>
      <c r="E1532" s="66" t="s">
        <v>7125</v>
      </c>
      <c r="F1532" s="66">
        <v>3.3109999999999999</v>
      </c>
      <c r="G1532" s="66">
        <v>0.2165</v>
      </c>
      <c r="H1532" s="66">
        <v>65</v>
      </c>
      <c r="I1532" s="66">
        <v>604</v>
      </c>
      <c r="J1532" s="66">
        <v>0</v>
      </c>
      <c r="K1532" s="66">
        <v>399.08180140000002</v>
      </c>
      <c r="L1532" s="66">
        <v>29.42191278</v>
      </c>
      <c r="M1532" s="66">
        <v>18.859876870000001</v>
      </c>
    </row>
    <row r="1533" spans="1:13" hidden="1">
      <c r="A1533" s="66" t="s">
        <v>7102</v>
      </c>
      <c r="B1533" s="66" t="s">
        <v>7103</v>
      </c>
      <c r="C1533" s="66" t="s">
        <v>7106</v>
      </c>
      <c r="D1533" s="66">
        <v>2010</v>
      </c>
      <c r="E1533" s="66" t="s">
        <v>7125</v>
      </c>
      <c r="F1533" s="66">
        <v>3.95399999999999</v>
      </c>
      <c r="G1533" s="66">
        <v>0.341851391</v>
      </c>
      <c r="H1533" s="66">
        <v>79</v>
      </c>
      <c r="I1533" s="66">
        <v>720</v>
      </c>
      <c r="J1533" s="66">
        <v>0</v>
      </c>
      <c r="K1533" s="66">
        <v>473.413419199999</v>
      </c>
      <c r="L1533" s="66">
        <v>34.783260349999999</v>
      </c>
      <c r="M1533" s="66">
        <v>19.1646757</v>
      </c>
    </row>
    <row r="1534" spans="1:13" hidden="1">
      <c r="A1534" s="66" t="s">
        <v>7102</v>
      </c>
      <c r="B1534" s="66" t="s">
        <v>7103</v>
      </c>
      <c r="C1534" s="66" t="s">
        <v>7106</v>
      </c>
      <c r="D1534" s="66">
        <v>2015</v>
      </c>
      <c r="E1534" s="66" t="s">
        <v>7125</v>
      </c>
      <c r="F1534" s="66">
        <v>4.8239999999999998</v>
      </c>
      <c r="G1534" s="66">
        <v>0.39967366700000001</v>
      </c>
      <c r="H1534" s="66">
        <v>106</v>
      </c>
      <c r="I1534" s="66">
        <v>942</v>
      </c>
      <c r="J1534" s="66">
        <v>0</v>
      </c>
      <c r="K1534" s="66">
        <v>627.76300979999996</v>
      </c>
      <c r="L1534" s="66">
        <v>46.128023919999997</v>
      </c>
      <c r="M1534" s="66">
        <v>16.028031599999998</v>
      </c>
    </row>
    <row r="1535" spans="1:13" hidden="1">
      <c r="A1535" s="66" t="s">
        <v>7102</v>
      </c>
      <c r="B1535" s="66" t="s">
        <v>7103</v>
      </c>
      <c r="C1535" s="66" t="s">
        <v>7106</v>
      </c>
      <c r="D1535" s="66">
        <v>2020</v>
      </c>
      <c r="E1535" s="66" t="s">
        <v>7125</v>
      </c>
      <c r="F1535" s="66">
        <v>5.4156226419999998</v>
      </c>
      <c r="G1535" s="66">
        <v>0.43142439399999999</v>
      </c>
      <c r="H1535" s="66">
        <v>119</v>
      </c>
      <c r="I1535" s="66">
        <v>1120</v>
      </c>
      <c r="J1535" s="66">
        <v>0</v>
      </c>
      <c r="K1535" s="66">
        <v>701.16389379999896</v>
      </c>
      <c r="L1535" s="66">
        <v>51.527590600000003</v>
      </c>
      <c r="M1535" s="66">
        <v>13.52421582</v>
      </c>
    </row>
    <row r="1536" spans="1:13" hidden="1">
      <c r="A1536" s="66" t="s">
        <v>7102</v>
      </c>
      <c r="B1536" s="66" t="s">
        <v>7103</v>
      </c>
      <c r="C1536" s="66" t="s">
        <v>7106</v>
      </c>
      <c r="D1536" s="66">
        <v>2025</v>
      </c>
      <c r="E1536" s="66" t="s">
        <v>7125</v>
      </c>
      <c r="F1536" s="66">
        <v>6.4623396229999903</v>
      </c>
      <c r="G1536" s="66">
        <v>0.53988269499999997</v>
      </c>
      <c r="H1536" s="66">
        <v>142</v>
      </c>
      <c r="I1536" s="66">
        <v>1292</v>
      </c>
      <c r="J1536" s="66">
        <v>0</v>
      </c>
      <c r="K1536" s="66">
        <v>835.03966379999997</v>
      </c>
      <c r="L1536" s="66">
        <v>61.388914419999999</v>
      </c>
      <c r="M1536" s="66">
        <v>12.48524638</v>
      </c>
    </row>
    <row r="1537" spans="1:13" hidden="1">
      <c r="A1537" s="66" t="s">
        <v>7102</v>
      </c>
      <c r="B1537" s="66" t="s">
        <v>7103</v>
      </c>
      <c r="C1537" s="66" t="s">
        <v>7106</v>
      </c>
      <c r="D1537" s="66">
        <v>2030</v>
      </c>
      <c r="E1537" s="66" t="s">
        <v>7125</v>
      </c>
      <c r="F1537" s="66">
        <v>7.9641509429999999</v>
      </c>
      <c r="G1537" s="66">
        <v>0.62197221999999996</v>
      </c>
      <c r="H1537" s="66">
        <v>175</v>
      </c>
      <c r="I1537" s="66">
        <v>1545</v>
      </c>
      <c r="J1537" s="66">
        <v>0</v>
      </c>
      <c r="K1537" s="66">
        <v>1028.3185939999901</v>
      </c>
      <c r="L1537" s="66">
        <v>75.608924950000002</v>
      </c>
      <c r="M1537" s="66">
        <v>8.4600863729999993</v>
      </c>
    </row>
    <row r="1538" spans="1:13" hidden="1">
      <c r="A1538" s="66" t="s">
        <v>7102</v>
      </c>
      <c r="B1538" s="66" t="s">
        <v>7103</v>
      </c>
      <c r="C1538" s="66" t="s">
        <v>7106</v>
      </c>
      <c r="D1538" s="66">
        <v>2035</v>
      </c>
      <c r="E1538" s="66" t="s">
        <v>7125</v>
      </c>
      <c r="F1538" s="66">
        <v>9.3749433960000008</v>
      </c>
      <c r="G1538" s="66">
        <v>0.69254930000000003</v>
      </c>
      <c r="H1538" s="66">
        <v>206</v>
      </c>
      <c r="I1538" s="66">
        <v>1767</v>
      </c>
      <c r="J1538" s="66">
        <v>0</v>
      </c>
      <c r="K1538" s="66">
        <v>1210.1247449999901</v>
      </c>
      <c r="L1538" s="66">
        <v>88.981468570000004</v>
      </c>
      <c r="M1538" s="66">
        <v>6.7907206760000003</v>
      </c>
    </row>
    <row r="1539" spans="1:13" hidden="1">
      <c r="A1539" s="66" t="s">
        <v>7102</v>
      </c>
      <c r="B1539" s="66" t="s">
        <v>7103</v>
      </c>
      <c r="C1539" s="66" t="s">
        <v>7106</v>
      </c>
      <c r="D1539" s="66">
        <v>2040</v>
      </c>
      <c r="E1539" s="66" t="s">
        <v>7125</v>
      </c>
      <c r="F1539" s="66">
        <v>10.60369811</v>
      </c>
      <c r="G1539" s="66">
        <v>0.74975371499999999</v>
      </c>
      <c r="H1539" s="66">
        <v>233</v>
      </c>
      <c r="I1539" s="66">
        <v>1943</v>
      </c>
      <c r="J1539" s="66">
        <v>0</v>
      </c>
      <c r="K1539" s="66">
        <v>1368.5796439999999</v>
      </c>
      <c r="L1539" s="66">
        <v>100.6349319</v>
      </c>
      <c r="M1539" s="66">
        <v>6.4313152210000002</v>
      </c>
    </row>
    <row r="1540" spans="1:13" hidden="1">
      <c r="A1540" s="66" t="s">
        <v>7102</v>
      </c>
      <c r="B1540" s="66" t="s">
        <v>7103</v>
      </c>
      <c r="C1540" s="66" t="s">
        <v>7106</v>
      </c>
      <c r="D1540" s="66">
        <v>2045</v>
      </c>
      <c r="E1540" s="66" t="s">
        <v>7125</v>
      </c>
      <c r="F1540" s="66">
        <v>11.695924529999999</v>
      </c>
      <c r="G1540" s="66">
        <v>0.77961883300000001</v>
      </c>
      <c r="H1540" s="66">
        <v>257</v>
      </c>
      <c r="I1540" s="66">
        <v>2081</v>
      </c>
      <c r="J1540" s="66">
        <v>0</v>
      </c>
      <c r="K1540" s="66">
        <v>1509.4839999999999</v>
      </c>
      <c r="L1540" s="66">
        <v>110.99687590000001</v>
      </c>
      <c r="M1540" s="66">
        <v>6.6589429600000001</v>
      </c>
    </row>
    <row r="1541" spans="1:13" hidden="1">
      <c r="A1541" s="66" t="s">
        <v>7102</v>
      </c>
      <c r="B1541" s="66" t="s">
        <v>7103</v>
      </c>
      <c r="C1541" s="66" t="s">
        <v>7106</v>
      </c>
      <c r="D1541" s="66">
        <v>2050</v>
      </c>
      <c r="E1541" s="66" t="s">
        <v>7125</v>
      </c>
      <c r="F1541" s="66">
        <v>12.56060377</v>
      </c>
      <c r="G1541" s="66">
        <v>0.80294556299999997</v>
      </c>
      <c r="H1541" s="66">
        <v>276</v>
      </c>
      <c r="I1541" s="66">
        <v>2178</v>
      </c>
      <c r="J1541" s="66">
        <v>0</v>
      </c>
      <c r="K1541" s="66">
        <v>1621.053144</v>
      </c>
      <c r="L1541" s="66">
        <v>119.2012649</v>
      </c>
      <c r="M1541" s="66">
        <v>7.014538065</v>
      </c>
    </row>
    <row r="1542" spans="1:13" hidden="1">
      <c r="A1542" s="66" t="s">
        <v>7102</v>
      </c>
      <c r="B1542" s="66" t="s">
        <v>7103</v>
      </c>
      <c r="C1542" s="66" t="s">
        <v>7107</v>
      </c>
      <c r="D1542" s="66">
        <v>2000</v>
      </c>
      <c r="E1542" s="66" t="s">
        <v>7125</v>
      </c>
      <c r="F1542" s="66">
        <v>0.25600000000000001</v>
      </c>
      <c r="G1542" s="66">
        <v>1.2999999999999999E-2</v>
      </c>
      <c r="H1542" s="66">
        <v>10</v>
      </c>
      <c r="I1542" s="66">
        <v>73</v>
      </c>
      <c r="J1542" s="66">
        <v>0</v>
      </c>
      <c r="K1542" s="66">
        <v>101.9792448</v>
      </c>
      <c r="L1542" s="66">
        <v>7.5499571639999896</v>
      </c>
      <c r="M1542" s="66">
        <v>2.97074696</v>
      </c>
    </row>
    <row r="1543" spans="1:13" hidden="1">
      <c r="A1543" s="66" t="s">
        <v>7102</v>
      </c>
      <c r="B1543" s="66" t="s">
        <v>7103</v>
      </c>
      <c r="C1543" s="66" t="s">
        <v>7107</v>
      </c>
      <c r="D1543" s="66">
        <v>2005</v>
      </c>
      <c r="E1543" s="66" t="s">
        <v>7125</v>
      </c>
      <c r="F1543" s="66">
        <v>0.216</v>
      </c>
      <c r="G1543" s="66">
        <v>1.2999999999999999E-2</v>
      </c>
      <c r="H1543" s="66">
        <v>10</v>
      </c>
      <c r="I1543" s="66">
        <v>67</v>
      </c>
      <c r="J1543" s="66">
        <v>0</v>
      </c>
      <c r="K1543" s="66">
        <v>101.7870865</v>
      </c>
      <c r="L1543" s="66">
        <v>7.5371180290000002</v>
      </c>
      <c r="M1543" s="66">
        <v>2.376485341</v>
      </c>
    </row>
    <row r="1544" spans="1:13" hidden="1">
      <c r="A1544" s="66" t="s">
        <v>7102</v>
      </c>
      <c r="B1544" s="66" t="s">
        <v>7103</v>
      </c>
      <c r="C1544" s="66" t="s">
        <v>7107</v>
      </c>
      <c r="D1544" s="66">
        <v>2010</v>
      </c>
      <c r="E1544" s="66" t="s">
        <v>7125</v>
      </c>
      <c r="F1544" s="66">
        <v>0.22399999999999901</v>
      </c>
      <c r="G1544" s="66">
        <v>1.6403847999999999E-2</v>
      </c>
      <c r="H1544" s="66">
        <v>10</v>
      </c>
      <c r="I1544" s="66">
        <v>68</v>
      </c>
      <c r="J1544" s="66">
        <v>0</v>
      </c>
      <c r="K1544" s="66">
        <v>101.6870839</v>
      </c>
      <c r="L1544" s="66">
        <v>7.6113390010000002</v>
      </c>
      <c r="M1544" s="66">
        <v>0.925204578</v>
      </c>
    </row>
    <row r="1545" spans="1:13" hidden="1">
      <c r="A1545" s="66" t="s">
        <v>7102</v>
      </c>
      <c r="B1545" s="66" t="s">
        <v>7103</v>
      </c>
      <c r="C1545" s="66" t="s">
        <v>7107</v>
      </c>
      <c r="D1545" s="66">
        <v>2015</v>
      </c>
      <c r="E1545" s="66" t="s">
        <v>7125</v>
      </c>
      <c r="F1545" s="66">
        <v>0.247</v>
      </c>
      <c r="G1545" s="66">
        <v>1.5336310000000001E-2</v>
      </c>
      <c r="H1545" s="66">
        <v>11</v>
      </c>
      <c r="I1545" s="66">
        <v>74</v>
      </c>
      <c r="J1545" s="66">
        <v>0</v>
      </c>
      <c r="K1545" s="66">
        <v>111.813469</v>
      </c>
      <c r="L1545" s="66">
        <v>8.2862822099999995</v>
      </c>
      <c r="M1545" s="66">
        <v>0.51966970499999998</v>
      </c>
    </row>
    <row r="1546" spans="1:13" hidden="1">
      <c r="A1546" s="66" t="s">
        <v>7102</v>
      </c>
      <c r="B1546" s="66" t="s">
        <v>7103</v>
      </c>
      <c r="C1546" s="66" t="s">
        <v>7107</v>
      </c>
      <c r="D1546" s="66">
        <v>2020</v>
      </c>
      <c r="E1546" s="66" t="s">
        <v>7125</v>
      </c>
      <c r="F1546" s="66">
        <v>0.224545455</v>
      </c>
      <c r="G1546" s="66">
        <v>1.2633877E-2</v>
      </c>
      <c r="H1546" s="66">
        <v>10</v>
      </c>
      <c r="I1546" s="66">
        <v>70</v>
      </c>
      <c r="J1546" s="66">
        <v>0</v>
      </c>
      <c r="K1546" s="66">
        <v>101.6338052</v>
      </c>
      <c r="L1546" s="66">
        <v>7.5320940209999998</v>
      </c>
      <c r="M1546" s="66">
        <v>0.29832558799999997</v>
      </c>
    </row>
    <row r="1547" spans="1:13" hidden="1">
      <c r="A1547" s="66" t="s">
        <v>7102</v>
      </c>
      <c r="B1547" s="66" t="s">
        <v>7103</v>
      </c>
      <c r="C1547" s="66" t="s">
        <v>7107</v>
      </c>
      <c r="D1547" s="66">
        <v>2025</v>
      </c>
      <c r="E1547" s="66" t="s">
        <v>7125</v>
      </c>
      <c r="F1547" s="66">
        <v>0.224545455</v>
      </c>
      <c r="G1547" s="66">
        <v>1.4832112999999999E-2</v>
      </c>
      <c r="H1547" s="66">
        <v>10</v>
      </c>
      <c r="I1547" s="66">
        <v>69</v>
      </c>
      <c r="J1547" s="66">
        <v>0</v>
      </c>
      <c r="K1547" s="66">
        <v>101.628109999999</v>
      </c>
      <c r="L1547" s="66">
        <v>7.5317516659999999</v>
      </c>
      <c r="M1547" s="66">
        <v>0.23818371599999999</v>
      </c>
    </row>
    <row r="1548" spans="1:13" hidden="1">
      <c r="A1548" s="66" t="s">
        <v>7102</v>
      </c>
      <c r="B1548" s="66" t="s">
        <v>7103</v>
      </c>
      <c r="C1548" s="66" t="s">
        <v>7107</v>
      </c>
      <c r="D1548" s="66">
        <v>2030</v>
      </c>
      <c r="E1548" s="66" t="s">
        <v>7125</v>
      </c>
      <c r="F1548" s="66">
        <v>0.26945454499999999</v>
      </c>
      <c r="G1548" s="66">
        <v>1.7888075999999999E-2</v>
      </c>
      <c r="H1548" s="66">
        <v>12</v>
      </c>
      <c r="I1548" s="66">
        <v>79</v>
      </c>
      <c r="J1548" s="66">
        <v>0</v>
      </c>
      <c r="K1548" s="66">
        <v>121.95110270000001</v>
      </c>
      <c r="L1548" s="66">
        <v>9.0379439369999997</v>
      </c>
      <c r="M1548" s="66">
        <v>0.26290226899999902</v>
      </c>
    </row>
    <row r="1549" spans="1:13" hidden="1">
      <c r="A1549" s="66" t="s">
        <v>7102</v>
      </c>
      <c r="B1549" s="66" t="s">
        <v>7103</v>
      </c>
      <c r="C1549" s="66" t="s">
        <v>7107</v>
      </c>
      <c r="D1549" s="66">
        <v>2035</v>
      </c>
      <c r="E1549" s="66" t="s">
        <v>7125</v>
      </c>
      <c r="F1549" s="66">
        <v>0.29190909100000001</v>
      </c>
      <c r="G1549" s="66">
        <v>1.7814748999999901E-2</v>
      </c>
      <c r="H1549" s="66">
        <v>13</v>
      </c>
      <c r="I1549" s="66">
        <v>88</v>
      </c>
      <c r="J1549" s="66">
        <v>0</v>
      </c>
      <c r="K1549" s="66">
        <v>132.11259860000001</v>
      </c>
      <c r="L1549" s="66">
        <v>9.7910400509999995</v>
      </c>
      <c r="M1549" s="66">
        <v>0.27744332799999999</v>
      </c>
    </row>
    <row r="1550" spans="1:13" hidden="1">
      <c r="A1550" s="66" t="s">
        <v>7102</v>
      </c>
      <c r="B1550" s="66" t="s">
        <v>7103</v>
      </c>
      <c r="C1550" s="66" t="s">
        <v>7107</v>
      </c>
      <c r="D1550" s="66">
        <v>2040</v>
      </c>
      <c r="E1550" s="66" t="s">
        <v>7125</v>
      </c>
      <c r="F1550" s="66">
        <v>0.314363636</v>
      </c>
      <c r="G1550" s="66">
        <v>2.1187109999999999E-2</v>
      </c>
      <c r="H1550" s="66">
        <v>14</v>
      </c>
      <c r="I1550" s="66">
        <v>94</v>
      </c>
      <c r="J1550" s="66">
        <v>0</v>
      </c>
      <c r="K1550" s="66">
        <v>142.27465219999999</v>
      </c>
      <c r="L1550" s="66">
        <v>10.54416968</v>
      </c>
      <c r="M1550" s="66">
        <v>0.29656685500000002</v>
      </c>
    </row>
    <row r="1551" spans="1:13" hidden="1">
      <c r="A1551" s="66" t="s">
        <v>7102</v>
      </c>
      <c r="B1551" s="66" t="s">
        <v>7103</v>
      </c>
      <c r="C1551" s="66" t="s">
        <v>7107</v>
      </c>
      <c r="D1551" s="66">
        <v>2045</v>
      </c>
      <c r="E1551" s="66" t="s">
        <v>7125</v>
      </c>
      <c r="F1551" s="66">
        <v>0.33681818200000002</v>
      </c>
      <c r="G1551" s="66">
        <v>2.0820538E-2</v>
      </c>
      <c r="H1551" s="66">
        <v>15</v>
      </c>
      <c r="I1551" s="66">
        <v>97</v>
      </c>
      <c r="J1551" s="66">
        <v>0</v>
      </c>
      <c r="K1551" s="66">
        <v>152.43694009999999</v>
      </c>
      <c r="L1551" s="66">
        <v>11.297313409999999</v>
      </c>
      <c r="M1551" s="66">
        <v>0.31708724199999999</v>
      </c>
    </row>
    <row r="1552" spans="1:13" hidden="1">
      <c r="A1552" s="66" t="s">
        <v>7102</v>
      </c>
      <c r="B1552" s="66" t="s">
        <v>7103</v>
      </c>
      <c r="C1552" s="66" t="s">
        <v>7107</v>
      </c>
      <c r="D1552" s="66">
        <v>2050</v>
      </c>
      <c r="E1552" s="66" t="s">
        <v>7125</v>
      </c>
      <c r="F1552" s="66">
        <v>0.35927272700000001</v>
      </c>
      <c r="G1552" s="66">
        <v>2.2580014999999998E-2</v>
      </c>
      <c r="H1552" s="66">
        <v>16</v>
      </c>
      <c r="I1552" s="66">
        <v>101</v>
      </c>
      <c r="J1552" s="66">
        <v>0</v>
      </c>
      <c r="K1552" s="66">
        <v>162.59932599999999</v>
      </c>
      <c r="L1552" s="66">
        <v>12.05046302</v>
      </c>
      <c r="M1552" s="66">
        <v>0.33800131999999999</v>
      </c>
    </row>
    <row r="1553" spans="1:13" hidden="1">
      <c r="A1553" s="66" t="s">
        <v>7102</v>
      </c>
      <c r="B1553" s="66" t="s">
        <v>7103</v>
      </c>
      <c r="C1553" s="66" t="s">
        <v>7108</v>
      </c>
      <c r="D1553" s="66">
        <v>2000</v>
      </c>
      <c r="E1553" s="66" t="s">
        <v>7125</v>
      </c>
      <c r="F1553" s="66">
        <v>0.30981843999999997</v>
      </c>
      <c r="G1553" s="66">
        <v>1.0720252E-2</v>
      </c>
      <c r="H1553" s="66">
        <v>26.72288498</v>
      </c>
      <c r="I1553" s="66">
        <v>84.315460000000002</v>
      </c>
      <c r="J1553" s="66">
        <v>0</v>
      </c>
      <c r="K1553" s="66">
        <v>190.07763919999999</v>
      </c>
      <c r="L1553" s="66">
        <v>13.989612409999999</v>
      </c>
      <c r="M1553" s="66">
        <v>10.530620519999999</v>
      </c>
    </row>
    <row r="1554" spans="1:13" hidden="1">
      <c r="A1554" s="66" t="s">
        <v>7102</v>
      </c>
      <c r="B1554" s="66" t="s">
        <v>7103</v>
      </c>
      <c r="C1554" s="66" t="s">
        <v>7108</v>
      </c>
      <c r="D1554" s="66">
        <v>2005</v>
      </c>
      <c r="E1554" s="66" t="s">
        <v>7125</v>
      </c>
      <c r="F1554" s="66">
        <v>0.25022165600000001</v>
      </c>
      <c r="G1554" s="66">
        <v>1.2379126000000001E-2</v>
      </c>
      <c r="H1554" s="66">
        <v>22.12461905</v>
      </c>
      <c r="I1554" s="66">
        <v>69.807112290000006</v>
      </c>
      <c r="J1554" s="66">
        <v>0</v>
      </c>
      <c r="K1554" s="66">
        <v>151.6698725</v>
      </c>
      <c r="L1554" s="66">
        <v>11.18553988</v>
      </c>
      <c r="M1554" s="66">
        <v>7.5660334569999996</v>
      </c>
    </row>
    <row r="1555" spans="1:13" hidden="1">
      <c r="A1555" s="66" t="s">
        <v>7102</v>
      </c>
      <c r="B1555" s="66" t="s">
        <v>7103</v>
      </c>
      <c r="C1555" s="66" t="s">
        <v>7108</v>
      </c>
      <c r="D1555" s="66">
        <v>2010</v>
      </c>
      <c r="E1555" s="66" t="s">
        <v>7125</v>
      </c>
      <c r="F1555" s="66">
        <v>0.23403957</v>
      </c>
      <c r="G1555" s="66">
        <v>9.5639200000000001E-3</v>
      </c>
      <c r="H1555" s="66">
        <v>20.682640200000002</v>
      </c>
      <c r="I1555" s="66">
        <v>65.257412290000005</v>
      </c>
      <c r="J1555" s="66">
        <v>0</v>
      </c>
      <c r="K1555" s="66">
        <v>138.51282769999901</v>
      </c>
      <c r="L1555" s="66">
        <v>9.7171268669999993</v>
      </c>
      <c r="M1555" s="66">
        <v>3.8502559619999999</v>
      </c>
    </row>
    <row r="1556" spans="1:13" hidden="1">
      <c r="A1556" s="66" t="s">
        <v>7102</v>
      </c>
      <c r="B1556" s="66" t="s">
        <v>7103</v>
      </c>
      <c r="C1556" s="66" t="s">
        <v>7108</v>
      </c>
      <c r="D1556" s="66">
        <v>2015</v>
      </c>
      <c r="E1556" s="66" t="s">
        <v>7125</v>
      </c>
      <c r="F1556" s="66">
        <v>0.23910978999999999</v>
      </c>
      <c r="G1556" s="66">
        <v>1.2166389E-2</v>
      </c>
      <c r="H1556" s="66">
        <v>18.444405280000002</v>
      </c>
      <c r="I1556" s="66">
        <v>58.195382600000002</v>
      </c>
      <c r="J1556" s="66">
        <v>0</v>
      </c>
      <c r="K1556" s="66">
        <v>121.73040049999901</v>
      </c>
      <c r="L1556" s="66">
        <v>8.3696634379999999</v>
      </c>
      <c r="M1556" s="66">
        <v>1.799989466</v>
      </c>
    </row>
    <row r="1557" spans="1:13" hidden="1">
      <c r="A1557" s="66" t="s">
        <v>7102</v>
      </c>
      <c r="B1557" s="66" t="s">
        <v>7103</v>
      </c>
      <c r="C1557" s="66" t="s">
        <v>7108</v>
      </c>
      <c r="D1557" s="66">
        <v>2020</v>
      </c>
      <c r="E1557" s="66" t="s">
        <v>7125</v>
      </c>
      <c r="F1557" s="66">
        <v>0.26458980900000001</v>
      </c>
      <c r="G1557" s="66">
        <v>1.4909438000000001E-2</v>
      </c>
      <c r="H1557" s="66">
        <v>20.40987805</v>
      </c>
      <c r="I1557" s="66">
        <v>64.396799139999999</v>
      </c>
      <c r="J1557" s="66">
        <v>0</v>
      </c>
      <c r="K1557" s="66">
        <v>133.4826822</v>
      </c>
      <c r="L1557" s="66">
        <v>9.1838671269999992</v>
      </c>
      <c r="M1557" s="66">
        <v>1.566878674</v>
      </c>
    </row>
    <row r="1558" spans="1:13" hidden="1">
      <c r="A1558" s="66" t="s">
        <v>7102</v>
      </c>
      <c r="B1558" s="66" t="s">
        <v>7103</v>
      </c>
      <c r="C1558" s="66" t="s">
        <v>7108</v>
      </c>
      <c r="D1558" s="66">
        <v>2025</v>
      </c>
      <c r="E1558" s="66" t="s">
        <v>7125</v>
      </c>
      <c r="F1558" s="66">
        <v>0.30156618299999999</v>
      </c>
      <c r="G1558" s="66">
        <v>1.58809639999999E-2</v>
      </c>
      <c r="H1558" s="66">
        <v>23.262154519999999</v>
      </c>
      <c r="I1558" s="66">
        <v>73.396239249999994</v>
      </c>
      <c r="J1558" s="66">
        <v>0</v>
      </c>
      <c r="K1558" s="66">
        <v>151.2821433</v>
      </c>
      <c r="L1558" s="66">
        <v>10.41280433</v>
      </c>
      <c r="M1558" s="66">
        <v>1.41630433</v>
      </c>
    </row>
    <row r="1559" spans="1:13" hidden="1">
      <c r="A1559" s="66" t="s">
        <v>7102</v>
      </c>
      <c r="B1559" s="66" t="s">
        <v>7103</v>
      </c>
      <c r="C1559" s="66" t="s">
        <v>7108</v>
      </c>
      <c r="D1559" s="66">
        <v>2030</v>
      </c>
      <c r="E1559" s="66" t="s">
        <v>7125</v>
      </c>
      <c r="F1559" s="66">
        <v>0.31362883000000003</v>
      </c>
      <c r="G1559" s="66">
        <v>1.4415852E-2</v>
      </c>
      <c r="H1559" s="66">
        <v>24.192640699999998</v>
      </c>
      <c r="I1559" s="66">
        <v>76.332088819999996</v>
      </c>
      <c r="J1559" s="66">
        <v>0</v>
      </c>
      <c r="K1559" s="66">
        <v>156.78672800000001</v>
      </c>
      <c r="L1559" s="66">
        <v>10.79442836</v>
      </c>
      <c r="M1559" s="66">
        <v>1.277849258</v>
      </c>
    </row>
    <row r="1560" spans="1:13" hidden="1">
      <c r="A1560" s="66" t="s">
        <v>7102</v>
      </c>
      <c r="B1560" s="66" t="s">
        <v>7103</v>
      </c>
      <c r="C1560" s="66" t="s">
        <v>7108</v>
      </c>
      <c r="D1560" s="66">
        <v>2035</v>
      </c>
      <c r="E1560" s="66" t="s">
        <v>7125</v>
      </c>
      <c r="F1560" s="66">
        <v>0.32418364599999999</v>
      </c>
      <c r="G1560" s="66">
        <v>1.4721732E-2</v>
      </c>
      <c r="H1560" s="66">
        <v>25.006816109999999</v>
      </c>
      <c r="I1560" s="66">
        <v>78.900957199999993</v>
      </c>
      <c r="J1560" s="66">
        <v>0</v>
      </c>
      <c r="K1560" s="66">
        <v>161.71561349999999</v>
      </c>
      <c r="L1560" s="66">
        <v>11.135511080000001</v>
      </c>
      <c r="M1560" s="66">
        <v>1.2295465139999999</v>
      </c>
    </row>
    <row r="1561" spans="1:13" hidden="1">
      <c r="A1561" s="66" t="s">
        <v>7102</v>
      </c>
      <c r="B1561" s="66" t="s">
        <v>7103</v>
      </c>
      <c r="C1561" s="66" t="s">
        <v>7108</v>
      </c>
      <c r="D1561" s="66">
        <v>2040</v>
      </c>
      <c r="E1561" s="66" t="s">
        <v>7125</v>
      </c>
      <c r="F1561" s="66">
        <v>0.32026328599999998</v>
      </c>
      <c r="G1561" s="66">
        <v>1.3365006E-2</v>
      </c>
      <c r="H1561" s="66">
        <v>24.704408099999998</v>
      </c>
      <c r="I1561" s="66">
        <v>77.946806089999995</v>
      </c>
      <c r="J1561" s="66">
        <v>0</v>
      </c>
      <c r="K1561" s="66">
        <v>159.54875480000001</v>
      </c>
      <c r="L1561" s="66">
        <v>10.987360069999999</v>
      </c>
      <c r="M1561" s="66">
        <v>1.1809606159999999</v>
      </c>
    </row>
    <row r="1562" spans="1:13" hidden="1">
      <c r="A1562" s="66" t="s">
        <v>7102</v>
      </c>
      <c r="B1562" s="66" t="s">
        <v>7103</v>
      </c>
      <c r="C1562" s="66" t="s">
        <v>7108</v>
      </c>
      <c r="D1562" s="66">
        <v>2045</v>
      </c>
      <c r="E1562" s="66" t="s">
        <v>7125</v>
      </c>
      <c r="F1562" s="66">
        <v>0.30488341099999999</v>
      </c>
      <c r="G1562" s="66">
        <v>1.1110956E-2</v>
      </c>
      <c r="H1562" s="66">
        <v>23.518038220000001</v>
      </c>
      <c r="I1562" s="66">
        <v>74.203597880000004</v>
      </c>
      <c r="J1562" s="66">
        <v>0</v>
      </c>
      <c r="K1562" s="66">
        <v>151.76310799999999</v>
      </c>
      <c r="L1562" s="66">
        <v>10.451817650000001</v>
      </c>
      <c r="M1562" s="66">
        <v>1.1154163930000001</v>
      </c>
    </row>
    <row r="1563" spans="1:13" hidden="1">
      <c r="A1563" s="66" t="s">
        <v>7102</v>
      </c>
      <c r="B1563" s="66" t="s">
        <v>7103</v>
      </c>
      <c r="C1563" s="66" t="s">
        <v>7108</v>
      </c>
      <c r="D1563" s="66">
        <v>2050</v>
      </c>
      <c r="E1563" s="66" t="s">
        <v>7125</v>
      </c>
      <c r="F1563" s="66">
        <v>0.31031160200000002</v>
      </c>
      <c r="G1563" s="66">
        <v>1.3658501999999999E-2</v>
      </c>
      <c r="H1563" s="66">
        <v>23.936757</v>
      </c>
      <c r="I1563" s="66">
        <v>75.52473019</v>
      </c>
      <c r="J1563" s="66">
        <v>0</v>
      </c>
      <c r="K1563" s="66">
        <v>154.38767050000001</v>
      </c>
      <c r="L1563" s="66">
        <v>10.63295609</v>
      </c>
      <c r="M1563" s="66">
        <v>1.1337362550000001</v>
      </c>
    </row>
    <row r="1564" spans="1:13" hidden="1">
      <c r="A1564" s="66" t="s">
        <v>7102</v>
      </c>
      <c r="B1564" s="66" t="s">
        <v>7103</v>
      </c>
      <c r="C1564" s="66" t="s">
        <v>7109</v>
      </c>
      <c r="D1564" s="66">
        <v>2000</v>
      </c>
      <c r="E1564" s="66" t="s">
        <v>7125</v>
      </c>
      <c r="F1564" s="66">
        <v>0.79900000000000004</v>
      </c>
      <c r="G1564" s="66">
        <v>4.2999999999999997E-2</v>
      </c>
      <c r="H1564" s="66">
        <v>22</v>
      </c>
      <c r="I1564" s="66">
        <v>155</v>
      </c>
      <c r="J1564" s="66">
        <v>0</v>
      </c>
      <c r="K1564" s="66">
        <v>186.45028139999999</v>
      </c>
      <c r="L1564" s="66">
        <v>13.53311371</v>
      </c>
      <c r="M1564" s="66">
        <v>1.174109437</v>
      </c>
    </row>
    <row r="1565" spans="1:13" hidden="1">
      <c r="A1565" s="66" t="s">
        <v>7102</v>
      </c>
      <c r="B1565" s="66" t="s">
        <v>7103</v>
      </c>
      <c r="C1565" s="66" t="s">
        <v>7109</v>
      </c>
      <c r="D1565" s="66">
        <v>2005</v>
      </c>
      <c r="E1565" s="66" t="s">
        <v>7125</v>
      </c>
      <c r="F1565" s="66">
        <v>0.78599999999999903</v>
      </c>
      <c r="G1565" s="66">
        <v>4.65E-2</v>
      </c>
      <c r="H1565" s="66">
        <v>23</v>
      </c>
      <c r="I1565" s="66">
        <v>154</v>
      </c>
      <c r="J1565" s="66">
        <v>0</v>
      </c>
      <c r="K1565" s="66">
        <v>195.19011159999999</v>
      </c>
      <c r="L1565" s="66">
        <v>14.14965404</v>
      </c>
      <c r="M1565" s="66">
        <v>1.019167226</v>
      </c>
    </row>
    <row r="1566" spans="1:13" hidden="1">
      <c r="A1566" s="66" t="s">
        <v>7102</v>
      </c>
      <c r="B1566" s="66" t="s">
        <v>7103</v>
      </c>
      <c r="C1566" s="66" t="s">
        <v>7109</v>
      </c>
      <c r="D1566" s="66">
        <v>2010</v>
      </c>
      <c r="E1566" s="66" t="s">
        <v>7125</v>
      </c>
      <c r="F1566" s="66">
        <v>0.80400000000000005</v>
      </c>
      <c r="G1566" s="66">
        <v>4.2224563E-2</v>
      </c>
      <c r="H1566" s="66">
        <v>25</v>
      </c>
      <c r="I1566" s="66">
        <v>169</v>
      </c>
      <c r="J1566" s="66">
        <v>0</v>
      </c>
      <c r="K1566" s="66">
        <v>210.2341509</v>
      </c>
      <c r="L1566" s="66">
        <v>14.76742305</v>
      </c>
      <c r="M1566" s="66">
        <v>0.46164833899999902</v>
      </c>
    </row>
    <row r="1567" spans="1:13" hidden="1">
      <c r="A1567" s="66" t="s">
        <v>7102</v>
      </c>
      <c r="B1567" s="66" t="s">
        <v>7103</v>
      </c>
      <c r="C1567" s="66" t="s">
        <v>7109</v>
      </c>
      <c r="D1567" s="66">
        <v>2015</v>
      </c>
      <c r="E1567" s="66" t="s">
        <v>7125</v>
      </c>
      <c r="F1567" s="66">
        <v>0.77900000000000003</v>
      </c>
      <c r="G1567" s="66">
        <v>3.9974058E-2</v>
      </c>
      <c r="H1567" s="66">
        <v>24</v>
      </c>
      <c r="I1567" s="66">
        <v>163</v>
      </c>
      <c r="J1567" s="66">
        <v>0</v>
      </c>
      <c r="K1567" s="66">
        <v>195.93629799999999</v>
      </c>
      <c r="L1567" s="66">
        <v>13.767489039999999</v>
      </c>
      <c r="M1567" s="66">
        <v>0.21294022000000001</v>
      </c>
    </row>
    <row r="1568" spans="1:13" hidden="1">
      <c r="A1568" s="66" t="s">
        <v>7102</v>
      </c>
      <c r="B1568" s="66" t="s">
        <v>7103</v>
      </c>
      <c r="C1568" s="66" t="s">
        <v>7109</v>
      </c>
      <c r="D1568" s="66">
        <v>2020</v>
      </c>
      <c r="E1568" s="66" t="s">
        <v>7125</v>
      </c>
      <c r="F1568" s="66">
        <v>0.74654166700000002</v>
      </c>
      <c r="G1568" s="66">
        <v>4.4397825999999897E-2</v>
      </c>
      <c r="H1568" s="66">
        <v>23</v>
      </c>
      <c r="I1568" s="66">
        <v>166</v>
      </c>
      <c r="J1568" s="66">
        <v>0</v>
      </c>
      <c r="K1568" s="66">
        <v>180.4626873</v>
      </c>
      <c r="L1568" s="66">
        <v>12.681788109999999</v>
      </c>
      <c r="M1568" s="66">
        <v>0.123951332</v>
      </c>
    </row>
    <row r="1569" spans="1:13" hidden="1">
      <c r="A1569" s="66" t="s">
        <v>7102</v>
      </c>
      <c r="B1569" s="66" t="s">
        <v>7103</v>
      </c>
      <c r="C1569" s="66" t="s">
        <v>7109</v>
      </c>
      <c r="D1569" s="66">
        <v>2025</v>
      </c>
      <c r="E1569" s="66" t="s">
        <v>7125</v>
      </c>
      <c r="F1569" s="66">
        <v>0.74654166700000002</v>
      </c>
      <c r="G1569" s="66">
        <v>4.5037115999999898E-2</v>
      </c>
      <c r="H1569" s="66">
        <v>23</v>
      </c>
      <c r="I1569" s="66">
        <v>159</v>
      </c>
      <c r="J1569" s="66">
        <v>0</v>
      </c>
      <c r="K1569" s="66">
        <v>176.23157409999999</v>
      </c>
      <c r="L1569" s="66">
        <v>12.38503594</v>
      </c>
      <c r="M1569" s="66">
        <v>9.7495826999999993E-2</v>
      </c>
    </row>
    <row r="1570" spans="1:13" hidden="1">
      <c r="A1570" s="66" t="s">
        <v>7102</v>
      </c>
      <c r="B1570" s="66" t="s">
        <v>7103</v>
      </c>
      <c r="C1570" s="66" t="s">
        <v>7109</v>
      </c>
      <c r="D1570" s="66">
        <v>2030</v>
      </c>
      <c r="E1570" s="66" t="s">
        <v>7125</v>
      </c>
      <c r="F1570" s="66">
        <v>0.84391666700000001</v>
      </c>
      <c r="G1570" s="66">
        <v>5.4576129000000001E-2</v>
      </c>
      <c r="H1570" s="66">
        <v>26</v>
      </c>
      <c r="I1570" s="66">
        <v>177</v>
      </c>
      <c r="J1570" s="66">
        <v>0</v>
      </c>
      <c r="K1570" s="66">
        <v>197.37756429999999</v>
      </c>
      <c r="L1570" s="66">
        <v>13.87136548</v>
      </c>
      <c r="M1570" s="66">
        <v>0.100869575</v>
      </c>
    </row>
    <row r="1571" spans="1:13" hidden="1">
      <c r="A1571" s="66" t="s">
        <v>7102</v>
      </c>
      <c r="B1571" s="66" t="s">
        <v>7103</v>
      </c>
      <c r="C1571" s="66" t="s">
        <v>7109</v>
      </c>
      <c r="D1571" s="66">
        <v>2035</v>
      </c>
      <c r="E1571" s="66" t="s">
        <v>7125</v>
      </c>
      <c r="F1571" s="66">
        <v>0.941291667</v>
      </c>
      <c r="G1571" s="66">
        <v>5.5741807999999997E-2</v>
      </c>
      <c r="H1571" s="66">
        <v>29</v>
      </c>
      <c r="I1571" s="66">
        <v>195</v>
      </c>
      <c r="J1571" s="66">
        <v>0</v>
      </c>
      <c r="K1571" s="66">
        <v>219.36189759999999</v>
      </c>
      <c r="L1571" s="66">
        <v>15.41649529</v>
      </c>
      <c r="M1571" s="66">
        <v>0.10989294199999999</v>
      </c>
    </row>
    <row r="1572" spans="1:13" hidden="1">
      <c r="A1572" s="66" t="s">
        <v>7102</v>
      </c>
      <c r="B1572" s="66" t="s">
        <v>7103</v>
      </c>
      <c r="C1572" s="66" t="s">
        <v>7109</v>
      </c>
      <c r="D1572" s="66">
        <v>2040</v>
      </c>
      <c r="E1572" s="66" t="s">
        <v>7125</v>
      </c>
      <c r="F1572" s="66">
        <v>1.006208333</v>
      </c>
      <c r="G1572" s="66">
        <v>6.0086713E-2</v>
      </c>
      <c r="H1572" s="66">
        <v>31</v>
      </c>
      <c r="I1572" s="66">
        <v>206</v>
      </c>
      <c r="J1572" s="66">
        <v>0</v>
      </c>
      <c r="K1572" s="66">
        <v>234.16538779999999</v>
      </c>
      <c r="L1572" s="66">
        <v>16.456911300000002</v>
      </c>
      <c r="M1572" s="66">
        <v>0.11665357</v>
      </c>
    </row>
    <row r="1573" spans="1:13" hidden="1">
      <c r="A1573" s="66" t="s">
        <v>7102</v>
      </c>
      <c r="B1573" s="66" t="s">
        <v>7103</v>
      </c>
      <c r="C1573" s="66" t="s">
        <v>7109</v>
      </c>
      <c r="D1573" s="66">
        <v>2045</v>
      </c>
      <c r="E1573" s="66" t="s">
        <v>7125</v>
      </c>
      <c r="F1573" s="66">
        <v>1.006208333</v>
      </c>
      <c r="G1573" s="66">
        <v>5.5847715999999999E-2</v>
      </c>
      <c r="H1573" s="66">
        <v>31</v>
      </c>
      <c r="I1573" s="66">
        <v>203</v>
      </c>
      <c r="J1573" s="66">
        <v>0</v>
      </c>
      <c r="K1573" s="66">
        <v>234.040379</v>
      </c>
      <c r="L1573" s="66">
        <v>16.448142799999999</v>
      </c>
      <c r="M1573" s="66">
        <v>0.116315955</v>
      </c>
    </row>
    <row r="1574" spans="1:13" hidden="1">
      <c r="A1574" s="66" t="s">
        <v>7102</v>
      </c>
      <c r="B1574" s="66" t="s">
        <v>7103</v>
      </c>
      <c r="C1574" s="66" t="s">
        <v>7109</v>
      </c>
      <c r="D1574" s="66">
        <v>2050</v>
      </c>
      <c r="E1574" s="66" t="s">
        <v>7125</v>
      </c>
      <c r="F1574" s="66">
        <v>1.006208333</v>
      </c>
      <c r="G1574" s="66">
        <v>5.2562495000000001E-2</v>
      </c>
      <c r="H1574" s="66">
        <v>31</v>
      </c>
      <c r="I1574" s="66">
        <v>199</v>
      </c>
      <c r="J1574" s="66">
        <v>0</v>
      </c>
      <c r="K1574" s="66">
        <v>233.99228349999899</v>
      </c>
      <c r="L1574" s="66">
        <v>16.444769229999999</v>
      </c>
      <c r="M1574" s="66">
        <v>0.11631567199999999</v>
      </c>
    </row>
    <row r="1575" spans="1:13" hidden="1">
      <c r="A1575" s="66" t="s">
        <v>7102</v>
      </c>
      <c r="B1575" s="66" t="s">
        <v>7103</v>
      </c>
      <c r="C1575" s="66" t="s">
        <v>7110</v>
      </c>
      <c r="D1575" s="66">
        <v>2000</v>
      </c>
      <c r="E1575" s="66" t="s">
        <v>7125</v>
      </c>
      <c r="F1575" s="66">
        <v>2.063139498</v>
      </c>
      <c r="G1575" s="66">
        <v>0.13211260799999999</v>
      </c>
      <c r="H1575" s="66">
        <v>56.667736339999998</v>
      </c>
      <c r="I1575" s="66">
        <v>166.03646749999999</v>
      </c>
      <c r="J1575" s="66">
        <v>0</v>
      </c>
      <c r="K1575" s="66">
        <v>360.45580999999999</v>
      </c>
      <c r="L1575" s="66">
        <v>26.69535729</v>
      </c>
      <c r="M1575" s="66">
        <v>20.753688660000002</v>
      </c>
    </row>
    <row r="1576" spans="1:13" hidden="1">
      <c r="A1576" s="66" t="s">
        <v>7102</v>
      </c>
      <c r="B1576" s="66" t="s">
        <v>7103</v>
      </c>
      <c r="C1576" s="66" t="s">
        <v>7110</v>
      </c>
      <c r="D1576" s="66">
        <v>2005</v>
      </c>
      <c r="E1576" s="66" t="s">
        <v>7125</v>
      </c>
      <c r="F1576" s="66">
        <v>2.35</v>
      </c>
      <c r="G1576" s="66">
        <v>0.110754819</v>
      </c>
      <c r="H1576" s="66">
        <v>81.377946559999998</v>
      </c>
      <c r="I1576" s="66">
        <v>304.35352010000003</v>
      </c>
      <c r="J1576" s="66">
        <v>0</v>
      </c>
      <c r="K1576" s="66">
        <v>480.86020999999897</v>
      </c>
      <c r="L1576" s="66">
        <v>35.612507149999999</v>
      </c>
      <c r="M1576" s="66">
        <v>22.54721296</v>
      </c>
    </row>
    <row r="1577" spans="1:13" hidden="1">
      <c r="A1577" s="66" t="s">
        <v>7102</v>
      </c>
      <c r="B1577" s="66" t="s">
        <v>7103</v>
      </c>
      <c r="C1577" s="66" t="s">
        <v>7110</v>
      </c>
      <c r="D1577" s="66">
        <v>2010</v>
      </c>
      <c r="E1577" s="66" t="s">
        <v>7125</v>
      </c>
      <c r="F1577" s="66">
        <v>2.7</v>
      </c>
      <c r="G1577" s="66">
        <v>9.2676901999999894E-2</v>
      </c>
      <c r="H1577" s="66">
        <v>102.47004</v>
      </c>
      <c r="I1577" s="66">
        <v>442.6705728</v>
      </c>
      <c r="J1577" s="66">
        <v>0</v>
      </c>
      <c r="K1577" s="66">
        <v>570.54647390000002</v>
      </c>
      <c r="L1577" s="66">
        <v>42.143106840000002</v>
      </c>
      <c r="M1577" s="66">
        <v>21.663059709999999</v>
      </c>
    </row>
    <row r="1578" spans="1:13" hidden="1">
      <c r="A1578" s="66" t="s">
        <v>7102</v>
      </c>
      <c r="B1578" s="66" t="s">
        <v>7103</v>
      </c>
      <c r="C1578" s="66" t="s">
        <v>7110</v>
      </c>
      <c r="D1578" s="66">
        <v>2015</v>
      </c>
      <c r="E1578" s="66" t="s">
        <v>7125</v>
      </c>
      <c r="F1578" s="66">
        <v>1.4886999999999999</v>
      </c>
      <c r="G1578" s="66">
        <v>9.7108696999999994E-2</v>
      </c>
      <c r="H1578" s="66">
        <v>56.540826000000003</v>
      </c>
      <c r="I1578" s="66">
        <v>244.25636829999999</v>
      </c>
      <c r="J1578" s="66">
        <v>0</v>
      </c>
      <c r="K1578" s="66">
        <v>292.8399435</v>
      </c>
      <c r="L1578" s="66">
        <v>21.761768350000001</v>
      </c>
      <c r="M1578" s="66">
        <v>4.4025681219999999</v>
      </c>
    </row>
    <row r="1579" spans="1:13" hidden="1">
      <c r="A1579" s="66" t="s">
        <v>7102</v>
      </c>
      <c r="B1579" s="66" t="s">
        <v>7103</v>
      </c>
      <c r="C1579" s="66" t="s">
        <v>7110</v>
      </c>
      <c r="D1579" s="66">
        <v>2020</v>
      </c>
      <c r="E1579" s="66" t="s">
        <v>7125</v>
      </c>
      <c r="F1579" s="66">
        <v>1.9040393529999999</v>
      </c>
      <c r="G1579" s="66">
        <v>0.18108855899999901</v>
      </c>
      <c r="H1579" s="66">
        <v>72.315414610000005</v>
      </c>
      <c r="I1579" s="66">
        <v>312.4025911</v>
      </c>
      <c r="J1579" s="66">
        <v>0</v>
      </c>
      <c r="K1579" s="66">
        <v>351.06492470000001</v>
      </c>
      <c r="L1579" s="66">
        <v>25.97714345</v>
      </c>
      <c r="M1579" s="66">
        <v>3.0931265959999998</v>
      </c>
    </row>
    <row r="1580" spans="1:13" hidden="1">
      <c r="A1580" s="66" t="s">
        <v>7102</v>
      </c>
      <c r="B1580" s="66" t="s">
        <v>7103</v>
      </c>
      <c r="C1580" s="66" t="s">
        <v>7110</v>
      </c>
      <c r="D1580" s="66">
        <v>2025</v>
      </c>
      <c r="E1580" s="66" t="s">
        <v>7125</v>
      </c>
      <c r="F1580" s="66">
        <v>2.216810524</v>
      </c>
      <c r="G1580" s="66">
        <v>0.17109992299999999</v>
      </c>
      <c r="H1580" s="66">
        <v>84.194463690000006</v>
      </c>
      <c r="I1580" s="66">
        <v>363.72008319999998</v>
      </c>
      <c r="J1580" s="66">
        <v>0</v>
      </c>
      <c r="K1580" s="66">
        <v>398.5040042</v>
      </c>
      <c r="L1580" s="66">
        <v>29.547500809999999</v>
      </c>
      <c r="M1580" s="66">
        <v>2.3028818680000001</v>
      </c>
    </row>
    <row r="1581" spans="1:13" hidden="1">
      <c r="A1581" s="66" t="s">
        <v>7102</v>
      </c>
      <c r="B1581" s="66" t="s">
        <v>7103</v>
      </c>
      <c r="C1581" s="66" t="s">
        <v>7110</v>
      </c>
      <c r="D1581" s="66">
        <v>2030</v>
      </c>
      <c r="E1581" s="66" t="s">
        <v>7125</v>
      </c>
      <c r="F1581" s="66">
        <v>2.5920360140000001</v>
      </c>
      <c r="G1581" s="66">
        <v>0.24860511499999999</v>
      </c>
      <c r="H1581" s="66">
        <v>98.445527819999995</v>
      </c>
      <c r="I1581" s="66">
        <v>425.28468020000003</v>
      </c>
      <c r="J1581" s="66">
        <v>0</v>
      </c>
      <c r="K1581" s="66">
        <v>461.47977500000002</v>
      </c>
      <c r="L1581" s="66">
        <v>34.2788349</v>
      </c>
      <c r="M1581" s="66">
        <v>2.1642311859999999</v>
      </c>
    </row>
    <row r="1582" spans="1:13" hidden="1">
      <c r="A1582" s="66" t="s">
        <v>7102</v>
      </c>
      <c r="B1582" s="66" t="s">
        <v>7103</v>
      </c>
      <c r="C1582" s="66" t="s">
        <v>7110</v>
      </c>
      <c r="D1582" s="66">
        <v>2035</v>
      </c>
      <c r="E1582" s="66" t="s">
        <v>7125</v>
      </c>
      <c r="F1582" s="66">
        <v>3.0255612260000002</v>
      </c>
      <c r="G1582" s="66">
        <v>0.27896064399999998</v>
      </c>
      <c r="H1582" s="66">
        <v>114.9108154</v>
      </c>
      <c r="I1582" s="66">
        <v>496.41472239999899</v>
      </c>
      <c r="J1582" s="66">
        <v>0</v>
      </c>
      <c r="K1582" s="66">
        <v>536.70795999999996</v>
      </c>
      <c r="L1582" s="66">
        <v>39.928215610000002</v>
      </c>
      <c r="M1582" s="66">
        <v>2.4294533729999999</v>
      </c>
    </row>
    <row r="1583" spans="1:13" hidden="1">
      <c r="A1583" s="66" t="s">
        <v>7102</v>
      </c>
      <c r="B1583" s="66" t="s">
        <v>7103</v>
      </c>
      <c r="C1583" s="66" t="s">
        <v>7110</v>
      </c>
      <c r="D1583" s="66">
        <v>2040</v>
      </c>
      <c r="E1583" s="66" t="s">
        <v>7125</v>
      </c>
      <c r="F1583" s="66">
        <v>3.5041211289999898</v>
      </c>
      <c r="G1583" s="66">
        <v>0.31575142899999997</v>
      </c>
      <c r="H1583" s="66">
        <v>133.08652050000001</v>
      </c>
      <c r="I1583" s="66">
        <v>574.93376839999996</v>
      </c>
      <c r="J1583" s="66">
        <v>0</v>
      </c>
      <c r="K1583" s="66">
        <v>620.75261090000004</v>
      </c>
      <c r="L1583" s="66">
        <v>46.23764568</v>
      </c>
      <c r="M1583" s="66">
        <v>2.8116835600000001</v>
      </c>
    </row>
    <row r="1584" spans="1:13" hidden="1">
      <c r="A1584" s="66" t="s">
        <v>7102</v>
      </c>
      <c r="B1584" s="66" t="s">
        <v>7103</v>
      </c>
      <c r="C1584" s="66" t="s">
        <v>7110</v>
      </c>
      <c r="D1584" s="66">
        <v>2045</v>
      </c>
      <c r="E1584" s="66" t="s">
        <v>7125</v>
      </c>
      <c r="F1584" s="66">
        <v>4.0036862069999897</v>
      </c>
      <c r="G1584" s="66">
        <v>0.33677403899999903</v>
      </c>
      <c r="H1584" s="66">
        <v>152.06000209999999</v>
      </c>
      <c r="I1584" s="66">
        <v>656.89920919999997</v>
      </c>
      <c r="J1584" s="66">
        <v>0</v>
      </c>
      <c r="K1584" s="66">
        <v>708.88773700000002</v>
      </c>
      <c r="L1584" s="66">
        <v>52.851039210000003</v>
      </c>
      <c r="M1584" s="66">
        <v>3.212531008</v>
      </c>
    </row>
    <row r="1585" spans="1:13" hidden="1">
      <c r="A1585" s="66" t="s">
        <v>7102</v>
      </c>
      <c r="B1585" s="66" t="s">
        <v>7103</v>
      </c>
      <c r="C1585" s="66" t="s">
        <v>7110</v>
      </c>
      <c r="D1585" s="66">
        <v>2050</v>
      </c>
      <c r="E1585" s="66" t="s">
        <v>7125</v>
      </c>
      <c r="F1585" s="66">
        <v>4.4873783939999896</v>
      </c>
      <c r="G1585" s="66">
        <v>0.38708809899999902</v>
      </c>
      <c r="H1585" s="66">
        <v>170.43063140000001</v>
      </c>
      <c r="I1585" s="66">
        <v>736.26032759999998</v>
      </c>
      <c r="J1585" s="66">
        <v>0</v>
      </c>
      <c r="K1585" s="66">
        <v>794.37762699999996</v>
      </c>
      <c r="L1585" s="66">
        <v>59.263355900000001</v>
      </c>
      <c r="M1585" s="66">
        <v>3.60064238</v>
      </c>
    </row>
    <row r="1586" spans="1:13" hidden="1">
      <c r="A1586" s="66" t="s">
        <v>7102</v>
      </c>
      <c r="B1586" s="66" t="s">
        <v>7103</v>
      </c>
      <c r="C1586" s="66" t="s">
        <v>7111</v>
      </c>
      <c r="D1586" s="66">
        <v>2000</v>
      </c>
      <c r="E1586" s="66" t="s">
        <v>7125</v>
      </c>
      <c r="F1586" s="66">
        <v>4.923</v>
      </c>
      <c r="G1586" s="66">
        <v>0.42899999999999999</v>
      </c>
      <c r="H1586" s="66">
        <v>102</v>
      </c>
      <c r="I1586" s="66">
        <v>625</v>
      </c>
      <c r="J1586" s="66">
        <v>0</v>
      </c>
      <c r="K1586" s="66">
        <v>1008.28986</v>
      </c>
      <c r="L1586" s="66">
        <v>74.673947029999994</v>
      </c>
      <c r="M1586" s="66">
        <v>15.356512779999999</v>
      </c>
    </row>
    <row r="1587" spans="1:13" hidden="1">
      <c r="A1587" s="66" t="s">
        <v>7102</v>
      </c>
      <c r="B1587" s="66" t="s">
        <v>7103</v>
      </c>
      <c r="C1587" s="66" t="s">
        <v>7111</v>
      </c>
      <c r="D1587" s="66">
        <v>2005</v>
      </c>
      <c r="E1587" s="66" t="s">
        <v>7125</v>
      </c>
      <c r="F1587" s="66">
        <v>5.1269999999999998</v>
      </c>
      <c r="G1587" s="66">
        <v>0.34949999999999998</v>
      </c>
      <c r="H1587" s="66">
        <v>108</v>
      </c>
      <c r="I1587" s="66">
        <v>630</v>
      </c>
      <c r="J1587" s="66">
        <v>0</v>
      </c>
      <c r="K1587" s="66">
        <v>1006.98891899999</v>
      </c>
      <c r="L1587" s="66">
        <v>75.260335049999995</v>
      </c>
      <c r="M1587" s="66">
        <v>10.201464720000001</v>
      </c>
    </row>
    <row r="1588" spans="1:13" hidden="1">
      <c r="A1588" s="66" t="s">
        <v>7102</v>
      </c>
      <c r="B1588" s="66" t="s">
        <v>7103</v>
      </c>
      <c r="C1588" s="66" t="s">
        <v>7111</v>
      </c>
      <c r="D1588" s="66">
        <v>2010</v>
      </c>
      <c r="E1588" s="66" t="s">
        <v>7125</v>
      </c>
      <c r="F1588" s="66">
        <v>5.2189999999999896</v>
      </c>
      <c r="G1588" s="66">
        <v>0.30941068199999999</v>
      </c>
      <c r="H1588" s="66">
        <v>108</v>
      </c>
      <c r="I1588" s="66">
        <v>619</v>
      </c>
      <c r="J1588" s="66">
        <v>0</v>
      </c>
      <c r="K1588" s="66">
        <v>983.52455769999995</v>
      </c>
      <c r="L1588" s="66">
        <v>69.481682680000006</v>
      </c>
      <c r="M1588" s="66">
        <v>6.7324952329999999</v>
      </c>
    </row>
    <row r="1589" spans="1:13" hidden="1">
      <c r="A1589" s="66" t="s">
        <v>7102</v>
      </c>
      <c r="B1589" s="66" t="s">
        <v>7103</v>
      </c>
      <c r="C1589" s="66" t="s">
        <v>7111</v>
      </c>
      <c r="D1589" s="66">
        <v>2015</v>
      </c>
      <c r="E1589" s="66" t="s">
        <v>7125</v>
      </c>
      <c r="F1589" s="66">
        <v>4.8369999999999997</v>
      </c>
      <c r="G1589" s="66">
        <v>0.29589785399999902</v>
      </c>
      <c r="H1589" s="66">
        <v>102</v>
      </c>
      <c r="I1589" s="66">
        <v>580</v>
      </c>
      <c r="J1589" s="66">
        <v>0</v>
      </c>
      <c r="K1589" s="66">
        <v>920.74293039999998</v>
      </c>
      <c r="L1589" s="66">
        <v>65.050367969999996</v>
      </c>
      <c r="M1589" s="66">
        <v>3.0736144310000002</v>
      </c>
    </row>
    <row r="1590" spans="1:13" hidden="1">
      <c r="A1590" s="66" t="s">
        <v>7102</v>
      </c>
      <c r="B1590" s="66" t="s">
        <v>7103</v>
      </c>
      <c r="C1590" s="66" t="s">
        <v>7111</v>
      </c>
      <c r="D1590" s="66">
        <v>2020</v>
      </c>
      <c r="E1590" s="66" t="s">
        <v>7125</v>
      </c>
      <c r="F1590" s="66">
        <v>5.0605397739999898</v>
      </c>
      <c r="G1590" s="66">
        <v>0.321796786</v>
      </c>
      <c r="H1590" s="66">
        <v>106.71388399999999</v>
      </c>
      <c r="I1590" s="66">
        <v>639.16</v>
      </c>
      <c r="J1590" s="66">
        <v>0</v>
      </c>
      <c r="K1590" s="66">
        <v>960.09356030000004</v>
      </c>
      <c r="L1590" s="66">
        <v>67.833714900000004</v>
      </c>
      <c r="M1590" s="66">
        <v>1.3043339389999999</v>
      </c>
    </row>
    <row r="1591" spans="1:13" hidden="1">
      <c r="A1591" s="66" t="s">
        <v>7102</v>
      </c>
      <c r="B1591" s="66" t="s">
        <v>7103</v>
      </c>
      <c r="C1591" s="66" t="s">
        <v>7111</v>
      </c>
      <c r="D1591" s="66">
        <v>2025</v>
      </c>
      <c r="E1591" s="66" t="s">
        <v>7125</v>
      </c>
      <c r="F1591" s="66">
        <v>5.5676915859999996</v>
      </c>
      <c r="G1591" s="66">
        <v>0.33563227899999998</v>
      </c>
      <c r="H1591" s="66">
        <v>117.40842290000001</v>
      </c>
      <c r="I1591" s="66">
        <v>689.62</v>
      </c>
      <c r="J1591" s="66">
        <v>0</v>
      </c>
      <c r="K1591" s="66">
        <v>1054.9556359999999</v>
      </c>
      <c r="L1591" s="66">
        <v>74.53739281</v>
      </c>
      <c r="M1591" s="66">
        <v>0.67614122700000001</v>
      </c>
    </row>
    <row r="1592" spans="1:13" hidden="1">
      <c r="A1592" s="66" t="s">
        <v>7102</v>
      </c>
      <c r="B1592" s="66" t="s">
        <v>7103</v>
      </c>
      <c r="C1592" s="66" t="s">
        <v>7111</v>
      </c>
      <c r="D1592" s="66">
        <v>2030</v>
      </c>
      <c r="E1592" s="66" t="s">
        <v>7125</v>
      </c>
      <c r="F1592" s="66">
        <v>6.1159903770000001</v>
      </c>
      <c r="G1592" s="66">
        <v>0.38863539699999999</v>
      </c>
      <c r="H1592" s="66">
        <v>128.9706468</v>
      </c>
      <c r="I1592" s="66">
        <v>740.66</v>
      </c>
      <c r="J1592" s="66">
        <v>0</v>
      </c>
      <c r="K1592" s="66">
        <v>1158.2732659999999</v>
      </c>
      <c r="L1592" s="66">
        <v>81.837828020000003</v>
      </c>
      <c r="M1592" s="66">
        <v>0.46729888000000003</v>
      </c>
    </row>
    <row r="1593" spans="1:13" hidden="1">
      <c r="A1593" s="66" t="s">
        <v>7102</v>
      </c>
      <c r="B1593" s="66" t="s">
        <v>7103</v>
      </c>
      <c r="C1593" s="66" t="s">
        <v>7111</v>
      </c>
      <c r="D1593" s="66">
        <v>2035</v>
      </c>
      <c r="E1593" s="66" t="s">
        <v>7125</v>
      </c>
      <c r="F1593" s="66">
        <v>6.4822817209999997</v>
      </c>
      <c r="G1593" s="66">
        <v>0.40463094299999902</v>
      </c>
      <c r="H1593" s="66">
        <v>136.69479749999999</v>
      </c>
      <c r="I1593" s="66">
        <v>776.62</v>
      </c>
      <c r="J1593" s="66">
        <v>0</v>
      </c>
      <c r="K1593" s="66">
        <v>1227.409474</v>
      </c>
      <c r="L1593" s="66">
        <v>86.722883789999997</v>
      </c>
      <c r="M1593" s="66">
        <v>0.407960669</v>
      </c>
    </row>
    <row r="1594" spans="1:13" hidden="1">
      <c r="A1594" s="66" t="s">
        <v>7102</v>
      </c>
      <c r="B1594" s="66" t="s">
        <v>7103</v>
      </c>
      <c r="C1594" s="66" t="s">
        <v>7111</v>
      </c>
      <c r="D1594" s="66">
        <v>2040</v>
      </c>
      <c r="E1594" s="66" t="s">
        <v>7125</v>
      </c>
      <c r="F1594" s="66">
        <v>6.8807254689999997</v>
      </c>
      <c r="G1594" s="66">
        <v>0.42803907200000002</v>
      </c>
      <c r="H1594" s="66">
        <v>145.09696049999999</v>
      </c>
      <c r="I1594" s="66">
        <v>809.1</v>
      </c>
      <c r="J1594" s="66">
        <v>0</v>
      </c>
      <c r="K1594" s="66">
        <v>1302.7587209999999</v>
      </c>
      <c r="L1594" s="66">
        <v>92.046797299999994</v>
      </c>
      <c r="M1594" s="66">
        <v>0.40814204900000001</v>
      </c>
    </row>
    <row r="1595" spans="1:13" hidden="1">
      <c r="A1595" s="66" t="s">
        <v>7102</v>
      </c>
      <c r="B1595" s="66" t="s">
        <v>7103</v>
      </c>
      <c r="C1595" s="66" t="s">
        <v>7111</v>
      </c>
      <c r="D1595" s="66">
        <v>2045</v>
      </c>
      <c r="E1595" s="66" t="s">
        <v>7125</v>
      </c>
      <c r="F1595" s="66">
        <v>7.2433935519999997</v>
      </c>
      <c r="G1595" s="66">
        <v>0.43016834299999901</v>
      </c>
      <c r="H1595" s="66">
        <v>152.74470590000001</v>
      </c>
      <c r="I1595" s="66">
        <v>836.94</v>
      </c>
      <c r="J1595" s="66">
        <v>0</v>
      </c>
      <c r="K1595" s="66">
        <v>1371.3856519999999</v>
      </c>
      <c r="L1595" s="66">
        <v>96.895692010000005</v>
      </c>
      <c r="M1595" s="66">
        <v>0.42132229599999999</v>
      </c>
    </row>
    <row r="1596" spans="1:13" hidden="1">
      <c r="A1596" s="66" t="s">
        <v>7102</v>
      </c>
      <c r="B1596" s="66" t="s">
        <v>7103</v>
      </c>
      <c r="C1596" s="66" t="s">
        <v>7111</v>
      </c>
      <c r="D1596" s="66">
        <v>2050</v>
      </c>
      <c r="E1596" s="66" t="s">
        <v>7125</v>
      </c>
      <c r="F1596" s="66">
        <v>7.545318172</v>
      </c>
      <c r="G1596" s="66">
        <v>0.44541349600000002</v>
      </c>
      <c r="H1596" s="66">
        <v>159.1115265</v>
      </c>
      <c r="I1596" s="66">
        <v>858.4</v>
      </c>
      <c r="J1596" s="66">
        <v>0</v>
      </c>
      <c r="K1596" s="66">
        <v>1428.5332980000001</v>
      </c>
      <c r="L1596" s="66">
        <v>100.9334928</v>
      </c>
      <c r="M1596" s="66">
        <v>0.436336846</v>
      </c>
    </row>
    <row r="1597" spans="1:13" hidden="1">
      <c r="A1597" s="66" t="s">
        <v>7102</v>
      </c>
      <c r="B1597" s="66" t="s">
        <v>7103</v>
      </c>
      <c r="C1597" s="66" t="s">
        <v>7112</v>
      </c>
      <c r="D1597" s="66">
        <v>2000</v>
      </c>
      <c r="E1597" s="66" t="s">
        <v>7125</v>
      </c>
      <c r="F1597" s="66">
        <v>23.52345716</v>
      </c>
      <c r="G1597" s="66">
        <v>1.3330433820000001</v>
      </c>
      <c r="H1597" s="66">
        <v>522.78211060000001</v>
      </c>
      <c r="I1597" s="66">
        <v>3575.0923520000001</v>
      </c>
      <c r="J1597" s="66">
        <v>0</v>
      </c>
      <c r="K1597" s="66">
        <v>4371.6366989999997</v>
      </c>
      <c r="L1597" s="66">
        <v>321.81273199999998</v>
      </c>
      <c r="M1597" s="66">
        <v>133.4190002</v>
      </c>
    </row>
    <row r="1598" spans="1:13" hidden="1">
      <c r="A1598" s="66" t="s">
        <v>7102</v>
      </c>
      <c r="B1598" s="66" t="s">
        <v>7103</v>
      </c>
      <c r="C1598" s="66" t="s">
        <v>7112</v>
      </c>
      <c r="D1598" s="66">
        <v>2005</v>
      </c>
      <c r="E1598" s="66" t="s">
        <v>7125</v>
      </c>
      <c r="F1598" s="66">
        <v>25.985210240000001</v>
      </c>
      <c r="G1598" s="66">
        <v>1.4136320529999999</v>
      </c>
      <c r="H1598" s="66">
        <v>620.59215879999999</v>
      </c>
      <c r="I1598" s="66">
        <v>4186.7505000000001</v>
      </c>
      <c r="J1598" s="66">
        <v>0</v>
      </c>
      <c r="K1598" s="66">
        <v>4914.2426889999997</v>
      </c>
      <c r="L1598" s="66">
        <v>361.64379039999898</v>
      </c>
      <c r="M1598" s="66">
        <v>112.30042349999999</v>
      </c>
    </row>
    <row r="1599" spans="1:13" hidden="1">
      <c r="A1599" s="66" t="s">
        <v>7102</v>
      </c>
      <c r="B1599" s="66" t="s">
        <v>7103</v>
      </c>
      <c r="C1599" s="66" t="s">
        <v>7112</v>
      </c>
      <c r="D1599" s="66">
        <v>2010</v>
      </c>
      <c r="E1599" s="66" t="s">
        <v>7125</v>
      </c>
      <c r="F1599" s="66">
        <v>30.36721425</v>
      </c>
      <c r="G1599" s="66">
        <v>1.86475196</v>
      </c>
      <c r="H1599" s="66">
        <v>732.3021784</v>
      </c>
      <c r="I1599" s="66">
        <v>5023.5837700000002</v>
      </c>
      <c r="J1599" s="66">
        <v>0</v>
      </c>
      <c r="K1599" s="66">
        <v>5579.508785</v>
      </c>
      <c r="L1599" s="66">
        <v>402.59460109999998</v>
      </c>
      <c r="M1599" s="66">
        <v>97.657108599999901</v>
      </c>
    </row>
    <row r="1600" spans="1:13" hidden="1">
      <c r="A1600" s="66" t="s">
        <v>7102</v>
      </c>
      <c r="B1600" s="66" t="s">
        <v>7103</v>
      </c>
      <c r="C1600" s="66" t="s">
        <v>7112</v>
      </c>
      <c r="D1600" s="66">
        <v>2015</v>
      </c>
      <c r="E1600" s="66" t="s">
        <v>7125</v>
      </c>
      <c r="F1600" s="66">
        <v>30.776215780000001</v>
      </c>
      <c r="G1600" s="66">
        <v>2.102751161</v>
      </c>
      <c r="H1600" s="66">
        <v>700.71467579999899</v>
      </c>
      <c r="I1600" s="66">
        <v>5754.057143</v>
      </c>
      <c r="J1600" s="66">
        <v>0</v>
      </c>
      <c r="K1600" s="66">
        <v>4923.7447350000002</v>
      </c>
      <c r="L1600" s="66">
        <v>353.50561640000001</v>
      </c>
      <c r="M1600" s="66">
        <v>72.213461190000004</v>
      </c>
    </row>
    <row r="1601" spans="1:13" hidden="1">
      <c r="A1601" s="66" t="s">
        <v>7102</v>
      </c>
      <c r="B1601" s="66" t="s">
        <v>7103</v>
      </c>
      <c r="C1601" s="66" t="s">
        <v>7112</v>
      </c>
      <c r="D1601" s="66">
        <v>2020</v>
      </c>
      <c r="E1601" s="66" t="s">
        <v>7125</v>
      </c>
      <c r="F1601" s="66">
        <v>32.052931489999999</v>
      </c>
      <c r="G1601" s="66">
        <v>2.221019868</v>
      </c>
      <c r="H1601" s="66">
        <v>736.41844649999996</v>
      </c>
      <c r="I1601" s="66">
        <v>6358.0765719999999</v>
      </c>
      <c r="J1601" s="66">
        <v>0</v>
      </c>
      <c r="K1601" s="66">
        <v>5093.7939839999999</v>
      </c>
      <c r="L1601" s="66">
        <v>362.66138530000001</v>
      </c>
      <c r="M1601" s="66">
        <v>60.794913440000002</v>
      </c>
    </row>
    <row r="1602" spans="1:13" hidden="1">
      <c r="A1602" s="66" t="s">
        <v>7102</v>
      </c>
      <c r="B1602" s="66" t="s">
        <v>7103</v>
      </c>
      <c r="C1602" s="66" t="s">
        <v>7112</v>
      </c>
      <c r="D1602" s="66">
        <v>2025</v>
      </c>
      <c r="E1602" s="66" t="s">
        <v>7125</v>
      </c>
      <c r="F1602" s="66">
        <v>36.958061880000002</v>
      </c>
      <c r="G1602" s="66">
        <v>2.8331759860000001</v>
      </c>
      <c r="H1602" s="66">
        <v>849.41630429999998</v>
      </c>
      <c r="I1602" s="66">
        <v>7348.8766189999997</v>
      </c>
      <c r="J1602" s="66">
        <v>0</v>
      </c>
      <c r="K1602" s="66">
        <v>5781.2346470000002</v>
      </c>
      <c r="L1602" s="66">
        <v>408.89294610000002</v>
      </c>
      <c r="M1602" s="66">
        <v>60.051067279999998</v>
      </c>
    </row>
    <row r="1603" spans="1:13" hidden="1">
      <c r="A1603" s="66" t="s">
        <v>7102</v>
      </c>
      <c r="B1603" s="66" t="s">
        <v>7103</v>
      </c>
      <c r="C1603" s="66" t="s">
        <v>7112</v>
      </c>
      <c r="D1603" s="66">
        <v>2030</v>
      </c>
      <c r="E1603" s="66" t="s">
        <v>7125</v>
      </c>
      <c r="F1603" s="66">
        <v>44.059349689999998</v>
      </c>
      <c r="G1603" s="66">
        <v>3.2388018860000001</v>
      </c>
      <c r="H1603" s="66">
        <v>1006.246981</v>
      </c>
      <c r="I1603" s="66">
        <v>8634.7069680000004</v>
      </c>
      <c r="J1603" s="66">
        <v>0</v>
      </c>
      <c r="K1603" s="66">
        <v>6696.9133359999996</v>
      </c>
      <c r="L1603" s="66">
        <v>475.52379960000002</v>
      </c>
      <c r="M1603" s="66">
        <v>50.635848119999999</v>
      </c>
    </row>
    <row r="1604" spans="1:13" hidden="1">
      <c r="A1604" s="66" t="s">
        <v>7102</v>
      </c>
      <c r="B1604" s="66" t="s">
        <v>7103</v>
      </c>
      <c r="C1604" s="66" t="s">
        <v>7112</v>
      </c>
      <c r="D1604" s="66">
        <v>2035</v>
      </c>
      <c r="E1604" s="66" t="s">
        <v>7125</v>
      </c>
      <c r="F1604" s="66">
        <v>50.870748249999998</v>
      </c>
      <c r="G1604" s="66">
        <v>3.6541589000000001</v>
      </c>
      <c r="H1604" s="66">
        <v>1156.3330109999999</v>
      </c>
      <c r="I1604" s="66">
        <v>9867.8175890000002</v>
      </c>
      <c r="J1604" s="66">
        <v>0</v>
      </c>
      <c r="K1604" s="66">
        <v>7582.3432620000003</v>
      </c>
      <c r="L1604" s="66">
        <v>540.25461499999994</v>
      </c>
      <c r="M1604" s="66">
        <v>48.988977609999999</v>
      </c>
    </row>
    <row r="1605" spans="1:13" hidden="1">
      <c r="A1605" s="66" t="s">
        <v>7102</v>
      </c>
      <c r="B1605" s="66" t="s">
        <v>7103</v>
      </c>
      <c r="C1605" s="66" t="s">
        <v>7112</v>
      </c>
      <c r="D1605" s="66">
        <v>2040</v>
      </c>
      <c r="E1605" s="66" t="s">
        <v>7125</v>
      </c>
      <c r="F1605" s="66">
        <v>56.442114840000002</v>
      </c>
      <c r="G1605" s="66">
        <v>3.9234924219999998</v>
      </c>
      <c r="H1605" s="66">
        <v>1282.458018</v>
      </c>
      <c r="I1605" s="66">
        <v>10880.32907</v>
      </c>
      <c r="J1605" s="66">
        <v>0</v>
      </c>
      <c r="K1605" s="66">
        <v>8355.1623450000006</v>
      </c>
      <c r="L1605" s="66">
        <v>596.70382410000002</v>
      </c>
      <c r="M1605" s="66">
        <v>50.795787269999998</v>
      </c>
    </row>
    <row r="1606" spans="1:13" hidden="1">
      <c r="A1606" s="66" t="s">
        <v>7102</v>
      </c>
      <c r="B1606" s="66" t="s">
        <v>7103</v>
      </c>
      <c r="C1606" s="66" t="s">
        <v>7112</v>
      </c>
      <c r="D1606" s="66">
        <v>2045</v>
      </c>
      <c r="E1606" s="66" t="s">
        <v>7125</v>
      </c>
      <c r="F1606" s="66">
        <v>61.403113329999996</v>
      </c>
      <c r="G1606" s="66">
        <v>4.0456739779999999</v>
      </c>
      <c r="H1606" s="66">
        <v>1396.3993740000001</v>
      </c>
      <c r="I1606" s="66">
        <v>11786.88474</v>
      </c>
      <c r="J1606" s="66">
        <v>0</v>
      </c>
      <c r="K1606" s="66">
        <v>9064.3021019999996</v>
      </c>
      <c r="L1606" s="66">
        <v>648.53123960000005</v>
      </c>
      <c r="M1606" s="66">
        <v>54.532727280000003</v>
      </c>
    </row>
    <row r="1607" spans="1:13" hidden="1">
      <c r="A1607" s="66" t="s">
        <v>7102</v>
      </c>
      <c r="B1607" s="66" t="s">
        <v>7103</v>
      </c>
      <c r="C1607" s="66" t="s">
        <v>7112</v>
      </c>
      <c r="D1607" s="66">
        <v>2050</v>
      </c>
      <c r="E1607" s="66" t="s">
        <v>7125</v>
      </c>
      <c r="F1607" s="66">
        <v>65.844187989999995</v>
      </c>
      <c r="G1607" s="66">
        <v>4.2606547450000001</v>
      </c>
      <c r="H1607" s="66">
        <v>1500.8322449999901</v>
      </c>
      <c r="I1607" s="66">
        <v>12672.210870000001</v>
      </c>
      <c r="J1607" s="66">
        <v>0</v>
      </c>
      <c r="K1607" s="66">
        <v>9723.3000499999998</v>
      </c>
      <c r="L1607" s="66">
        <v>696.68311289999997</v>
      </c>
      <c r="M1607" s="66">
        <v>59.089773710000003</v>
      </c>
    </row>
    <row r="1608" spans="1:13" hidden="1">
      <c r="A1608" s="66" t="s">
        <v>7102</v>
      </c>
      <c r="B1608" s="66" t="s">
        <v>7103</v>
      </c>
      <c r="C1608" s="66" t="s">
        <v>7113</v>
      </c>
      <c r="D1608" s="66">
        <v>2000</v>
      </c>
      <c r="E1608" s="66" t="s">
        <v>7125</v>
      </c>
      <c r="F1608" s="66">
        <v>0.12965922599999999</v>
      </c>
      <c r="G1608" s="66">
        <v>8.2105210000000001E-3</v>
      </c>
      <c r="H1608" s="66">
        <v>4.3914892659999998</v>
      </c>
      <c r="I1608" s="66">
        <v>30.740424860000001</v>
      </c>
      <c r="J1608" s="66">
        <v>0</v>
      </c>
      <c r="K1608" s="66">
        <v>27.754298989999999</v>
      </c>
      <c r="L1608" s="66">
        <v>2.0379065939999998</v>
      </c>
      <c r="M1608" s="66">
        <v>1.2992439140000001</v>
      </c>
    </row>
    <row r="1609" spans="1:13" hidden="1">
      <c r="A1609" s="66" t="s">
        <v>7102</v>
      </c>
      <c r="B1609" s="66" t="s">
        <v>7103</v>
      </c>
      <c r="C1609" s="66" t="s">
        <v>7113</v>
      </c>
      <c r="D1609" s="66">
        <v>2005</v>
      </c>
      <c r="E1609" s="66" t="s">
        <v>7125</v>
      </c>
      <c r="F1609" s="66">
        <v>0.19269858500000001</v>
      </c>
      <c r="G1609" s="66">
        <v>2.5848107999999901E-2</v>
      </c>
      <c r="H1609" s="66">
        <v>7.0895931729999999</v>
      </c>
      <c r="I1609" s="66">
        <v>54.589867439999999</v>
      </c>
      <c r="J1609" s="66">
        <v>0</v>
      </c>
      <c r="K1609" s="66">
        <v>43.87027191</v>
      </c>
      <c r="L1609" s="66">
        <v>3.2384804960000002</v>
      </c>
      <c r="M1609" s="66">
        <v>1.2724691770000001</v>
      </c>
    </row>
    <row r="1610" spans="1:13" hidden="1">
      <c r="A1610" s="66" t="s">
        <v>7102</v>
      </c>
      <c r="B1610" s="66" t="s">
        <v>7103</v>
      </c>
      <c r="C1610" s="66" t="s">
        <v>7113</v>
      </c>
      <c r="D1610" s="66">
        <v>2010</v>
      </c>
      <c r="E1610" s="66" t="s">
        <v>7125</v>
      </c>
      <c r="F1610" s="66">
        <v>0.39337468399999997</v>
      </c>
      <c r="G1610" s="66">
        <v>5.8771799999999999E-2</v>
      </c>
      <c r="H1610" s="66">
        <v>16.149498250000001</v>
      </c>
      <c r="I1610" s="66">
        <v>135.65578529999999</v>
      </c>
      <c r="J1610" s="66">
        <v>0</v>
      </c>
      <c r="K1610" s="66">
        <v>99.112400840000006</v>
      </c>
      <c r="L1610" s="66">
        <v>7.3300605470000004</v>
      </c>
      <c r="M1610" s="66">
        <v>1.992097671</v>
      </c>
    </row>
    <row r="1611" spans="1:13" hidden="1">
      <c r="A1611" s="66" t="s">
        <v>7102</v>
      </c>
      <c r="B1611" s="66" t="s">
        <v>7103</v>
      </c>
      <c r="C1611" s="66" t="s">
        <v>7113</v>
      </c>
      <c r="D1611" s="66">
        <v>2015</v>
      </c>
      <c r="E1611" s="66" t="s">
        <v>7125</v>
      </c>
      <c r="F1611" s="66">
        <v>0.69240599400000002</v>
      </c>
      <c r="G1611" s="66">
        <v>7.5261470999999996E-2</v>
      </c>
      <c r="H1611" s="66">
        <v>26.65993314</v>
      </c>
      <c r="I1611" s="66">
        <v>242.605391599999</v>
      </c>
      <c r="J1611" s="66">
        <v>0</v>
      </c>
      <c r="K1611" s="66">
        <v>163.09578500000001</v>
      </c>
      <c r="L1611" s="66">
        <v>12.07241372</v>
      </c>
      <c r="M1611" s="66">
        <v>2.696276772</v>
      </c>
    </row>
    <row r="1612" spans="1:13" hidden="1">
      <c r="A1612" s="66" t="s">
        <v>7102</v>
      </c>
      <c r="B1612" s="66" t="s">
        <v>7103</v>
      </c>
      <c r="C1612" s="66" t="s">
        <v>7113</v>
      </c>
      <c r="D1612" s="66">
        <v>2020</v>
      </c>
      <c r="E1612" s="66" t="s">
        <v>7125</v>
      </c>
      <c r="F1612" s="66">
        <v>0.78426881900000001</v>
      </c>
      <c r="G1612" s="66">
        <v>7.0029569E-2</v>
      </c>
      <c r="H1612" s="66">
        <v>30.196957340000001</v>
      </c>
      <c r="I1612" s="66">
        <v>295.93018189999998</v>
      </c>
      <c r="J1612" s="66">
        <v>0</v>
      </c>
      <c r="K1612" s="66">
        <v>184.5069493</v>
      </c>
      <c r="L1612" s="66">
        <v>13.66177295</v>
      </c>
      <c r="M1612" s="66">
        <v>2.8084408219999899</v>
      </c>
    </row>
    <row r="1613" spans="1:13" hidden="1">
      <c r="A1613" s="66" t="s">
        <v>7102</v>
      </c>
      <c r="B1613" s="66" t="s">
        <v>7103</v>
      </c>
      <c r="C1613" s="66" t="s">
        <v>7113</v>
      </c>
      <c r="D1613" s="66">
        <v>2025</v>
      </c>
      <c r="E1613" s="66" t="s">
        <v>7125</v>
      </c>
      <c r="F1613" s="66">
        <v>1.03467946</v>
      </c>
      <c r="G1613" s="66">
        <v>0.10448755699999999</v>
      </c>
      <c r="H1613" s="66">
        <v>39.838599670000001</v>
      </c>
      <c r="I1613" s="66">
        <v>418.3052965</v>
      </c>
      <c r="J1613" s="66">
        <v>0</v>
      </c>
      <c r="K1613" s="66">
        <v>243.30325490000001</v>
      </c>
      <c r="L1613" s="66">
        <v>18.017612570000001</v>
      </c>
      <c r="M1613" s="66">
        <v>3.6035375139999899</v>
      </c>
    </row>
    <row r="1614" spans="1:13" hidden="1">
      <c r="A1614" s="66" t="s">
        <v>7102</v>
      </c>
      <c r="B1614" s="66" t="s">
        <v>7103</v>
      </c>
      <c r="C1614" s="66" t="s">
        <v>7113</v>
      </c>
      <c r="D1614" s="66">
        <v>2030</v>
      </c>
      <c r="E1614" s="66" t="s">
        <v>7125</v>
      </c>
      <c r="F1614" s="66">
        <v>1.347509313</v>
      </c>
      <c r="G1614" s="66">
        <v>0.11472112</v>
      </c>
      <c r="H1614" s="66">
        <v>51.883589239999999</v>
      </c>
      <c r="I1614" s="66">
        <v>581.09619950000001</v>
      </c>
      <c r="J1614" s="66">
        <v>0</v>
      </c>
      <c r="K1614" s="66">
        <v>316.80696410000002</v>
      </c>
      <c r="L1614" s="66">
        <v>23.462009139999999</v>
      </c>
      <c r="M1614" s="66">
        <v>4.6558540920000002</v>
      </c>
    </row>
    <row r="1615" spans="1:13" hidden="1">
      <c r="A1615" s="66" t="s">
        <v>7102</v>
      </c>
      <c r="B1615" s="66" t="s">
        <v>7103</v>
      </c>
      <c r="C1615" s="66" t="s">
        <v>7113</v>
      </c>
      <c r="D1615" s="66">
        <v>2035</v>
      </c>
      <c r="E1615" s="66" t="s">
        <v>7125</v>
      </c>
      <c r="F1615" s="66">
        <v>1.6515105539999999</v>
      </c>
      <c r="G1615" s="66">
        <v>0.13692443300000001</v>
      </c>
      <c r="H1615" s="66">
        <v>63.588647860000002</v>
      </c>
      <c r="I1615" s="66">
        <v>756.70490949999999</v>
      </c>
      <c r="J1615" s="66">
        <v>0</v>
      </c>
      <c r="K1615" s="66">
        <v>388.252120399999</v>
      </c>
      <c r="L1615" s="66">
        <v>28.75361509</v>
      </c>
      <c r="M1615" s="66">
        <v>5.6932126009999999</v>
      </c>
    </row>
    <row r="1616" spans="1:13" hidden="1">
      <c r="A1616" s="66" t="s">
        <v>7102</v>
      </c>
      <c r="B1616" s="66" t="s">
        <v>7103</v>
      </c>
      <c r="C1616" s="66" t="s">
        <v>7113</v>
      </c>
      <c r="D1616" s="66">
        <v>2040</v>
      </c>
      <c r="E1616" s="66" t="s">
        <v>7125</v>
      </c>
      <c r="F1616" s="66">
        <v>1.962490775</v>
      </c>
      <c r="G1616" s="66">
        <v>0.15861236400000001</v>
      </c>
      <c r="H1616" s="66">
        <v>75.562420399999993</v>
      </c>
      <c r="I1616" s="66">
        <v>952.08649709999997</v>
      </c>
      <c r="J1616" s="66">
        <v>0</v>
      </c>
      <c r="K1616" s="66">
        <v>461.3477274</v>
      </c>
      <c r="L1616" s="66">
        <v>34.167258650000001</v>
      </c>
      <c r="M1616" s="66">
        <v>6.7603641439999898</v>
      </c>
    </row>
    <row r="1617" spans="1:13" hidden="1">
      <c r="A1617" s="66" t="s">
        <v>7102</v>
      </c>
      <c r="B1617" s="66" t="s">
        <v>7103</v>
      </c>
      <c r="C1617" s="66" t="s">
        <v>7113</v>
      </c>
      <c r="D1617" s="66">
        <v>2045</v>
      </c>
      <c r="E1617" s="66" t="s">
        <v>7125</v>
      </c>
      <c r="F1617" s="66">
        <v>2.2906154299999999</v>
      </c>
      <c r="G1617" s="66">
        <v>0.165995213</v>
      </c>
      <c r="H1617" s="66">
        <v>88.196310710000006</v>
      </c>
      <c r="I1617" s="66">
        <v>1173.0109319999999</v>
      </c>
      <c r="J1617" s="66">
        <v>0</v>
      </c>
      <c r="K1617" s="66">
        <v>538.47858670000005</v>
      </c>
      <c r="L1617" s="66">
        <v>39.879654960000003</v>
      </c>
      <c r="M1617" s="66">
        <v>7.889748709</v>
      </c>
    </row>
    <row r="1618" spans="1:13" hidden="1">
      <c r="A1618" s="66" t="s">
        <v>7102</v>
      </c>
      <c r="B1618" s="66" t="s">
        <v>7103</v>
      </c>
      <c r="C1618" s="66" t="s">
        <v>7113</v>
      </c>
      <c r="D1618" s="66">
        <v>2050</v>
      </c>
      <c r="E1618" s="66" t="s">
        <v>7125</v>
      </c>
      <c r="F1618" s="66">
        <v>2.6539281309999998</v>
      </c>
      <c r="G1618" s="66">
        <v>0.20031843899999999</v>
      </c>
      <c r="H1618" s="66">
        <v>102.1850578</v>
      </c>
      <c r="I1618" s="66">
        <v>1430.590809</v>
      </c>
      <c r="J1618" s="66">
        <v>0</v>
      </c>
      <c r="K1618" s="66">
        <v>623.8837585</v>
      </c>
      <c r="L1618" s="66">
        <v>46.204800319999997</v>
      </c>
      <c r="M1618" s="66">
        <v>9.1412333239999999</v>
      </c>
    </row>
    <row r="1619" spans="1:13" hidden="1">
      <c r="A1619" s="66" t="s">
        <v>7102</v>
      </c>
      <c r="B1619" s="66" t="s">
        <v>7103</v>
      </c>
      <c r="C1619" s="66" t="s">
        <v>7114</v>
      </c>
      <c r="D1619" s="66">
        <v>2000</v>
      </c>
      <c r="E1619" s="66" t="s">
        <v>7125</v>
      </c>
      <c r="F1619" s="66">
        <v>1.1399999999999999</v>
      </c>
      <c r="G1619" s="66">
        <v>5.7999999999999899E-2</v>
      </c>
      <c r="H1619" s="66">
        <v>25</v>
      </c>
      <c r="I1619" s="66">
        <v>177</v>
      </c>
      <c r="J1619" s="66">
        <v>0</v>
      </c>
      <c r="K1619" s="66">
        <v>136.72853659999899</v>
      </c>
      <c r="L1619" s="66">
        <v>10.122572870000001</v>
      </c>
      <c r="M1619" s="66">
        <v>4.1427122550000002</v>
      </c>
    </row>
    <row r="1620" spans="1:13" hidden="1">
      <c r="A1620" s="66" t="s">
        <v>7102</v>
      </c>
      <c r="B1620" s="66" t="s">
        <v>7103</v>
      </c>
      <c r="C1620" s="66" t="s">
        <v>7114</v>
      </c>
      <c r="D1620" s="66">
        <v>2005</v>
      </c>
      <c r="E1620" s="66" t="s">
        <v>7125</v>
      </c>
      <c r="F1620" s="66">
        <v>1.1100000000000001</v>
      </c>
      <c r="G1620" s="66">
        <v>6.3500000000000001E-2</v>
      </c>
      <c r="H1620" s="66">
        <v>27</v>
      </c>
      <c r="I1620" s="66">
        <v>190</v>
      </c>
      <c r="J1620" s="66">
        <v>0</v>
      </c>
      <c r="K1620" s="66">
        <v>147.34883780000001</v>
      </c>
      <c r="L1620" s="66">
        <v>11.01877601</v>
      </c>
      <c r="M1620" s="66">
        <v>2.7383874549999998</v>
      </c>
    </row>
    <row r="1621" spans="1:13" hidden="1">
      <c r="A1621" s="66" t="s">
        <v>7102</v>
      </c>
      <c r="B1621" s="66" t="s">
        <v>7103</v>
      </c>
      <c r="C1621" s="66" t="s">
        <v>7114</v>
      </c>
      <c r="D1621" s="66">
        <v>2010</v>
      </c>
      <c r="E1621" s="66" t="s">
        <v>7125</v>
      </c>
      <c r="F1621" s="66">
        <v>1.1399999999999999</v>
      </c>
      <c r="G1621" s="66">
        <v>0.105046286999999</v>
      </c>
      <c r="H1621" s="66">
        <v>27</v>
      </c>
      <c r="I1621" s="66">
        <v>187</v>
      </c>
      <c r="J1621" s="66">
        <v>0</v>
      </c>
      <c r="K1621" s="66">
        <v>145.23200359999899</v>
      </c>
      <c r="L1621" s="66">
        <v>10.87123564</v>
      </c>
      <c r="M1621" s="66">
        <v>1.866114429</v>
      </c>
    </row>
    <row r="1622" spans="1:13" hidden="1">
      <c r="A1622" s="66" t="s">
        <v>7102</v>
      </c>
      <c r="B1622" s="66" t="s">
        <v>7103</v>
      </c>
      <c r="C1622" s="66" t="s">
        <v>7114</v>
      </c>
      <c r="D1622" s="66">
        <v>2015</v>
      </c>
      <c r="E1622" s="66" t="s">
        <v>7125</v>
      </c>
      <c r="F1622" s="66">
        <v>1.21</v>
      </c>
      <c r="G1622" s="66">
        <v>8.3692695999999997E-2</v>
      </c>
      <c r="H1622" s="66">
        <v>29</v>
      </c>
      <c r="I1622" s="66">
        <v>200</v>
      </c>
      <c r="J1622" s="66">
        <v>0</v>
      </c>
      <c r="K1622" s="66">
        <v>147.91956869999899</v>
      </c>
      <c r="L1622" s="66">
        <v>11.072932829999999</v>
      </c>
      <c r="M1622" s="66">
        <v>0.78575099900000001</v>
      </c>
    </row>
    <row r="1623" spans="1:13" hidden="1">
      <c r="A1623" s="66" t="s">
        <v>7102</v>
      </c>
      <c r="B1623" s="66" t="s">
        <v>7103</v>
      </c>
      <c r="C1623" s="66" t="s">
        <v>7114</v>
      </c>
      <c r="D1623" s="66">
        <v>2020</v>
      </c>
      <c r="E1623" s="66" t="s">
        <v>7125</v>
      </c>
      <c r="F1623" s="66">
        <v>1.126551724</v>
      </c>
      <c r="G1623" s="66">
        <v>5.8389765000000003E-2</v>
      </c>
      <c r="H1623" s="66">
        <v>27</v>
      </c>
      <c r="I1623" s="66">
        <v>198</v>
      </c>
      <c r="J1623" s="66">
        <v>0</v>
      </c>
      <c r="K1623" s="66">
        <v>130.1228686</v>
      </c>
      <c r="L1623" s="66">
        <v>9.7408875859999995</v>
      </c>
      <c r="M1623" s="66">
        <v>0.29369250399999902</v>
      </c>
    </row>
    <row r="1624" spans="1:13" hidden="1">
      <c r="A1624" s="66" t="s">
        <v>7102</v>
      </c>
      <c r="B1624" s="66" t="s">
        <v>7103</v>
      </c>
      <c r="C1624" s="66" t="s">
        <v>7114</v>
      </c>
      <c r="D1624" s="66">
        <v>2025</v>
      </c>
      <c r="E1624" s="66" t="s">
        <v>7125</v>
      </c>
      <c r="F1624" s="66">
        <v>1.0848275859999901</v>
      </c>
      <c r="G1624" s="66">
        <v>6.1138957000000001E-2</v>
      </c>
      <c r="H1624" s="66">
        <v>26</v>
      </c>
      <c r="I1624" s="66">
        <v>191</v>
      </c>
      <c r="J1624" s="66">
        <v>0</v>
      </c>
      <c r="K1624" s="66">
        <v>122.49001709999899</v>
      </c>
      <c r="L1624" s="66">
        <v>9.1695627099999992</v>
      </c>
      <c r="M1624" s="66">
        <v>0.13677940299999999</v>
      </c>
    </row>
    <row r="1625" spans="1:13" hidden="1">
      <c r="A1625" s="66" t="s">
        <v>7102</v>
      </c>
      <c r="B1625" s="66" t="s">
        <v>7103</v>
      </c>
      <c r="C1625" s="66" t="s">
        <v>7114</v>
      </c>
      <c r="D1625" s="66">
        <v>2030</v>
      </c>
      <c r="E1625" s="66" t="s">
        <v>7125</v>
      </c>
      <c r="F1625" s="66">
        <v>1.168275862</v>
      </c>
      <c r="G1625" s="66">
        <v>6.6886347999999998E-2</v>
      </c>
      <c r="H1625" s="66">
        <v>28</v>
      </c>
      <c r="I1625" s="66">
        <v>201</v>
      </c>
      <c r="J1625" s="66">
        <v>0</v>
      </c>
      <c r="K1625" s="66">
        <v>130.746692</v>
      </c>
      <c r="L1625" s="66">
        <v>9.7876809490000003</v>
      </c>
      <c r="M1625" s="66">
        <v>9.6958693999999998E-2</v>
      </c>
    </row>
    <row r="1626" spans="1:13" hidden="1">
      <c r="A1626" s="66" t="s">
        <v>7102</v>
      </c>
      <c r="B1626" s="66" t="s">
        <v>7103</v>
      </c>
      <c r="C1626" s="66" t="s">
        <v>7114</v>
      </c>
      <c r="D1626" s="66">
        <v>2035</v>
      </c>
      <c r="E1626" s="66" t="s">
        <v>7125</v>
      </c>
      <c r="F1626" s="66">
        <v>1.21</v>
      </c>
      <c r="G1626" s="66">
        <v>6.3889351999999996E-2</v>
      </c>
      <c r="H1626" s="66">
        <v>29</v>
      </c>
      <c r="I1626" s="66">
        <v>209</v>
      </c>
      <c r="J1626" s="66">
        <v>0</v>
      </c>
      <c r="K1626" s="66">
        <v>134.95175230000001</v>
      </c>
      <c r="L1626" s="66">
        <v>10.10248166</v>
      </c>
      <c r="M1626" s="66">
        <v>8.5180509000000001E-2</v>
      </c>
    </row>
    <row r="1627" spans="1:13" hidden="1">
      <c r="A1627" s="66" t="s">
        <v>7102</v>
      </c>
      <c r="B1627" s="66" t="s">
        <v>7103</v>
      </c>
      <c r="C1627" s="66" t="s">
        <v>7114</v>
      </c>
      <c r="D1627" s="66">
        <v>2040</v>
      </c>
      <c r="E1627" s="66" t="s">
        <v>7125</v>
      </c>
      <c r="F1627" s="66">
        <v>1.2517241379999999</v>
      </c>
      <c r="G1627" s="66">
        <v>6.9065940999999895E-2</v>
      </c>
      <c r="H1627" s="66">
        <v>30</v>
      </c>
      <c r="I1627" s="66">
        <v>214</v>
      </c>
      <c r="J1627" s="66">
        <v>0</v>
      </c>
      <c r="K1627" s="66">
        <v>139.4204053</v>
      </c>
      <c r="L1627" s="66">
        <v>10.437008949999999</v>
      </c>
      <c r="M1627" s="66">
        <v>8.4149806999999993E-2</v>
      </c>
    </row>
    <row r="1628" spans="1:13" hidden="1">
      <c r="A1628" s="66" t="s">
        <v>7102</v>
      </c>
      <c r="B1628" s="66" t="s">
        <v>7103</v>
      </c>
      <c r="C1628" s="66" t="s">
        <v>7114</v>
      </c>
      <c r="D1628" s="66">
        <v>2045</v>
      </c>
      <c r="E1628" s="66" t="s">
        <v>7125</v>
      </c>
      <c r="F1628" s="66">
        <v>1.2517241379999999</v>
      </c>
      <c r="G1628" s="66">
        <v>6.6613842999999895E-2</v>
      </c>
      <c r="H1628" s="66">
        <v>30</v>
      </c>
      <c r="I1628" s="66">
        <v>205</v>
      </c>
      <c r="J1628" s="66">
        <v>0</v>
      </c>
      <c r="K1628" s="66">
        <v>139.3492852</v>
      </c>
      <c r="L1628" s="66">
        <v>10.431686490000001</v>
      </c>
      <c r="M1628" s="66">
        <v>8.2722552000000005E-2</v>
      </c>
    </row>
    <row r="1629" spans="1:13" hidden="1">
      <c r="A1629" s="66" t="s">
        <v>7102</v>
      </c>
      <c r="B1629" s="66" t="s">
        <v>7103</v>
      </c>
      <c r="C1629" s="66" t="s">
        <v>7114</v>
      </c>
      <c r="D1629" s="66">
        <v>2050</v>
      </c>
      <c r="E1629" s="66" t="s">
        <v>7125</v>
      </c>
      <c r="F1629" s="66">
        <v>1.21</v>
      </c>
      <c r="G1629" s="66">
        <v>5.6124411999999999E-2</v>
      </c>
      <c r="H1629" s="66">
        <v>29</v>
      </c>
      <c r="I1629" s="66">
        <v>197</v>
      </c>
      <c r="J1629" s="66">
        <v>0</v>
      </c>
      <c r="K1629" s="66">
        <v>134.6778588</v>
      </c>
      <c r="L1629" s="66">
        <v>10.081984139999999</v>
      </c>
      <c r="M1629" s="66">
        <v>7.9587520999999994E-2</v>
      </c>
    </row>
    <row r="1630" spans="1:13" hidden="1">
      <c r="A1630" s="66" t="s">
        <v>7102</v>
      </c>
      <c r="B1630" s="66" t="s">
        <v>7103</v>
      </c>
      <c r="C1630" s="66" t="s">
        <v>7115</v>
      </c>
      <c r="D1630" s="66">
        <v>2000</v>
      </c>
      <c r="E1630" s="66" t="s">
        <v>7125</v>
      </c>
      <c r="F1630" s="66">
        <v>1.7309999999999901</v>
      </c>
      <c r="G1630" s="66">
        <v>5.5E-2</v>
      </c>
      <c r="H1630" s="66">
        <v>23</v>
      </c>
      <c r="I1630" s="66">
        <v>207</v>
      </c>
      <c r="J1630" s="66">
        <v>0</v>
      </c>
      <c r="K1630" s="66">
        <v>147.18124549999999</v>
      </c>
      <c r="L1630" s="66">
        <v>10.835677840000001</v>
      </c>
      <c r="M1630" s="66">
        <v>8.9290480359999993</v>
      </c>
    </row>
    <row r="1631" spans="1:13" hidden="1">
      <c r="A1631" s="66" t="s">
        <v>7102</v>
      </c>
      <c r="B1631" s="66" t="s">
        <v>7103</v>
      </c>
      <c r="C1631" s="66" t="s">
        <v>7115</v>
      </c>
      <c r="D1631" s="66">
        <v>2005</v>
      </c>
      <c r="E1631" s="66" t="s">
        <v>7125</v>
      </c>
      <c r="F1631" s="66">
        <v>1.9139999999999999</v>
      </c>
      <c r="G1631" s="66">
        <v>7.6999999999999999E-2</v>
      </c>
      <c r="H1631" s="66">
        <v>27</v>
      </c>
      <c r="I1631" s="66">
        <v>241</v>
      </c>
      <c r="J1631" s="66">
        <v>0</v>
      </c>
      <c r="K1631" s="66">
        <v>161.338157</v>
      </c>
      <c r="L1631" s="66">
        <v>11.89925116</v>
      </c>
      <c r="M1631" s="66">
        <v>6.5919907049999997</v>
      </c>
    </row>
    <row r="1632" spans="1:13" hidden="1">
      <c r="A1632" s="66" t="s">
        <v>7102</v>
      </c>
      <c r="B1632" s="66" t="s">
        <v>7103</v>
      </c>
      <c r="C1632" s="66" t="s">
        <v>7115</v>
      </c>
      <c r="D1632" s="66">
        <v>2010</v>
      </c>
      <c r="E1632" s="66" t="s">
        <v>7125</v>
      </c>
      <c r="F1632" s="66">
        <v>2.2919999999999998</v>
      </c>
      <c r="G1632" s="66">
        <v>0.157259553</v>
      </c>
      <c r="H1632" s="66">
        <v>34</v>
      </c>
      <c r="I1632" s="66">
        <v>287</v>
      </c>
      <c r="J1632" s="66">
        <v>0</v>
      </c>
      <c r="K1632" s="66">
        <v>197.38368969999999</v>
      </c>
      <c r="L1632" s="66">
        <v>14.56980886</v>
      </c>
      <c r="M1632" s="66">
        <v>5.2963937410000002</v>
      </c>
    </row>
    <row r="1633" spans="1:13" hidden="1">
      <c r="A1633" s="66" t="s">
        <v>7102</v>
      </c>
      <c r="B1633" s="66" t="s">
        <v>7103</v>
      </c>
      <c r="C1633" s="66" t="s">
        <v>7115</v>
      </c>
      <c r="D1633" s="66">
        <v>2015</v>
      </c>
      <c r="E1633" s="66" t="s">
        <v>7125</v>
      </c>
      <c r="F1633" s="66">
        <v>2.7730000000000001</v>
      </c>
      <c r="G1633" s="66">
        <v>0.183329618999999</v>
      </c>
      <c r="H1633" s="66">
        <v>42</v>
      </c>
      <c r="I1633" s="66">
        <v>350</v>
      </c>
      <c r="J1633" s="66">
        <v>0</v>
      </c>
      <c r="K1633" s="66">
        <v>240.41821639999901</v>
      </c>
      <c r="L1633" s="66">
        <v>17.738954549999999</v>
      </c>
      <c r="M1633" s="66">
        <v>4.9814340939999999</v>
      </c>
    </row>
    <row r="1634" spans="1:13" hidden="1">
      <c r="A1634" s="66" t="s">
        <v>7102</v>
      </c>
      <c r="B1634" s="66" t="s">
        <v>7103</v>
      </c>
      <c r="C1634" s="66" t="s">
        <v>7115</v>
      </c>
      <c r="D1634" s="66">
        <v>2020</v>
      </c>
      <c r="E1634" s="66" t="s">
        <v>7125</v>
      </c>
      <c r="F1634" s="66">
        <v>2.83902381</v>
      </c>
      <c r="G1634" s="66">
        <v>0.16982243799999999</v>
      </c>
      <c r="H1634" s="66">
        <v>43</v>
      </c>
      <c r="I1634" s="66">
        <v>388</v>
      </c>
      <c r="J1634" s="66">
        <v>0</v>
      </c>
      <c r="K1634" s="66">
        <v>244.3431344</v>
      </c>
      <c r="L1634" s="66">
        <v>18.033248109999999</v>
      </c>
      <c r="M1634" s="66">
        <v>4.3525116439999998</v>
      </c>
    </row>
    <row r="1635" spans="1:13" hidden="1">
      <c r="A1635" s="66" t="s">
        <v>7102</v>
      </c>
      <c r="B1635" s="66" t="s">
        <v>7103</v>
      </c>
      <c r="C1635" s="66" t="s">
        <v>7115</v>
      </c>
      <c r="D1635" s="66">
        <v>2025</v>
      </c>
      <c r="E1635" s="66" t="s">
        <v>7125</v>
      </c>
      <c r="F1635" s="66">
        <v>3.037095238</v>
      </c>
      <c r="G1635" s="66">
        <v>0.22778522500000001</v>
      </c>
      <c r="H1635" s="66">
        <v>46</v>
      </c>
      <c r="I1635" s="66">
        <v>413</v>
      </c>
      <c r="J1635" s="66">
        <v>0</v>
      </c>
      <c r="K1635" s="66">
        <v>260.6535121</v>
      </c>
      <c r="L1635" s="66">
        <v>19.321142980000001</v>
      </c>
      <c r="M1635" s="66">
        <v>3.5298098250000001</v>
      </c>
    </row>
    <row r="1636" spans="1:13" hidden="1">
      <c r="A1636" s="66" t="s">
        <v>7102</v>
      </c>
      <c r="B1636" s="66" t="s">
        <v>7103</v>
      </c>
      <c r="C1636" s="66" t="s">
        <v>7115</v>
      </c>
      <c r="D1636" s="66">
        <v>2030</v>
      </c>
      <c r="E1636" s="66" t="s">
        <v>7125</v>
      </c>
      <c r="F1636" s="66">
        <v>3.499261905</v>
      </c>
      <c r="G1636" s="66">
        <v>0.24142835100000001</v>
      </c>
      <c r="H1636" s="66">
        <v>53</v>
      </c>
      <c r="I1636" s="66">
        <v>463</v>
      </c>
      <c r="J1636" s="66">
        <v>0</v>
      </c>
      <c r="K1636" s="66">
        <v>299.99092450000001</v>
      </c>
      <c r="L1636" s="66">
        <v>22.2483401</v>
      </c>
      <c r="M1636" s="66">
        <v>2.1807484879999999</v>
      </c>
    </row>
    <row r="1637" spans="1:13" hidden="1">
      <c r="A1637" s="66" t="s">
        <v>7102</v>
      </c>
      <c r="B1637" s="66" t="s">
        <v>7103</v>
      </c>
      <c r="C1637" s="66" t="s">
        <v>7115</v>
      </c>
      <c r="D1637" s="66">
        <v>2035</v>
      </c>
      <c r="E1637" s="66" t="s">
        <v>7125</v>
      </c>
      <c r="F1637" s="66">
        <v>4.0274523809999998</v>
      </c>
      <c r="G1637" s="66">
        <v>0.26966687499999997</v>
      </c>
      <c r="H1637" s="66">
        <v>61</v>
      </c>
      <c r="I1637" s="66">
        <v>517</v>
      </c>
      <c r="J1637" s="66">
        <v>0</v>
      </c>
      <c r="K1637" s="66">
        <v>345.12754760000001</v>
      </c>
      <c r="L1637" s="66">
        <v>25.60081774</v>
      </c>
      <c r="M1637" s="66">
        <v>1.652858682</v>
      </c>
    </row>
    <row r="1638" spans="1:13" hidden="1">
      <c r="A1638" s="66" t="s">
        <v>7102</v>
      </c>
      <c r="B1638" s="66" t="s">
        <v>7103</v>
      </c>
      <c r="C1638" s="66" t="s">
        <v>7115</v>
      </c>
      <c r="D1638" s="66">
        <v>2040</v>
      </c>
      <c r="E1638" s="66" t="s">
        <v>7125</v>
      </c>
      <c r="F1638" s="66">
        <v>4.3575714290000001</v>
      </c>
      <c r="G1638" s="66">
        <v>0.28216928000000002</v>
      </c>
      <c r="H1638" s="66">
        <v>66</v>
      </c>
      <c r="I1638" s="66">
        <v>552</v>
      </c>
      <c r="J1638" s="66">
        <v>0</v>
      </c>
      <c r="K1638" s="66">
        <v>373.3563034</v>
      </c>
      <c r="L1638" s="66">
        <v>27.696844199999902</v>
      </c>
      <c r="M1638" s="66">
        <v>1.4628803859999999</v>
      </c>
    </row>
    <row r="1639" spans="1:13" hidden="1">
      <c r="A1639" s="66" t="s">
        <v>7102</v>
      </c>
      <c r="B1639" s="66" t="s">
        <v>7103</v>
      </c>
      <c r="C1639" s="66" t="s">
        <v>7115</v>
      </c>
      <c r="D1639" s="66">
        <v>2045</v>
      </c>
      <c r="E1639" s="66" t="s">
        <v>7125</v>
      </c>
      <c r="F1639" s="66">
        <v>4.6216666669999897</v>
      </c>
      <c r="G1639" s="66">
        <v>0.289713844</v>
      </c>
      <c r="H1639" s="66">
        <v>70</v>
      </c>
      <c r="I1639" s="66">
        <v>570</v>
      </c>
      <c r="J1639" s="66">
        <v>0</v>
      </c>
      <c r="K1639" s="66">
        <v>395.9593198</v>
      </c>
      <c r="L1639" s="66">
        <v>29.374461029999999</v>
      </c>
      <c r="M1639" s="66">
        <v>1.441312959</v>
      </c>
    </row>
    <row r="1640" spans="1:13" hidden="1">
      <c r="A1640" s="66" t="s">
        <v>7102</v>
      </c>
      <c r="B1640" s="66" t="s">
        <v>7103</v>
      </c>
      <c r="C1640" s="66" t="s">
        <v>7115</v>
      </c>
      <c r="D1640" s="66">
        <v>2050</v>
      </c>
      <c r="E1640" s="66" t="s">
        <v>7125</v>
      </c>
      <c r="F1640" s="66">
        <v>4.8857619049999998</v>
      </c>
      <c r="G1640" s="66">
        <v>0.300060559</v>
      </c>
      <c r="H1640" s="66">
        <v>74</v>
      </c>
      <c r="I1640" s="66">
        <v>593</v>
      </c>
      <c r="J1640" s="66">
        <v>0</v>
      </c>
      <c r="K1640" s="66">
        <v>418.575543699999</v>
      </c>
      <c r="L1640" s="66">
        <v>31.052602969999999</v>
      </c>
      <c r="M1640" s="66">
        <v>1.489715712</v>
      </c>
    </row>
    <row r="1641" spans="1:13" hidden="1">
      <c r="A1641" s="66" t="s">
        <v>7102</v>
      </c>
      <c r="B1641" s="66" t="s">
        <v>7103</v>
      </c>
      <c r="C1641" s="66" t="s">
        <v>7116</v>
      </c>
      <c r="D1641" s="66">
        <v>2000</v>
      </c>
      <c r="E1641" s="66" t="s">
        <v>7125</v>
      </c>
      <c r="F1641" s="66">
        <v>0.504</v>
      </c>
      <c r="G1641" s="66">
        <v>4.7E-2</v>
      </c>
      <c r="H1641" s="66">
        <v>9</v>
      </c>
      <c r="I1641" s="66">
        <v>75</v>
      </c>
      <c r="J1641" s="66">
        <v>0</v>
      </c>
      <c r="K1641" s="66">
        <v>64.829677610000005</v>
      </c>
      <c r="L1641" s="66">
        <v>4.7672510680000002</v>
      </c>
      <c r="M1641" s="66">
        <v>0.92650638299999999</v>
      </c>
    </row>
    <row r="1642" spans="1:13" hidden="1">
      <c r="A1642" s="66" t="s">
        <v>7102</v>
      </c>
      <c r="B1642" s="66" t="s">
        <v>7103</v>
      </c>
      <c r="C1642" s="66" t="s">
        <v>7116</v>
      </c>
      <c r="D1642" s="66">
        <v>2005</v>
      </c>
      <c r="E1642" s="66" t="s">
        <v>7125</v>
      </c>
      <c r="F1642" s="66">
        <v>0.64300000000000002</v>
      </c>
      <c r="G1642" s="66">
        <v>4.1500000000000002E-2</v>
      </c>
      <c r="H1642" s="66">
        <v>12</v>
      </c>
      <c r="I1642" s="66">
        <v>102</v>
      </c>
      <c r="J1642" s="66">
        <v>0</v>
      </c>
      <c r="K1642" s="66">
        <v>80.461733780000003</v>
      </c>
      <c r="L1642" s="66">
        <v>5.8980357870000004</v>
      </c>
      <c r="M1642" s="66">
        <v>0.80727123000000001</v>
      </c>
    </row>
    <row r="1643" spans="1:13" hidden="1">
      <c r="A1643" s="66" t="s">
        <v>7102</v>
      </c>
      <c r="B1643" s="66" t="s">
        <v>7103</v>
      </c>
      <c r="C1643" s="66" t="s">
        <v>7116</v>
      </c>
      <c r="D1643" s="66">
        <v>2010</v>
      </c>
      <c r="E1643" s="66" t="s">
        <v>7125</v>
      </c>
      <c r="F1643" s="66">
        <v>0.83099999999999996</v>
      </c>
      <c r="G1643" s="66">
        <v>4.7535188999999999E-2</v>
      </c>
      <c r="H1643" s="66">
        <v>16</v>
      </c>
      <c r="I1643" s="66">
        <v>134</v>
      </c>
      <c r="J1643" s="66">
        <v>0</v>
      </c>
      <c r="K1643" s="66">
        <v>98.526197789999998</v>
      </c>
      <c r="L1643" s="66">
        <v>7.2133852190000001</v>
      </c>
      <c r="M1643" s="66">
        <v>0.89403127699999996</v>
      </c>
    </row>
    <row r="1644" spans="1:13" hidden="1">
      <c r="A1644" s="66" t="s">
        <v>7102</v>
      </c>
      <c r="B1644" s="66" t="s">
        <v>7103</v>
      </c>
      <c r="C1644" s="66" t="s">
        <v>7116</v>
      </c>
      <c r="D1644" s="66">
        <v>2015</v>
      </c>
      <c r="E1644" s="66" t="s">
        <v>7125</v>
      </c>
      <c r="F1644" s="66">
        <v>0.86099999999999999</v>
      </c>
      <c r="G1644" s="66">
        <v>5.0184386999999997E-2</v>
      </c>
      <c r="H1644" s="66">
        <v>18</v>
      </c>
      <c r="I1644" s="66">
        <v>151</v>
      </c>
      <c r="J1644" s="66">
        <v>0</v>
      </c>
      <c r="K1644" s="66">
        <v>103.2274479</v>
      </c>
      <c r="L1644" s="66">
        <v>7.4893635219999997</v>
      </c>
      <c r="M1644" s="66">
        <v>1.1356645219999999</v>
      </c>
    </row>
    <row r="1645" spans="1:13" hidden="1">
      <c r="A1645" s="66" t="s">
        <v>7102</v>
      </c>
      <c r="B1645" s="66" t="s">
        <v>7103</v>
      </c>
      <c r="C1645" s="66" t="s">
        <v>7116</v>
      </c>
      <c r="D1645" s="66">
        <v>2020</v>
      </c>
      <c r="E1645" s="66" t="s">
        <v>7125</v>
      </c>
      <c r="F1645" s="66">
        <v>0.86099999999999999</v>
      </c>
      <c r="G1645" s="66">
        <v>5.1322274000000001E-2</v>
      </c>
      <c r="H1645" s="66">
        <v>18</v>
      </c>
      <c r="I1645" s="66">
        <v>155</v>
      </c>
      <c r="J1645" s="66">
        <v>0</v>
      </c>
      <c r="K1645" s="66">
        <v>99.116976370000003</v>
      </c>
      <c r="L1645" s="66">
        <v>7.3178869679999998</v>
      </c>
      <c r="M1645" s="66">
        <v>1.0274724989999999</v>
      </c>
    </row>
    <row r="1646" spans="1:13" hidden="1">
      <c r="A1646" s="66" t="s">
        <v>7102</v>
      </c>
      <c r="B1646" s="66" t="s">
        <v>7103</v>
      </c>
      <c r="C1646" s="66" t="s">
        <v>7116</v>
      </c>
      <c r="D1646" s="66">
        <v>2025</v>
      </c>
      <c r="E1646" s="66" t="s">
        <v>7125</v>
      </c>
      <c r="F1646" s="66">
        <v>0.90883333300000002</v>
      </c>
      <c r="G1646" s="66">
        <v>6.2023770999999998E-2</v>
      </c>
      <c r="H1646" s="66">
        <v>19</v>
      </c>
      <c r="I1646" s="66">
        <v>160</v>
      </c>
      <c r="J1646" s="66">
        <v>0</v>
      </c>
      <c r="K1646" s="66">
        <v>103.0477582</v>
      </c>
      <c r="L1646" s="66">
        <v>7.6395912979999903</v>
      </c>
      <c r="M1646" s="66">
        <v>1.153028046</v>
      </c>
    </row>
    <row r="1647" spans="1:13" hidden="1">
      <c r="A1647" s="66" t="s">
        <v>7102</v>
      </c>
      <c r="B1647" s="66" t="s">
        <v>7103</v>
      </c>
      <c r="C1647" s="66" t="s">
        <v>7116</v>
      </c>
      <c r="D1647" s="66">
        <v>2030</v>
      </c>
      <c r="E1647" s="66" t="s">
        <v>7125</v>
      </c>
      <c r="F1647" s="66">
        <v>1.052333333</v>
      </c>
      <c r="G1647" s="66">
        <v>7.1838639999999995E-2</v>
      </c>
      <c r="H1647" s="66">
        <v>22</v>
      </c>
      <c r="I1647" s="66">
        <v>181</v>
      </c>
      <c r="J1647" s="66">
        <v>0</v>
      </c>
      <c r="K1647" s="66">
        <v>118.63254259999999</v>
      </c>
      <c r="L1647" s="66">
        <v>8.8101065779999992</v>
      </c>
      <c r="M1647" s="66">
        <v>1.365395626</v>
      </c>
    </row>
    <row r="1648" spans="1:13" hidden="1">
      <c r="A1648" s="66" t="s">
        <v>7102</v>
      </c>
      <c r="B1648" s="66" t="s">
        <v>7103</v>
      </c>
      <c r="C1648" s="66" t="s">
        <v>7116</v>
      </c>
      <c r="D1648" s="66">
        <v>2035</v>
      </c>
      <c r="E1648" s="66" t="s">
        <v>7125</v>
      </c>
      <c r="F1648" s="66">
        <v>1.1958333329999999</v>
      </c>
      <c r="G1648" s="66">
        <v>7.6836092999999994E-2</v>
      </c>
      <c r="H1648" s="66">
        <v>25</v>
      </c>
      <c r="I1648" s="66">
        <v>201</v>
      </c>
      <c r="J1648" s="66">
        <v>0</v>
      </c>
      <c r="K1648" s="66">
        <v>134.51252479999999</v>
      </c>
      <c r="L1648" s="66">
        <v>9.9979217519999999</v>
      </c>
      <c r="M1648" s="66">
        <v>1.5653112659999999</v>
      </c>
    </row>
    <row r="1649" spans="1:13" hidden="1">
      <c r="A1649" s="66" t="s">
        <v>7102</v>
      </c>
      <c r="B1649" s="66" t="s">
        <v>7103</v>
      </c>
      <c r="C1649" s="66" t="s">
        <v>7116</v>
      </c>
      <c r="D1649" s="66">
        <v>2040</v>
      </c>
      <c r="E1649" s="66" t="s">
        <v>7125</v>
      </c>
      <c r="F1649" s="66">
        <v>1.2915000000000001</v>
      </c>
      <c r="G1649" s="66">
        <v>8.1833545999999993E-2</v>
      </c>
      <c r="H1649" s="66">
        <v>27</v>
      </c>
      <c r="I1649" s="66">
        <v>210</v>
      </c>
      <c r="J1649" s="66">
        <v>0</v>
      </c>
      <c r="K1649" s="66">
        <v>145.15047469999999</v>
      </c>
      <c r="L1649" s="66">
        <v>10.79428193</v>
      </c>
      <c r="M1649" s="66">
        <v>1.6963750099999999</v>
      </c>
    </row>
    <row r="1650" spans="1:13" hidden="1">
      <c r="A1650" s="66" t="s">
        <v>7102</v>
      </c>
      <c r="B1650" s="66" t="s">
        <v>7103</v>
      </c>
      <c r="C1650" s="66" t="s">
        <v>7116</v>
      </c>
      <c r="D1650" s="66">
        <v>2045</v>
      </c>
      <c r="E1650" s="66" t="s">
        <v>7125</v>
      </c>
      <c r="F1650" s="66">
        <v>1.3393333329999999</v>
      </c>
      <c r="G1650" s="66">
        <v>8.0271778000000002E-2</v>
      </c>
      <c r="H1650" s="66">
        <v>28</v>
      </c>
      <c r="I1650" s="66">
        <v>216</v>
      </c>
      <c r="J1650" s="66">
        <v>0</v>
      </c>
      <c r="K1650" s="66">
        <v>150.47738859999899</v>
      </c>
      <c r="L1650" s="66">
        <v>11.19447328</v>
      </c>
      <c r="M1650" s="66">
        <v>1.761533319</v>
      </c>
    </row>
    <row r="1651" spans="1:13" hidden="1">
      <c r="A1651" s="66" t="s">
        <v>7102</v>
      </c>
      <c r="B1651" s="66" t="s">
        <v>7103</v>
      </c>
      <c r="C1651" s="66" t="s">
        <v>7116</v>
      </c>
      <c r="D1651" s="66">
        <v>2050</v>
      </c>
      <c r="E1651" s="66" t="s">
        <v>7125</v>
      </c>
      <c r="F1651" s="66">
        <v>1.38716666699999</v>
      </c>
      <c r="G1651" s="66">
        <v>8.0584055000000002E-2</v>
      </c>
      <c r="H1651" s="66">
        <v>29</v>
      </c>
      <c r="I1651" s="66">
        <v>220</v>
      </c>
      <c r="J1651" s="66">
        <v>0</v>
      </c>
      <c r="K1651" s="66">
        <v>155.83205419999999</v>
      </c>
      <c r="L1651" s="66">
        <v>11.595992239999999</v>
      </c>
      <c r="M1651" s="66">
        <v>1.8253735129999999</v>
      </c>
    </row>
    <row r="1652" spans="1:13" hidden="1">
      <c r="A1652" s="66" t="s">
        <v>7102</v>
      </c>
      <c r="B1652" s="66" t="s">
        <v>7103</v>
      </c>
      <c r="C1652" s="66" t="s">
        <v>7117</v>
      </c>
      <c r="D1652" s="66">
        <v>2000</v>
      </c>
      <c r="E1652" s="66" t="s">
        <v>7125</v>
      </c>
      <c r="F1652" s="66">
        <v>1.175</v>
      </c>
      <c r="G1652" s="66">
        <v>6.5000000000000002E-2</v>
      </c>
      <c r="H1652" s="66">
        <v>18</v>
      </c>
      <c r="I1652" s="66">
        <v>151</v>
      </c>
      <c r="J1652" s="66">
        <v>0</v>
      </c>
      <c r="K1652" s="66">
        <v>104.740569999999</v>
      </c>
      <c r="L1652" s="66">
        <v>7.7570866139999897</v>
      </c>
      <c r="M1652" s="66">
        <v>9.1680445879999901</v>
      </c>
    </row>
    <row r="1653" spans="1:13" hidden="1">
      <c r="A1653" s="66" t="s">
        <v>7102</v>
      </c>
      <c r="B1653" s="66" t="s">
        <v>7103</v>
      </c>
      <c r="C1653" s="66" t="s">
        <v>7117</v>
      </c>
      <c r="D1653" s="66">
        <v>2005</v>
      </c>
      <c r="E1653" s="66" t="s">
        <v>7125</v>
      </c>
      <c r="F1653" s="66">
        <v>1.611</v>
      </c>
      <c r="G1653" s="66">
        <v>9.5500000000000002E-2</v>
      </c>
      <c r="H1653" s="66">
        <v>30</v>
      </c>
      <c r="I1653" s="66">
        <v>239</v>
      </c>
      <c r="J1653" s="66">
        <v>0</v>
      </c>
      <c r="K1653" s="66">
        <v>164.80348999999899</v>
      </c>
      <c r="L1653" s="66">
        <v>12.20534647</v>
      </c>
      <c r="M1653" s="66">
        <v>8.8140095780000003</v>
      </c>
    </row>
    <row r="1654" spans="1:13" hidden="1">
      <c r="A1654" s="66" t="s">
        <v>7102</v>
      </c>
      <c r="B1654" s="66" t="s">
        <v>7103</v>
      </c>
      <c r="C1654" s="66" t="s">
        <v>7117</v>
      </c>
      <c r="D1654" s="66">
        <v>2010</v>
      </c>
      <c r="E1654" s="66" t="s">
        <v>7125</v>
      </c>
      <c r="F1654" s="66">
        <v>2.0779999999999998</v>
      </c>
      <c r="G1654" s="66">
        <v>0.185421003999999</v>
      </c>
      <c r="H1654" s="66">
        <v>48</v>
      </c>
      <c r="I1654" s="66">
        <v>378</v>
      </c>
      <c r="J1654" s="66">
        <v>0</v>
      </c>
      <c r="K1654" s="66">
        <v>257.67502000000002</v>
      </c>
      <c r="L1654" s="66">
        <v>19.083411980000001</v>
      </c>
      <c r="M1654" s="66">
        <v>11.76751625</v>
      </c>
    </row>
    <row r="1655" spans="1:13" hidden="1">
      <c r="A1655" s="66" t="s">
        <v>7102</v>
      </c>
      <c r="B1655" s="66" t="s">
        <v>7103</v>
      </c>
      <c r="C1655" s="66" t="s">
        <v>7117</v>
      </c>
      <c r="D1655" s="66">
        <v>2015</v>
      </c>
      <c r="E1655" s="66" t="s">
        <v>7125</v>
      </c>
      <c r="F1655" s="66">
        <v>2.8180000000000001</v>
      </c>
      <c r="G1655" s="66">
        <v>0.21272690399999999</v>
      </c>
      <c r="H1655" s="66">
        <v>65</v>
      </c>
      <c r="I1655" s="66">
        <v>505</v>
      </c>
      <c r="J1655" s="66">
        <v>0</v>
      </c>
      <c r="K1655" s="66">
        <v>345.80640110000002</v>
      </c>
      <c r="L1655" s="66">
        <v>25.61038761</v>
      </c>
      <c r="M1655" s="66">
        <v>15.43095613</v>
      </c>
    </row>
    <row r="1656" spans="1:13" hidden="1">
      <c r="A1656" s="66" t="s">
        <v>7102</v>
      </c>
      <c r="B1656" s="66" t="s">
        <v>7103</v>
      </c>
      <c r="C1656" s="66" t="s">
        <v>7117</v>
      </c>
      <c r="D1656" s="66">
        <v>2020</v>
      </c>
      <c r="E1656" s="66" t="s">
        <v>7125</v>
      </c>
      <c r="F1656" s="66">
        <v>2.1243384619999999</v>
      </c>
      <c r="G1656" s="66">
        <v>0.117843321999999</v>
      </c>
      <c r="H1656" s="66">
        <v>49</v>
      </c>
      <c r="I1656" s="66">
        <v>406</v>
      </c>
      <c r="J1656" s="66">
        <v>0</v>
      </c>
      <c r="K1656" s="66">
        <v>259.7796611</v>
      </c>
      <c r="L1656" s="66">
        <v>19.239219980000001</v>
      </c>
      <c r="M1656" s="66">
        <v>11.510253069999999</v>
      </c>
    </row>
    <row r="1657" spans="1:13" hidden="1">
      <c r="A1657" s="66" t="s">
        <v>7102</v>
      </c>
      <c r="B1657" s="66" t="s">
        <v>7103</v>
      </c>
      <c r="C1657" s="66" t="s">
        <v>7117</v>
      </c>
      <c r="D1657" s="66">
        <v>2025</v>
      </c>
      <c r="E1657" s="66" t="s">
        <v>7125</v>
      </c>
      <c r="F1657" s="66">
        <v>2.5578769229999998</v>
      </c>
      <c r="G1657" s="66">
        <v>0.26580901699999998</v>
      </c>
      <c r="H1657" s="66">
        <v>59</v>
      </c>
      <c r="I1657" s="66">
        <v>480</v>
      </c>
      <c r="J1657" s="66">
        <v>0</v>
      </c>
      <c r="K1657" s="66">
        <v>312.37659249999899</v>
      </c>
      <c r="L1657" s="66">
        <v>23.134519640000001</v>
      </c>
      <c r="M1657" s="66">
        <v>12.32915597</v>
      </c>
    </row>
    <row r="1658" spans="1:13" hidden="1">
      <c r="A1658" s="66" t="s">
        <v>7102</v>
      </c>
      <c r="B1658" s="66" t="s">
        <v>7103</v>
      </c>
      <c r="C1658" s="66" t="s">
        <v>7117</v>
      </c>
      <c r="D1658" s="66">
        <v>2030</v>
      </c>
      <c r="E1658" s="66" t="s">
        <v>7125</v>
      </c>
      <c r="F1658" s="66">
        <v>3.5116615379999998</v>
      </c>
      <c r="G1658" s="66">
        <v>0.25874658499999997</v>
      </c>
      <c r="H1658" s="66">
        <v>81</v>
      </c>
      <c r="I1658" s="66">
        <v>640</v>
      </c>
      <c r="J1658" s="66">
        <v>0</v>
      </c>
      <c r="K1658" s="66">
        <v>428.63451259999999</v>
      </c>
      <c r="L1658" s="66">
        <v>31.744538649999999</v>
      </c>
      <c r="M1658" s="66">
        <v>10.552918439999999</v>
      </c>
    </row>
    <row r="1659" spans="1:13" hidden="1">
      <c r="A1659" s="66" t="s">
        <v>7102</v>
      </c>
      <c r="B1659" s="66" t="s">
        <v>7103</v>
      </c>
      <c r="C1659" s="66" t="s">
        <v>7117</v>
      </c>
      <c r="D1659" s="66">
        <v>2035</v>
      </c>
      <c r="E1659" s="66" t="s">
        <v>7125</v>
      </c>
      <c r="F1659" s="66">
        <v>4.3787384620000003</v>
      </c>
      <c r="G1659" s="66">
        <v>0.325414547</v>
      </c>
      <c r="H1659" s="66">
        <v>101</v>
      </c>
      <c r="I1659" s="66">
        <v>776</v>
      </c>
      <c r="J1659" s="66">
        <v>0</v>
      </c>
      <c r="K1659" s="66">
        <v>534.36393699999996</v>
      </c>
      <c r="L1659" s="66">
        <v>39.574822740000002</v>
      </c>
      <c r="M1659" s="66">
        <v>9.9901790629999994</v>
      </c>
    </row>
    <row r="1660" spans="1:13" hidden="1">
      <c r="A1660" s="66" t="s">
        <v>7102</v>
      </c>
      <c r="B1660" s="66" t="s">
        <v>7103</v>
      </c>
      <c r="C1660" s="66" t="s">
        <v>7117</v>
      </c>
      <c r="D1660" s="66">
        <v>2040</v>
      </c>
      <c r="E1660" s="66" t="s">
        <v>7125</v>
      </c>
      <c r="F1660" s="66">
        <v>4.8989846149999998</v>
      </c>
      <c r="G1660" s="66">
        <v>0.34919405599999997</v>
      </c>
      <c r="H1660" s="66">
        <v>113</v>
      </c>
      <c r="I1660" s="66">
        <v>840</v>
      </c>
      <c r="J1660" s="66">
        <v>0</v>
      </c>
      <c r="K1660" s="66">
        <v>597.80699279999999</v>
      </c>
      <c r="L1660" s="66">
        <v>44.273393409999997</v>
      </c>
      <c r="M1660" s="66">
        <v>9.9217171479999902</v>
      </c>
    </row>
    <row r="1661" spans="1:13" hidden="1">
      <c r="A1661" s="66" t="s">
        <v>7102</v>
      </c>
      <c r="B1661" s="66" t="s">
        <v>7103</v>
      </c>
      <c r="C1661" s="66" t="s">
        <v>7117</v>
      </c>
      <c r="D1661" s="66">
        <v>2045</v>
      </c>
      <c r="E1661" s="66" t="s">
        <v>7125</v>
      </c>
      <c r="F1661" s="66">
        <v>5.2891692309999998</v>
      </c>
      <c r="G1661" s="66">
        <v>0.35089236799999901</v>
      </c>
      <c r="H1661" s="66">
        <v>122</v>
      </c>
      <c r="I1661" s="66">
        <v>888</v>
      </c>
      <c r="J1661" s="66">
        <v>0</v>
      </c>
      <c r="K1661" s="66">
        <v>645.40093330000002</v>
      </c>
      <c r="L1661" s="66">
        <v>47.798184560000003</v>
      </c>
      <c r="M1661" s="66">
        <v>10.279090739999999</v>
      </c>
    </row>
    <row r="1662" spans="1:13" hidden="1">
      <c r="A1662" s="66" t="s">
        <v>7102</v>
      </c>
      <c r="B1662" s="66" t="s">
        <v>7103</v>
      </c>
      <c r="C1662" s="66" t="s">
        <v>7117</v>
      </c>
      <c r="D1662" s="66">
        <v>2050</v>
      </c>
      <c r="E1662" s="66" t="s">
        <v>7125</v>
      </c>
      <c r="F1662" s="66">
        <v>5.6793538459999997</v>
      </c>
      <c r="G1662" s="66">
        <v>0.36292340699999998</v>
      </c>
      <c r="H1662" s="66">
        <v>131</v>
      </c>
      <c r="I1662" s="66">
        <v>937</v>
      </c>
      <c r="J1662" s="66">
        <v>0</v>
      </c>
      <c r="K1662" s="66">
        <v>693.00463520000005</v>
      </c>
      <c r="L1662" s="66">
        <v>51.32369903</v>
      </c>
      <c r="M1662" s="66">
        <v>10.90207082</v>
      </c>
    </row>
    <row r="1663" spans="1:13" hidden="1">
      <c r="A1663" s="66" t="s">
        <v>7102</v>
      </c>
      <c r="B1663" s="66" t="s">
        <v>7103</v>
      </c>
      <c r="C1663" s="66" t="s">
        <v>7118</v>
      </c>
      <c r="D1663" s="66">
        <v>2000</v>
      </c>
      <c r="E1663" s="66" t="s">
        <v>7125</v>
      </c>
      <c r="F1663" s="66">
        <v>0.70199999999999996</v>
      </c>
      <c r="G1663" s="66">
        <v>3.4000000000000002E-2</v>
      </c>
      <c r="H1663" s="66">
        <v>21</v>
      </c>
      <c r="I1663" s="66">
        <v>175</v>
      </c>
      <c r="J1663" s="66">
        <v>0</v>
      </c>
      <c r="K1663" s="66">
        <v>118.16108999999901</v>
      </c>
      <c r="L1663" s="66">
        <v>8.7510103249999993</v>
      </c>
      <c r="M1663" s="66">
        <v>6.1956197570000002</v>
      </c>
    </row>
    <row r="1664" spans="1:13" hidden="1">
      <c r="A1664" s="66" t="s">
        <v>7102</v>
      </c>
      <c r="B1664" s="66" t="s">
        <v>7103</v>
      </c>
      <c r="C1664" s="66" t="s">
        <v>7118</v>
      </c>
      <c r="D1664" s="66">
        <v>2005</v>
      </c>
      <c r="E1664" s="66" t="s">
        <v>7125</v>
      </c>
      <c r="F1664" s="66">
        <v>0.69</v>
      </c>
      <c r="G1664" s="66">
        <v>4.3499999999999997E-2</v>
      </c>
      <c r="H1664" s="66">
        <v>21</v>
      </c>
      <c r="I1664" s="66">
        <v>160</v>
      </c>
      <c r="J1664" s="66">
        <v>0</v>
      </c>
      <c r="K1664" s="66">
        <v>112.95626540000001</v>
      </c>
      <c r="L1664" s="66">
        <v>8.2765477789999995</v>
      </c>
      <c r="M1664" s="66">
        <v>4.0581750889999997</v>
      </c>
    </row>
    <row r="1665" spans="1:13" hidden="1">
      <c r="A1665" s="66" t="s">
        <v>7102</v>
      </c>
      <c r="B1665" s="66" t="s">
        <v>7103</v>
      </c>
      <c r="C1665" s="66" t="s">
        <v>7118</v>
      </c>
      <c r="D1665" s="66">
        <v>2010</v>
      </c>
      <c r="E1665" s="66" t="s">
        <v>7125</v>
      </c>
      <c r="F1665" s="66">
        <v>0.745</v>
      </c>
      <c r="G1665" s="66">
        <v>5.6832792E-2</v>
      </c>
      <c r="H1665" s="66">
        <v>21</v>
      </c>
      <c r="I1665" s="66">
        <v>160</v>
      </c>
      <c r="J1665" s="66">
        <v>0</v>
      </c>
      <c r="K1665" s="66">
        <v>113.53381409999901</v>
      </c>
      <c r="L1665" s="66">
        <v>7.8362799770000002</v>
      </c>
      <c r="M1665" s="66">
        <v>2.4803433510000001</v>
      </c>
    </row>
    <row r="1666" spans="1:13" hidden="1">
      <c r="A1666" s="66" t="s">
        <v>7102</v>
      </c>
      <c r="B1666" s="66" t="s">
        <v>7103</v>
      </c>
      <c r="C1666" s="66" t="s">
        <v>7118</v>
      </c>
      <c r="D1666" s="66">
        <v>2015</v>
      </c>
      <c r="E1666" s="66" t="s">
        <v>7125</v>
      </c>
      <c r="F1666" s="66">
        <v>0.88800000000000001</v>
      </c>
      <c r="G1666" s="66">
        <v>5.9575335E-2</v>
      </c>
      <c r="H1666" s="66">
        <v>26</v>
      </c>
      <c r="I1666" s="66">
        <v>194</v>
      </c>
      <c r="J1666" s="66">
        <v>0</v>
      </c>
      <c r="K1666" s="66">
        <v>139.95192119999999</v>
      </c>
      <c r="L1666" s="66">
        <v>9.6747490260000006</v>
      </c>
      <c r="M1666" s="66">
        <v>1.857142801</v>
      </c>
    </row>
    <row r="1667" spans="1:13" hidden="1">
      <c r="A1667" s="66" t="s">
        <v>7102</v>
      </c>
      <c r="B1667" s="66" t="s">
        <v>7103</v>
      </c>
      <c r="C1667" s="66" t="s">
        <v>7118</v>
      </c>
      <c r="D1667" s="66">
        <v>2020</v>
      </c>
      <c r="E1667" s="66" t="s">
        <v>7125</v>
      </c>
      <c r="F1667" s="66">
        <v>0.88800000000000001</v>
      </c>
      <c r="G1667" s="66">
        <v>5.4173661999999997E-2</v>
      </c>
      <c r="H1667" s="66">
        <v>26</v>
      </c>
      <c r="I1667" s="66">
        <v>219</v>
      </c>
      <c r="J1667" s="66">
        <v>0</v>
      </c>
      <c r="K1667" s="66">
        <v>136.3785302</v>
      </c>
      <c r="L1667" s="66">
        <v>9.6494400920000007</v>
      </c>
      <c r="M1667" s="66">
        <v>1.6037097119999999</v>
      </c>
    </row>
    <row r="1668" spans="1:13" hidden="1">
      <c r="A1668" s="66" t="s">
        <v>7102</v>
      </c>
      <c r="B1668" s="66" t="s">
        <v>7103</v>
      </c>
      <c r="C1668" s="66" t="s">
        <v>7118</v>
      </c>
      <c r="D1668" s="66">
        <v>2025</v>
      </c>
      <c r="E1668" s="66" t="s">
        <v>7125</v>
      </c>
      <c r="F1668" s="66">
        <v>0.92215384599999894</v>
      </c>
      <c r="G1668" s="66">
        <v>6.3719491000000003E-2</v>
      </c>
      <c r="H1668" s="66">
        <v>27</v>
      </c>
      <c r="I1668" s="66">
        <v>223</v>
      </c>
      <c r="J1668" s="66">
        <v>0</v>
      </c>
      <c r="K1668" s="66">
        <v>140.17811569999901</v>
      </c>
      <c r="L1668" s="66">
        <v>10.031303810000001</v>
      </c>
      <c r="M1668" s="66">
        <v>0.73906508000000004</v>
      </c>
    </row>
    <row r="1669" spans="1:13" hidden="1">
      <c r="A1669" s="66" t="s">
        <v>7102</v>
      </c>
      <c r="B1669" s="66" t="s">
        <v>7103</v>
      </c>
      <c r="C1669" s="66" t="s">
        <v>7118</v>
      </c>
      <c r="D1669" s="66">
        <v>2030</v>
      </c>
      <c r="E1669" s="66" t="s">
        <v>7125</v>
      </c>
      <c r="F1669" s="66">
        <v>1.0246153849999999</v>
      </c>
      <c r="G1669" s="66">
        <v>6.5567138999999997E-2</v>
      </c>
      <c r="H1669" s="66">
        <v>30</v>
      </c>
      <c r="I1669" s="66">
        <v>241</v>
      </c>
      <c r="J1669" s="66">
        <v>0</v>
      </c>
      <c r="K1669" s="66">
        <v>155.1310924</v>
      </c>
      <c r="L1669" s="66">
        <v>11.14947871</v>
      </c>
      <c r="M1669" s="66">
        <v>0.37705519199999998</v>
      </c>
    </row>
    <row r="1670" spans="1:13" hidden="1">
      <c r="A1670" s="66" t="s">
        <v>7102</v>
      </c>
      <c r="B1670" s="66" t="s">
        <v>7103</v>
      </c>
      <c r="C1670" s="66" t="s">
        <v>7118</v>
      </c>
      <c r="D1670" s="66">
        <v>2035</v>
      </c>
      <c r="E1670" s="66" t="s">
        <v>7125</v>
      </c>
      <c r="F1670" s="66">
        <v>1.127076923</v>
      </c>
      <c r="G1670" s="66">
        <v>7.1031074999999999E-2</v>
      </c>
      <c r="H1670" s="66">
        <v>33</v>
      </c>
      <c r="I1670" s="66">
        <v>257</v>
      </c>
      <c r="J1670" s="66">
        <v>0</v>
      </c>
      <c r="K1670" s="66">
        <v>170.38009700000001</v>
      </c>
      <c r="L1670" s="66">
        <v>12.26577956</v>
      </c>
      <c r="M1670" s="66">
        <v>0.23883641</v>
      </c>
    </row>
    <row r="1671" spans="1:13" hidden="1">
      <c r="A1671" s="66" t="s">
        <v>7102</v>
      </c>
      <c r="B1671" s="66" t="s">
        <v>7103</v>
      </c>
      <c r="C1671" s="66" t="s">
        <v>7118</v>
      </c>
      <c r="D1671" s="66">
        <v>2040</v>
      </c>
      <c r="E1671" s="66" t="s">
        <v>7125</v>
      </c>
      <c r="F1671" s="66">
        <v>1.195384615</v>
      </c>
      <c r="G1671" s="66">
        <v>7.1254046000000001E-2</v>
      </c>
      <c r="H1671" s="66">
        <v>35</v>
      </c>
      <c r="I1671" s="66">
        <v>261</v>
      </c>
      <c r="J1671" s="66">
        <v>0</v>
      </c>
      <c r="K1671" s="66">
        <v>180.59828690000001</v>
      </c>
      <c r="L1671" s="66">
        <v>13.00968662</v>
      </c>
      <c r="M1671" s="66">
        <v>0.193977756</v>
      </c>
    </row>
    <row r="1672" spans="1:13" hidden="1">
      <c r="A1672" s="66" t="s">
        <v>7102</v>
      </c>
      <c r="B1672" s="66" t="s">
        <v>7103</v>
      </c>
      <c r="C1672" s="66" t="s">
        <v>7118</v>
      </c>
      <c r="D1672" s="66">
        <v>2045</v>
      </c>
      <c r="E1672" s="66" t="s">
        <v>7125</v>
      </c>
      <c r="F1672" s="66">
        <v>1.263692308</v>
      </c>
      <c r="G1672" s="66">
        <v>7.7275546000000001E-2</v>
      </c>
      <c r="H1672" s="66">
        <v>37</v>
      </c>
      <c r="I1672" s="66">
        <v>265</v>
      </c>
      <c r="J1672" s="66">
        <v>0</v>
      </c>
      <c r="K1672" s="66">
        <v>190.8742967</v>
      </c>
      <c r="L1672" s="66">
        <v>13.753307420000001</v>
      </c>
      <c r="M1672" s="66">
        <v>0.18667831199999901</v>
      </c>
    </row>
    <row r="1673" spans="1:13" hidden="1">
      <c r="A1673" s="66" t="s">
        <v>7102</v>
      </c>
      <c r="B1673" s="66" t="s">
        <v>7103</v>
      </c>
      <c r="C1673" s="66" t="s">
        <v>7118</v>
      </c>
      <c r="D1673" s="66">
        <v>2050</v>
      </c>
      <c r="E1673" s="66" t="s">
        <v>7125</v>
      </c>
      <c r="F1673" s="66">
        <v>1.263692308</v>
      </c>
      <c r="G1673" s="66">
        <v>6.6012989999999994E-2</v>
      </c>
      <c r="H1673" s="66">
        <v>37</v>
      </c>
      <c r="I1673" s="66">
        <v>263</v>
      </c>
      <c r="J1673" s="66">
        <v>0</v>
      </c>
      <c r="K1673" s="66">
        <v>190.8574045</v>
      </c>
      <c r="L1673" s="66">
        <v>13.75338747</v>
      </c>
      <c r="M1673" s="66">
        <v>0.18166157299999999</v>
      </c>
    </row>
    <row r="1674" spans="1:13" hidden="1">
      <c r="A1674" s="66" t="s">
        <v>7102</v>
      </c>
      <c r="B1674" s="66" t="s">
        <v>7103</v>
      </c>
      <c r="C1674" s="66" t="s">
        <v>7119</v>
      </c>
      <c r="D1674" s="66">
        <v>2000</v>
      </c>
      <c r="E1674" s="66" t="s">
        <v>7125</v>
      </c>
      <c r="F1674" s="66">
        <v>0.77099999999999902</v>
      </c>
      <c r="G1674" s="66">
        <v>3.6999999999999998E-2</v>
      </c>
      <c r="H1674" s="66">
        <v>9</v>
      </c>
      <c r="I1674" s="66">
        <v>78</v>
      </c>
      <c r="J1674" s="66">
        <v>0</v>
      </c>
      <c r="K1674" s="66">
        <v>65.132517239999999</v>
      </c>
      <c r="L1674" s="66">
        <v>4.7629626739999997</v>
      </c>
      <c r="M1674" s="66">
        <v>1.3347829819999999</v>
      </c>
    </row>
    <row r="1675" spans="1:13" hidden="1">
      <c r="A1675" s="66" t="s">
        <v>7102</v>
      </c>
      <c r="B1675" s="66" t="s">
        <v>7103</v>
      </c>
      <c r="C1675" s="66" t="s">
        <v>7119</v>
      </c>
      <c r="D1675" s="66">
        <v>2005</v>
      </c>
      <c r="E1675" s="66" t="s">
        <v>7125</v>
      </c>
      <c r="F1675" s="66">
        <v>0.65700000000000003</v>
      </c>
      <c r="G1675" s="66">
        <v>4.3999999999999997E-2</v>
      </c>
      <c r="H1675" s="66">
        <v>9</v>
      </c>
      <c r="I1675" s="66">
        <v>69</v>
      </c>
      <c r="J1675" s="66">
        <v>0</v>
      </c>
      <c r="K1675" s="66">
        <v>63.171242210000003</v>
      </c>
      <c r="L1675" s="66">
        <v>4.5774093980000004</v>
      </c>
      <c r="M1675" s="66">
        <v>0.65171237500000001</v>
      </c>
    </row>
    <row r="1676" spans="1:13" hidden="1">
      <c r="A1676" s="66" t="s">
        <v>7102</v>
      </c>
      <c r="B1676" s="66" t="s">
        <v>7103</v>
      </c>
      <c r="C1676" s="66" t="s">
        <v>7119</v>
      </c>
      <c r="D1676" s="66">
        <v>2010</v>
      </c>
      <c r="E1676" s="66" t="s">
        <v>7125</v>
      </c>
      <c r="F1676" s="66">
        <v>0.75</v>
      </c>
      <c r="G1676" s="66">
        <v>5.7626634000000003E-2</v>
      </c>
      <c r="H1676" s="66">
        <v>11</v>
      </c>
      <c r="I1676" s="66">
        <v>84</v>
      </c>
      <c r="J1676" s="66">
        <v>0</v>
      </c>
      <c r="K1676" s="66">
        <v>76.486253009999999</v>
      </c>
      <c r="L1676" s="66">
        <v>5.5201616199999997</v>
      </c>
      <c r="M1676" s="66">
        <v>0.37648137399999998</v>
      </c>
    </row>
    <row r="1677" spans="1:13" hidden="1">
      <c r="A1677" s="66" t="s">
        <v>7102</v>
      </c>
      <c r="B1677" s="66" t="s">
        <v>7103</v>
      </c>
      <c r="C1677" s="66" t="s">
        <v>7119</v>
      </c>
      <c r="D1677" s="66">
        <v>2015</v>
      </c>
      <c r="E1677" s="66" t="s">
        <v>7125</v>
      </c>
      <c r="F1677" s="66">
        <v>0.92599999999999905</v>
      </c>
      <c r="G1677" s="66">
        <v>5.9605977999999997E-2</v>
      </c>
      <c r="H1677" s="66">
        <v>14</v>
      </c>
      <c r="I1677" s="66">
        <v>108</v>
      </c>
      <c r="J1677" s="66">
        <v>0</v>
      </c>
      <c r="K1677" s="66">
        <v>97.037483510000001</v>
      </c>
      <c r="L1677" s="66">
        <v>7.0193686889999896</v>
      </c>
      <c r="M1677" s="66">
        <v>0.238583028999999</v>
      </c>
    </row>
    <row r="1678" spans="1:13" hidden="1">
      <c r="A1678" s="66" t="s">
        <v>7102</v>
      </c>
      <c r="B1678" s="66" t="s">
        <v>7103</v>
      </c>
      <c r="C1678" s="66" t="s">
        <v>7119</v>
      </c>
      <c r="D1678" s="66">
        <v>2020</v>
      </c>
      <c r="E1678" s="66" t="s">
        <v>7125</v>
      </c>
      <c r="F1678" s="66">
        <v>0.85985714299999905</v>
      </c>
      <c r="G1678" s="66">
        <v>4.4494445999999903E-2</v>
      </c>
      <c r="H1678" s="66">
        <v>13</v>
      </c>
      <c r="I1678" s="66">
        <v>106</v>
      </c>
      <c r="J1678" s="66">
        <v>0</v>
      </c>
      <c r="K1678" s="66">
        <v>89.989600940000003</v>
      </c>
      <c r="L1678" s="66">
        <v>6.5168883559999999</v>
      </c>
      <c r="M1678" s="66">
        <v>0.17442433600000001</v>
      </c>
    </row>
    <row r="1679" spans="1:13" hidden="1">
      <c r="A1679" s="66" t="s">
        <v>7102</v>
      </c>
      <c r="B1679" s="66" t="s">
        <v>7103</v>
      </c>
      <c r="C1679" s="66" t="s">
        <v>7119</v>
      </c>
      <c r="D1679" s="66">
        <v>2025</v>
      </c>
      <c r="E1679" s="66" t="s">
        <v>7125</v>
      </c>
      <c r="F1679" s="66">
        <v>0.85985714299999905</v>
      </c>
      <c r="G1679" s="66">
        <v>5.7786319000000003E-2</v>
      </c>
      <c r="H1679" s="66">
        <v>13</v>
      </c>
      <c r="I1679" s="66">
        <v>102</v>
      </c>
      <c r="J1679" s="66">
        <v>0</v>
      </c>
      <c r="K1679" s="66">
        <v>89.943378890000005</v>
      </c>
      <c r="L1679" s="66">
        <v>6.5179818669999996</v>
      </c>
      <c r="M1679" s="66">
        <v>0.16220425999999999</v>
      </c>
    </row>
    <row r="1680" spans="1:13" hidden="1">
      <c r="A1680" s="66" t="s">
        <v>7102</v>
      </c>
      <c r="B1680" s="66" t="s">
        <v>7103</v>
      </c>
      <c r="C1680" s="66" t="s">
        <v>7119</v>
      </c>
      <c r="D1680" s="66">
        <v>2030</v>
      </c>
      <c r="E1680" s="66" t="s">
        <v>7125</v>
      </c>
      <c r="F1680" s="66">
        <v>0.92599999999999905</v>
      </c>
      <c r="G1680" s="66">
        <v>5.4851113E-2</v>
      </c>
      <c r="H1680" s="66">
        <v>14</v>
      </c>
      <c r="I1680" s="66">
        <v>103</v>
      </c>
      <c r="J1680" s="66">
        <v>0</v>
      </c>
      <c r="K1680" s="66">
        <v>96.842657450000004</v>
      </c>
      <c r="L1680" s="66">
        <v>7.019795706</v>
      </c>
      <c r="M1680" s="66">
        <v>0.170711641</v>
      </c>
    </row>
    <row r="1681" spans="1:14" hidden="1">
      <c r="A1681" s="66" t="s">
        <v>7102</v>
      </c>
      <c r="B1681" s="66" t="s">
        <v>7103</v>
      </c>
      <c r="C1681" s="66" t="s">
        <v>7119</v>
      </c>
      <c r="D1681" s="66">
        <v>2035</v>
      </c>
      <c r="E1681" s="66" t="s">
        <v>7125</v>
      </c>
      <c r="F1681" s="66">
        <v>0.99214285700000004</v>
      </c>
      <c r="G1681" s="66">
        <v>5.6578704E-2</v>
      </c>
      <c r="H1681" s="66">
        <v>15</v>
      </c>
      <c r="I1681" s="66">
        <v>112</v>
      </c>
      <c r="J1681" s="66">
        <v>0</v>
      </c>
      <c r="K1681" s="66">
        <v>103.75192920000001</v>
      </c>
      <c r="L1681" s="66">
        <v>7.5213836279999997</v>
      </c>
      <c r="M1681" s="66">
        <v>0.18160159399999901</v>
      </c>
    </row>
    <row r="1682" spans="1:14" hidden="1">
      <c r="A1682" s="66" t="s">
        <v>7102</v>
      </c>
      <c r="B1682" s="66" t="s">
        <v>7103</v>
      </c>
      <c r="C1682" s="66" t="s">
        <v>7119</v>
      </c>
      <c r="D1682" s="66">
        <v>2040</v>
      </c>
      <c r="E1682" s="66" t="s">
        <v>7125</v>
      </c>
      <c r="F1682" s="66">
        <v>1.0582857139999999</v>
      </c>
      <c r="G1682" s="66">
        <v>6.1977471999999999E-2</v>
      </c>
      <c r="H1682" s="66">
        <v>16</v>
      </c>
      <c r="I1682" s="66">
        <v>114</v>
      </c>
      <c r="J1682" s="66">
        <v>0</v>
      </c>
      <c r="K1682" s="66">
        <v>110.66540910000001</v>
      </c>
      <c r="L1682" s="66">
        <v>8.0228800229999901</v>
      </c>
      <c r="M1682" s="66">
        <v>0.19338414700000001</v>
      </c>
    </row>
    <row r="1683" spans="1:14" hidden="1">
      <c r="A1683" s="66" t="s">
        <v>7102</v>
      </c>
      <c r="B1683" s="66" t="s">
        <v>7103</v>
      </c>
      <c r="C1683" s="66" t="s">
        <v>7119</v>
      </c>
      <c r="D1683" s="66">
        <v>2045</v>
      </c>
      <c r="E1683" s="66" t="s">
        <v>7125</v>
      </c>
      <c r="F1683" s="66">
        <v>1.0582857139999999</v>
      </c>
      <c r="G1683" s="66">
        <v>5.7226507000000003E-2</v>
      </c>
      <c r="H1683" s="66">
        <v>16</v>
      </c>
      <c r="I1683" s="66">
        <v>111</v>
      </c>
      <c r="J1683" s="66">
        <v>0</v>
      </c>
      <c r="K1683" s="66">
        <v>110.66413249999999</v>
      </c>
      <c r="L1683" s="66">
        <v>8.0229071869999995</v>
      </c>
      <c r="M1683" s="66">
        <v>0.193296945</v>
      </c>
    </row>
    <row r="1684" spans="1:14" hidden="1">
      <c r="A1684" s="66" t="s">
        <v>7102</v>
      </c>
      <c r="B1684" s="66" t="s">
        <v>7103</v>
      </c>
      <c r="C1684" s="66" t="s">
        <v>7119</v>
      </c>
      <c r="D1684" s="66">
        <v>2050</v>
      </c>
      <c r="E1684" s="66" t="s">
        <v>7125</v>
      </c>
      <c r="F1684" s="66">
        <v>1.0582857139999999</v>
      </c>
      <c r="G1684" s="66">
        <v>5.5282922999999998E-2</v>
      </c>
      <c r="H1684" s="66">
        <v>16</v>
      </c>
      <c r="I1684" s="66">
        <v>109</v>
      </c>
      <c r="J1684" s="66">
        <v>0</v>
      </c>
      <c r="K1684" s="66">
        <v>110.6636412</v>
      </c>
      <c r="L1684" s="66">
        <v>8.0229176249999998</v>
      </c>
      <c r="M1684" s="66">
        <v>0.19327116899999999</v>
      </c>
    </row>
    <row r="1685" spans="1:14" hidden="1">
      <c r="A1685" s="66" t="s">
        <v>7102</v>
      </c>
      <c r="B1685" s="66" t="s">
        <v>7103</v>
      </c>
      <c r="C1685" s="66" t="s">
        <v>7120</v>
      </c>
      <c r="D1685" s="66">
        <v>2000</v>
      </c>
      <c r="E1685" s="66" t="s">
        <v>7125</v>
      </c>
      <c r="F1685" s="66">
        <v>0.39799999999999902</v>
      </c>
      <c r="G1685" s="66">
        <v>3.4000000000000002E-2</v>
      </c>
      <c r="H1685" s="66">
        <v>8</v>
      </c>
      <c r="I1685" s="66">
        <v>63</v>
      </c>
      <c r="J1685" s="66">
        <v>0</v>
      </c>
      <c r="K1685" s="66">
        <v>49.386937449999998</v>
      </c>
      <c r="L1685" s="66">
        <v>3.657564598</v>
      </c>
      <c r="M1685" s="66">
        <v>1.4530808449999999</v>
      </c>
    </row>
    <row r="1686" spans="1:14" hidden="1">
      <c r="A1686" s="66" t="s">
        <v>7102</v>
      </c>
      <c r="B1686" s="66" t="s">
        <v>7103</v>
      </c>
      <c r="C1686" s="66" t="s">
        <v>7120</v>
      </c>
      <c r="D1686" s="66">
        <v>2005</v>
      </c>
      <c r="E1686" s="66" t="s">
        <v>7125</v>
      </c>
      <c r="F1686" s="66">
        <v>0.39399999999999902</v>
      </c>
      <c r="G1686" s="66">
        <v>4.2500000000000003E-2</v>
      </c>
      <c r="H1686" s="66">
        <v>8</v>
      </c>
      <c r="I1686" s="66">
        <v>59</v>
      </c>
      <c r="J1686" s="66">
        <v>0</v>
      </c>
      <c r="K1686" s="66">
        <v>46.624171009999998</v>
      </c>
      <c r="L1686" s="66">
        <v>3.4503433829999999</v>
      </c>
      <c r="M1686" s="66">
        <v>1.024562937</v>
      </c>
    </row>
    <row r="1687" spans="1:14" hidden="1">
      <c r="A1687" s="66" t="s">
        <v>7102</v>
      </c>
      <c r="B1687" s="66" t="s">
        <v>7103</v>
      </c>
      <c r="C1687" s="66" t="s">
        <v>7120</v>
      </c>
      <c r="D1687" s="66">
        <v>2010</v>
      </c>
      <c r="E1687" s="66" t="s">
        <v>7125</v>
      </c>
      <c r="F1687" s="66">
        <v>0.39299999999999902</v>
      </c>
      <c r="G1687" s="66">
        <v>3.3864617999999999E-2</v>
      </c>
      <c r="H1687" s="66">
        <v>9</v>
      </c>
      <c r="I1687" s="66">
        <v>62</v>
      </c>
      <c r="J1687" s="66">
        <v>0</v>
      </c>
      <c r="K1687" s="66">
        <v>51.25640508</v>
      </c>
      <c r="L1687" s="66">
        <v>3.7602985150000001</v>
      </c>
      <c r="M1687" s="66">
        <v>0.65513674300000002</v>
      </c>
    </row>
    <row r="1688" spans="1:14">
      <c r="A1688" s="66" t="s">
        <v>7102</v>
      </c>
      <c r="B1688" s="66" t="s">
        <v>7103</v>
      </c>
      <c r="C1688" s="66" t="s">
        <v>7120</v>
      </c>
      <c r="D1688" s="66">
        <v>2015</v>
      </c>
      <c r="E1688" s="66" t="s">
        <v>7125</v>
      </c>
      <c r="F1688" s="66">
        <v>0.502</v>
      </c>
      <c r="G1688" s="66">
        <v>3.7799488999999999E-2</v>
      </c>
      <c r="H1688" s="66">
        <v>11</v>
      </c>
      <c r="I1688" s="66">
        <v>81</v>
      </c>
      <c r="J1688" s="66">
        <v>0</v>
      </c>
      <c r="K1688" s="66">
        <v>62.084160439999998</v>
      </c>
      <c r="L1688" s="66">
        <v>4.5546521059999998</v>
      </c>
      <c r="M1688" s="66">
        <v>0.40418003299999999</v>
      </c>
      <c r="N1688" s="66" t="s">
        <v>7132</v>
      </c>
    </row>
    <row r="1689" spans="1:14">
      <c r="A1689" s="66" t="s">
        <v>7102</v>
      </c>
      <c r="B1689" s="66" t="s">
        <v>7103</v>
      </c>
      <c r="C1689" s="66" t="s">
        <v>7120</v>
      </c>
      <c r="D1689" s="66">
        <v>2020</v>
      </c>
      <c r="E1689" s="66" t="s">
        <v>7125</v>
      </c>
      <c r="F1689" s="66">
        <v>0.54763636399999904</v>
      </c>
      <c r="G1689" s="66">
        <v>4.1208622E-2</v>
      </c>
      <c r="H1689" s="66">
        <v>12</v>
      </c>
      <c r="I1689" s="66">
        <v>92</v>
      </c>
      <c r="J1689" s="66">
        <v>0</v>
      </c>
      <c r="K1689" s="66">
        <v>67.491778499999995</v>
      </c>
      <c r="L1689" s="66">
        <v>4.9513716060000004</v>
      </c>
      <c r="M1689" s="66">
        <v>0.17629270699999999</v>
      </c>
      <c r="N1689" s="66" t="s">
        <v>7132</v>
      </c>
    </row>
    <row r="1690" spans="1:14">
      <c r="A1690" s="66" t="s">
        <v>7102</v>
      </c>
      <c r="B1690" s="66" t="s">
        <v>7103</v>
      </c>
      <c r="C1690" s="66" t="s">
        <v>7120</v>
      </c>
      <c r="D1690" s="66">
        <v>2025</v>
      </c>
      <c r="E1690" s="66" t="s">
        <v>7125</v>
      </c>
      <c r="F1690" s="66">
        <v>0.593272727</v>
      </c>
      <c r="G1690" s="66">
        <v>4.3961890999999899E-2</v>
      </c>
      <c r="H1690" s="66">
        <v>13</v>
      </c>
      <c r="I1690" s="66">
        <v>91</v>
      </c>
      <c r="J1690" s="66">
        <v>0</v>
      </c>
      <c r="K1690" s="66">
        <v>73.017565180000005</v>
      </c>
      <c r="L1690" s="66">
        <v>5.3567588170000002</v>
      </c>
      <c r="M1690" s="66">
        <v>8.5925973000000003E-2</v>
      </c>
      <c r="N1690" s="66" t="s">
        <v>7132</v>
      </c>
    </row>
    <row r="1691" spans="1:14">
      <c r="A1691" s="66" t="s">
        <v>7102</v>
      </c>
      <c r="B1691" s="66" t="s">
        <v>7103</v>
      </c>
      <c r="C1691" s="66" t="s">
        <v>7120</v>
      </c>
      <c r="D1691" s="66">
        <v>2030</v>
      </c>
      <c r="E1691" s="66" t="s">
        <v>7125</v>
      </c>
      <c r="F1691" s="66">
        <v>0.63890909100000004</v>
      </c>
      <c r="G1691" s="66">
        <v>3.9186446E-2</v>
      </c>
      <c r="H1691" s="66">
        <v>14</v>
      </c>
      <c r="I1691" s="66">
        <v>98</v>
      </c>
      <c r="J1691" s="66">
        <v>0</v>
      </c>
      <c r="K1691" s="66">
        <v>78.593477949999993</v>
      </c>
      <c r="L1691" s="66">
        <v>5.7658227999999996</v>
      </c>
      <c r="M1691" s="66">
        <v>5.4602183999999998E-2</v>
      </c>
      <c r="N1691" s="66" t="s">
        <v>7132</v>
      </c>
    </row>
    <row r="1692" spans="1:14">
      <c r="A1692" s="66" t="s">
        <v>7102</v>
      </c>
      <c r="B1692" s="66" t="s">
        <v>7103</v>
      </c>
      <c r="C1692" s="66" t="s">
        <v>7120</v>
      </c>
      <c r="D1692" s="66">
        <v>2035</v>
      </c>
      <c r="E1692" s="66" t="s">
        <v>7125</v>
      </c>
      <c r="F1692" s="66">
        <v>0.73018181799999904</v>
      </c>
      <c r="G1692" s="66">
        <v>4.8573381999999998E-2</v>
      </c>
      <c r="H1692" s="66">
        <v>16</v>
      </c>
      <c r="I1692" s="66">
        <v>107</v>
      </c>
      <c r="J1692" s="66">
        <v>0</v>
      </c>
      <c r="K1692" s="66">
        <v>89.803167950000002</v>
      </c>
      <c r="L1692" s="66">
        <v>6.5881951509999999</v>
      </c>
      <c r="M1692" s="66">
        <v>4.9005728999999998E-2</v>
      </c>
      <c r="N1692" s="66" t="s">
        <v>7132</v>
      </c>
    </row>
    <row r="1693" spans="1:14">
      <c r="A1693" s="66" t="s">
        <v>7102</v>
      </c>
      <c r="B1693" s="66" t="s">
        <v>7103</v>
      </c>
      <c r="C1693" s="66" t="s">
        <v>7120</v>
      </c>
      <c r="D1693" s="66">
        <v>2040</v>
      </c>
      <c r="E1693" s="66" t="s">
        <v>7125</v>
      </c>
      <c r="F1693" s="66">
        <v>0.73018181799999904</v>
      </c>
      <c r="G1693" s="66">
        <v>3.9484379999999999E-2</v>
      </c>
      <c r="H1693" s="66">
        <v>16</v>
      </c>
      <c r="I1693" s="66">
        <v>111</v>
      </c>
      <c r="J1693" s="66">
        <v>0</v>
      </c>
      <c r="K1693" s="66">
        <v>89.796262069999997</v>
      </c>
      <c r="L1693" s="66">
        <v>6.5876886020000001</v>
      </c>
      <c r="M1693" s="66">
        <v>4.5400027999999898E-2</v>
      </c>
      <c r="N1693" s="66" t="s">
        <v>7132</v>
      </c>
    </row>
    <row r="1694" spans="1:14">
      <c r="A1694" s="66" t="s">
        <v>7102</v>
      </c>
      <c r="B1694" s="66" t="s">
        <v>7103</v>
      </c>
      <c r="C1694" s="66" t="s">
        <v>7120</v>
      </c>
      <c r="D1694" s="66">
        <v>2045</v>
      </c>
      <c r="E1694" s="66" t="s">
        <v>7125</v>
      </c>
      <c r="F1694" s="66">
        <v>0.77581818199999997</v>
      </c>
      <c r="G1694" s="66">
        <v>4.9616334999999998E-2</v>
      </c>
      <c r="H1694" s="66">
        <v>17</v>
      </c>
      <c r="I1694" s="66">
        <v>114</v>
      </c>
      <c r="J1694" s="66">
        <v>0</v>
      </c>
      <c r="K1694" s="66">
        <v>95.405705470000001</v>
      </c>
      <c r="L1694" s="66">
        <v>6.9992120719999997</v>
      </c>
      <c r="M1694" s="66">
        <v>4.7090396E-2</v>
      </c>
      <c r="N1694" s="66" t="s">
        <v>7132</v>
      </c>
    </row>
    <row r="1695" spans="1:14">
      <c r="A1695" s="66" t="s">
        <v>7102</v>
      </c>
      <c r="B1695" s="66" t="s">
        <v>7103</v>
      </c>
      <c r="C1695" s="66" t="s">
        <v>7120</v>
      </c>
      <c r="D1695" s="66">
        <v>2050</v>
      </c>
      <c r="E1695" s="66" t="s">
        <v>7125</v>
      </c>
      <c r="F1695" s="66">
        <v>0.77581818199999997</v>
      </c>
      <c r="G1695" s="66">
        <v>4.0527331999999999E-2</v>
      </c>
      <c r="H1695" s="66">
        <v>17</v>
      </c>
      <c r="I1695" s="66">
        <v>114</v>
      </c>
      <c r="J1695" s="66">
        <v>0</v>
      </c>
      <c r="K1695" s="66">
        <v>95.404619370000006</v>
      </c>
      <c r="L1695" s="66">
        <v>6.9991324060000002</v>
      </c>
      <c r="M1695" s="66">
        <v>4.6719152999999999E-2</v>
      </c>
      <c r="N1695" s="66" t="s">
        <v>7132</v>
      </c>
    </row>
    <row r="1696" spans="1:14" hidden="1">
      <c r="A1696" s="66" t="s">
        <v>7102</v>
      </c>
      <c r="B1696" s="66" t="s">
        <v>7103</v>
      </c>
      <c r="C1696" s="66" t="s">
        <v>7121</v>
      </c>
      <c r="D1696" s="66">
        <v>2000</v>
      </c>
      <c r="E1696" s="66" t="s">
        <v>7125</v>
      </c>
      <c r="F1696" s="66">
        <v>3.37784</v>
      </c>
      <c r="G1696" s="66">
        <v>0.191</v>
      </c>
      <c r="H1696" s="66">
        <v>98</v>
      </c>
      <c r="I1696" s="66">
        <v>647</v>
      </c>
      <c r="J1696" s="66">
        <v>0</v>
      </c>
      <c r="K1696" s="66">
        <v>1205.7904559999999</v>
      </c>
      <c r="L1696" s="66">
        <v>88.063655580000002</v>
      </c>
      <c r="M1696" s="66">
        <v>8.72440858299999</v>
      </c>
    </row>
    <row r="1697" spans="1:13" hidden="1">
      <c r="A1697" s="66" t="s">
        <v>7102</v>
      </c>
      <c r="B1697" s="66" t="s">
        <v>7103</v>
      </c>
      <c r="C1697" s="66" t="s">
        <v>7121</v>
      </c>
      <c r="D1697" s="66">
        <v>2005</v>
      </c>
      <c r="E1697" s="66" t="s">
        <v>7125</v>
      </c>
      <c r="F1697" s="66">
        <v>3.6452900000000001</v>
      </c>
      <c r="G1697" s="66">
        <v>0.18665000000000001</v>
      </c>
      <c r="H1697" s="66">
        <v>126</v>
      </c>
      <c r="I1697" s="66">
        <v>810</v>
      </c>
      <c r="J1697" s="66">
        <v>0</v>
      </c>
      <c r="K1697" s="66">
        <v>1467.246402</v>
      </c>
      <c r="L1697" s="66">
        <v>106.42204169999999</v>
      </c>
      <c r="M1697" s="66">
        <v>9.7551592979999899</v>
      </c>
    </row>
    <row r="1698" spans="1:13" hidden="1">
      <c r="A1698" s="66" t="s">
        <v>7102</v>
      </c>
      <c r="B1698" s="66" t="s">
        <v>7103</v>
      </c>
      <c r="C1698" s="66" t="s">
        <v>7121</v>
      </c>
      <c r="D1698" s="66">
        <v>2010</v>
      </c>
      <c r="E1698" s="66" t="s">
        <v>7125</v>
      </c>
      <c r="F1698" s="66">
        <v>4.6837999999999997</v>
      </c>
      <c r="G1698" s="66">
        <v>0.126</v>
      </c>
      <c r="H1698" s="66">
        <v>150</v>
      </c>
      <c r="I1698" s="66">
        <v>973</v>
      </c>
      <c r="J1698" s="66">
        <v>0</v>
      </c>
      <c r="K1698" s="66">
        <v>1708.805509</v>
      </c>
      <c r="L1698" s="66">
        <v>121.760938</v>
      </c>
      <c r="M1698" s="66">
        <v>4.4051759839999898</v>
      </c>
    </row>
    <row r="1699" spans="1:13" hidden="1">
      <c r="A1699" s="66" t="s">
        <v>7102</v>
      </c>
      <c r="B1699" s="66" t="s">
        <v>7103</v>
      </c>
      <c r="C1699" s="66" t="s">
        <v>7121</v>
      </c>
      <c r="D1699" s="66">
        <v>2015</v>
      </c>
      <c r="E1699" s="66" t="s">
        <v>7125</v>
      </c>
      <c r="F1699" s="66">
        <v>3.2</v>
      </c>
      <c r="G1699" s="66">
        <v>0.15757257099999999</v>
      </c>
      <c r="H1699" s="66">
        <v>83.069511360000007</v>
      </c>
      <c r="I1699" s="66">
        <v>1207</v>
      </c>
      <c r="J1699" s="66">
        <v>0</v>
      </c>
      <c r="K1699" s="66">
        <v>921.33605769999997</v>
      </c>
      <c r="L1699" s="66">
        <v>62.948871050000001</v>
      </c>
      <c r="M1699" s="66">
        <v>1.055282912</v>
      </c>
    </row>
    <row r="1700" spans="1:13" hidden="1">
      <c r="A1700" s="66" t="s">
        <v>7102</v>
      </c>
      <c r="B1700" s="66" t="s">
        <v>7103</v>
      </c>
      <c r="C1700" s="66" t="s">
        <v>7121</v>
      </c>
      <c r="D1700" s="66">
        <v>2020</v>
      </c>
      <c r="E1700" s="66" t="s">
        <v>7125</v>
      </c>
      <c r="F1700" s="66">
        <v>3.6511999999999998</v>
      </c>
      <c r="G1700" s="66">
        <v>0.265843461</v>
      </c>
      <c r="H1700" s="66">
        <v>94.78231246</v>
      </c>
      <c r="I1700" s="66">
        <v>1377.1869999999999</v>
      </c>
      <c r="J1700" s="66">
        <v>0</v>
      </c>
      <c r="K1700" s="66">
        <v>999.23580600000003</v>
      </c>
      <c r="L1700" s="66">
        <v>65.150661399999905</v>
      </c>
      <c r="M1700" s="66">
        <v>0.59934074500000001</v>
      </c>
    </row>
    <row r="1701" spans="1:13" hidden="1">
      <c r="A1701" s="66" t="s">
        <v>7102</v>
      </c>
      <c r="B1701" s="66" t="s">
        <v>7103</v>
      </c>
      <c r="C1701" s="66" t="s">
        <v>7121</v>
      </c>
      <c r="D1701" s="66">
        <v>2025</v>
      </c>
      <c r="E1701" s="66" t="s">
        <v>7125</v>
      </c>
      <c r="F1701" s="66">
        <v>4.4960000000000004</v>
      </c>
      <c r="G1701" s="66">
        <v>0.28088615699999903</v>
      </c>
      <c r="H1701" s="66">
        <v>116.71266350000001</v>
      </c>
      <c r="I1701" s="66">
        <v>1695.835</v>
      </c>
      <c r="J1701" s="66">
        <v>0</v>
      </c>
      <c r="K1701" s="66">
        <v>1151.138357</v>
      </c>
      <c r="L1701" s="66">
        <v>71.906088359999998</v>
      </c>
      <c r="M1701" s="66">
        <v>0.46718279499999998</v>
      </c>
    </row>
    <row r="1702" spans="1:13" hidden="1">
      <c r="A1702" s="66" t="s">
        <v>7102</v>
      </c>
      <c r="B1702" s="66" t="s">
        <v>7103</v>
      </c>
      <c r="C1702" s="66" t="s">
        <v>7121</v>
      </c>
      <c r="D1702" s="66">
        <v>2030</v>
      </c>
      <c r="E1702" s="66" t="s">
        <v>7125</v>
      </c>
      <c r="F1702" s="66">
        <v>4.9984000000000002</v>
      </c>
      <c r="G1702" s="66">
        <v>0.33906890200000001</v>
      </c>
      <c r="H1702" s="66">
        <v>129.7545767</v>
      </c>
      <c r="I1702" s="66">
        <v>1885.3339999999901</v>
      </c>
      <c r="J1702" s="66">
        <v>0</v>
      </c>
      <c r="K1702" s="66">
        <v>1203.97597</v>
      </c>
      <c r="L1702" s="66">
        <v>75.089352039999994</v>
      </c>
      <c r="M1702" s="66">
        <v>0.42233667699999999</v>
      </c>
    </row>
    <row r="1703" spans="1:13" hidden="1">
      <c r="A1703" s="66" t="s">
        <v>7102</v>
      </c>
      <c r="B1703" s="66" t="s">
        <v>7103</v>
      </c>
      <c r="C1703" s="66" t="s">
        <v>7121</v>
      </c>
      <c r="D1703" s="66">
        <v>2035</v>
      </c>
      <c r="E1703" s="66" t="s">
        <v>7125</v>
      </c>
      <c r="F1703" s="66">
        <v>5.4752000000000001</v>
      </c>
      <c r="G1703" s="66">
        <v>0.38569695799999998</v>
      </c>
      <c r="H1703" s="66">
        <v>142.13193390000001</v>
      </c>
      <c r="I1703" s="66">
        <v>2065.1770000000001</v>
      </c>
      <c r="J1703" s="66">
        <v>0</v>
      </c>
      <c r="K1703" s="66">
        <v>1274.2944130000001</v>
      </c>
      <c r="L1703" s="66">
        <v>79.822011579999995</v>
      </c>
      <c r="M1703" s="66">
        <v>0.43459559199999998</v>
      </c>
    </row>
    <row r="1704" spans="1:13" hidden="1">
      <c r="A1704" s="66" t="s">
        <v>7102</v>
      </c>
      <c r="B1704" s="66" t="s">
        <v>7103</v>
      </c>
      <c r="C1704" s="66" t="s">
        <v>7121</v>
      </c>
      <c r="D1704" s="66">
        <v>2040</v>
      </c>
      <c r="E1704" s="66" t="s">
        <v>7125</v>
      </c>
      <c r="F1704" s="66">
        <v>5.9711999999999996</v>
      </c>
      <c r="G1704" s="66">
        <v>0.40017719000000002</v>
      </c>
      <c r="H1704" s="66">
        <v>155.0077082</v>
      </c>
      <c r="I1704" s="66">
        <v>2252.2620000000002</v>
      </c>
      <c r="J1704" s="66">
        <v>0</v>
      </c>
      <c r="K1704" s="66">
        <v>1371.0453339999999</v>
      </c>
      <c r="L1704" s="66">
        <v>86.509591479999997</v>
      </c>
      <c r="M1704" s="66">
        <v>0.46496835799999903</v>
      </c>
    </row>
    <row r="1705" spans="1:13" hidden="1">
      <c r="A1705" s="66" t="s">
        <v>7102</v>
      </c>
      <c r="B1705" s="66" t="s">
        <v>7103</v>
      </c>
      <c r="C1705" s="66" t="s">
        <v>7121</v>
      </c>
      <c r="D1705" s="66">
        <v>2045</v>
      </c>
      <c r="E1705" s="66" t="s">
        <v>7125</v>
      </c>
      <c r="F1705" s="66">
        <v>6.5056000000000003</v>
      </c>
      <c r="G1705" s="66">
        <v>0.41466808500000002</v>
      </c>
      <c r="H1705" s="66">
        <v>168.88031659999999</v>
      </c>
      <c r="I1705" s="66">
        <v>2453.8310000000001</v>
      </c>
      <c r="J1705" s="66">
        <v>0</v>
      </c>
      <c r="K1705" s="66">
        <v>1485.9148379999999</v>
      </c>
      <c r="L1705" s="66">
        <v>94.521858629999997</v>
      </c>
      <c r="M1705" s="66">
        <v>0.50253844999999997</v>
      </c>
    </row>
    <row r="1706" spans="1:13" hidden="1">
      <c r="A1706" s="66" t="s">
        <v>7102</v>
      </c>
      <c r="B1706" s="66" t="s">
        <v>7103</v>
      </c>
      <c r="C1706" s="66" t="s">
        <v>7121</v>
      </c>
      <c r="D1706" s="66">
        <v>2050</v>
      </c>
      <c r="E1706" s="66" t="s">
        <v>7125</v>
      </c>
      <c r="F1706" s="66">
        <v>7.056</v>
      </c>
      <c r="G1706" s="66">
        <v>0.462037751</v>
      </c>
      <c r="H1706" s="66">
        <v>183.1682725</v>
      </c>
      <c r="I1706" s="66">
        <v>2661.4349999999999</v>
      </c>
      <c r="J1706" s="66">
        <v>0</v>
      </c>
      <c r="K1706" s="66">
        <v>1608.360158</v>
      </c>
      <c r="L1706" s="66">
        <v>103.1206825</v>
      </c>
      <c r="M1706" s="66">
        <v>0.54499392899999999</v>
      </c>
    </row>
    <row r="1707" spans="1:13" hidden="1">
      <c r="A1707" s="66" t="s">
        <v>7102</v>
      </c>
      <c r="B1707" s="66" t="s">
        <v>7103</v>
      </c>
      <c r="C1707" s="66" t="s">
        <v>7104</v>
      </c>
      <c r="D1707" s="66">
        <v>2000</v>
      </c>
      <c r="E1707" s="66" t="s">
        <v>7130</v>
      </c>
      <c r="F1707" s="66">
        <v>0</v>
      </c>
      <c r="G1707" s="66">
        <v>0</v>
      </c>
      <c r="H1707" s="66">
        <v>0</v>
      </c>
      <c r="I1707" s="66">
        <v>0</v>
      </c>
      <c r="J1707" s="66">
        <v>69</v>
      </c>
      <c r="K1707" s="66">
        <v>7</v>
      </c>
      <c r="L1707" s="66">
        <v>0.34215719999999999</v>
      </c>
      <c r="M1707" s="66">
        <v>0.205241956</v>
      </c>
    </row>
    <row r="1708" spans="1:13" hidden="1">
      <c r="A1708" s="66" t="s">
        <v>7102</v>
      </c>
      <c r="B1708" s="66" t="s">
        <v>7103</v>
      </c>
      <c r="C1708" s="66" t="s">
        <v>7104</v>
      </c>
      <c r="D1708" s="66">
        <v>2005</v>
      </c>
      <c r="E1708" s="66" t="s">
        <v>7130</v>
      </c>
      <c r="F1708" s="66">
        <v>0</v>
      </c>
      <c r="G1708" s="66">
        <v>0</v>
      </c>
      <c r="H1708" s="66">
        <v>0</v>
      </c>
      <c r="I1708" s="66">
        <v>0</v>
      </c>
      <c r="J1708" s="66">
        <v>63</v>
      </c>
      <c r="K1708" s="66">
        <v>7</v>
      </c>
      <c r="L1708" s="66">
        <v>0.34215719999999999</v>
      </c>
      <c r="M1708" s="66">
        <v>0.205241956</v>
      </c>
    </row>
    <row r="1709" spans="1:13" hidden="1">
      <c r="A1709" s="66" t="s">
        <v>7102</v>
      </c>
      <c r="B1709" s="66" t="s">
        <v>7103</v>
      </c>
      <c r="C1709" s="66" t="s">
        <v>7104</v>
      </c>
      <c r="D1709" s="66">
        <v>2010</v>
      </c>
      <c r="E1709" s="66" t="s">
        <v>7130</v>
      </c>
      <c r="F1709" s="66">
        <v>0</v>
      </c>
      <c r="G1709" s="66">
        <v>0</v>
      </c>
      <c r="H1709" s="66">
        <v>0</v>
      </c>
      <c r="I1709" s="66">
        <v>0</v>
      </c>
      <c r="J1709" s="66">
        <v>66</v>
      </c>
      <c r="K1709" s="66">
        <v>7</v>
      </c>
      <c r="L1709" s="66">
        <v>0.34215719999999999</v>
      </c>
      <c r="M1709" s="66">
        <v>0.205241956</v>
      </c>
    </row>
    <row r="1710" spans="1:13" hidden="1">
      <c r="A1710" s="66" t="s">
        <v>7102</v>
      </c>
      <c r="B1710" s="66" t="s">
        <v>7103</v>
      </c>
      <c r="C1710" s="66" t="s">
        <v>7104</v>
      </c>
      <c r="D1710" s="66">
        <v>2015</v>
      </c>
      <c r="E1710" s="66" t="s">
        <v>7130</v>
      </c>
      <c r="F1710" s="66">
        <v>0</v>
      </c>
      <c r="G1710" s="66">
        <v>0</v>
      </c>
      <c r="H1710" s="66">
        <v>0</v>
      </c>
      <c r="I1710" s="66">
        <v>0</v>
      </c>
      <c r="J1710" s="66">
        <v>69</v>
      </c>
      <c r="K1710" s="66">
        <v>7.3181818179999896</v>
      </c>
      <c r="L1710" s="66">
        <v>0.35770980000000002</v>
      </c>
      <c r="M1710" s="66">
        <v>0.214571136</v>
      </c>
    </row>
    <row r="1711" spans="1:13" hidden="1">
      <c r="A1711" s="66" t="s">
        <v>7102</v>
      </c>
      <c r="B1711" s="66" t="s">
        <v>7103</v>
      </c>
      <c r="C1711" s="66" t="s">
        <v>7104</v>
      </c>
      <c r="D1711" s="66">
        <v>2020</v>
      </c>
      <c r="E1711" s="66" t="s">
        <v>7130</v>
      </c>
      <c r="F1711" s="66">
        <v>0</v>
      </c>
      <c r="G1711" s="66">
        <v>0</v>
      </c>
      <c r="H1711" s="66">
        <v>0</v>
      </c>
      <c r="I1711" s="66">
        <v>0</v>
      </c>
      <c r="J1711" s="66">
        <v>132</v>
      </c>
      <c r="K1711" s="66">
        <v>14</v>
      </c>
      <c r="L1711" s="66">
        <v>0.68431439999999999</v>
      </c>
      <c r="M1711" s="66">
        <v>0.41048391299999998</v>
      </c>
    </row>
    <row r="1712" spans="1:13" hidden="1">
      <c r="A1712" s="66" t="s">
        <v>7102</v>
      </c>
      <c r="B1712" s="66" t="s">
        <v>7103</v>
      </c>
      <c r="C1712" s="66" t="s">
        <v>7104</v>
      </c>
      <c r="D1712" s="66">
        <v>2025</v>
      </c>
      <c r="E1712" s="66" t="s">
        <v>7130</v>
      </c>
      <c r="F1712" s="66">
        <v>0</v>
      </c>
      <c r="G1712" s="66">
        <v>0</v>
      </c>
      <c r="H1712" s="66">
        <v>0</v>
      </c>
      <c r="I1712" s="66">
        <v>0</v>
      </c>
      <c r="J1712" s="66">
        <v>169</v>
      </c>
      <c r="K1712" s="66">
        <v>17.924242419999999</v>
      </c>
      <c r="L1712" s="66">
        <v>0.87612979999999996</v>
      </c>
      <c r="M1712" s="66">
        <v>0.52554379799999995</v>
      </c>
    </row>
    <row r="1713" spans="1:13" hidden="1">
      <c r="A1713" s="66" t="s">
        <v>7102</v>
      </c>
      <c r="B1713" s="66" t="s">
        <v>7103</v>
      </c>
      <c r="C1713" s="66" t="s">
        <v>7104</v>
      </c>
      <c r="D1713" s="66">
        <v>2030</v>
      </c>
      <c r="E1713" s="66" t="s">
        <v>7130</v>
      </c>
      <c r="F1713" s="66">
        <v>0</v>
      </c>
      <c r="G1713" s="66">
        <v>0</v>
      </c>
      <c r="H1713" s="66">
        <v>0</v>
      </c>
      <c r="I1713" s="66">
        <v>0</v>
      </c>
      <c r="J1713" s="66">
        <v>215</v>
      </c>
      <c r="K1713" s="66">
        <v>22.8030303</v>
      </c>
      <c r="L1713" s="66">
        <v>1.114603</v>
      </c>
      <c r="M1713" s="66">
        <v>0.66859122199999999</v>
      </c>
    </row>
    <row r="1714" spans="1:13" hidden="1">
      <c r="A1714" s="66" t="s">
        <v>7102</v>
      </c>
      <c r="B1714" s="66" t="s">
        <v>7103</v>
      </c>
      <c r="C1714" s="66" t="s">
        <v>7104</v>
      </c>
      <c r="D1714" s="66">
        <v>2035</v>
      </c>
      <c r="E1714" s="66" t="s">
        <v>7130</v>
      </c>
      <c r="F1714" s="66">
        <v>0</v>
      </c>
      <c r="G1714" s="66">
        <v>0</v>
      </c>
      <c r="H1714" s="66">
        <v>0</v>
      </c>
      <c r="I1714" s="66">
        <v>0</v>
      </c>
      <c r="J1714" s="66">
        <v>274</v>
      </c>
      <c r="K1714" s="66">
        <v>29.060606060000001</v>
      </c>
      <c r="L1714" s="66">
        <v>1.4204707999999999</v>
      </c>
      <c r="M1714" s="66">
        <v>0.85206509200000002</v>
      </c>
    </row>
    <row r="1715" spans="1:13" hidden="1">
      <c r="A1715" s="66" t="s">
        <v>7102</v>
      </c>
      <c r="B1715" s="66" t="s">
        <v>7103</v>
      </c>
      <c r="C1715" s="66" t="s">
        <v>7104</v>
      </c>
      <c r="D1715" s="66">
        <v>2040</v>
      </c>
      <c r="E1715" s="66" t="s">
        <v>7130</v>
      </c>
      <c r="F1715" s="66">
        <v>0</v>
      </c>
      <c r="G1715" s="66">
        <v>0</v>
      </c>
      <c r="H1715" s="66">
        <v>0</v>
      </c>
      <c r="I1715" s="66">
        <v>0</v>
      </c>
      <c r="J1715" s="66">
        <v>349</v>
      </c>
      <c r="K1715" s="66">
        <v>37.015151520000003</v>
      </c>
      <c r="L1715" s="66">
        <v>1.8092858000000001</v>
      </c>
      <c r="M1715" s="66">
        <v>1.085294588</v>
      </c>
    </row>
    <row r="1716" spans="1:13" hidden="1">
      <c r="A1716" s="66" t="s">
        <v>7102</v>
      </c>
      <c r="B1716" s="66" t="s">
        <v>7103</v>
      </c>
      <c r="C1716" s="66" t="s">
        <v>7104</v>
      </c>
      <c r="D1716" s="66">
        <v>2045</v>
      </c>
      <c r="E1716" s="66" t="s">
        <v>7130</v>
      </c>
      <c r="F1716" s="66">
        <v>0</v>
      </c>
      <c r="G1716" s="66">
        <v>0</v>
      </c>
      <c r="H1716" s="66">
        <v>0</v>
      </c>
      <c r="I1716" s="66">
        <v>0</v>
      </c>
      <c r="J1716" s="66">
        <v>442</v>
      </c>
      <c r="K1716" s="66">
        <v>46.878787879999997</v>
      </c>
      <c r="L1716" s="66">
        <v>2.2914164000000001</v>
      </c>
      <c r="M1716" s="66">
        <v>1.3744991630000001</v>
      </c>
    </row>
    <row r="1717" spans="1:13" hidden="1">
      <c r="A1717" s="66" t="s">
        <v>7102</v>
      </c>
      <c r="B1717" s="66" t="s">
        <v>7103</v>
      </c>
      <c r="C1717" s="66" t="s">
        <v>7104</v>
      </c>
      <c r="D1717" s="66">
        <v>2050</v>
      </c>
      <c r="E1717" s="66" t="s">
        <v>7130</v>
      </c>
      <c r="F1717" s="66">
        <v>0</v>
      </c>
      <c r="G1717" s="66">
        <v>0</v>
      </c>
      <c r="H1717" s="66">
        <v>0</v>
      </c>
      <c r="I1717" s="66">
        <v>0</v>
      </c>
      <c r="J1717" s="66">
        <v>561</v>
      </c>
      <c r="K1717" s="66">
        <v>59.5</v>
      </c>
      <c r="L1717" s="66">
        <v>2.9083361999999999</v>
      </c>
      <c r="M1717" s="66">
        <v>1.7445566299999999</v>
      </c>
    </row>
    <row r="1718" spans="1:13" hidden="1">
      <c r="A1718" s="66" t="s">
        <v>7102</v>
      </c>
      <c r="B1718" s="66" t="s">
        <v>7103</v>
      </c>
      <c r="C1718" s="66" t="s">
        <v>7106</v>
      </c>
      <c r="D1718" s="66">
        <v>2000</v>
      </c>
      <c r="E1718" s="66" t="s">
        <v>7130</v>
      </c>
      <c r="F1718" s="66">
        <v>0</v>
      </c>
      <c r="G1718" s="66">
        <v>0</v>
      </c>
      <c r="H1718" s="66">
        <v>0</v>
      </c>
      <c r="I1718" s="66">
        <v>0</v>
      </c>
      <c r="J1718" s="66">
        <v>66</v>
      </c>
      <c r="K1718" s="66">
        <v>28</v>
      </c>
      <c r="L1718" s="66">
        <v>1.3686288</v>
      </c>
      <c r="M1718" s="66">
        <v>0.82096782599999996</v>
      </c>
    </row>
    <row r="1719" spans="1:13" hidden="1">
      <c r="A1719" s="66" t="s">
        <v>7102</v>
      </c>
      <c r="B1719" s="66" t="s">
        <v>7103</v>
      </c>
      <c r="C1719" s="66" t="s">
        <v>7106</v>
      </c>
      <c r="D1719" s="66">
        <v>2005</v>
      </c>
      <c r="E1719" s="66" t="s">
        <v>7130</v>
      </c>
      <c r="F1719" s="66">
        <v>0</v>
      </c>
      <c r="G1719" s="66">
        <v>0</v>
      </c>
      <c r="H1719" s="66">
        <v>0</v>
      </c>
      <c r="I1719" s="66">
        <v>0</v>
      </c>
      <c r="J1719" s="66">
        <v>75</v>
      </c>
      <c r="K1719" s="66">
        <v>29</v>
      </c>
      <c r="L1719" s="66">
        <v>1.4174968559999901</v>
      </c>
      <c r="M1719" s="66">
        <v>0.85028810499999996</v>
      </c>
    </row>
    <row r="1720" spans="1:13" hidden="1">
      <c r="A1720" s="66" t="s">
        <v>7102</v>
      </c>
      <c r="B1720" s="66" t="s">
        <v>7103</v>
      </c>
      <c r="C1720" s="66" t="s">
        <v>7106</v>
      </c>
      <c r="D1720" s="66">
        <v>2010</v>
      </c>
      <c r="E1720" s="66" t="s">
        <v>7130</v>
      </c>
      <c r="F1720" s="66">
        <v>0</v>
      </c>
      <c r="G1720" s="66">
        <v>0</v>
      </c>
      <c r="H1720" s="66">
        <v>0</v>
      </c>
      <c r="I1720" s="66">
        <v>0</v>
      </c>
      <c r="J1720" s="66">
        <v>113</v>
      </c>
      <c r="K1720" s="66">
        <v>21</v>
      </c>
      <c r="L1720" s="66">
        <v>1.0223995859999999</v>
      </c>
      <c r="M1720" s="66">
        <v>0.61572586900000004</v>
      </c>
    </row>
    <row r="1721" spans="1:13" hidden="1">
      <c r="A1721" s="66" t="s">
        <v>7102</v>
      </c>
      <c r="B1721" s="66" t="s">
        <v>7103</v>
      </c>
      <c r="C1721" s="66" t="s">
        <v>7106</v>
      </c>
      <c r="D1721" s="66">
        <v>2015</v>
      </c>
      <c r="E1721" s="66" t="s">
        <v>7130</v>
      </c>
      <c r="F1721" s="66">
        <v>0</v>
      </c>
      <c r="G1721" s="66">
        <v>0</v>
      </c>
      <c r="H1721" s="66">
        <v>0</v>
      </c>
      <c r="I1721" s="66">
        <v>0</v>
      </c>
      <c r="J1721" s="66">
        <v>127</v>
      </c>
      <c r="K1721" s="66">
        <v>23.601769910000002</v>
      </c>
      <c r="L1721" s="66">
        <v>1.1490685620000001</v>
      </c>
      <c r="M1721" s="66">
        <v>0.69201049000000003</v>
      </c>
    </row>
    <row r="1722" spans="1:13" hidden="1">
      <c r="A1722" s="66" t="s">
        <v>7102</v>
      </c>
      <c r="B1722" s="66" t="s">
        <v>7103</v>
      </c>
      <c r="C1722" s="66" t="s">
        <v>7106</v>
      </c>
      <c r="D1722" s="66">
        <v>2020</v>
      </c>
      <c r="E1722" s="66" t="s">
        <v>7130</v>
      </c>
      <c r="F1722" s="66">
        <v>0</v>
      </c>
      <c r="G1722" s="66">
        <v>0</v>
      </c>
      <c r="H1722" s="66">
        <v>0</v>
      </c>
      <c r="I1722" s="66">
        <v>0</v>
      </c>
      <c r="J1722" s="66">
        <v>180</v>
      </c>
      <c r="K1722" s="66">
        <v>33.451327429999999</v>
      </c>
      <c r="L1722" s="66">
        <v>1.628601111</v>
      </c>
      <c r="M1722" s="66">
        <v>0.98080226999999998</v>
      </c>
    </row>
    <row r="1723" spans="1:13" hidden="1">
      <c r="A1723" s="66" t="s">
        <v>7102</v>
      </c>
      <c r="B1723" s="66" t="s">
        <v>7103</v>
      </c>
      <c r="C1723" s="66" t="s">
        <v>7106</v>
      </c>
      <c r="D1723" s="66">
        <v>2025</v>
      </c>
      <c r="E1723" s="66" t="s">
        <v>7130</v>
      </c>
      <c r="F1723" s="66">
        <v>0</v>
      </c>
      <c r="G1723" s="66">
        <v>0</v>
      </c>
      <c r="H1723" s="66">
        <v>0</v>
      </c>
      <c r="I1723" s="66">
        <v>0</v>
      </c>
      <c r="J1723" s="66">
        <v>214</v>
      </c>
      <c r="K1723" s="66">
        <v>39.769911499999999</v>
      </c>
      <c r="L1723" s="66">
        <v>1.936225766</v>
      </c>
      <c r="M1723" s="66">
        <v>1.166064921</v>
      </c>
    </row>
    <row r="1724" spans="1:13" hidden="1">
      <c r="A1724" s="66" t="s">
        <v>7102</v>
      </c>
      <c r="B1724" s="66" t="s">
        <v>7103</v>
      </c>
      <c r="C1724" s="66" t="s">
        <v>7106</v>
      </c>
      <c r="D1724" s="66">
        <v>2030</v>
      </c>
      <c r="E1724" s="66" t="s">
        <v>7130</v>
      </c>
      <c r="F1724" s="66">
        <v>0</v>
      </c>
      <c r="G1724" s="66">
        <v>0</v>
      </c>
      <c r="H1724" s="66">
        <v>0</v>
      </c>
      <c r="I1724" s="66">
        <v>0</v>
      </c>
      <c r="J1724" s="66">
        <v>251</v>
      </c>
      <c r="K1724" s="66">
        <v>46.646017700000002</v>
      </c>
      <c r="L1724" s="66">
        <v>2.27099377199999</v>
      </c>
      <c r="M1724" s="66">
        <v>1.367674276</v>
      </c>
    </row>
    <row r="1725" spans="1:13" hidden="1">
      <c r="A1725" s="66" t="s">
        <v>7102</v>
      </c>
      <c r="B1725" s="66" t="s">
        <v>7103</v>
      </c>
      <c r="C1725" s="66" t="s">
        <v>7106</v>
      </c>
      <c r="D1725" s="66">
        <v>2035</v>
      </c>
      <c r="E1725" s="66" t="s">
        <v>7130</v>
      </c>
      <c r="F1725" s="66">
        <v>0</v>
      </c>
      <c r="G1725" s="66">
        <v>0</v>
      </c>
      <c r="H1725" s="66">
        <v>0</v>
      </c>
      <c r="I1725" s="66">
        <v>0</v>
      </c>
      <c r="J1725" s="66">
        <v>296</v>
      </c>
      <c r="K1725" s="66">
        <v>55.008849560000002</v>
      </c>
      <c r="L1725" s="66">
        <v>2.6781440500000002</v>
      </c>
      <c r="M1725" s="66">
        <v>1.6128748429999999</v>
      </c>
    </row>
    <row r="1726" spans="1:13" hidden="1">
      <c r="A1726" s="66" t="s">
        <v>7102</v>
      </c>
      <c r="B1726" s="66" t="s">
        <v>7103</v>
      </c>
      <c r="C1726" s="66" t="s">
        <v>7106</v>
      </c>
      <c r="D1726" s="66">
        <v>2040</v>
      </c>
      <c r="E1726" s="66" t="s">
        <v>7130</v>
      </c>
      <c r="F1726" s="66">
        <v>0</v>
      </c>
      <c r="G1726" s="66">
        <v>0</v>
      </c>
      <c r="H1726" s="66">
        <v>0</v>
      </c>
      <c r="I1726" s="66">
        <v>0</v>
      </c>
      <c r="J1726" s="66">
        <v>333</v>
      </c>
      <c r="K1726" s="66">
        <v>61.884955750000003</v>
      </c>
      <c r="L1726" s="66">
        <v>3.0129120559999998</v>
      </c>
      <c r="M1726" s="66">
        <v>1.814484199</v>
      </c>
    </row>
    <row r="1727" spans="1:13" hidden="1">
      <c r="A1727" s="66" t="s">
        <v>7102</v>
      </c>
      <c r="B1727" s="66" t="s">
        <v>7103</v>
      </c>
      <c r="C1727" s="66" t="s">
        <v>7106</v>
      </c>
      <c r="D1727" s="66">
        <v>2045</v>
      </c>
      <c r="E1727" s="66" t="s">
        <v>7130</v>
      </c>
      <c r="F1727" s="66">
        <v>0</v>
      </c>
      <c r="G1727" s="66">
        <v>0</v>
      </c>
      <c r="H1727" s="66">
        <v>0</v>
      </c>
      <c r="I1727" s="66">
        <v>0</v>
      </c>
      <c r="J1727" s="66">
        <v>365</v>
      </c>
      <c r="K1727" s="66">
        <v>67.831858409999995</v>
      </c>
      <c r="L1727" s="66">
        <v>3.3024411419999899</v>
      </c>
      <c r="M1727" s="66">
        <v>1.988849047</v>
      </c>
    </row>
    <row r="1728" spans="1:13" hidden="1">
      <c r="A1728" s="66" t="s">
        <v>7102</v>
      </c>
      <c r="B1728" s="66" t="s">
        <v>7103</v>
      </c>
      <c r="C1728" s="66" t="s">
        <v>7106</v>
      </c>
      <c r="D1728" s="66">
        <v>2050</v>
      </c>
      <c r="E1728" s="66" t="s">
        <v>7130</v>
      </c>
      <c r="F1728" s="66">
        <v>0</v>
      </c>
      <c r="G1728" s="66">
        <v>0</v>
      </c>
      <c r="H1728" s="66">
        <v>0</v>
      </c>
      <c r="I1728" s="66">
        <v>0</v>
      </c>
      <c r="J1728" s="66">
        <v>396</v>
      </c>
      <c r="K1728" s="66">
        <v>73.59292035</v>
      </c>
      <c r="L1728" s="66">
        <v>3.5829224449999999</v>
      </c>
      <c r="M1728" s="66">
        <v>2.1577649929999998</v>
      </c>
    </row>
    <row r="1729" spans="1:13" hidden="1">
      <c r="A1729" s="66" t="s">
        <v>7102</v>
      </c>
      <c r="B1729" s="66" t="s">
        <v>7103</v>
      </c>
      <c r="C1729" s="66" t="s">
        <v>7107</v>
      </c>
      <c r="D1729" s="66">
        <v>2000</v>
      </c>
      <c r="E1729" s="66" t="s">
        <v>7130</v>
      </c>
      <c r="F1729" s="66">
        <v>0</v>
      </c>
      <c r="G1729" s="66">
        <v>0</v>
      </c>
      <c r="H1729" s="66">
        <v>0</v>
      </c>
      <c r="I1729" s="66">
        <v>0</v>
      </c>
      <c r="J1729" s="66">
        <v>1</v>
      </c>
      <c r="K1729" s="66">
        <v>1</v>
      </c>
      <c r="L1729" s="66">
        <v>4.8879600000000002E-2</v>
      </c>
      <c r="M1729" s="66">
        <v>2.9320278999999901E-2</v>
      </c>
    </row>
    <row r="1730" spans="1:13" hidden="1">
      <c r="A1730" s="66" t="s">
        <v>7102</v>
      </c>
      <c r="B1730" s="66" t="s">
        <v>7103</v>
      </c>
      <c r="C1730" s="66" t="s">
        <v>7107</v>
      </c>
      <c r="D1730" s="66">
        <v>2005</v>
      </c>
      <c r="E1730" s="66" t="s">
        <v>7130</v>
      </c>
      <c r="F1730" s="66">
        <v>0</v>
      </c>
      <c r="G1730" s="66">
        <v>0</v>
      </c>
      <c r="H1730" s="66">
        <v>0</v>
      </c>
      <c r="I1730" s="66">
        <v>0</v>
      </c>
      <c r="J1730" s="66">
        <v>1</v>
      </c>
      <c r="K1730" s="66">
        <v>1</v>
      </c>
      <c r="L1730" s="66">
        <v>4.8879600000000002E-2</v>
      </c>
      <c r="M1730" s="66">
        <v>2.9320278999999901E-2</v>
      </c>
    </row>
    <row r="1731" spans="1:13" hidden="1">
      <c r="A1731" s="66" t="s">
        <v>7102</v>
      </c>
      <c r="B1731" s="66" t="s">
        <v>7103</v>
      </c>
      <c r="C1731" s="66" t="s">
        <v>7107</v>
      </c>
      <c r="D1731" s="66">
        <v>2010</v>
      </c>
      <c r="E1731" s="66" t="s">
        <v>7130</v>
      </c>
      <c r="F1731" s="66">
        <v>0</v>
      </c>
      <c r="G1731" s="66">
        <v>0</v>
      </c>
      <c r="H1731" s="66">
        <v>0</v>
      </c>
      <c r="I1731" s="66">
        <v>0</v>
      </c>
      <c r="J1731" s="66">
        <v>1</v>
      </c>
      <c r="K1731" s="66">
        <v>1</v>
      </c>
      <c r="L1731" s="66">
        <v>4.9407599999999899E-2</v>
      </c>
      <c r="M1731" s="66">
        <v>2.9320278999999901E-2</v>
      </c>
    </row>
    <row r="1732" spans="1:13" hidden="1">
      <c r="A1732" s="66" t="s">
        <v>7102</v>
      </c>
      <c r="B1732" s="66" t="s">
        <v>7103</v>
      </c>
      <c r="C1732" s="66" t="s">
        <v>7107</v>
      </c>
      <c r="D1732" s="66">
        <v>2015</v>
      </c>
      <c r="E1732" s="66" t="s">
        <v>7130</v>
      </c>
      <c r="F1732" s="66">
        <v>0</v>
      </c>
      <c r="G1732" s="66">
        <v>0</v>
      </c>
      <c r="H1732" s="66">
        <v>0</v>
      </c>
      <c r="I1732" s="66">
        <v>0</v>
      </c>
      <c r="J1732" s="66">
        <v>2</v>
      </c>
      <c r="K1732" s="66">
        <v>2</v>
      </c>
      <c r="L1732" s="66">
        <v>9.7827048E-2</v>
      </c>
      <c r="M1732" s="66">
        <v>5.8640559000000002E-2</v>
      </c>
    </row>
    <row r="1733" spans="1:13" hidden="1">
      <c r="A1733" s="66" t="s">
        <v>7102</v>
      </c>
      <c r="B1733" s="66" t="s">
        <v>7103</v>
      </c>
      <c r="C1733" s="66" t="s">
        <v>7107</v>
      </c>
      <c r="D1733" s="66">
        <v>2020</v>
      </c>
      <c r="E1733" s="66" t="s">
        <v>7130</v>
      </c>
      <c r="F1733" s="66">
        <v>0</v>
      </c>
      <c r="G1733" s="66">
        <v>0</v>
      </c>
      <c r="H1733" s="66">
        <v>0</v>
      </c>
      <c r="I1733" s="66">
        <v>0</v>
      </c>
      <c r="J1733" s="66">
        <v>3</v>
      </c>
      <c r="K1733" s="66">
        <v>3</v>
      </c>
      <c r="L1733" s="66">
        <v>0.14674057199999899</v>
      </c>
      <c r="M1733" s="66">
        <v>8.7960838E-2</v>
      </c>
    </row>
    <row r="1734" spans="1:13" hidden="1">
      <c r="A1734" s="66" t="s">
        <v>7102</v>
      </c>
      <c r="B1734" s="66" t="s">
        <v>7103</v>
      </c>
      <c r="C1734" s="66" t="s">
        <v>7107</v>
      </c>
      <c r="D1734" s="66">
        <v>2025</v>
      </c>
      <c r="E1734" s="66" t="s">
        <v>7130</v>
      </c>
      <c r="F1734" s="66">
        <v>0</v>
      </c>
      <c r="G1734" s="66">
        <v>0</v>
      </c>
      <c r="H1734" s="66">
        <v>0</v>
      </c>
      <c r="I1734" s="66">
        <v>0</v>
      </c>
      <c r="J1734" s="66">
        <v>3</v>
      </c>
      <c r="K1734" s="66">
        <v>3</v>
      </c>
      <c r="L1734" s="66">
        <v>0.14674057199999899</v>
      </c>
      <c r="M1734" s="66">
        <v>8.7960838E-2</v>
      </c>
    </row>
    <row r="1735" spans="1:13" hidden="1">
      <c r="A1735" s="66" t="s">
        <v>7102</v>
      </c>
      <c r="B1735" s="66" t="s">
        <v>7103</v>
      </c>
      <c r="C1735" s="66" t="s">
        <v>7107</v>
      </c>
      <c r="D1735" s="66">
        <v>2030</v>
      </c>
      <c r="E1735" s="66" t="s">
        <v>7130</v>
      </c>
      <c r="F1735" s="66">
        <v>0</v>
      </c>
      <c r="G1735" s="66">
        <v>0</v>
      </c>
      <c r="H1735" s="66">
        <v>0</v>
      </c>
      <c r="I1735" s="66">
        <v>0</v>
      </c>
      <c r="J1735" s="66">
        <v>4</v>
      </c>
      <c r="K1735" s="66">
        <v>4</v>
      </c>
      <c r="L1735" s="66">
        <v>0.195654096</v>
      </c>
      <c r="M1735" s="66">
        <v>0.117281118</v>
      </c>
    </row>
    <row r="1736" spans="1:13" hidden="1">
      <c r="A1736" s="66" t="s">
        <v>7102</v>
      </c>
      <c r="B1736" s="66" t="s">
        <v>7103</v>
      </c>
      <c r="C1736" s="66" t="s">
        <v>7107</v>
      </c>
      <c r="D1736" s="66">
        <v>2035</v>
      </c>
      <c r="E1736" s="66" t="s">
        <v>7130</v>
      </c>
      <c r="F1736" s="66">
        <v>0</v>
      </c>
      <c r="G1736" s="66">
        <v>0</v>
      </c>
      <c r="H1736" s="66">
        <v>0</v>
      </c>
      <c r="I1736" s="66">
        <v>0</v>
      </c>
      <c r="J1736" s="66">
        <v>5</v>
      </c>
      <c r="K1736" s="66">
        <v>5</v>
      </c>
      <c r="L1736" s="66">
        <v>0.24456762000000001</v>
      </c>
      <c r="M1736" s="66">
        <v>0.14660139699999999</v>
      </c>
    </row>
    <row r="1737" spans="1:13" hidden="1">
      <c r="A1737" s="66" t="s">
        <v>7102</v>
      </c>
      <c r="B1737" s="66" t="s">
        <v>7103</v>
      </c>
      <c r="C1737" s="66" t="s">
        <v>7107</v>
      </c>
      <c r="D1737" s="66">
        <v>2040</v>
      </c>
      <c r="E1737" s="66" t="s">
        <v>7130</v>
      </c>
      <c r="F1737" s="66">
        <v>0</v>
      </c>
      <c r="G1737" s="66">
        <v>0</v>
      </c>
      <c r="H1737" s="66">
        <v>0</v>
      </c>
      <c r="I1737" s="66">
        <v>0</v>
      </c>
      <c r="J1737" s="66">
        <v>5</v>
      </c>
      <c r="K1737" s="66">
        <v>5</v>
      </c>
      <c r="L1737" s="66">
        <v>0.24456762000000001</v>
      </c>
      <c r="M1737" s="66">
        <v>0.14660139699999999</v>
      </c>
    </row>
    <row r="1738" spans="1:13" hidden="1">
      <c r="A1738" s="66" t="s">
        <v>7102</v>
      </c>
      <c r="B1738" s="66" t="s">
        <v>7103</v>
      </c>
      <c r="C1738" s="66" t="s">
        <v>7107</v>
      </c>
      <c r="D1738" s="66">
        <v>2045</v>
      </c>
      <c r="E1738" s="66" t="s">
        <v>7130</v>
      </c>
      <c r="F1738" s="66">
        <v>0</v>
      </c>
      <c r="G1738" s="66">
        <v>0</v>
      </c>
      <c r="H1738" s="66">
        <v>0</v>
      </c>
      <c r="I1738" s="66">
        <v>0</v>
      </c>
      <c r="J1738" s="66">
        <v>6</v>
      </c>
      <c r="K1738" s="66">
        <v>6</v>
      </c>
      <c r="L1738" s="66">
        <v>0.29348114399999897</v>
      </c>
      <c r="M1738" s="66">
        <v>0.175921677</v>
      </c>
    </row>
    <row r="1739" spans="1:13" hidden="1">
      <c r="A1739" s="66" t="s">
        <v>7102</v>
      </c>
      <c r="B1739" s="66" t="s">
        <v>7103</v>
      </c>
      <c r="C1739" s="66" t="s">
        <v>7107</v>
      </c>
      <c r="D1739" s="66">
        <v>2050</v>
      </c>
      <c r="E1739" s="66" t="s">
        <v>7130</v>
      </c>
      <c r="F1739" s="66">
        <v>0</v>
      </c>
      <c r="G1739" s="66">
        <v>0</v>
      </c>
      <c r="H1739" s="66">
        <v>0</v>
      </c>
      <c r="I1739" s="66">
        <v>0</v>
      </c>
      <c r="J1739" s="66">
        <v>7</v>
      </c>
      <c r="K1739" s="66">
        <v>7</v>
      </c>
      <c r="L1739" s="66">
        <v>0.34239466799999901</v>
      </c>
      <c r="M1739" s="66">
        <v>0.205241956</v>
      </c>
    </row>
    <row r="1740" spans="1:13" hidden="1">
      <c r="A1740" s="66" t="s">
        <v>7102</v>
      </c>
      <c r="B1740" s="66" t="s">
        <v>7103</v>
      </c>
      <c r="C1740" s="66" t="s">
        <v>7108</v>
      </c>
      <c r="D1740" s="66">
        <v>2000</v>
      </c>
      <c r="E1740" s="66" t="s">
        <v>7130</v>
      </c>
      <c r="F1740" s="66">
        <v>0</v>
      </c>
      <c r="G1740" s="66">
        <v>0</v>
      </c>
      <c r="H1740" s="66">
        <v>0</v>
      </c>
      <c r="I1740" s="66">
        <v>0</v>
      </c>
      <c r="J1740" s="66">
        <v>39</v>
      </c>
      <c r="K1740" s="66">
        <v>13</v>
      </c>
      <c r="L1740" s="66">
        <v>0.63543479999999997</v>
      </c>
      <c r="M1740" s="66">
        <v>0.381163632999999</v>
      </c>
    </row>
    <row r="1741" spans="1:13" hidden="1">
      <c r="A1741" s="66" t="s">
        <v>7102</v>
      </c>
      <c r="B1741" s="66" t="s">
        <v>7103</v>
      </c>
      <c r="C1741" s="66" t="s">
        <v>7108</v>
      </c>
      <c r="D1741" s="66">
        <v>2005</v>
      </c>
      <c r="E1741" s="66" t="s">
        <v>7130</v>
      </c>
      <c r="F1741" s="66">
        <v>0</v>
      </c>
      <c r="G1741" s="66">
        <v>0</v>
      </c>
      <c r="H1741" s="66">
        <v>0</v>
      </c>
      <c r="I1741" s="66">
        <v>0</v>
      </c>
      <c r="J1741" s="66">
        <v>48</v>
      </c>
      <c r="K1741" s="66">
        <v>16</v>
      </c>
      <c r="L1741" s="66">
        <v>0.78207360000000004</v>
      </c>
      <c r="M1741" s="66">
        <v>0.46912447200000001</v>
      </c>
    </row>
    <row r="1742" spans="1:13" hidden="1">
      <c r="A1742" s="66" t="s">
        <v>7102</v>
      </c>
      <c r="B1742" s="66" t="s">
        <v>7103</v>
      </c>
      <c r="C1742" s="66" t="s">
        <v>7108</v>
      </c>
      <c r="D1742" s="66">
        <v>2010</v>
      </c>
      <c r="E1742" s="66" t="s">
        <v>7130</v>
      </c>
      <c r="F1742" s="66">
        <v>0</v>
      </c>
      <c r="G1742" s="66">
        <v>0</v>
      </c>
      <c r="H1742" s="66">
        <v>0</v>
      </c>
      <c r="I1742" s="66">
        <v>0</v>
      </c>
      <c r="J1742" s="66">
        <v>44</v>
      </c>
      <c r="K1742" s="66">
        <v>13</v>
      </c>
      <c r="L1742" s="66">
        <v>0.60366306000000003</v>
      </c>
      <c r="M1742" s="66">
        <v>0.381163632999999</v>
      </c>
    </row>
    <row r="1743" spans="1:13" hidden="1">
      <c r="A1743" s="66" t="s">
        <v>7102</v>
      </c>
      <c r="B1743" s="66" t="s">
        <v>7103</v>
      </c>
      <c r="C1743" s="66" t="s">
        <v>7108</v>
      </c>
      <c r="D1743" s="66">
        <v>2015</v>
      </c>
      <c r="E1743" s="66" t="s">
        <v>7130</v>
      </c>
      <c r="F1743" s="66">
        <v>0</v>
      </c>
      <c r="G1743" s="66">
        <v>0</v>
      </c>
      <c r="H1743" s="66">
        <v>0</v>
      </c>
      <c r="I1743" s="66">
        <v>0</v>
      </c>
      <c r="J1743" s="66">
        <v>47</v>
      </c>
      <c r="K1743" s="66">
        <v>13.886363640000001</v>
      </c>
      <c r="L1743" s="66">
        <v>0.63124670699999996</v>
      </c>
      <c r="M1743" s="66">
        <v>0.40715206299999901</v>
      </c>
    </row>
    <row r="1744" spans="1:13" hidden="1">
      <c r="A1744" s="66" t="s">
        <v>7102</v>
      </c>
      <c r="B1744" s="66" t="s">
        <v>7103</v>
      </c>
      <c r="C1744" s="66" t="s">
        <v>7108</v>
      </c>
      <c r="D1744" s="66">
        <v>2020</v>
      </c>
      <c r="E1744" s="66" t="s">
        <v>7130</v>
      </c>
      <c r="F1744" s="66">
        <v>0</v>
      </c>
      <c r="G1744" s="66">
        <v>0</v>
      </c>
      <c r="H1744" s="66">
        <v>0</v>
      </c>
      <c r="I1744" s="66">
        <v>0</v>
      </c>
      <c r="J1744" s="66">
        <v>53</v>
      </c>
      <c r="K1744" s="66">
        <v>15.65909091</v>
      </c>
      <c r="L1744" s="66">
        <v>0.71183139299999998</v>
      </c>
      <c r="M1744" s="66">
        <v>0.45912892199999999</v>
      </c>
    </row>
    <row r="1745" spans="1:13" hidden="1">
      <c r="A1745" s="66" t="s">
        <v>7102</v>
      </c>
      <c r="B1745" s="66" t="s">
        <v>7103</v>
      </c>
      <c r="C1745" s="66" t="s">
        <v>7108</v>
      </c>
      <c r="D1745" s="66">
        <v>2025</v>
      </c>
      <c r="E1745" s="66" t="s">
        <v>7130</v>
      </c>
      <c r="F1745" s="66">
        <v>0</v>
      </c>
      <c r="G1745" s="66">
        <v>0</v>
      </c>
      <c r="H1745" s="66">
        <v>0</v>
      </c>
      <c r="I1745" s="66">
        <v>0</v>
      </c>
      <c r="J1745" s="66">
        <v>64</v>
      </c>
      <c r="K1745" s="66">
        <v>18.90909091</v>
      </c>
      <c r="L1745" s="66">
        <v>0.85956998399999995</v>
      </c>
      <c r="M1745" s="66">
        <v>0.55441982999999995</v>
      </c>
    </row>
    <row r="1746" spans="1:13" hidden="1">
      <c r="A1746" s="66" t="s">
        <v>7102</v>
      </c>
      <c r="B1746" s="66" t="s">
        <v>7103</v>
      </c>
      <c r="C1746" s="66" t="s">
        <v>7108</v>
      </c>
      <c r="D1746" s="66">
        <v>2030</v>
      </c>
      <c r="E1746" s="66" t="s">
        <v>7130</v>
      </c>
      <c r="F1746" s="66">
        <v>0</v>
      </c>
      <c r="G1746" s="66">
        <v>0</v>
      </c>
      <c r="H1746" s="66">
        <v>0</v>
      </c>
      <c r="I1746" s="66">
        <v>0</v>
      </c>
      <c r="J1746" s="66">
        <v>69</v>
      </c>
      <c r="K1746" s="66">
        <v>20.386363639999999</v>
      </c>
      <c r="L1746" s="66">
        <v>0.92672388900000002</v>
      </c>
      <c r="M1746" s="66">
        <v>0.59773388000000005</v>
      </c>
    </row>
    <row r="1747" spans="1:13" hidden="1">
      <c r="A1747" s="66" t="s">
        <v>7102</v>
      </c>
      <c r="B1747" s="66" t="s">
        <v>7103</v>
      </c>
      <c r="C1747" s="66" t="s">
        <v>7108</v>
      </c>
      <c r="D1747" s="66">
        <v>2035</v>
      </c>
      <c r="E1747" s="66" t="s">
        <v>7130</v>
      </c>
      <c r="F1747" s="66">
        <v>0</v>
      </c>
      <c r="G1747" s="66">
        <v>0</v>
      </c>
      <c r="H1747" s="66">
        <v>0</v>
      </c>
      <c r="I1747" s="66">
        <v>0</v>
      </c>
      <c r="J1747" s="66">
        <v>71</v>
      </c>
      <c r="K1747" s="66">
        <v>20.977272729999999</v>
      </c>
      <c r="L1747" s="66">
        <v>0.95358545099999903</v>
      </c>
      <c r="M1747" s="66">
        <v>0.61505949900000001</v>
      </c>
    </row>
    <row r="1748" spans="1:13" hidden="1">
      <c r="A1748" s="66" t="s">
        <v>7102</v>
      </c>
      <c r="B1748" s="66" t="s">
        <v>7103</v>
      </c>
      <c r="C1748" s="66" t="s">
        <v>7108</v>
      </c>
      <c r="D1748" s="66">
        <v>2040</v>
      </c>
      <c r="E1748" s="66" t="s">
        <v>7130</v>
      </c>
      <c r="F1748" s="66">
        <v>0</v>
      </c>
      <c r="G1748" s="66">
        <v>0</v>
      </c>
      <c r="H1748" s="66">
        <v>0</v>
      </c>
      <c r="I1748" s="66">
        <v>0</v>
      </c>
      <c r="J1748" s="66">
        <v>71</v>
      </c>
      <c r="K1748" s="66">
        <v>20.977272729999999</v>
      </c>
      <c r="L1748" s="66">
        <v>0.95358545099999903</v>
      </c>
      <c r="M1748" s="66">
        <v>0.61505949900000001</v>
      </c>
    </row>
    <row r="1749" spans="1:13" hidden="1">
      <c r="A1749" s="66" t="s">
        <v>7102</v>
      </c>
      <c r="B1749" s="66" t="s">
        <v>7103</v>
      </c>
      <c r="C1749" s="66" t="s">
        <v>7108</v>
      </c>
      <c r="D1749" s="66">
        <v>2045</v>
      </c>
      <c r="E1749" s="66" t="s">
        <v>7130</v>
      </c>
      <c r="F1749" s="66">
        <v>0</v>
      </c>
      <c r="G1749" s="66">
        <v>0</v>
      </c>
      <c r="H1749" s="66">
        <v>0</v>
      </c>
      <c r="I1749" s="66">
        <v>0</v>
      </c>
      <c r="J1749" s="66">
        <v>69</v>
      </c>
      <c r="K1749" s="66">
        <v>20.386363639999999</v>
      </c>
      <c r="L1749" s="66">
        <v>0.92672388900000002</v>
      </c>
      <c r="M1749" s="66">
        <v>0.59773388000000005</v>
      </c>
    </row>
    <row r="1750" spans="1:13" hidden="1">
      <c r="A1750" s="66" t="s">
        <v>7102</v>
      </c>
      <c r="B1750" s="66" t="s">
        <v>7103</v>
      </c>
      <c r="C1750" s="66" t="s">
        <v>7108</v>
      </c>
      <c r="D1750" s="66">
        <v>2050</v>
      </c>
      <c r="E1750" s="66" t="s">
        <v>7130</v>
      </c>
      <c r="F1750" s="66">
        <v>0</v>
      </c>
      <c r="G1750" s="66">
        <v>0</v>
      </c>
      <c r="H1750" s="66">
        <v>0</v>
      </c>
      <c r="I1750" s="66">
        <v>0</v>
      </c>
      <c r="J1750" s="66">
        <v>67</v>
      </c>
      <c r="K1750" s="66">
        <v>19.795454549999999</v>
      </c>
      <c r="L1750" s="66">
        <v>0.89986232700000002</v>
      </c>
      <c r="M1750" s="66">
        <v>0.58040826000000001</v>
      </c>
    </row>
    <row r="1751" spans="1:13" hidden="1">
      <c r="A1751" s="66" t="s">
        <v>7102</v>
      </c>
      <c r="B1751" s="66" t="s">
        <v>7103</v>
      </c>
      <c r="C1751" s="66" t="s">
        <v>7109</v>
      </c>
      <c r="D1751" s="66">
        <v>2000</v>
      </c>
      <c r="E1751" s="66" t="s">
        <v>7130</v>
      </c>
      <c r="F1751" s="66">
        <v>0</v>
      </c>
      <c r="G1751" s="66">
        <v>0</v>
      </c>
      <c r="H1751" s="66">
        <v>0</v>
      </c>
      <c r="I1751" s="66">
        <v>0</v>
      </c>
      <c r="J1751" s="66">
        <v>4</v>
      </c>
      <c r="K1751" s="66">
        <v>4</v>
      </c>
      <c r="L1751" s="66">
        <v>0.19551840000000001</v>
      </c>
      <c r="M1751" s="66">
        <v>0.117281118</v>
      </c>
    </row>
    <row r="1752" spans="1:13" hidden="1">
      <c r="A1752" s="66" t="s">
        <v>7102</v>
      </c>
      <c r="B1752" s="66" t="s">
        <v>7103</v>
      </c>
      <c r="C1752" s="66" t="s">
        <v>7109</v>
      </c>
      <c r="D1752" s="66">
        <v>2005</v>
      </c>
      <c r="E1752" s="66" t="s">
        <v>7130</v>
      </c>
      <c r="F1752" s="66">
        <v>0</v>
      </c>
      <c r="G1752" s="66">
        <v>0</v>
      </c>
      <c r="H1752" s="66">
        <v>0</v>
      </c>
      <c r="I1752" s="66">
        <v>0</v>
      </c>
      <c r="J1752" s="66">
        <v>5</v>
      </c>
      <c r="K1752" s="66">
        <v>4</v>
      </c>
      <c r="L1752" s="66">
        <v>0.19538153699999999</v>
      </c>
      <c r="M1752" s="66">
        <v>0.117281118</v>
      </c>
    </row>
    <row r="1753" spans="1:13" hidden="1">
      <c r="A1753" s="66" t="s">
        <v>7102</v>
      </c>
      <c r="B1753" s="66" t="s">
        <v>7103</v>
      </c>
      <c r="C1753" s="66" t="s">
        <v>7109</v>
      </c>
      <c r="D1753" s="66">
        <v>2010</v>
      </c>
      <c r="E1753" s="66" t="s">
        <v>7130</v>
      </c>
      <c r="F1753" s="66">
        <v>0</v>
      </c>
      <c r="G1753" s="66">
        <v>0</v>
      </c>
      <c r="H1753" s="66">
        <v>0</v>
      </c>
      <c r="I1753" s="66">
        <v>0</v>
      </c>
      <c r="J1753" s="66">
        <v>5</v>
      </c>
      <c r="K1753" s="66">
        <v>4</v>
      </c>
      <c r="L1753" s="66">
        <v>0.19367779199999999</v>
      </c>
      <c r="M1753" s="66">
        <v>0.117281118</v>
      </c>
    </row>
    <row r="1754" spans="1:13" hidden="1">
      <c r="A1754" s="66" t="s">
        <v>7102</v>
      </c>
      <c r="B1754" s="66" t="s">
        <v>7103</v>
      </c>
      <c r="C1754" s="66" t="s">
        <v>7109</v>
      </c>
      <c r="D1754" s="66">
        <v>2015</v>
      </c>
      <c r="E1754" s="66" t="s">
        <v>7130</v>
      </c>
      <c r="F1754" s="66">
        <v>0</v>
      </c>
      <c r="G1754" s="66">
        <v>0</v>
      </c>
      <c r="H1754" s="66">
        <v>0</v>
      </c>
      <c r="I1754" s="66">
        <v>0</v>
      </c>
      <c r="J1754" s="66">
        <v>5</v>
      </c>
      <c r="K1754" s="66">
        <v>4</v>
      </c>
      <c r="L1754" s="66">
        <v>0.19367779199999999</v>
      </c>
      <c r="M1754" s="66">
        <v>0.117281118</v>
      </c>
    </row>
    <row r="1755" spans="1:13" hidden="1">
      <c r="A1755" s="66" t="s">
        <v>7102</v>
      </c>
      <c r="B1755" s="66" t="s">
        <v>7103</v>
      </c>
      <c r="C1755" s="66" t="s">
        <v>7109</v>
      </c>
      <c r="D1755" s="66">
        <v>2020</v>
      </c>
      <c r="E1755" s="66" t="s">
        <v>7130</v>
      </c>
      <c r="F1755" s="66">
        <v>0</v>
      </c>
      <c r="G1755" s="66">
        <v>0</v>
      </c>
      <c r="H1755" s="66">
        <v>0</v>
      </c>
      <c r="I1755" s="66">
        <v>0</v>
      </c>
      <c r="J1755" s="66">
        <v>6</v>
      </c>
      <c r="K1755" s="66">
        <v>4.8</v>
      </c>
      <c r="L1755" s="66">
        <v>0.23241334999999999</v>
      </c>
      <c r="M1755" s="66">
        <v>0.14073734199999999</v>
      </c>
    </row>
    <row r="1756" spans="1:13" hidden="1">
      <c r="A1756" s="66" t="s">
        <v>7102</v>
      </c>
      <c r="B1756" s="66" t="s">
        <v>7103</v>
      </c>
      <c r="C1756" s="66" t="s">
        <v>7109</v>
      </c>
      <c r="D1756" s="66">
        <v>2025</v>
      </c>
      <c r="E1756" s="66" t="s">
        <v>7130</v>
      </c>
      <c r="F1756" s="66">
        <v>0</v>
      </c>
      <c r="G1756" s="66">
        <v>0</v>
      </c>
      <c r="H1756" s="66">
        <v>0</v>
      </c>
      <c r="I1756" s="66">
        <v>0</v>
      </c>
      <c r="J1756" s="66">
        <v>6</v>
      </c>
      <c r="K1756" s="66">
        <v>4.8</v>
      </c>
      <c r="L1756" s="66">
        <v>0.23241334999999999</v>
      </c>
      <c r="M1756" s="66">
        <v>0.14073734199999999</v>
      </c>
    </row>
    <row r="1757" spans="1:13" hidden="1">
      <c r="A1757" s="66" t="s">
        <v>7102</v>
      </c>
      <c r="B1757" s="66" t="s">
        <v>7103</v>
      </c>
      <c r="C1757" s="66" t="s">
        <v>7109</v>
      </c>
      <c r="D1757" s="66">
        <v>2030</v>
      </c>
      <c r="E1757" s="66" t="s">
        <v>7130</v>
      </c>
      <c r="F1757" s="66">
        <v>0</v>
      </c>
      <c r="G1757" s="66">
        <v>0</v>
      </c>
      <c r="H1757" s="66">
        <v>0</v>
      </c>
      <c r="I1757" s="66">
        <v>0</v>
      </c>
      <c r="J1757" s="66">
        <v>7</v>
      </c>
      <c r="K1757" s="66">
        <v>5.6</v>
      </c>
      <c r="L1757" s="66">
        <v>0.27114890899999999</v>
      </c>
      <c r="M1757" s="66">
        <v>0.16419356500000001</v>
      </c>
    </row>
    <row r="1758" spans="1:13" hidden="1">
      <c r="A1758" s="66" t="s">
        <v>7102</v>
      </c>
      <c r="B1758" s="66" t="s">
        <v>7103</v>
      </c>
      <c r="C1758" s="66" t="s">
        <v>7109</v>
      </c>
      <c r="D1758" s="66">
        <v>2035</v>
      </c>
      <c r="E1758" s="66" t="s">
        <v>7130</v>
      </c>
      <c r="F1758" s="66">
        <v>0</v>
      </c>
      <c r="G1758" s="66">
        <v>0</v>
      </c>
      <c r="H1758" s="66">
        <v>0</v>
      </c>
      <c r="I1758" s="66">
        <v>0</v>
      </c>
      <c r="J1758" s="66">
        <v>7</v>
      </c>
      <c r="K1758" s="66">
        <v>5.6</v>
      </c>
      <c r="L1758" s="66">
        <v>0.27114890899999999</v>
      </c>
      <c r="M1758" s="66">
        <v>0.16419356500000001</v>
      </c>
    </row>
    <row r="1759" spans="1:13" hidden="1">
      <c r="A1759" s="66" t="s">
        <v>7102</v>
      </c>
      <c r="B1759" s="66" t="s">
        <v>7103</v>
      </c>
      <c r="C1759" s="66" t="s">
        <v>7109</v>
      </c>
      <c r="D1759" s="66">
        <v>2040</v>
      </c>
      <c r="E1759" s="66" t="s">
        <v>7130</v>
      </c>
      <c r="F1759" s="66">
        <v>0</v>
      </c>
      <c r="G1759" s="66">
        <v>0</v>
      </c>
      <c r="H1759" s="66">
        <v>0</v>
      </c>
      <c r="I1759" s="66">
        <v>0</v>
      </c>
      <c r="J1759" s="66">
        <v>8</v>
      </c>
      <c r="K1759" s="66">
        <v>6.4</v>
      </c>
      <c r="L1759" s="66">
        <v>0.309884467</v>
      </c>
      <c r="M1759" s="66">
        <v>0.18764978899999901</v>
      </c>
    </row>
    <row r="1760" spans="1:13" hidden="1">
      <c r="A1760" s="66" t="s">
        <v>7102</v>
      </c>
      <c r="B1760" s="66" t="s">
        <v>7103</v>
      </c>
      <c r="C1760" s="66" t="s">
        <v>7109</v>
      </c>
      <c r="D1760" s="66">
        <v>2045</v>
      </c>
      <c r="E1760" s="66" t="s">
        <v>7130</v>
      </c>
      <c r="F1760" s="66">
        <v>0</v>
      </c>
      <c r="G1760" s="66">
        <v>0</v>
      </c>
      <c r="H1760" s="66">
        <v>0</v>
      </c>
      <c r="I1760" s="66">
        <v>0</v>
      </c>
      <c r="J1760" s="66">
        <v>9</v>
      </c>
      <c r="K1760" s="66">
        <v>7.2</v>
      </c>
      <c r="L1760" s="66">
        <v>0.34862002600000003</v>
      </c>
      <c r="M1760" s="66">
        <v>0.21110601199999901</v>
      </c>
    </row>
    <row r="1761" spans="1:13" hidden="1">
      <c r="A1761" s="66" t="s">
        <v>7102</v>
      </c>
      <c r="B1761" s="66" t="s">
        <v>7103</v>
      </c>
      <c r="C1761" s="66" t="s">
        <v>7109</v>
      </c>
      <c r="D1761" s="66">
        <v>2050</v>
      </c>
      <c r="E1761" s="66" t="s">
        <v>7130</v>
      </c>
      <c r="F1761" s="66">
        <v>0</v>
      </c>
      <c r="G1761" s="66">
        <v>0</v>
      </c>
      <c r="H1761" s="66">
        <v>0</v>
      </c>
      <c r="I1761" s="66">
        <v>0</v>
      </c>
      <c r="J1761" s="66">
        <v>9</v>
      </c>
      <c r="K1761" s="66">
        <v>7.2</v>
      </c>
      <c r="L1761" s="66">
        <v>0.34862002600000003</v>
      </c>
      <c r="M1761" s="66">
        <v>0.21110601199999901</v>
      </c>
    </row>
    <row r="1762" spans="1:13" hidden="1">
      <c r="A1762" s="66" t="s">
        <v>7102</v>
      </c>
      <c r="B1762" s="66" t="s">
        <v>7103</v>
      </c>
      <c r="C1762" s="66" t="s">
        <v>7110</v>
      </c>
      <c r="D1762" s="66">
        <v>2000</v>
      </c>
      <c r="E1762" s="66" t="s">
        <v>7130</v>
      </c>
      <c r="F1762" s="66">
        <v>0</v>
      </c>
      <c r="G1762" s="66">
        <v>0</v>
      </c>
      <c r="H1762" s="66">
        <v>0</v>
      </c>
      <c r="I1762" s="66">
        <v>0</v>
      </c>
      <c r="J1762" s="66">
        <v>470</v>
      </c>
      <c r="K1762" s="66">
        <v>30</v>
      </c>
      <c r="L1762" s="66">
        <v>1.466388</v>
      </c>
      <c r="M1762" s="66">
        <v>0.87960838500000005</v>
      </c>
    </row>
    <row r="1763" spans="1:13" hidden="1">
      <c r="A1763" s="66" t="s">
        <v>7102</v>
      </c>
      <c r="B1763" s="66" t="s">
        <v>7103</v>
      </c>
      <c r="C1763" s="66" t="s">
        <v>7110</v>
      </c>
      <c r="D1763" s="66">
        <v>2005</v>
      </c>
      <c r="E1763" s="66" t="s">
        <v>7130</v>
      </c>
      <c r="F1763" s="66">
        <v>0</v>
      </c>
      <c r="G1763" s="66">
        <v>0</v>
      </c>
      <c r="H1763" s="66">
        <v>0</v>
      </c>
      <c r="I1763" s="66">
        <v>0</v>
      </c>
      <c r="J1763" s="66">
        <v>676</v>
      </c>
      <c r="K1763" s="66">
        <v>40</v>
      </c>
      <c r="L1763" s="66">
        <v>1.955184</v>
      </c>
      <c r="M1763" s="66">
        <v>1.1728111800000001</v>
      </c>
    </row>
    <row r="1764" spans="1:13" hidden="1">
      <c r="A1764" s="66" t="s">
        <v>7102</v>
      </c>
      <c r="B1764" s="66" t="s">
        <v>7103</v>
      </c>
      <c r="C1764" s="66" t="s">
        <v>7110</v>
      </c>
      <c r="D1764" s="66">
        <v>2010</v>
      </c>
      <c r="E1764" s="66" t="s">
        <v>7130</v>
      </c>
      <c r="F1764" s="66">
        <v>0</v>
      </c>
      <c r="G1764" s="66">
        <v>0</v>
      </c>
      <c r="H1764" s="66">
        <v>0</v>
      </c>
      <c r="I1764" s="66">
        <v>0</v>
      </c>
      <c r="J1764" s="66">
        <v>993</v>
      </c>
      <c r="K1764" s="66">
        <v>65</v>
      </c>
      <c r="L1764" s="66">
        <v>3.1687853069999998</v>
      </c>
      <c r="M1764" s="66">
        <v>1.9058181669999901</v>
      </c>
    </row>
    <row r="1765" spans="1:13" hidden="1">
      <c r="A1765" s="66" t="s">
        <v>7102</v>
      </c>
      <c r="B1765" s="66" t="s">
        <v>7103</v>
      </c>
      <c r="C1765" s="66" t="s">
        <v>7110</v>
      </c>
      <c r="D1765" s="66">
        <v>2015</v>
      </c>
      <c r="E1765" s="66" t="s">
        <v>7130</v>
      </c>
      <c r="F1765" s="66">
        <v>0</v>
      </c>
      <c r="G1765" s="66">
        <v>0</v>
      </c>
      <c r="H1765" s="66">
        <v>0</v>
      </c>
      <c r="I1765" s="66">
        <v>0</v>
      </c>
      <c r="J1765" s="66">
        <v>1307</v>
      </c>
      <c r="K1765" s="66">
        <v>85.553877139999997</v>
      </c>
      <c r="L1765" s="66">
        <v>4.1961161369999997</v>
      </c>
      <c r="M1765" s="66">
        <v>2.5084635890000002</v>
      </c>
    </row>
    <row r="1766" spans="1:13" hidden="1">
      <c r="A1766" s="66" t="s">
        <v>7102</v>
      </c>
      <c r="B1766" s="66" t="s">
        <v>7103</v>
      </c>
      <c r="C1766" s="66" t="s">
        <v>7110</v>
      </c>
      <c r="D1766" s="66">
        <v>2020</v>
      </c>
      <c r="E1766" s="66" t="s">
        <v>7130</v>
      </c>
      <c r="F1766" s="66">
        <v>0</v>
      </c>
      <c r="G1766" s="66">
        <v>0</v>
      </c>
      <c r="H1766" s="66">
        <v>0</v>
      </c>
      <c r="I1766" s="66">
        <v>0</v>
      </c>
      <c r="J1766" s="66">
        <v>1368</v>
      </c>
      <c r="K1766" s="66">
        <v>89.546827789999995</v>
      </c>
      <c r="L1766" s="66">
        <v>4.3731874470000003</v>
      </c>
      <c r="M1766" s="66">
        <v>2.6255380179999999</v>
      </c>
    </row>
    <row r="1767" spans="1:13" hidden="1">
      <c r="A1767" s="66" t="s">
        <v>7102</v>
      </c>
      <c r="B1767" s="66" t="s">
        <v>7103</v>
      </c>
      <c r="C1767" s="66" t="s">
        <v>7110</v>
      </c>
      <c r="D1767" s="66">
        <v>2025</v>
      </c>
      <c r="E1767" s="66" t="s">
        <v>7130</v>
      </c>
      <c r="F1767" s="66">
        <v>0</v>
      </c>
      <c r="G1767" s="66">
        <v>0</v>
      </c>
      <c r="H1767" s="66">
        <v>0</v>
      </c>
      <c r="I1767" s="66">
        <v>0</v>
      </c>
      <c r="J1767" s="66">
        <v>1332</v>
      </c>
      <c r="K1767" s="66">
        <v>87.190332330000004</v>
      </c>
      <c r="L1767" s="66">
        <v>4.2667807999999896</v>
      </c>
      <c r="M1767" s="66">
        <v>2.556444913</v>
      </c>
    </row>
    <row r="1768" spans="1:13" hidden="1">
      <c r="A1768" s="66" t="s">
        <v>7102</v>
      </c>
      <c r="B1768" s="66" t="s">
        <v>7103</v>
      </c>
      <c r="C1768" s="66" t="s">
        <v>7110</v>
      </c>
      <c r="D1768" s="66">
        <v>2030</v>
      </c>
      <c r="E1768" s="66" t="s">
        <v>7130</v>
      </c>
      <c r="F1768" s="66">
        <v>0</v>
      </c>
      <c r="G1768" s="66">
        <v>0</v>
      </c>
      <c r="H1768" s="66">
        <v>0</v>
      </c>
      <c r="I1768" s="66">
        <v>0</v>
      </c>
      <c r="J1768" s="66">
        <v>1267</v>
      </c>
      <c r="K1768" s="66">
        <v>82.935548839999996</v>
      </c>
      <c r="L1768" s="66">
        <v>4.0659125979999997</v>
      </c>
      <c r="M1768" s="66">
        <v>2.4316934720000001</v>
      </c>
    </row>
    <row r="1769" spans="1:13" hidden="1">
      <c r="A1769" s="66" t="s">
        <v>7102</v>
      </c>
      <c r="B1769" s="66" t="s">
        <v>7103</v>
      </c>
      <c r="C1769" s="66" t="s">
        <v>7110</v>
      </c>
      <c r="D1769" s="66">
        <v>2035</v>
      </c>
      <c r="E1769" s="66" t="s">
        <v>7130</v>
      </c>
      <c r="F1769" s="66">
        <v>0</v>
      </c>
      <c r="G1769" s="66">
        <v>0</v>
      </c>
      <c r="H1769" s="66">
        <v>0</v>
      </c>
      <c r="I1769" s="66">
        <v>0</v>
      </c>
      <c r="J1769" s="66">
        <v>1211</v>
      </c>
      <c r="K1769" s="66">
        <v>79.269889219999996</v>
      </c>
      <c r="L1769" s="66">
        <v>3.892190179</v>
      </c>
      <c r="M1769" s="66">
        <v>2.3242153069999998</v>
      </c>
    </row>
    <row r="1770" spans="1:13" hidden="1">
      <c r="A1770" s="66" t="s">
        <v>7102</v>
      </c>
      <c r="B1770" s="66" t="s">
        <v>7103</v>
      </c>
      <c r="C1770" s="66" t="s">
        <v>7110</v>
      </c>
      <c r="D1770" s="66">
        <v>2040</v>
      </c>
      <c r="E1770" s="66" t="s">
        <v>7130</v>
      </c>
      <c r="F1770" s="66">
        <v>0</v>
      </c>
      <c r="G1770" s="66">
        <v>0</v>
      </c>
      <c r="H1770" s="66">
        <v>0</v>
      </c>
      <c r="I1770" s="66">
        <v>0</v>
      </c>
      <c r="J1770" s="66">
        <v>1182</v>
      </c>
      <c r="K1770" s="66">
        <v>77.371601209999994</v>
      </c>
      <c r="L1770" s="66">
        <v>3.8036686579999999</v>
      </c>
      <c r="M1770" s="66">
        <v>2.2685569719999998</v>
      </c>
    </row>
    <row r="1771" spans="1:13" hidden="1">
      <c r="A1771" s="66" t="s">
        <v>7102</v>
      </c>
      <c r="B1771" s="66" t="s">
        <v>7103</v>
      </c>
      <c r="C1771" s="66" t="s">
        <v>7110</v>
      </c>
      <c r="D1771" s="66">
        <v>2045</v>
      </c>
      <c r="E1771" s="66" t="s">
        <v>7130</v>
      </c>
      <c r="F1771" s="66">
        <v>0</v>
      </c>
      <c r="G1771" s="66">
        <v>0</v>
      </c>
      <c r="H1771" s="66">
        <v>0</v>
      </c>
      <c r="I1771" s="66">
        <v>0</v>
      </c>
      <c r="J1771" s="66">
        <v>1189</v>
      </c>
      <c r="K1771" s="66">
        <v>77.829808659999998</v>
      </c>
      <c r="L1771" s="66">
        <v>3.8297106809999999</v>
      </c>
      <c r="M1771" s="66">
        <v>2.2819917429999999</v>
      </c>
    </row>
    <row r="1772" spans="1:13" hidden="1">
      <c r="A1772" s="66" t="s">
        <v>7102</v>
      </c>
      <c r="B1772" s="66" t="s">
        <v>7103</v>
      </c>
      <c r="C1772" s="66" t="s">
        <v>7110</v>
      </c>
      <c r="D1772" s="66">
        <v>2050</v>
      </c>
      <c r="E1772" s="66" t="s">
        <v>7130</v>
      </c>
      <c r="F1772" s="66">
        <v>0</v>
      </c>
      <c r="G1772" s="66">
        <v>0</v>
      </c>
      <c r="H1772" s="66">
        <v>0</v>
      </c>
      <c r="I1772" s="66">
        <v>0</v>
      </c>
      <c r="J1772" s="66">
        <v>1209</v>
      </c>
      <c r="K1772" s="66">
        <v>79.138972809999999</v>
      </c>
      <c r="L1772" s="66">
        <v>3.8966695789999899</v>
      </c>
      <c r="M1772" s="66">
        <v>2.3203768010000001</v>
      </c>
    </row>
    <row r="1773" spans="1:13" hidden="1">
      <c r="A1773" s="66" t="s">
        <v>7102</v>
      </c>
      <c r="B1773" s="66" t="s">
        <v>7103</v>
      </c>
      <c r="C1773" s="66" t="s">
        <v>7111</v>
      </c>
      <c r="D1773" s="66">
        <v>2000</v>
      </c>
      <c r="E1773" s="66" t="s">
        <v>7130</v>
      </c>
      <c r="F1773" s="66">
        <v>0</v>
      </c>
      <c r="G1773" s="66">
        <v>0</v>
      </c>
      <c r="H1773" s="66">
        <v>0</v>
      </c>
      <c r="I1773" s="66">
        <v>0</v>
      </c>
      <c r="J1773" s="66">
        <v>444</v>
      </c>
      <c r="K1773" s="66">
        <v>209</v>
      </c>
      <c r="L1773" s="66">
        <v>10.215836400000001</v>
      </c>
      <c r="M1773" s="66">
        <v>6.1279384139999999</v>
      </c>
    </row>
    <row r="1774" spans="1:13" hidden="1">
      <c r="A1774" s="66" t="s">
        <v>7102</v>
      </c>
      <c r="B1774" s="66" t="s">
        <v>7103</v>
      </c>
      <c r="C1774" s="66" t="s">
        <v>7111</v>
      </c>
      <c r="D1774" s="66">
        <v>2005</v>
      </c>
      <c r="E1774" s="66" t="s">
        <v>7130</v>
      </c>
      <c r="F1774" s="66">
        <v>0</v>
      </c>
      <c r="G1774" s="66">
        <v>0</v>
      </c>
      <c r="H1774" s="66">
        <v>0</v>
      </c>
      <c r="I1774" s="66">
        <v>0</v>
      </c>
      <c r="J1774" s="66">
        <v>455</v>
      </c>
      <c r="K1774" s="66">
        <v>200</v>
      </c>
      <c r="L1774" s="66">
        <v>9.8690964710000006</v>
      </c>
      <c r="M1774" s="66">
        <v>5.8640558979999904</v>
      </c>
    </row>
    <row r="1775" spans="1:13" hidden="1">
      <c r="A1775" s="66" t="s">
        <v>7102</v>
      </c>
      <c r="B1775" s="66" t="s">
        <v>7103</v>
      </c>
      <c r="C1775" s="66" t="s">
        <v>7111</v>
      </c>
      <c r="D1775" s="66">
        <v>2010</v>
      </c>
      <c r="E1775" s="66" t="s">
        <v>7130</v>
      </c>
      <c r="F1775" s="66">
        <v>0</v>
      </c>
      <c r="G1775" s="66">
        <v>0</v>
      </c>
      <c r="H1775" s="66">
        <v>0</v>
      </c>
      <c r="I1775" s="66">
        <v>0</v>
      </c>
      <c r="J1775" s="66">
        <v>492</v>
      </c>
      <c r="K1775" s="66">
        <v>199</v>
      </c>
      <c r="L1775" s="66">
        <v>9.2824973170000007</v>
      </c>
      <c r="M1775" s="66">
        <v>5.8347356189999999</v>
      </c>
    </row>
    <row r="1776" spans="1:13" hidden="1">
      <c r="A1776" s="66" t="s">
        <v>7102</v>
      </c>
      <c r="B1776" s="66" t="s">
        <v>7103</v>
      </c>
      <c r="C1776" s="66" t="s">
        <v>7111</v>
      </c>
      <c r="D1776" s="66">
        <v>2015</v>
      </c>
      <c r="E1776" s="66" t="s">
        <v>7130</v>
      </c>
      <c r="F1776" s="66">
        <v>0</v>
      </c>
      <c r="G1776" s="66">
        <v>0</v>
      </c>
      <c r="H1776" s="66">
        <v>0</v>
      </c>
      <c r="I1776" s="66">
        <v>0</v>
      </c>
      <c r="J1776" s="66">
        <v>568</v>
      </c>
      <c r="K1776" s="66">
        <v>229.739837399999</v>
      </c>
      <c r="L1776" s="66">
        <v>10.71637902</v>
      </c>
      <c r="M1776" s="66">
        <v>6.7360362429999903</v>
      </c>
    </row>
    <row r="1777" spans="1:13" hidden="1">
      <c r="A1777" s="66" t="s">
        <v>7102</v>
      </c>
      <c r="B1777" s="66" t="s">
        <v>7103</v>
      </c>
      <c r="C1777" s="66" t="s">
        <v>7111</v>
      </c>
      <c r="D1777" s="66">
        <v>2020</v>
      </c>
      <c r="E1777" s="66" t="s">
        <v>7130</v>
      </c>
      <c r="F1777" s="66">
        <v>0</v>
      </c>
      <c r="G1777" s="66">
        <v>0</v>
      </c>
      <c r="H1777" s="66">
        <v>0</v>
      </c>
      <c r="I1777" s="66">
        <v>0</v>
      </c>
      <c r="J1777" s="66">
        <v>580</v>
      </c>
      <c r="K1777" s="66">
        <v>234.59349589999999</v>
      </c>
      <c r="L1777" s="66">
        <v>10.94278139</v>
      </c>
      <c r="M1777" s="66">
        <v>6.8783468670000003</v>
      </c>
    </row>
    <row r="1778" spans="1:13" hidden="1">
      <c r="A1778" s="66" t="s">
        <v>7102</v>
      </c>
      <c r="B1778" s="66" t="s">
        <v>7103</v>
      </c>
      <c r="C1778" s="66" t="s">
        <v>7111</v>
      </c>
      <c r="D1778" s="66">
        <v>2025</v>
      </c>
      <c r="E1778" s="66" t="s">
        <v>7130</v>
      </c>
      <c r="F1778" s="66">
        <v>0</v>
      </c>
      <c r="G1778" s="66">
        <v>0</v>
      </c>
      <c r="H1778" s="66">
        <v>0</v>
      </c>
      <c r="I1778" s="66">
        <v>0</v>
      </c>
      <c r="J1778" s="66">
        <v>589</v>
      </c>
      <c r="K1778" s="66">
        <v>238.2337398</v>
      </c>
      <c r="L1778" s="66">
        <v>11.112583170000001</v>
      </c>
      <c r="M1778" s="66">
        <v>6.9850798359999997</v>
      </c>
    </row>
    <row r="1779" spans="1:13" hidden="1">
      <c r="A1779" s="66" t="s">
        <v>7102</v>
      </c>
      <c r="B1779" s="66" t="s">
        <v>7103</v>
      </c>
      <c r="C1779" s="66" t="s">
        <v>7111</v>
      </c>
      <c r="D1779" s="66">
        <v>2030</v>
      </c>
      <c r="E1779" s="66" t="s">
        <v>7130</v>
      </c>
      <c r="F1779" s="66">
        <v>0</v>
      </c>
      <c r="G1779" s="66">
        <v>0</v>
      </c>
      <c r="H1779" s="66">
        <v>0</v>
      </c>
      <c r="I1779" s="66">
        <v>0</v>
      </c>
      <c r="J1779" s="66">
        <v>595</v>
      </c>
      <c r="K1779" s="66">
        <v>240.6605691</v>
      </c>
      <c r="L1779" s="66">
        <v>11.22578436</v>
      </c>
      <c r="M1779" s="66">
        <v>7.0562351489999999</v>
      </c>
    </row>
    <row r="1780" spans="1:13" hidden="1">
      <c r="A1780" s="66" t="s">
        <v>7102</v>
      </c>
      <c r="B1780" s="66" t="s">
        <v>7103</v>
      </c>
      <c r="C1780" s="66" t="s">
        <v>7111</v>
      </c>
      <c r="D1780" s="66">
        <v>2035</v>
      </c>
      <c r="E1780" s="66" t="s">
        <v>7130</v>
      </c>
      <c r="F1780" s="66">
        <v>0</v>
      </c>
      <c r="G1780" s="66">
        <v>0</v>
      </c>
      <c r="H1780" s="66">
        <v>0</v>
      </c>
      <c r="I1780" s="66">
        <v>0</v>
      </c>
      <c r="J1780" s="66">
        <v>598</v>
      </c>
      <c r="K1780" s="66">
        <v>241.8739837</v>
      </c>
      <c r="L1780" s="66">
        <v>11.282384950000001</v>
      </c>
      <c r="M1780" s="66">
        <v>7.091812805</v>
      </c>
    </row>
    <row r="1781" spans="1:13" hidden="1">
      <c r="A1781" s="66" t="s">
        <v>7102</v>
      </c>
      <c r="B1781" s="66" t="s">
        <v>7103</v>
      </c>
      <c r="C1781" s="66" t="s">
        <v>7111</v>
      </c>
      <c r="D1781" s="66">
        <v>2040</v>
      </c>
      <c r="E1781" s="66" t="s">
        <v>7130</v>
      </c>
      <c r="F1781" s="66">
        <v>0</v>
      </c>
      <c r="G1781" s="66">
        <v>0</v>
      </c>
      <c r="H1781" s="66">
        <v>0</v>
      </c>
      <c r="I1781" s="66">
        <v>0</v>
      </c>
      <c r="J1781" s="66">
        <v>602</v>
      </c>
      <c r="K1781" s="66">
        <v>243.49186990000001</v>
      </c>
      <c r="L1781" s="66">
        <v>11.35785241</v>
      </c>
      <c r="M1781" s="66">
        <v>7.1392496799999998</v>
      </c>
    </row>
    <row r="1782" spans="1:13" hidden="1">
      <c r="A1782" s="66" t="s">
        <v>7102</v>
      </c>
      <c r="B1782" s="66" t="s">
        <v>7103</v>
      </c>
      <c r="C1782" s="66" t="s">
        <v>7111</v>
      </c>
      <c r="D1782" s="66">
        <v>2045</v>
      </c>
      <c r="E1782" s="66" t="s">
        <v>7130</v>
      </c>
      <c r="F1782" s="66">
        <v>0</v>
      </c>
      <c r="G1782" s="66">
        <v>0</v>
      </c>
      <c r="H1782" s="66">
        <v>0</v>
      </c>
      <c r="I1782" s="66">
        <v>0</v>
      </c>
      <c r="J1782" s="66">
        <v>599</v>
      </c>
      <c r="K1782" s="66">
        <v>242.27845529999999</v>
      </c>
      <c r="L1782" s="66">
        <v>11.30125181</v>
      </c>
      <c r="M1782" s="66">
        <v>7.1036720229999997</v>
      </c>
    </row>
    <row r="1783" spans="1:13" hidden="1">
      <c r="A1783" s="66" t="s">
        <v>7102</v>
      </c>
      <c r="B1783" s="66" t="s">
        <v>7103</v>
      </c>
      <c r="C1783" s="66" t="s">
        <v>7111</v>
      </c>
      <c r="D1783" s="66">
        <v>2050</v>
      </c>
      <c r="E1783" s="66" t="s">
        <v>7130</v>
      </c>
      <c r="F1783" s="66">
        <v>0</v>
      </c>
      <c r="G1783" s="66">
        <v>0</v>
      </c>
      <c r="H1783" s="66">
        <v>0</v>
      </c>
      <c r="I1783" s="66">
        <v>0</v>
      </c>
      <c r="J1783" s="66">
        <v>607</v>
      </c>
      <c r="K1783" s="66">
        <v>245.5142276</v>
      </c>
      <c r="L1783" s="66">
        <v>11.452186729999999</v>
      </c>
      <c r="M1783" s="66">
        <v>7.1985457729999904</v>
      </c>
    </row>
    <row r="1784" spans="1:13" hidden="1">
      <c r="A1784" s="66" t="s">
        <v>7102</v>
      </c>
      <c r="B1784" s="66" t="s">
        <v>7103</v>
      </c>
      <c r="C1784" s="66" t="s">
        <v>7112</v>
      </c>
      <c r="D1784" s="66">
        <v>2000</v>
      </c>
      <c r="E1784" s="66" t="s">
        <v>7130</v>
      </c>
      <c r="F1784" s="66">
        <v>0</v>
      </c>
      <c r="G1784" s="66">
        <v>0</v>
      </c>
      <c r="H1784" s="66">
        <v>0</v>
      </c>
      <c r="I1784" s="66">
        <v>0</v>
      </c>
      <c r="J1784" s="66">
        <v>2379</v>
      </c>
      <c r="K1784" s="66">
        <v>606</v>
      </c>
      <c r="L1784" s="66">
        <v>29.620738329999998</v>
      </c>
      <c r="M1784" s="66">
        <v>17.768089369999998</v>
      </c>
    </row>
    <row r="1785" spans="1:13" hidden="1">
      <c r="A1785" s="66" t="s">
        <v>7102</v>
      </c>
      <c r="B1785" s="66" t="s">
        <v>7103</v>
      </c>
      <c r="C1785" s="66" t="s">
        <v>7112</v>
      </c>
      <c r="D1785" s="66">
        <v>2005</v>
      </c>
      <c r="E1785" s="66" t="s">
        <v>7130</v>
      </c>
      <c r="F1785" s="66">
        <v>0</v>
      </c>
      <c r="G1785" s="66">
        <v>0</v>
      </c>
      <c r="H1785" s="66">
        <v>0</v>
      </c>
      <c r="I1785" s="66">
        <v>0</v>
      </c>
      <c r="J1785" s="66">
        <v>2785</v>
      </c>
      <c r="K1785" s="66">
        <v>615</v>
      </c>
      <c r="L1785" s="66">
        <v>30.204319009999999</v>
      </c>
      <c r="M1785" s="66">
        <v>18.031971890000001</v>
      </c>
    </row>
    <row r="1786" spans="1:13" hidden="1">
      <c r="A1786" s="66" t="s">
        <v>7102</v>
      </c>
      <c r="B1786" s="66" t="s">
        <v>7103</v>
      </c>
      <c r="C1786" s="66" t="s">
        <v>7112</v>
      </c>
      <c r="D1786" s="66">
        <v>2010</v>
      </c>
      <c r="E1786" s="66" t="s">
        <v>7130</v>
      </c>
      <c r="F1786" s="66">
        <v>0</v>
      </c>
      <c r="G1786" s="66">
        <v>0</v>
      </c>
      <c r="H1786" s="66">
        <v>0</v>
      </c>
      <c r="I1786" s="66">
        <v>0</v>
      </c>
      <c r="J1786" s="66">
        <v>3502</v>
      </c>
      <c r="K1786" s="66">
        <v>619</v>
      </c>
      <c r="L1786" s="66">
        <v>29.77241356</v>
      </c>
      <c r="M1786" s="66">
        <v>18.149253000000002</v>
      </c>
    </row>
    <row r="1787" spans="1:13" hidden="1">
      <c r="A1787" s="66" t="s">
        <v>7102</v>
      </c>
      <c r="B1787" s="66" t="s">
        <v>7103</v>
      </c>
      <c r="C1787" s="66" t="s">
        <v>7112</v>
      </c>
      <c r="D1787" s="66">
        <v>2015</v>
      </c>
      <c r="E1787" s="66" t="s">
        <v>7130</v>
      </c>
      <c r="F1787" s="66">
        <v>0</v>
      </c>
      <c r="G1787" s="66">
        <v>0</v>
      </c>
      <c r="H1787" s="66">
        <v>0</v>
      </c>
      <c r="I1787" s="66">
        <v>0</v>
      </c>
      <c r="J1787" s="66">
        <v>4154</v>
      </c>
      <c r="K1787" s="66">
        <v>700.62448380000001</v>
      </c>
      <c r="L1787" s="66">
        <v>33.673557500000001</v>
      </c>
      <c r="M1787" s="66">
        <v>20.542505680000001</v>
      </c>
    </row>
    <row r="1788" spans="1:13" hidden="1">
      <c r="A1788" s="66" t="s">
        <v>7102</v>
      </c>
      <c r="B1788" s="66" t="s">
        <v>7103</v>
      </c>
      <c r="C1788" s="66" t="s">
        <v>7112</v>
      </c>
      <c r="D1788" s="66">
        <v>2020</v>
      </c>
      <c r="E1788" s="66" t="s">
        <v>7130</v>
      </c>
      <c r="F1788" s="66">
        <v>0</v>
      </c>
      <c r="G1788" s="66">
        <v>0</v>
      </c>
      <c r="H1788" s="66">
        <v>0</v>
      </c>
      <c r="I1788" s="66">
        <v>0</v>
      </c>
      <c r="J1788" s="66">
        <v>4679</v>
      </c>
      <c r="K1788" s="66">
        <v>764.60639609999998</v>
      </c>
      <c r="L1788" s="66">
        <v>36.663648250000001</v>
      </c>
      <c r="M1788" s="66">
        <v>22.41847323</v>
      </c>
    </row>
    <row r="1789" spans="1:13" hidden="1">
      <c r="A1789" s="66" t="s">
        <v>7102</v>
      </c>
      <c r="B1789" s="66" t="s">
        <v>7103</v>
      </c>
      <c r="C1789" s="66" t="s">
        <v>7112</v>
      </c>
      <c r="D1789" s="66">
        <v>2025</v>
      </c>
      <c r="E1789" s="66" t="s">
        <v>7130</v>
      </c>
      <c r="F1789" s="66">
        <v>0</v>
      </c>
      <c r="G1789" s="66">
        <v>0</v>
      </c>
      <c r="H1789" s="66">
        <v>0</v>
      </c>
      <c r="I1789" s="66">
        <v>0</v>
      </c>
      <c r="J1789" s="66">
        <v>5005</v>
      </c>
      <c r="K1789" s="66">
        <v>805.61092910000002</v>
      </c>
      <c r="L1789" s="66">
        <v>38.541150279999997</v>
      </c>
      <c r="M1789" s="66">
        <v>23.620737599999998</v>
      </c>
    </row>
    <row r="1790" spans="1:13" hidden="1">
      <c r="A1790" s="66" t="s">
        <v>7102</v>
      </c>
      <c r="B1790" s="66" t="s">
        <v>7103</v>
      </c>
      <c r="C1790" s="66" t="s">
        <v>7112</v>
      </c>
      <c r="D1790" s="66">
        <v>2030</v>
      </c>
      <c r="E1790" s="66" t="s">
        <v>7130</v>
      </c>
      <c r="F1790" s="66">
        <v>0</v>
      </c>
      <c r="G1790" s="66">
        <v>0</v>
      </c>
      <c r="H1790" s="66">
        <v>0</v>
      </c>
      <c r="I1790" s="66">
        <v>0</v>
      </c>
      <c r="J1790" s="66">
        <v>5230</v>
      </c>
      <c r="K1790" s="66">
        <v>838.63937950000002</v>
      </c>
      <c r="L1790" s="66">
        <v>40.083141509999997</v>
      </c>
      <c r="M1790" s="66">
        <v>24.589141000000001</v>
      </c>
    </row>
    <row r="1791" spans="1:13" hidden="1">
      <c r="A1791" s="66" t="s">
        <v>7102</v>
      </c>
      <c r="B1791" s="66" t="s">
        <v>7103</v>
      </c>
      <c r="C1791" s="66" t="s">
        <v>7112</v>
      </c>
      <c r="D1791" s="66">
        <v>2035</v>
      </c>
      <c r="E1791" s="66" t="s">
        <v>7130</v>
      </c>
      <c r="F1791" s="66">
        <v>0</v>
      </c>
      <c r="G1791" s="66">
        <v>0</v>
      </c>
      <c r="H1791" s="66">
        <v>0</v>
      </c>
      <c r="I1791" s="66">
        <v>0</v>
      </c>
      <c r="J1791" s="66">
        <v>5394</v>
      </c>
      <c r="K1791" s="66">
        <v>867.12197209999999</v>
      </c>
      <c r="L1791" s="66">
        <v>41.411243149999997</v>
      </c>
      <c r="M1791" s="66">
        <v>25.424258569999999</v>
      </c>
    </row>
    <row r="1792" spans="1:13" hidden="1">
      <c r="A1792" s="66" t="s">
        <v>7102</v>
      </c>
      <c r="B1792" s="66" t="s">
        <v>7103</v>
      </c>
      <c r="C1792" s="66" t="s">
        <v>7112</v>
      </c>
      <c r="D1792" s="66">
        <v>2040</v>
      </c>
      <c r="E1792" s="66" t="s">
        <v>7130</v>
      </c>
      <c r="F1792" s="66">
        <v>0</v>
      </c>
      <c r="G1792" s="66">
        <v>0</v>
      </c>
      <c r="H1792" s="66">
        <v>0</v>
      </c>
      <c r="I1792" s="66">
        <v>0</v>
      </c>
      <c r="J1792" s="66">
        <v>5545</v>
      </c>
      <c r="K1792" s="66">
        <v>891.62637070000005</v>
      </c>
      <c r="L1792" s="66">
        <v>42.585344509999999</v>
      </c>
      <c r="M1792" s="66">
        <v>26.142734390000001</v>
      </c>
    </row>
    <row r="1793" spans="1:13" hidden="1">
      <c r="A1793" s="66" t="s">
        <v>7102</v>
      </c>
      <c r="B1793" s="66" t="s">
        <v>7103</v>
      </c>
      <c r="C1793" s="66" t="s">
        <v>7112</v>
      </c>
      <c r="D1793" s="66">
        <v>2045</v>
      </c>
      <c r="E1793" s="66" t="s">
        <v>7130</v>
      </c>
      <c r="F1793" s="66">
        <v>0</v>
      </c>
      <c r="G1793" s="66">
        <v>0</v>
      </c>
      <c r="H1793" s="66">
        <v>0</v>
      </c>
      <c r="I1793" s="66">
        <v>0</v>
      </c>
      <c r="J1793" s="66">
        <v>5667</v>
      </c>
      <c r="K1793" s="66">
        <v>904.55329139999901</v>
      </c>
      <c r="L1793" s="66">
        <v>43.206601579999997</v>
      </c>
      <c r="M1793" s="66">
        <v>26.52175532</v>
      </c>
    </row>
    <row r="1794" spans="1:13" hidden="1">
      <c r="A1794" s="66" t="s">
        <v>7102</v>
      </c>
      <c r="B1794" s="66" t="s">
        <v>7103</v>
      </c>
      <c r="C1794" s="66" t="s">
        <v>7112</v>
      </c>
      <c r="D1794" s="66">
        <v>2050</v>
      </c>
      <c r="E1794" s="66" t="s">
        <v>7130</v>
      </c>
      <c r="F1794" s="66">
        <v>0</v>
      </c>
      <c r="G1794" s="66">
        <v>0</v>
      </c>
      <c r="H1794" s="66">
        <v>0</v>
      </c>
      <c r="I1794" s="66">
        <v>0</v>
      </c>
      <c r="J1794" s="66">
        <v>5926</v>
      </c>
      <c r="K1794" s="66">
        <v>951.09985500000005</v>
      </c>
      <c r="L1794" s="66">
        <v>45.462083470000003</v>
      </c>
      <c r="M1794" s="66">
        <v>27.886513570000002</v>
      </c>
    </row>
    <row r="1795" spans="1:13" hidden="1">
      <c r="A1795" s="66" t="s">
        <v>7102</v>
      </c>
      <c r="B1795" s="66" t="s">
        <v>7103</v>
      </c>
      <c r="C1795" s="66" t="s">
        <v>7113</v>
      </c>
      <c r="D1795" s="66">
        <v>2000</v>
      </c>
      <c r="E1795" s="66" t="s">
        <v>7130</v>
      </c>
      <c r="F1795" s="66">
        <v>0</v>
      </c>
      <c r="G1795" s="66">
        <v>0</v>
      </c>
      <c r="H1795" s="66">
        <v>0</v>
      </c>
      <c r="I1795" s="66">
        <v>0</v>
      </c>
      <c r="J1795" s="66">
        <v>440</v>
      </c>
      <c r="K1795" s="66">
        <v>58</v>
      </c>
      <c r="L1795" s="66">
        <v>2.8350168</v>
      </c>
      <c r="M1795" s="66">
        <v>1.7005762099999999</v>
      </c>
    </row>
    <row r="1796" spans="1:13" hidden="1">
      <c r="A1796" s="66" t="s">
        <v>7102</v>
      </c>
      <c r="B1796" s="66" t="s">
        <v>7103</v>
      </c>
      <c r="C1796" s="66" t="s">
        <v>7113</v>
      </c>
      <c r="D1796" s="66">
        <v>2005</v>
      </c>
      <c r="E1796" s="66" t="s">
        <v>7130</v>
      </c>
      <c r="F1796" s="66">
        <v>0</v>
      </c>
      <c r="G1796" s="66">
        <v>0</v>
      </c>
      <c r="H1796" s="66">
        <v>0</v>
      </c>
      <c r="I1796" s="66">
        <v>0</v>
      </c>
      <c r="J1796" s="66">
        <v>587</v>
      </c>
      <c r="K1796" s="66">
        <v>65</v>
      </c>
      <c r="L1796" s="66">
        <v>3.1771739999999999</v>
      </c>
      <c r="M1796" s="66">
        <v>1.9058181669999901</v>
      </c>
    </row>
    <row r="1797" spans="1:13" hidden="1">
      <c r="A1797" s="66" t="s">
        <v>7102</v>
      </c>
      <c r="B1797" s="66" t="s">
        <v>7103</v>
      </c>
      <c r="C1797" s="66" t="s">
        <v>7113</v>
      </c>
      <c r="D1797" s="66">
        <v>2010</v>
      </c>
      <c r="E1797" s="66" t="s">
        <v>7130</v>
      </c>
      <c r="F1797" s="66">
        <v>0</v>
      </c>
      <c r="G1797" s="66">
        <v>0</v>
      </c>
      <c r="H1797" s="66">
        <v>0</v>
      </c>
      <c r="I1797" s="66">
        <v>0</v>
      </c>
      <c r="J1797" s="66">
        <v>919</v>
      </c>
      <c r="K1797" s="66">
        <v>69</v>
      </c>
      <c r="L1797" s="66">
        <v>3.3726924</v>
      </c>
      <c r="M1797" s="66">
        <v>2.0230992849999998</v>
      </c>
    </row>
    <row r="1798" spans="1:13" hidden="1">
      <c r="A1798" s="66" t="s">
        <v>7102</v>
      </c>
      <c r="B1798" s="66" t="s">
        <v>7103</v>
      </c>
      <c r="C1798" s="66" t="s">
        <v>7113</v>
      </c>
      <c r="D1798" s="66">
        <v>2015</v>
      </c>
      <c r="E1798" s="66" t="s">
        <v>7130</v>
      </c>
      <c r="F1798" s="66">
        <v>0</v>
      </c>
      <c r="G1798" s="66">
        <v>0</v>
      </c>
      <c r="H1798" s="66">
        <v>0</v>
      </c>
      <c r="I1798" s="66">
        <v>0</v>
      </c>
      <c r="J1798" s="67">
        <v>1128</v>
      </c>
      <c r="K1798" s="66">
        <v>84.692056579999999</v>
      </c>
      <c r="L1798" s="66">
        <v>4.1397138489999996</v>
      </c>
      <c r="M1798" s="66">
        <v>2.4831947699999999</v>
      </c>
    </row>
    <row r="1799" spans="1:13" hidden="1">
      <c r="A1799" s="66" t="s">
        <v>7102</v>
      </c>
      <c r="B1799" s="66" t="s">
        <v>7103</v>
      </c>
      <c r="C1799" s="66" t="s">
        <v>7113</v>
      </c>
      <c r="D1799" s="66">
        <v>2020</v>
      </c>
      <c r="E1799" s="66" t="s">
        <v>7130</v>
      </c>
      <c r="F1799" s="66">
        <v>0</v>
      </c>
      <c r="G1799" s="66">
        <v>0</v>
      </c>
      <c r="H1799" s="66">
        <v>0</v>
      </c>
      <c r="I1799" s="66">
        <v>0</v>
      </c>
      <c r="J1799" s="67">
        <v>1428</v>
      </c>
      <c r="K1799" s="66">
        <v>107.2165397</v>
      </c>
      <c r="L1799" s="66">
        <v>5.2407015750000001</v>
      </c>
      <c r="M1799" s="66">
        <v>3.1436189109999999</v>
      </c>
    </row>
    <row r="1800" spans="1:13" hidden="1">
      <c r="A1800" s="66" t="s">
        <v>7102</v>
      </c>
      <c r="B1800" s="66" t="s">
        <v>7103</v>
      </c>
      <c r="C1800" s="66" t="s">
        <v>7113</v>
      </c>
      <c r="D1800" s="66">
        <v>2025</v>
      </c>
      <c r="E1800" s="66" t="s">
        <v>7130</v>
      </c>
      <c r="F1800" s="66">
        <v>0</v>
      </c>
      <c r="G1800" s="66">
        <v>0</v>
      </c>
      <c r="H1800" s="66">
        <v>0</v>
      </c>
      <c r="I1800" s="66">
        <v>0</v>
      </c>
      <c r="J1800" s="67">
        <v>1701</v>
      </c>
      <c r="K1800" s="66">
        <v>127.71381940000001</v>
      </c>
      <c r="L1800" s="66">
        <v>6.2426004050000001</v>
      </c>
      <c r="M1800" s="66">
        <v>3.7446048789999899</v>
      </c>
    </row>
    <row r="1801" spans="1:13" hidden="1">
      <c r="A1801" s="66" t="s">
        <v>7102</v>
      </c>
      <c r="B1801" s="66" t="s">
        <v>7103</v>
      </c>
      <c r="C1801" s="66" t="s">
        <v>7113</v>
      </c>
      <c r="D1801" s="66">
        <v>2030</v>
      </c>
      <c r="E1801" s="66" t="s">
        <v>7130</v>
      </c>
      <c r="F1801" s="66">
        <v>0</v>
      </c>
      <c r="G1801" s="66">
        <v>0</v>
      </c>
      <c r="H1801" s="66">
        <v>0</v>
      </c>
      <c r="I1801" s="66">
        <v>0</v>
      </c>
      <c r="J1801" s="67">
        <v>1909</v>
      </c>
      <c r="K1801" s="66">
        <v>143.33079430000001</v>
      </c>
      <c r="L1801" s="66">
        <v>7.0059518949999999</v>
      </c>
      <c r="M1801" s="66">
        <v>4.2024989499999998</v>
      </c>
    </row>
    <row r="1802" spans="1:13" hidden="1">
      <c r="A1802" s="66" t="s">
        <v>7102</v>
      </c>
      <c r="B1802" s="66" t="s">
        <v>7103</v>
      </c>
      <c r="C1802" s="66" t="s">
        <v>7113</v>
      </c>
      <c r="D1802" s="66">
        <v>2035</v>
      </c>
      <c r="E1802" s="66" t="s">
        <v>7130</v>
      </c>
      <c r="F1802" s="66">
        <v>0</v>
      </c>
      <c r="G1802" s="66">
        <v>0</v>
      </c>
      <c r="H1802" s="66">
        <v>0</v>
      </c>
      <c r="I1802" s="66">
        <v>0</v>
      </c>
      <c r="J1802" s="67">
        <v>2033</v>
      </c>
      <c r="K1802" s="66">
        <v>152.64091399999899</v>
      </c>
      <c r="L1802" s="66">
        <v>7.461026822</v>
      </c>
      <c r="M1802" s="66">
        <v>4.4754742609999996</v>
      </c>
    </row>
    <row r="1803" spans="1:13" hidden="1">
      <c r="A1803" s="66" t="s">
        <v>7102</v>
      </c>
      <c r="B1803" s="66" t="s">
        <v>7103</v>
      </c>
      <c r="C1803" s="66" t="s">
        <v>7113</v>
      </c>
      <c r="D1803" s="66">
        <v>2040</v>
      </c>
      <c r="E1803" s="66" t="s">
        <v>7130</v>
      </c>
      <c r="F1803" s="66">
        <v>0</v>
      </c>
      <c r="G1803" s="66">
        <v>0</v>
      </c>
      <c r="H1803" s="66">
        <v>0</v>
      </c>
      <c r="I1803" s="66">
        <v>0</v>
      </c>
      <c r="J1803" s="67">
        <v>2105</v>
      </c>
      <c r="K1803" s="66">
        <v>158.04678999999999</v>
      </c>
      <c r="L1803" s="66">
        <v>7.7252638759999996</v>
      </c>
      <c r="M1803" s="66">
        <v>4.6339760549999998</v>
      </c>
    </row>
    <row r="1804" spans="1:13" hidden="1">
      <c r="A1804" s="66" t="s">
        <v>7102</v>
      </c>
      <c r="B1804" s="66" t="s">
        <v>7103</v>
      </c>
      <c r="C1804" s="66" t="s">
        <v>7113</v>
      </c>
      <c r="D1804" s="66">
        <v>2045</v>
      </c>
      <c r="E1804" s="66" t="s">
        <v>7130</v>
      </c>
      <c r="F1804" s="66">
        <v>0</v>
      </c>
      <c r="G1804" s="66">
        <v>0</v>
      </c>
      <c r="H1804" s="66">
        <v>0</v>
      </c>
      <c r="I1804" s="66">
        <v>0</v>
      </c>
      <c r="J1804" s="67">
        <v>2150</v>
      </c>
      <c r="K1804" s="66">
        <v>161.42546250000001</v>
      </c>
      <c r="L1804" s="66">
        <v>7.8904120349999998</v>
      </c>
      <c r="M1804" s="66">
        <v>4.7330396759999998</v>
      </c>
    </row>
    <row r="1805" spans="1:13" hidden="1">
      <c r="A1805" s="66" t="s">
        <v>7102</v>
      </c>
      <c r="B1805" s="66" t="s">
        <v>7103</v>
      </c>
      <c r="C1805" s="66" t="s">
        <v>7113</v>
      </c>
      <c r="D1805" s="66">
        <v>2050</v>
      </c>
      <c r="E1805" s="66" t="s">
        <v>7130</v>
      </c>
      <c r="F1805" s="66">
        <v>0</v>
      </c>
      <c r="G1805" s="66">
        <v>0</v>
      </c>
      <c r="H1805" s="66">
        <v>0</v>
      </c>
      <c r="I1805" s="66">
        <v>0</v>
      </c>
      <c r="J1805" s="67">
        <v>2174</v>
      </c>
      <c r="K1805" s="66">
        <v>163.22742109999999</v>
      </c>
      <c r="L1805" s="66">
        <v>7.9784910529999999</v>
      </c>
      <c r="M1805" s="66">
        <v>4.7858736070000001</v>
      </c>
    </row>
    <row r="1806" spans="1:13" hidden="1">
      <c r="A1806" s="66" t="s">
        <v>7102</v>
      </c>
      <c r="B1806" s="66" t="s">
        <v>7103</v>
      </c>
      <c r="C1806" s="66" t="s">
        <v>7114</v>
      </c>
      <c r="D1806" s="66">
        <v>2000</v>
      </c>
      <c r="E1806" s="66" t="s">
        <v>7130</v>
      </c>
      <c r="F1806" s="66">
        <v>0</v>
      </c>
      <c r="G1806" s="66">
        <v>0</v>
      </c>
      <c r="H1806" s="66">
        <v>0</v>
      </c>
      <c r="I1806" s="66">
        <v>0</v>
      </c>
      <c r="J1806" s="66">
        <v>433</v>
      </c>
      <c r="K1806" s="66">
        <v>113</v>
      </c>
      <c r="L1806" s="66">
        <v>5.5233947999999904</v>
      </c>
      <c r="M1806" s="66">
        <v>3.313191582</v>
      </c>
    </row>
    <row r="1807" spans="1:13" hidden="1">
      <c r="A1807" s="66" t="s">
        <v>7102</v>
      </c>
      <c r="B1807" s="66" t="s">
        <v>7103</v>
      </c>
      <c r="C1807" s="66" t="s">
        <v>7114</v>
      </c>
      <c r="D1807" s="66">
        <v>2005</v>
      </c>
      <c r="E1807" s="66" t="s">
        <v>7130</v>
      </c>
      <c r="F1807" s="66">
        <v>0</v>
      </c>
      <c r="G1807" s="66">
        <v>0</v>
      </c>
      <c r="H1807" s="66">
        <v>0</v>
      </c>
      <c r="I1807" s="66">
        <v>0</v>
      </c>
      <c r="J1807" s="66">
        <v>444</v>
      </c>
      <c r="K1807" s="66">
        <v>113</v>
      </c>
      <c r="L1807" s="66">
        <v>5.578188269</v>
      </c>
      <c r="M1807" s="66">
        <v>3.313191582</v>
      </c>
    </row>
    <row r="1808" spans="1:13" hidden="1">
      <c r="A1808" s="66" t="s">
        <v>7102</v>
      </c>
      <c r="B1808" s="66" t="s">
        <v>7103</v>
      </c>
      <c r="C1808" s="66" t="s">
        <v>7114</v>
      </c>
      <c r="D1808" s="66">
        <v>2010</v>
      </c>
      <c r="E1808" s="66" t="s">
        <v>7130</v>
      </c>
      <c r="F1808" s="66">
        <v>0</v>
      </c>
      <c r="G1808" s="66">
        <v>0</v>
      </c>
      <c r="H1808" s="66">
        <v>0</v>
      </c>
      <c r="I1808" s="66">
        <v>0</v>
      </c>
      <c r="J1808" s="66">
        <v>448</v>
      </c>
      <c r="K1808" s="66">
        <v>111</v>
      </c>
      <c r="L1808" s="66">
        <v>5.4842435999999903</v>
      </c>
      <c r="M1808" s="66">
        <v>3.2545510229999999</v>
      </c>
    </row>
    <row r="1809" spans="1:13" hidden="1">
      <c r="A1809" s="66" t="s">
        <v>7102</v>
      </c>
      <c r="B1809" s="66" t="s">
        <v>7103</v>
      </c>
      <c r="C1809" s="66" t="s">
        <v>7114</v>
      </c>
      <c r="D1809" s="66">
        <v>2015</v>
      </c>
      <c r="E1809" s="66" t="s">
        <v>7130</v>
      </c>
      <c r="F1809" s="66">
        <v>0</v>
      </c>
      <c r="G1809" s="66">
        <v>0</v>
      </c>
      <c r="H1809" s="66">
        <v>0</v>
      </c>
      <c r="I1809" s="66">
        <v>0</v>
      </c>
      <c r="J1809" s="66">
        <v>453</v>
      </c>
      <c r="K1809" s="66">
        <v>112.2388393</v>
      </c>
      <c r="L1809" s="66">
        <v>5.5454516759999999</v>
      </c>
      <c r="M1809" s="66">
        <v>3.2908741379999999</v>
      </c>
    </row>
    <row r="1810" spans="1:13" hidden="1">
      <c r="A1810" s="66" t="s">
        <v>7102</v>
      </c>
      <c r="B1810" s="66" t="s">
        <v>7103</v>
      </c>
      <c r="C1810" s="66" t="s">
        <v>7114</v>
      </c>
      <c r="D1810" s="66">
        <v>2020</v>
      </c>
      <c r="E1810" s="66" t="s">
        <v>7130</v>
      </c>
      <c r="F1810" s="66">
        <v>0</v>
      </c>
      <c r="G1810" s="66">
        <v>0</v>
      </c>
      <c r="H1810" s="66">
        <v>0</v>
      </c>
      <c r="I1810" s="66">
        <v>0</v>
      </c>
      <c r="J1810" s="66">
        <v>440</v>
      </c>
      <c r="K1810" s="66">
        <v>109.0178571</v>
      </c>
      <c r="L1810" s="66">
        <v>5.3863106790000002</v>
      </c>
      <c r="M1810" s="66">
        <v>3.1964340409999998</v>
      </c>
    </row>
    <row r="1811" spans="1:13" hidden="1">
      <c r="A1811" s="66" t="s">
        <v>7102</v>
      </c>
      <c r="B1811" s="66" t="s">
        <v>7103</v>
      </c>
      <c r="C1811" s="66" t="s">
        <v>7114</v>
      </c>
      <c r="D1811" s="66">
        <v>2025</v>
      </c>
      <c r="E1811" s="66" t="s">
        <v>7130</v>
      </c>
      <c r="F1811" s="66">
        <v>0</v>
      </c>
      <c r="G1811" s="66">
        <v>0</v>
      </c>
      <c r="H1811" s="66">
        <v>0</v>
      </c>
      <c r="I1811" s="66">
        <v>0</v>
      </c>
      <c r="J1811" s="66">
        <v>418</v>
      </c>
      <c r="K1811" s="66">
        <v>103.5669643</v>
      </c>
      <c r="L1811" s="66">
        <v>5.1169951449999997</v>
      </c>
      <c r="M1811" s="66">
        <v>3.0366123389999999</v>
      </c>
    </row>
    <row r="1812" spans="1:13" hidden="1">
      <c r="A1812" s="66" t="s">
        <v>7102</v>
      </c>
      <c r="B1812" s="66" t="s">
        <v>7103</v>
      </c>
      <c r="C1812" s="66" t="s">
        <v>7114</v>
      </c>
      <c r="D1812" s="66">
        <v>2030</v>
      </c>
      <c r="E1812" s="66" t="s">
        <v>7130</v>
      </c>
      <c r="F1812" s="66">
        <v>0</v>
      </c>
      <c r="G1812" s="66">
        <v>0</v>
      </c>
      <c r="H1812" s="66">
        <v>0</v>
      </c>
      <c r="I1812" s="66">
        <v>0</v>
      </c>
      <c r="J1812" s="66">
        <v>391</v>
      </c>
      <c r="K1812" s="66">
        <v>96.877232140000004</v>
      </c>
      <c r="L1812" s="66">
        <v>4.7864715350000004</v>
      </c>
      <c r="M1812" s="66">
        <v>2.840467523</v>
      </c>
    </row>
    <row r="1813" spans="1:13" hidden="1">
      <c r="A1813" s="66" t="s">
        <v>7102</v>
      </c>
      <c r="B1813" s="66" t="s">
        <v>7103</v>
      </c>
      <c r="C1813" s="66" t="s">
        <v>7114</v>
      </c>
      <c r="D1813" s="66">
        <v>2035</v>
      </c>
      <c r="E1813" s="66" t="s">
        <v>7130</v>
      </c>
      <c r="F1813" s="66">
        <v>0</v>
      </c>
      <c r="G1813" s="66">
        <v>0</v>
      </c>
      <c r="H1813" s="66">
        <v>0</v>
      </c>
      <c r="I1813" s="66">
        <v>0</v>
      </c>
      <c r="J1813" s="66">
        <v>365</v>
      </c>
      <c r="K1813" s="66">
        <v>90.435267859999996</v>
      </c>
      <c r="L1813" s="66">
        <v>4.46818954</v>
      </c>
      <c r="M1813" s="66">
        <v>2.6515873289999998</v>
      </c>
    </row>
    <row r="1814" spans="1:13" hidden="1">
      <c r="A1814" s="66" t="s">
        <v>7102</v>
      </c>
      <c r="B1814" s="66" t="s">
        <v>7103</v>
      </c>
      <c r="C1814" s="66" t="s">
        <v>7114</v>
      </c>
      <c r="D1814" s="66">
        <v>2040</v>
      </c>
      <c r="E1814" s="66" t="s">
        <v>7130</v>
      </c>
      <c r="F1814" s="66">
        <v>0</v>
      </c>
      <c r="G1814" s="66">
        <v>0</v>
      </c>
      <c r="H1814" s="66">
        <v>0</v>
      </c>
      <c r="I1814" s="66">
        <v>0</v>
      </c>
      <c r="J1814" s="66">
        <v>340</v>
      </c>
      <c r="K1814" s="66">
        <v>84.241071430000005</v>
      </c>
      <c r="L1814" s="66">
        <v>4.1621491610000003</v>
      </c>
      <c r="M1814" s="66">
        <v>2.4699717589999999</v>
      </c>
    </row>
    <row r="1815" spans="1:13" hidden="1">
      <c r="A1815" s="66" t="s">
        <v>7102</v>
      </c>
      <c r="B1815" s="66" t="s">
        <v>7103</v>
      </c>
      <c r="C1815" s="66" t="s">
        <v>7114</v>
      </c>
      <c r="D1815" s="66">
        <v>2045</v>
      </c>
      <c r="E1815" s="66" t="s">
        <v>7130</v>
      </c>
      <c r="F1815" s="66">
        <v>0</v>
      </c>
      <c r="G1815" s="66">
        <v>0</v>
      </c>
      <c r="H1815" s="66">
        <v>0</v>
      </c>
      <c r="I1815" s="66">
        <v>0</v>
      </c>
      <c r="J1815" s="66">
        <v>284</v>
      </c>
      <c r="K1815" s="66">
        <v>70.366071430000005</v>
      </c>
      <c r="L1815" s="66">
        <v>3.476618711</v>
      </c>
      <c r="M1815" s="66">
        <v>2.0631528810000002</v>
      </c>
    </row>
    <row r="1816" spans="1:13" hidden="1">
      <c r="A1816" s="66" t="s">
        <v>7102</v>
      </c>
      <c r="B1816" s="66" t="s">
        <v>7103</v>
      </c>
      <c r="C1816" s="66" t="s">
        <v>7114</v>
      </c>
      <c r="D1816" s="66">
        <v>2050</v>
      </c>
      <c r="E1816" s="66" t="s">
        <v>7130</v>
      </c>
      <c r="F1816" s="66">
        <v>0</v>
      </c>
      <c r="G1816" s="66">
        <v>0</v>
      </c>
      <c r="H1816" s="66">
        <v>0</v>
      </c>
      <c r="I1816" s="66">
        <v>0</v>
      </c>
      <c r="J1816" s="66">
        <v>297</v>
      </c>
      <c r="K1816" s="66">
        <v>73.587053569999995</v>
      </c>
      <c r="L1816" s="66">
        <v>3.6357597080000001</v>
      </c>
      <c r="M1816" s="66">
        <v>2.1575929779999998</v>
      </c>
    </row>
    <row r="1817" spans="1:13" hidden="1">
      <c r="A1817" s="66" t="s">
        <v>7102</v>
      </c>
      <c r="B1817" s="66" t="s">
        <v>7103</v>
      </c>
      <c r="C1817" s="66" t="s">
        <v>7115</v>
      </c>
      <c r="D1817" s="66">
        <v>2000</v>
      </c>
      <c r="E1817" s="66" t="s">
        <v>7130</v>
      </c>
      <c r="F1817" s="66">
        <v>0</v>
      </c>
      <c r="G1817" s="66">
        <v>0</v>
      </c>
      <c r="H1817" s="66">
        <v>0</v>
      </c>
      <c r="I1817" s="66">
        <v>0</v>
      </c>
      <c r="J1817" s="66">
        <v>16</v>
      </c>
      <c r="K1817" s="66">
        <v>7</v>
      </c>
      <c r="L1817" s="66">
        <v>0.34215719999999999</v>
      </c>
      <c r="M1817" s="66">
        <v>0.205241956</v>
      </c>
    </row>
    <row r="1818" spans="1:13" hidden="1">
      <c r="A1818" s="66" t="s">
        <v>7102</v>
      </c>
      <c r="B1818" s="66" t="s">
        <v>7103</v>
      </c>
      <c r="C1818" s="66" t="s">
        <v>7115</v>
      </c>
      <c r="D1818" s="66">
        <v>2005</v>
      </c>
      <c r="E1818" s="66" t="s">
        <v>7130</v>
      </c>
      <c r="F1818" s="66">
        <v>0</v>
      </c>
      <c r="G1818" s="66">
        <v>0</v>
      </c>
      <c r="H1818" s="66">
        <v>0</v>
      </c>
      <c r="I1818" s="66">
        <v>0</v>
      </c>
      <c r="J1818" s="66">
        <v>18</v>
      </c>
      <c r="K1818" s="66">
        <v>8</v>
      </c>
      <c r="L1818" s="66">
        <v>0.39103680000000002</v>
      </c>
      <c r="M1818" s="66">
        <v>0.23456223600000001</v>
      </c>
    </row>
    <row r="1819" spans="1:13" hidden="1">
      <c r="A1819" s="66" t="s">
        <v>7102</v>
      </c>
      <c r="B1819" s="66" t="s">
        <v>7103</v>
      </c>
      <c r="C1819" s="66" t="s">
        <v>7115</v>
      </c>
      <c r="D1819" s="66">
        <v>2010</v>
      </c>
      <c r="E1819" s="66" t="s">
        <v>7130</v>
      </c>
      <c r="F1819" s="66">
        <v>0</v>
      </c>
      <c r="G1819" s="66">
        <v>0</v>
      </c>
      <c r="H1819" s="66">
        <v>0</v>
      </c>
      <c r="I1819" s="66">
        <v>0</v>
      </c>
      <c r="J1819" s="66">
        <v>20</v>
      </c>
      <c r="K1819" s="66">
        <v>8</v>
      </c>
      <c r="L1819" s="66">
        <v>0.39103680000000002</v>
      </c>
      <c r="M1819" s="66">
        <v>0.23456223600000001</v>
      </c>
    </row>
    <row r="1820" spans="1:13" hidden="1">
      <c r="A1820" s="66" t="s">
        <v>7102</v>
      </c>
      <c r="B1820" s="66" t="s">
        <v>7103</v>
      </c>
      <c r="C1820" s="66" t="s">
        <v>7115</v>
      </c>
      <c r="D1820" s="66">
        <v>2015</v>
      </c>
      <c r="E1820" s="66" t="s">
        <v>7130</v>
      </c>
      <c r="F1820" s="66">
        <v>0</v>
      </c>
      <c r="G1820" s="66">
        <v>0</v>
      </c>
      <c r="H1820" s="66">
        <v>0</v>
      </c>
      <c r="I1820" s="66">
        <v>0</v>
      </c>
      <c r="J1820" s="66">
        <v>23</v>
      </c>
      <c r="K1820" s="66">
        <v>9.1999999999999993</v>
      </c>
      <c r="L1820" s="66">
        <v>0.44969231999999998</v>
      </c>
      <c r="M1820" s="66">
        <v>0.26974657099999999</v>
      </c>
    </row>
    <row r="1821" spans="1:13" hidden="1">
      <c r="A1821" s="66" t="s">
        <v>7102</v>
      </c>
      <c r="B1821" s="66" t="s">
        <v>7103</v>
      </c>
      <c r="C1821" s="66" t="s">
        <v>7115</v>
      </c>
      <c r="D1821" s="66">
        <v>2020</v>
      </c>
      <c r="E1821" s="66" t="s">
        <v>7130</v>
      </c>
      <c r="F1821" s="66">
        <v>0</v>
      </c>
      <c r="G1821" s="66">
        <v>0</v>
      </c>
      <c r="H1821" s="66">
        <v>0</v>
      </c>
      <c r="I1821" s="66">
        <v>0</v>
      </c>
      <c r="J1821" s="66">
        <v>29</v>
      </c>
      <c r="K1821" s="66">
        <v>11.6</v>
      </c>
      <c r="L1821" s="66">
        <v>0.56700335999999996</v>
      </c>
      <c r="M1821" s="66">
        <v>0.34011524199999998</v>
      </c>
    </row>
    <row r="1822" spans="1:13" hidden="1">
      <c r="A1822" s="66" t="s">
        <v>7102</v>
      </c>
      <c r="B1822" s="66" t="s">
        <v>7103</v>
      </c>
      <c r="C1822" s="66" t="s">
        <v>7115</v>
      </c>
      <c r="D1822" s="66">
        <v>2025</v>
      </c>
      <c r="E1822" s="66" t="s">
        <v>7130</v>
      </c>
      <c r="F1822" s="66">
        <v>0</v>
      </c>
      <c r="G1822" s="66">
        <v>0</v>
      </c>
      <c r="H1822" s="66">
        <v>0</v>
      </c>
      <c r="I1822" s="66">
        <v>0</v>
      </c>
      <c r="J1822" s="66">
        <v>33</v>
      </c>
      <c r="K1822" s="66">
        <v>13.2</v>
      </c>
      <c r="L1822" s="66">
        <v>0.64734427100000003</v>
      </c>
      <c r="M1822" s="66">
        <v>0.38702768900000001</v>
      </c>
    </row>
    <row r="1823" spans="1:13" hidden="1">
      <c r="A1823" s="66" t="s">
        <v>7102</v>
      </c>
      <c r="B1823" s="66" t="s">
        <v>7103</v>
      </c>
      <c r="C1823" s="66" t="s">
        <v>7115</v>
      </c>
      <c r="D1823" s="66">
        <v>2030</v>
      </c>
      <c r="E1823" s="66" t="s">
        <v>7130</v>
      </c>
      <c r="F1823" s="66">
        <v>0</v>
      </c>
      <c r="G1823" s="66">
        <v>0</v>
      </c>
      <c r="H1823" s="66">
        <v>0</v>
      </c>
      <c r="I1823" s="66">
        <v>0</v>
      </c>
      <c r="J1823" s="66">
        <v>37</v>
      </c>
      <c r="K1823" s="66">
        <v>14.8</v>
      </c>
      <c r="L1823" s="66">
        <v>0.72581024299999997</v>
      </c>
      <c r="M1823" s="66">
        <v>0.43394013599999998</v>
      </c>
    </row>
    <row r="1824" spans="1:13" hidden="1">
      <c r="A1824" s="66" t="s">
        <v>7102</v>
      </c>
      <c r="B1824" s="66" t="s">
        <v>7103</v>
      </c>
      <c r="C1824" s="66" t="s">
        <v>7115</v>
      </c>
      <c r="D1824" s="66">
        <v>2035</v>
      </c>
      <c r="E1824" s="66" t="s">
        <v>7130</v>
      </c>
      <c r="F1824" s="66">
        <v>0</v>
      </c>
      <c r="G1824" s="66">
        <v>0</v>
      </c>
      <c r="H1824" s="66">
        <v>0</v>
      </c>
      <c r="I1824" s="66">
        <v>0</v>
      </c>
      <c r="J1824" s="66">
        <v>41</v>
      </c>
      <c r="K1824" s="66">
        <v>16.399999999999999</v>
      </c>
      <c r="L1824" s="66">
        <v>0.80427621599999999</v>
      </c>
      <c r="M1824" s="66">
        <v>0.48085258399999897</v>
      </c>
    </row>
    <row r="1825" spans="1:13" hidden="1">
      <c r="A1825" s="66" t="s">
        <v>7102</v>
      </c>
      <c r="B1825" s="66" t="s">
        <v>7103</v>
      </c>
      <c r="C1825" s="66" t="s">
        <v>7115</v>
      </c>
      <c r="D1825" s="66">
        <v>2040</v>
      </c>
      <c r="E1825" s="66" t="s">
        <v>7130</v>
      </c>
      <c r="F1825" s="66">
        <v>0</v>
      </c>
      <c r="G1825" s="66">
        <v>0</v>
      </c>
      <c r="H1825" s="66">
        <v>0</v>
      </c>
      <c r="I1825" s="66">
        <v>0</v>
      </c>
      <c r="J1825" s="66">
        <v>45</v>
      </c>
      <c r="K1825" s="66">
        <v>18</v>
      </c>
      <c r="L1825" s="66">
        <v>0.88274218799999904</v>
      </c>
      <c r="M1825" s="66">
        <v>0.52776503100000005</v>
      </c>
    </row>
    <row r="1826" spans="1:13" hidden="1">
      <c r="A1826" s="66" t="s">
        <v>7102</v>
      </c>
      <c r="B1826" s="66" t="s">
        <v>7103</v>
      </c>
      <c r="C1826" s="66" t="s">
        <v>7115</v>
      </c>
      <c r="D1826" s="66">
        <v>2045</v>
      </c>
      <c r="E1826" s="66" t="s">
        <v>7130</v>
      </c>
      <c r="F1826" s="66">
        <v>0</v>
      </c>
      <c r="G1826" s="66">
        <v>0</v>
      </c>
      <c r="H1826" s="66">
        <v>0</v>
      </c>
      <c r="I1826" s="66">
        <v>0</v>
      </c>
      <c r="J1826" s="66">
        <v>49</v>
      </c>
      <c r="K1826" s="66">
        <v>19.600000000000001</v>
      </c>
      <c r="L1826" s="66">
        <v>0.96120815999999998</v>
      </c>
      <c r="M1826" s="66">
        <v>0.57467747800000002</v>
      </c>
    </row>
    <row r="1827" spans="1:13" hidden="1">
      <c r="A1827" s="66" t="s">
        <v>7102</v>
      </c>
      <c r="B1827" s="66" t="s">
        <v>7103</v>
      </c>
      <c r="C1827" s="66" t="s">
        <v>7115</v>
      </c>
      <c r="D1827" s="66">
        <v>2050</v>
      </c>
      <c r="E1827" s="66" t="s">
        <v>7130</v>
      </c>
      <c r="F1827" s="66">
        <v>0</v>
      </c>
      <c r="G1827" s="66">
        <v>0</v>
      </c>
      <c r="H1827" s="66">
        <v>0</v>
      </c>
      <c r="I1827" s="66">
        <v>0</v>
      </c>
      <c r="J1827" s="66">
        <v>57</v>
      </c>
      <c r="K1827" s="66">
        <v>22.8</v>
      </c>
      <c r="L1827" s="66">
        <v>1.1181401040000001</v>
      </c>
      <c r="M1827" s="66">
        <v>0.66850237199999996</v>
      </c>
    </row>
    <row r="1828" spans="1:13" hidden="1">
      <c r="A1828" s="66" t="s">
        <v>7102</v>
      </c>
      <c r="B1828" s="66" t="s">
        <v>7103</v>
      </c>
      <c r="C1828" s="66" t="s">
        <v>7116</v>
      </c>
      <c r="D1828" s="66">
        <v>2000</v>
      </c>
      <c r="E1828" s="66" t="s">
        <v>7130</v>
      </c>
      <c r="F1828" s="66">
        <v>0</v>
      </c>
      <c r="G1828" s="66">
        <v>0</v>
      </c>
      <c r="H1828" s="66">
        <v>0</v>
      </c>
      <c r="I1828" s="66">
        <v>0</v>
      </c>
      <c r="J1828" s="66">
        <v>6</v>
      </c>
      <c r="K1828" s="66">
        <v>2</v>
      </c>
      <c r="L1828" s="66">
        <v>9.7759200000000004E-2</v>
      </c>
      <c r="M1828" s="66">
        <v>5.8640559000000002E-2</v>
      </c>
    </row>
    <row r="1829" spans="1:13" hidden="1">
      <c r="A1829" s="66" t="s">
        <v>7102</v>
      </c>
      <c r="B1829" s="66" t="s">
        <v>7103</v>
      </c>
      <c r="C1829" s="66" t="s">
        <v>7116</v>
      </c>
      <c r="D1829" s="66">
        <v>2005</v>
      </c>
      <c r="E1829" s="66" t="s">
        <v>7130</v>
      </c>
      <c r="F1829" s="66">
        <v>0</v>
      </c>
      <c r="G1829" s="66">
        <v>0</v>
      </c>
      <c r="H1829" s="66">
        <v>0</v>
      </c>
      <c r="I1829" s="66">
        <v>0</v>
      </c>
      <c r="J1829" s="66">
        <v>6</v>
      </c>
      <c r="K1829" s="66">
        <v>2</v>
      </c>
      <c r="L1829" s="66">
        <v>9.7759200000000004E-2</v>
      </c>
      <c r="M1829" s="66">
        <v>5.8640559000000002E-2</v>
      </c>
    </row>
    <row r="1830" spans="1:13" hidden="1">
      <c r="A1830" s="66" t="s">
        <v>7102</v>
      </c>
      <c r="B1830" s="66" t="s">
        <v>7103</v>
      </c>
      <c r="C1830" s="66" t="s">
        <v>7116</v>
      </c>
      <c r="D1830" s="66">
        <v>2010</v>
      </c>
      <c r="E1830" s="66" t="s">
        <v>7130</v>
      </c>
      <c r="F1830" s="66">
        <v>0</v>
      </c>
      <c r="G1830" s="66">
        <v>0</v>
      </c>
      <c r="H1830" s="66">
        <v>0</v>
      </c>
      <c r="I1830" s="66">
        <v>0</v>
      </c>
      <c r="J1830" s="66">
        <v>6</v>
      </c>
      <c r="K1830" s="66">
        <v>2</v>
      </c>
      <c r="L1830" s="66">
        <v>9.7759200000000004E-2</v>
      </c>
      <c r="M1830" s="66">
        <v>5.8640559000000002E-2</v>
      </c>
    </row>
    <row r="1831" spans="1:13" hidden="1">
      <c r="A1831" s="66" t="s">
        <v>7102</v>
      </c>
      <c r="B1831" s="66" t="s">
        <v>7103</v>
      </c>
      <c r="C1831" s="66" t="s">
        <v>7116</v>
      </c>
      <c r="D1831" s="66">
        <v>2015</v>
      </c>
      <c r="E1831" s="66" t="s">
        <v>7130</v>
      </c>
      <c r="F1831" s="66">
        <v>0</v>
      </c>
      <c r="G1831" s="66">
        <v>0</v>
      </c>
      <c r="H1831" s="66">
        <v>0</v>
      </c>
      <c r="I1831" s="66">
        <v>0</v>
      </c>
      <c r="J1831" s="66">
        <v>7</v>
      </c>
      <c r="K1831" s="66">
        <v>2.3333333330000001</v>
      </c>
      <c r="L1831" s="66">
        <v>0.114052399999999</v>
      </c>
      <c r="M1831" s="66">
        <v>6.8413984999999997E-2</v>
      </c>
    </row>
    <row r="1832" spans="1:13" hidden="1">
      <c r="A1832" s="66" t="s">
        <v>7102</v>
      </c>
      <c r="B1832" s="66" t="s">
        <v>7103</v>
      </c>
      <c r="C1832" s="66" t="s">
        <v>7116</v>
      </c>
      <c r="D1832" s="66">
        <v>2020</v>
      </c>
      <c r="E1832" s="66" t="s">
        <v>7130</v>
      </c>
      <c r="F1832" s="66">
        <v>0</v>
      </c>
      <c r="G1832" s="66">
        <v>0</v>
      </c>
      <c r="H1832" s="66">
        <v>0</v>
      </c>
      <c r="I1832" s="66">
        <v>0</v>
      </c>
      <c r="J1832" s="66">
        <v>10</v>
      </c>
      <c r="K1832" s="66">
        <v>3.3333333330000001</v>
      </c>
      <c r="L1832" s="66">
        <v>0.16469200000000001</v>
      </c>
      <c r="M1832" s="66">
        <v>9.7734265000000001E-2</v>
      </c>
    </row>
    <row r="1833" spans="1:13" hidden="1">
      <c r="A1833" s="66" t="s">
        <v>7102</v>
      </c>
      <c r="B1833" s="66" t="s">
        <v>7103</v>
      </c>
      <c r="C1833" s="66" t="s">
        <v>7116</v>
      </c>
      <c r="D1833" s="66">
        <v>2025</v>
      </c>
      <c r="E1833" s="66" t="s">
        <v>7130</v>
      </c>
      <c r="F1833" s="66">
        <v>0</v>
      </c>
      <c r="G1833" s="66">
        <v>0</v>
      </c>
      <c r="H1833" s="66">
        <v>0</v>
      </c>
      <c r="I1833" s="66">
        <v>0</v>
      </c>
      <c r="J1833" s="66">
        <v>12</v>
      </c>
      <c r="K1833" s="66">
        <v>4</v>
      </c>
      <c r="L1833" s="66">
        <v>0.19763039999999901</v>
      </c>
      <c r="M1833" s="66">
        <v>0.117281118</v>
      </c>
    </row>
    <row r="1834" spans="1:13" hidden="1">
      <c r="A1834" s="66" t="s">
        <v>7102</v>
      </c>
      <c r="B1834" s="66" t="s">
        <v>7103</v>
      </c>
      <c r="C1834" s="66" t="s">
        <v>7116</v>
      </c>
      <c r="D1834" s="66">
        <v>2030</v>
      </c>
      <c r="E1834" s="66" t="s">
        <v>7130</v>
      </c>
      <c r="F1834" s="66">
        <v>0</v>
      </c>
      <c r="G1834" s="66">
        <v>0</v>
      </c>
      <c r="H1834" s="66">
        <v>0</v>
      </c>
      <c r="I1834" s="66">
        <v>0</v>
      </c>
      <c r="J1834" s="66">
        <v>13</v>
      </c>
      <c r="K1834" s="66">
        <v>4.3333333329999997</v>
      </c>
      <c r="L1834" s="66">
        <v>0.2140996</v>
      </c>
      <c r="M1834" s="66">
        <v>0.12705454399999999</v>
      </c>
    </row>
    <row r="1835" spans="1:13" hidden="1">
      <c r="A1835" s="66" t="s">
        <v>7102</v>
      </c>
      <c r="B1835" s="66" t="s">
        <v>7103</v>
      </c>
      <c r="C1835" s="66" t="s">
        <v>7116</v>
      </c>
      <c r="D1835" s="66">
        <v>2035</v>
      </c>
      <c r="E1835" s="66" t="s">
        <v>7130</v>
      </c>
      <c r="F1835" s="66">
        <v>0</v>
      </c>
      <c r="G1835" s="66">
        <v>0</v>
      </c>
      <c r="H1835" s="66">
        <v>0</v>
      </c>
      <c r="I1835" s="66">
        <v>0</v>
      </c>
      <c r="J1835" s="66">
        <v>15</v>
      </c>
      <c r="K1835" s="66">
        <v>5</v>
      </c>
      <c r="L1835" s="66">
        <v>0.24703800000000001</v>
      </c>
      <c r="M1835" s="66">
        <v>0.14660139699999999</v>
      </c>
    </row>
    <row r="1836" spans="1:13" hidden="1">
      <c r="A1836" s="66" t="s">
        <v>7102</v>
      </c>
      <c r="B1836" s="66" t="s">
        <v>7103</v>
      </c>
      <c r="C1836" s="66" t="s">
        <v>7116</v>
      </c>
      <c r="D1836" s="66">
        <v>2040</v>
      </c>
      <c r="E1836" s="66" t="s">
        <v>7130</v>
      </c>
      <c r="F1836" s="66">
        <v>0</v>
      </c>
      <c r="G1836" s="66">
        <v>0</v>
      </c>
      <c r="H1836" s="66">
        <v>0</v>
      </c>
      <c r="I1836" s="66">
        <v>0</v>
      </c>
      <c r="J1836" s="66">
        <v>18</v>
      </c>
      <c r="K1836" s="66">
        <v>6</v>
      </c>
      <c r="L1836" s="66">
        <v>0.29644559999999998</v>
      </c>
      <c r="M1836" s="66">
        <v>0.175921677</v>
      </c>
    </row>
    <row r="1837" spans="1:13" hidden="1">
      <c r="A1837" s="66" t="s">
        <v>7102</v>
      </c>
      <c r="B1837" s="66" t="s">
        <v>7103</v>
      </c>
      <c r="C1837" s="66" t="s">
        <v>7116</v>
      </c>
      <c r="D1837" s="66">
        <v>2045</v>
      </c>
      <c r="E1837" s="66" t="s">
        <v>7130</v>
      </c>
      <c r="F1837" s="66">
        <v>0</v>
      </c>
      <c r="G1837" s="66">
        <v>0</v>
      </c>
      <c r="H1837" s="66">
        <v>0</v>
      </c>
      <c r="I1837" s="66">
        <v>0</v>
      </c>
      <c r="J1837" s="66">
        <v>20</v>
      </c>
      <c r="K1837" s="66">
        <v>6.6666666670000003</v>
      </c>
      <c r="L1837" s="66">
        <v>0.32938400000000001</v>
      </c>
      <c r="M1837" s="66">
        <v>0.19546853</v>
      </c>
    </row>
    <row r="1838" spans="1:13" hidden="1">
      <c r="A1838" s="66" t="s">
        <v>7102</v>
      </c>
      <c r="B1838" s="66" t="s">
        <v>7103</v>
      </c>
      <c r="C1838" s="66" t="s">
        <v>7116</v>
      </c>
      <c r="D1838" s="66">
        <v>2050</v>
      </c>
      <c r="E1838" s="66" t="s">
        <v>7130</v>
      </c>
      <c r="F1838" s="66">
        <v>0</v>
      </c>
      <c r="G1838" s="66">
        <v>0</v>
      </c>
      <c r="H1838" s="66">
        <v>0</v>
      </c>
      <c r="I1838" s="66">
        <v>0</v>
      </c>
      <c r="J1838" s="66">
        <v>23</v>
      </c>
      <c r="K1838" s="66">
        <v>7.6666666670000003</v>
      </c>
      <c r="L1838" s="66">
        <v>0.37879159999999901</v>
      </c>
      <c r="M1838" s="66">
        <v>0.22478880899999901</v>
      </c>
    </row>
    <row r="1839" spans="1:13" hidden="1">
      <c r="A1839" s="66" t="s">
        <v>7102</v>
      </c>
      <c r="B1839" s="66" t="s">
        <v>7103</v>
      </c>
      <c r="C1839" s="66" t="s">
        <v>7117</v>
      </c>
      <c r="D1839" s="66">
        <v>2000</v>
      </c>
      <c r="E1839" s="66" t="s">
        <v>7130</v>
      </c>
      <c r="F1839" s="66">
        <v>0</v>
      </c>
      <c r="G1839" s="66">
        <v>0</v>
      </c>
      <c r="H1839" s="66">
        <v>0</v>
      </c>
      <c r="I1839" s="66">
        <v>0</v>
      </c>
      <c r="J1839" s="66">
        <v>10</v>
      </c>
      <c r="K1839" s="66">
        <v>4</v>
      </c>
      <c r="L1839" s="66">
        <v>0.19551840000000001</v>
      </c>
      <c r="M1839" s="66">
        <v>0.117281118</v>
      </c>
    </row>
    <row r="1840" spans="1:13" hidden="1">
      <c r="A1840" s="66" t="s">
        <v>7102</v>
      </c>
      <c r="B1840" s="66" t="s">
        <v>7103</v>
      </c>
      <c r="C1840" s="66" t="s">
        <v>7117</v>
      </c>
      <c r="D1840" s="66">
        <v>2005</v>
      </c>
      <c r="E1840" s="66" t="s">
        <v>7130</v>
      </c>
      <c r="F1840" s="66">
        <v>0</v>
      </c>
      <c r="G1840" s="66">
        <v>0</v>
      </c>
      <c r="H1840" s="66">
        <v>0</v>
      </c>
      <c r="I1840" s="66">
        <v>0</v>
      </c>
      <c r="J1840" s="66">
        <v>15</v>
      </c>
      <c r="K1840" s="66">
        <v>5</v>
      </c>
      <c r="L1840" s="66">
        <v>0.244398</v>
      </c>
      <c r="M1840" s="66">
        <v>0.14660139699999999</v>
      </c>
    </row>
    <row r="1841" spans="1:13" hidden="1">
      <c r="A1841" s="66" t="s">
        <v>7102</v>
      </c>
      <c r="B1841" s="66" t="s">
        <v>7103</v>
      </c>
      <c r="C1841" s="66" t="s">
        <v>7117</v>
      </c>
      <c r="D1841" s="66">
        <v>2010</v>
      </c>
      <c r="E1841" s="66" t="s">
        <v>7130</v>
      </c>
      <c r="F1841" s="66">
        <v>0</v>
      </c>
      <c r="G1841" s="66">
        <v>0</v>
      </c>
      <c r="H1841" s="66">
        <v>0</v>
      </c>
      <c r="I1841" s="66">
        <v>0</v>
      </c>
      <c r="J1841" s="66">
        <v>23</v>
      </c>
      <c r="K1841" s="66">
        <v>8</v>
      </c>
      <c r="L1841" s="66">
        <v>0.39103680000000002</v>
      </c>
      <c r="M1841" s="66">
        <v>0.23456223600000001</v>
      </c>
    </row>
    <row r="1842" spans="1:13" hidden="1">
      <c r="A1842" s="66" t="s">
        <v>7102</v>
      </c>
      <c r="B1842" s="66" t="s">
        <v>7103</v>
      </c>
      <c r="C1842" s="66" t="s">
        <v>7117</v>
      </c>
      <c r="D1842" s="66">
        <v>2015</v>
      </c>
      <c r="E1842" s="66" t="s">
        <v>7130</v>
      </c>
      <c r="F1842" s="66">
        <v>0</v>
      </c>
      <c r="G1842" s="66">
        <v>0</v>
      </c>
      <c r="H1842" s="66">
        <v>0</v>
      </c>
      <c r="I1842" s="66">
        <v>0</v>
      </c>
      <c r="J1842" s="66">
        <v>34</v>
      </c>
      <c r="K1842" s="66">
        <v>11.82608696</v>
      </c>
      <c r="L1842" s="66">
        <v>0.57805439999999997</v>
      </c>
      <c r="M1842" s="66">
        <v>0.34674417499999999</v>
      </c>
    </row>
    <row r="1843" spans="1:13" hidden="1">
      <c r="A1843" s="66" t="s">
        <v>7102</v>
      </c>
      <c r="B1843" s="66" t="s">
        <v>7103</v>
      </c>
      <c r="C1843" s="66" t="s">
        <v>7117</v>
      </c>
      <c r="D1843" s="66">
        <v>2020</v>
      </c>
      <c r="E1843" s="66" t="s">
        <v>7130</v>
      </c>
      <c r="F1843" s="66">
        <v>0</v>
      </c>
      <c r="G1843" s="66">
        <v>0</v>
      </c>
      <c r="H1843" s="66">
        <v>0</v>
      </c>
      <c r="I1843" s="66">
        <v>0</v>
      </c>
      <c r="J1843" s="66">
        <v>42</v>
      </c>
      <c r="K1843" s="66">
        <v>14.60869565</v>
      </c>
      <c r="L1843" s="66">
        <v>0.71406719999999901</v>
      </c>
      <c r="M1843" s="66">
        <v>0.42833104</v>
      </c>
    </row>
    <row r="1844" spans="1:13" hidden="1">
      <c r="A1844" s="66" t="s">
        <v>7102</v>
      </c>
      <c r="B1844" s="66" t="s">
        <v>7103</v>
      </c>
      <c r="C1844" s="66" t="s">
        <v>7117</v>
      </c>
      <c r="D1844" s="66">
        <v>2025</v>
      </c>
      <c r="E1844" s="66" t="s">
        <v>7130</v>
      </c>
      <c r="F1844" s="66">
        <v>0</v>
      </c>
      <c r="G1844" s="66">
        <v>0</v>
      </c>
      <c r="H1844" s="66">
        <v>0</v>
      </c>
      <c r="I1844" s="66">
        <v>0</v>
      </c>
      <c r="J1844" s="66">
        <v>49</v>
      </c>
      <c r="K1844" s="66">
        <v>17.043478260000001</v>
      </c>
      <c r="L1844" s="66">
        <v>0.8330784</v>
      </c>
      <c r="M1844" s="66">
        <v>0.49971954600000001</v>
      </c>
    </row>
    <row r="1845" spans="1:13" hidden="1">
      <c r="A1845" s="66" t="s">
        <v>7102</v>
      </c>
      <c r="B1845" s="66" t="s">
        <v>7103</v>
      </c>
      <c r="C1845" s="66" t="s">
        <v>7117</v>
      </c>
      <c r="D1845" s="66">
        <v>2030</v>
      </c>
      <c r="E1845" s="66" t="s">
        <v>7130</v>
      </c>
      <c r="F1845" s="66">
        <v>0</v>
      </c>
      <c r="G1845" s="66">
        <v>0</v>
      </c>
      <c r="H1845" s="66">
        <v>0</v>
      </c>
      <c r="I1845" s="66">
        <v>0</v>
      </c>
      <c r="J1845" s="66">
        <v>56</v>
      </c>
      <c r="K1845" s="66">
        <v>19.47826087</v>
      </c>
      <c r="L1845" s="66">
        <v>0.95208959999999998</v>
      </c>
      <c r="M1845" s="66">
        <v>0.571108053</v>
      </c>
    </row>
    <row r="1846" spans="1:13" hidden="1">
      <c r="A1846" s="66" t="s">
        <v>7102</v>
      </c>
      <c r="B1846" s="66" t="s">
        <v>7103</v>
      </c>
      <c r="C1846" s="66" t="s">
        <v>7117</v>
      </c>
      <c r="D1846" s="66">
        <v>2035</v>
      </c>
      <c r="E1846" s="66" t="s">
        <v>7130</v>
      </c>
      <c r="F1846" s="66">
        <v>0</v>
      </c>
      <c r="G1846" s="66">
        <v>0</v>
      </c>
      <c r="H1846" s="66">
        <v>0</v>
      </c>
      <c r="I1846" s="66">
        <v>0</v>
      </c>
      <c r="J1846" s="66">
        <v>63</v>
      </c>
      <c r="K1846" s="66">
        <v>21.913043479999999</v>
      </c>
      <c r="L1846" s="66">
        <v>1.0711008</v>
      </c>
      <c r="M1846" s="66">
        <v>0.64249655900000002</v>
      </c>
    </row>
    <row r="1847" spans="1:13" hidden="1">
      <c r="A1847" s="66" t="s">
        <v>7102</v>
      </c>
      <c r="B1847" s="66" t="s">
        <v>7103</v>
      </c>
      <c r="C1847" s="66" t="s">
        <v>7117</v>
      </c>
      <c r="D1847" s="66">
        <v>2040</v>
      </c>
      <c r="E1847" s="66" t="s">
        <v>7130</v>
      </c>
      <c r="F1847" s="66">
        <v>0</v>
      </c>
      <c r="G1847" s="66">
        <v>0</v>
      </c>
      <c r="H1847" s="66">
        <v>0</v>
      </c>
      <c r="I1847" s="66">
        <v>0</v>
      </c>
      <c r="J1847" s="66">
        <v>72</v>
      </c>
      <c r="K1847" s="66">
        <v>25.043478260000001</v>
      </c>
      <c r="L1847" s="66">
        <v>1.2241152</v>
      </c>
      <c r="M1847" s="66">
        <v>0.73428178200000005</v>
      </c>
    </row>
    <row r="1848" spans="1:13" hidden="1">
      <c r="A1848" s="66" t="s">
        <v>7102</v>
      </c>
      <c r="B1848" s="66" t="s">
        <v>7103</v>
      </c>
      <c r="C1848" s="66" t="s">
        <v>7117</v>
      </c>
      <c r="D1848" s="66">
        <v>2045</v>
      </c>
      <c r="E1848" s="66" t="s">
        <v>7130</v>
      </c>
      <c r="F1848" s="66">
        <v>0</v>
      </c>
      <c r="G1848" s="66">
        <v>0</v>
      </c>
      <c r="H1848" s="66">
        <v>0</v>
      </c>
      <c r="I1848" s="66">
        <v>0</v>
      </c>
      <c r="J1848" s="66">
        <v>80</v>
      </c>
      <c r="K1848" s="66">
        <v>27.826086960000001</v>
      </c>
      <c r="L1848" s="66">
        <v>1.360128</v>
      </c>
      <c r="M1848" s="66">
        <v>0.81586864699999995</v>
      </c>
    </row>
    <row r="1849" spans="1:13" hidden="1">
      <c r="A1849" s="66" t="s">
        <v>7102</v>
      </c>
      <c r="B1849" s="66" t="s">
        <v>7103</v>
      </c>
      <c r="C1849" s="66" t="s">
        <v>7117</v>
      </c>
      <c r="D1849" s="66">
        <v>2050</v>
      </c>
      <c r="E1849" s="66" t="s">
        <v>7130</v>
      </c>
      <c r="F1849" s="66">
        <v>0</v>
      </c>
      <c r="G1849" s="66">
        <v>0</v>
      </c>
      <c r="H1849" s="66">
        <v>0</v>
      </c>
      <c r="I1849" s="66">
        <v>0</v>
      </c>
      <c r="J1849" s="66">
        <v>90</v>
      </c>
      <c r="K1849" s="66">
        <v>31.304347830000001</v>
      </c>
      <c r="L1849" s="66">
        <v>1.5301439999999999</v>
      </c>
      <c r="M1849" s="66">
        <v>0.91785222799999999</v>
      </c>
    </row>
    <row r="1850" spans="1:13" hidden="1">
      <c r="A1850" s="66" t="s">
        <v>7102</v>
      </c>
      <c r="B1850" s="66" t="s">
        <v>7103</v>
      </c>
      <c r="C1850" s="66" t="s">
        <v>7118</v>
      </c>
      <c r="D1850" s="66">
        <v>2000</v>
      </c>
      <c r="E1850" s="66" t="s">
        <v>7130</v>
      </c>
      <c r="F1850" s="66">
        <v>0</v>
      </c>
      <c r="G1850" s="66">
        <v>0</v>
      </c>
      <c r="H1850" s="66">
        <v>0</v>
      </c>
      <c r="I1850" s="66">
        <v>0</v>
      </c>
      <c r="J1850" s="66">
        <v>99</v>
      </c>
      <c r="K1850" s="66">
        <v>38</v>
      </c>
      <c r="L1850" s="66">
        <v>1.8574248</v>
      </c>
      <c r="M1850" s="66">
        <v>1.114170621</v>
      </c>
    </row>
    <row r="1851" spans="1:13" hidden="1">
      <c r="A1851" s="66" t="s">
        <v>7102</v>
      </c>
      <c r="B1851" s="66" t="s">
        <v>7103</v>
      </c>
      <c r="C1851" s="66" t="s">
        <v>7118</v>
      </c>
      <c r="D1851" s="66">
        <v>2005</v>
      </c>
      <c r="E1851" s="66" t="s">
        <v>7130</v>
      </c>
      <c r="F1851" s="66">
        <v>0</v>
      </c>
      <c r="G1851" s="66">
        <v>0</v>
      </c>
      <c r="H1851" s="66">
        <v>0</v>
      </c>
      <c r="I1851" s="66">
        <v>0</v>
      </c>
      <c r="J1851" s="66">
        <v>95</v>
      </c>
      <c r="K1851" s="66">
        <v>33</v>
      </c>
      <c r="L1851" s="66">
        <v>1.61267403</v>
      </c>
      <c r="M1851" s="66">
        <v>0.96756922299999903</v>
      </c>
    </row>
    <row r="1852" spans="1:13" hidden="1">
      <c r="A1852" s="66" t="s">
        <v>7102</v>
      </c>
      <c r="B1852" s="66" t="s">
        <v>7103</v>
      </c>
      <c r="C1852" s="66" t="s">
        <v>7118</v>
      </c>
      <c r="D1852" s="66">
        <v>2010</v>
      </c>
      <c r="E1852" s="66" t="s">
        <v>7130</v>
      </c>
      <c r="F1852" s="66">
        <v>0</v>
      </c>
      <c r="G1852" s="66">
        <v>0</v>
      </c>
      <c r="H1852" s="66">
        <v>0</v>
      </c>
      <c r="I1852" s="66">
        <v>0</v>
      </c>
      <c r="J1852" s="66">
        <v>92</v>
      </c>
      <c r="K1852" s="66">
        <v>22</v>
      </c>
      <c r="L1852" s="66">
        <v>1.0362037559999999</v>
      </c>
      <c r="M1852" s="66">
        <v>0.64504614900000001</v>
      </c>
    </row>
    <row r="1853" spans="1:13" hidden="1">
      <c r="A1853" s="66" t="s">
        <v>7102</v>
      </c>
      <c r="B1853" s="66" t="s">
        <v>7103</v>
      </c>
      <c r="C1853" s="66" t="s">
        <v>7118</v>
      </c>
      <c r="D1853" s="66">
        <v>2015</v>
      </c>
      <c r="E1853" s="66" t="s">
        <v>7130</v>
      </c>
      <c r="F1853" s="66">
        <v>0</v>
      </c>
      <c r="G1853" s="66">
        <v>0</v>
      </c>
      <c r="H1853" s="66">
        <v>0</v>
      </c>
      <c r="I1853" s="66">
        <v>0</v>
      </c>
      <c r="J1853" s="66">
        <v>95</v>
      </c>
      <c r="K1853" s="66">
        <v>22.717391299999999</v>
      </c>
      <c r="L1853" s="66">
        <v>1.0801913509999901</v>
      </c>
      <c r="M1853" s="66">
        <v>0.66608026200000003</v>
      </c>
    </row>
    <row r="1854" spans="1:13" hidden="1">
      <c r="A1854" s="66" t="s">
        <v>7102</v>
      </c>
      <c r="B1854" s="66" t="s">
        <v>7103</v>
      </c>
      <c r="C1854" s="66" t="s">
        <v>7118</v>
      </c>
      <c r="D1854" s="66">
        <v>2020</v>
      </c>
      <c r="E1854" s="66" t="s">
        <v>7130</v>
      </c>
      <c r="F1854" s="66">
        <v>0</v>
      </c>
      <c r="G1854" s="66">
        <v>0</v>
      </c>
      <c r="H1854" s="66">
        <v>0</v>
      </c>
      <c r="I1854" s="66">
        <v>0</v>
      </c>
      <c r="J1854" s="66">
        <v>110</v>
      </c>
      <c r="K1854" s="66">
        <v>26.304347830000001</v>
      </c>
      <c r="L1854" s="66">
        <v>1.25074788</v>
      </c>
      <c r="M1854" s="66">
        <v>0.77125083000000005</v>
      </c>
    </row>
    <row r="1855" spans="1:13" hidden="1">
      <c r="A1855" s="66" t="s">
        <v>7102</v>
      </c>
      <c r="B1855" s="66" t="s">
        <v>7103</v>
      </c>
      <c r="C1855" s="66" t="s">
        <v>7118</v>
      </c>
      <c r="D1855" s="66">
        <v>2025</v>
      </c>
      <c r="E1855" s="66" t="s">
        <v>7130</v>
      </c>
      <c r="F1855" s="66">
        <v>0</v>
      </c>
      <c r="G1855" s="66">
        <v>0</v>
      </c>
      <c r="H1855" s="66">
        <v>0</v>
      </c>
      <c r="I1855" s="66">
        <v>0</v>
      </c>
      <c r="J1855" s="66">
        <v>113</v>
      </c>
      <c r="K1855" s="66">
        <v>27.02173913</v>
      </c>
      <c r="L1855" s="66">
        <v>1.284859186</v>
      </c>
      <c r="M1855" s="66">
        <v>0.79228494400000005</v>
      </c>
    </row>
    <row r="1856" spans="1:13" hidden="1">
      <c r="A1856" s="66" t="s">
        <v>7102</v>
      </c>
      <c r="B1856" s="66" t="s">
        <v>7103</v>
      </c>
      <c r="C1856" s="66" t="s">
        <v>7118</v>
      </c>
      <c r="D1856" s="66">
        <v>2030</v>
      </c>
      <c r="E1856" s="66" t="s">
        <v>7130</v>
      </c>
      <c r="F1856" s="66">
        <v>0</v>
      </c>
      <c r="G1856" s="66">
        <v>0</v>
      </c>
      <c r="H1856" s="66">
        <v>0</v>
      </c>
      <c r="I1856" s="66">
        <v>0</v>
      </c>
      <c r="J1856" s="66">
        <v>113</v>
      </c>
      <c r="K1856" s="66">
        <v>27.02173913</v>
      </c>
      <c r="L1856" s="66">
        <v>1.284859186</v>
      </c>
      <c r="M1856" s="66">
        <v>0.79228494400000005</v>
      </c>
    </row>
    <row r="1857" spans="1:13" hidden="1">
      <c r="A1857" s="66" t="s">
        <v>7102</v>
      </c>
      <c r="B1857" s="66" t="s">
        <v>7103</v>
      </c>
      <c r="C1857" s="66" t="s">
        <v>7118</v>
      </c>
      <c r="D1857" s="66">
        <v>2035</v>
      </c>
      <c r="E1857" s="66" t="s">
        <v>7130</v>
      </c>
      <c r="F1857" s="66">
        <v>0</v>
      </c>
      <c r="G1857" s="66">
        <v>0</v>
      </c>
      <c r="H1857" s="66">
        <v>0</v>
      </c>
      <c r="I1857" s="66">
        <v>0</v>
      </c>
      <c r="J1857" s="66">
        <v>111</v>
      </c>
      <c r="K1857" s="66">
        <v>26.543478260000001</v>
      </c>
      <c r="L1857" s="66">
        <v>1.2621183149999999</v>
      </c>
      <c r="M1857" s="66">
        <v>0.77826220099999999</v>
      </c>
    </row>
    <row r="1858" spans="1:13" hidden="1">
      <c r="A1858" s="66" t="s">
        <v>7102</v>
      </c>
      <c r="B1858" s="66" t="s">
        <v>7103</v>
      </c>
      <c r="C1858" s="66" t="s">
        <v>7118</v>
      </c>
      <c r="D1858" s="66">
        <v>2040</v>
      </c>
      <c r="E1858" s="66" t="s">
        <v>7130</v>
      </c>
      <c r="F1858" s="66">
        <v>0</v>
      </c>
      <c r="G1858" s="66">
        <v>0</v>
      </c>
      <c r="H1858" s="66">
        <v>0</v>
      </c>
      <c r="I1858" s="66">
        <v>0</v>
      </c>
      <c r="J1858" s="66">
        <v>108</v>
      </c>
      <c r="K1858" s="66">
        <v>25.826086960000001</v>
      </c>
      <c r="L1858" s="66">
        <v>1.22800701</v>
      </c>
      <c r="M1858" s="66">
        <v>0.75722808799999997</v>
      </c>
    </row>
    <row r="1859" spans="1:13" hidden="1">
      <c r="A1859" s="66" t="s">
        <v>7102</v>
      </c>
      <c r="B1859" s="66" t="s">
        <v>7103</v>
      </c>
      <c r="C1859" s="66" t="s">
        <v>7118</v>
      </c>
      <c r="D1859" s="66">
        <v>2045</v>
      </c>
      <c r="E1859" s="66" t="s">
        <v>7130</v>
      </c>
      <c r="F1859" s="66">
        <v>0</v>
      </c>
      <c r="G1859" s="66">
        <v>0</v>
      </c>
      <c r="H1859" s="66">
        <v>0</v>
      </c>
      <c r="I1859" s="66">
        <v>0</v>
      </c>
      <c r="J1859" s="66">
        <v>98</v>
      </c>
      <c r="K1859" s="66">
        <v>23.434782609999999</v>
      </c>
      <c r="L1859" s="66">
        <v>1.1143026570000001</v>
      </c>
      <c r="M1859" s="66">
        <v>0.68711437599999903</v>
      </c>
    </row>
    <row r="1860" spans="1:13" hidden="1">
      <c r="A1860" s="66" t="s">
        <v>7102</v>
      </c>
      <c r="B1860" s="66" t="s">
        <v>7103</v>
      </c>
      <c r="C1860" s="66" t="s">
        <v>7118</v>
      </c>
      <c r="D1860" s="66">
        <v>2050</v>
      </c>
      <c r="E1860" s="66" t="s">
        <v>7130</v>
      </c>
      <c r="F1860" s="66">
        <v>0</v>
      </c>
      <c r="G1860" s="66">
        <v>0</v>
      </c>
      <c r="H1860" s="66">
        <v>0</v>
      </c>
      <c r="I1860" s="66">
        <v>0</v>
      </c>
      <c r="J1860" s="66">
        <v>107</v>
      </c>
      <c r="K1860" s="66">
        <v>25.586956520000001</v>
      </c>
      <c r="L1860" s="66">
        <v>1.216636574</v>
      </c>
      <c r="M1860" s="66">
        <v>0.75021671700000003</v>
      </c>
    </row>
    <row r="1861" spans="1:13" hidden="1">
      <c r="A1861" s="66" t="s">
        <v>7102</v>
      </c>
      <c r="B1861" s="66" t="s">
        <v>7103</v>
      </c>
      <c r="C1861" s="66" t="s">
        <v>7119</v>
      </c>
      <c r="D1861" s="66">
        <v>2000</v>
      </c>
      <c r="E1861" s="66" t="s">
        <v>7130</v>
      </c>
      <c r="F1861" s="66">
        <v>0</v>
      </c>
      <c r="G1861" s="66">
        <v>0</v>
      </c>
      <c r="H1861" s="66">
        <v>0</v>
      </c>
      <c r="I1861" s="66">
        <v>0</v>
      </c>
      <c r="J1861" s="66">
        <v>181</v>
      </c>
      <c r="K1861" s="66">
        <v>43</v>
      </c>
      <c r="L1861" s="66">
        <v>2.1018227999999999</v>
      </c>
      <c r="M1861" s="66">
        <v>1.2607720179999999</v>
      </c>
    </row>
    <row r="1862" spans="1:13" hidden="1">
      <c r="A1862" s="66" t="s">
        <v>7102</v>
      </c>
      <c r="B1862" s="66" t="s">
        <v>7103</v>
      </c>
      <c r="C1862" s="66" t="s">
        <v>7119</v>
      </c>
      <c r="D1862" s="66">
        <v>2005</v>
      </c>
      <c r="E1862" s="66" t="s">
        <v>7130</v>
      </c>
      <c r="F1862" s="66">
        <v>0</v>
      </c>
      <c r="G1862" s="66">
        <v>0</v>
      </c>
      <c r="H1862" s="66">
        <v>0</v>
      </c>
      <c r="I1862" s="66">
        <v>0</v>
      </c>
      <c r="J1862" s="66">
        <v>185</v>
      </c>
      <c r="K1862" s="66">
        <v>45</v>
      </c>
      <c r="L1862" s="66">
        <v>2.1995819999999999</v>
      </c>
      <c r="M1862" s="66">
        <v>1.319412577</v>
      </c>
    </row>
    <row r="1863" spans="1:13" hidden="1">
      <c r="A1863" s="66" t="s">
        <v>7102</v>
      </c>
      <c r="B1863" s="66" t="s">
        <v>7103</v>
      </c>
      <c r="C1863" s="66" t="s">
        <v>7119</v>
      </c>
      <c r="D1863" s="66">
        <v>2010</v>
      </c>
      <c r="E1863" s="66" t="s">
        <v>7130</v>
      </c>
      <c r="F1863" s="66">
        <v>0</v>
      </c>
      <c r="G1863" s="66">
        <v>0</v>
      </c>
      <c r="H1863" s="66">
        <v>0</v>
      </c>
      <c r="I1863" s="66">
        <v>0</v>
      </c>
      <c r="J1863" s="66">
        <v>154</v>
      </c>
      <c r="K1863" s="66">
        <v>40</v>
      </c>
      <c r="L1863" s="66">
        <v>1.955184</v>
      </c>
      <c r="M1863" s="66">
        <v>1.1728111800000001</v>
      </c>
    </row>
    <row r="1864" spans="1:13" hidden="1">
      <c r="A1864" s="66" t="s">
        <v>7102</v>
      </c>
      <c r="B1864" s="66" t="s">
        <v>7103</v>
      </c>
      <c r="C1864" s="66" t="s">
        <v>7119</v>
      </c>
      <c r="D1864" s="66">
        <v>2015</v>
      </c>
      <c r="E1864" s="66" t="s">
        <v>7130</v>
      </c>
      <c r="F1864" s="66">
        <v>0</v>
      </c>
      <c r="G1864" s="66">
        <v>0</v>
      </c>
      <c r="H1864" s="66">
        <v>0</v>
      </c>
      <c r="I1864" s="66">
        <v>0</v>
      </c>
      <c r="J1864" s="66">
        <v>154</v>
      </c>
      <c r="K1864" s="66">
        <v>40</v>
      </c>
      <c r="L1864" s="66">
        <v>1.9758794769999899</v>
      </c>
      <c r="M1864" s="66">
        <v>1.1728111800000001</v>
      </c>
    </row>
    <row r="1865" spans="1:13" hidden="1">
      <c r="A1865" s="66" t="s">
        <v>7102</v>
      </c>
      <c r="B1865" s="66" t="s">
        <v>7103</v>
      </c>
      <c r="C1865" s="66" t="s">
        <v>7119</v>
      </c>
      <c r="D1865" s="66">
        <v>2020</v>
      </c>
      <c r="E1865" s="66" t="s">
        <v>7130</v>
      </c>
      <c r="F1865" s="66">
        <v>0</v>
      </c>
      <c r="G1865" s="66">
        <v>0</v>
      </c>
      <c r="H1865" s="66">
        <v>0</v>
      </c>
      <c r="I1865" s="66">
        <v>0</v>
      </c>
      <c r="J1865" s="66">
        <v>154</v>
      </c>
      <c r="K1865" s="66">
        <v>40</v>
      </c>
      <c r="L1865" s="66">
        <v>1.9763040000000001</v>
      </c>
      <c r="M1865" s="66">
        <v>1.1728111800000001</v>
      </c>
    </row>
    <row r="1866" spans="1:13" hidden="1">
      <c r="A1866" s="66" t="s">
        <v>7102</v>
      </c>
      <c r="B1866" s="66" t="s">
        <v>7103</v>
      </c>
      <c r="C1866" s="66" t="s">
        <v>7119</v>
      </c>
      <c r="D1866" s="66">
        <v>2025</v>
      </c>
      <c r="E1866" s="66" t="s">
        <v>7130</v>
      </c>
      <c r="F1866" s="66">
        <v>0</v>
      </c>
      <c r="G1866" s="66">
        <v>0</v>
      </c>
      <c r="H1866" s="66">
        <v>0</v>
      </c>
      <c r="I1866" s="66">
        <v>0</v>
      </c>
      <c r="J1866" s="66">
        <v>148</v>
      </c>
      <c r="K1866" s="66">
        <v>38.441558440000001</v>
      </c>
      <c r="L1866" s="66">
        <v>1.8993051430000001</v>
      </c>
      <c r="M1866" s="66">
        <v>1.1271172380000001</v>
      </c>
    </row>
    <row r="1867" spans="1:13" hidden="1">
      <c r="A1867" s="66" t="s">
        <v>7102</v>
      </c>
      <c r="B1867" s="66" t="s">
        <v>7103</v>
      </c>
      <c r="C1867" s="66" t="s">
        <v>7119</v>
      </c>
      <c r="D1867" s="66">
        <v>2030</v>
      </c>
      <c r="E1867" s="66" t="s">
        <v>7130</v>
      </c>
      <c r="F1867" s="66">
        <v>0</v>
      </c>
      <c r="G1867" s="66">
        <v>0</v>
      </c>
      <c r="H1867" s="66">
        <v>0</v>
      </c>
      <c r="I1867" s="66">
        <v>0</v>
      </c>
      <c r="J1867" s="66">
        <v>135</v>
      </c>
      <c r="K1867" s="66">
        <v>35.064935060000003</v>
      </c>
      <c r="L1867" s="66">
        <v>1.732474286</v>
      </c>
      <c r="M1867" s="66">
        <v>1.0281136959999999</v>
      </c>
    </row>
    <row r="1868" spans="1:13" hidden="1">
      <c r="A1868" s="66" t="s">
        <v>7102</v>
      </c>
      <c r="B1868" s="66" t="s">
        <v>7103</v>
      </c>
      <c r="C1868" s="66" t="s">
        <v>7119</v>
      </c>
      <c r="D1868" s="66">
        <v>2035</v>
      </c>
      <c r="E1868" s="66" t="s">
        <v>7130</v>
      </c>
      <c r="F1868" s="66">
        <v>0</v>
      </c>
      <c r="G1868" s="66">
        <v>0</v>
      </c>
      <c r="H1868" s="66">
        <v>0</v>
      </c>
      <c r="I1868" s="66">
        <v>0</v>
      </c>
      <c r="J1868" s="66">
        <v>121</v>
      </c>
      <c r="K1868" s="66">
        <v>31.428571430000002</v>
      </c>
      <c r="L1868" s="66">
        <v>1.5528102859999999</v>
      </c>
      <c r="M1868" s="66">
        <v>0.92149449799999905</v>
      </c>
    </row>
    <row r="1869" spans="1:13" hidden="1">
      <c r="A1869" s="66" t="s">
        <v>7102</v>
      </c>
      <c r="B1869" s="66" t="s">
        <v>7103</v>
      </c>
      <c r="C1869" s="66" t="s">
        <v>7119</v>
      </c>
      <c r="D1869" s="66">
        <v>2040</v>
      </c>
      <c r="E1869" s="66" t="s">
        <v>7130</v>
      </c>
      <c r="F1869" s="66">
        <v>0</v>
      </c>
      <c r="G1869" s="66">
        <v>0</v>
      </c>
      <c r="H1869" s="66">
        <v>0</v>
      </c>
      <c r="I1869" s="66">
        <v>0</v>
      </c>
      <c r="J1869" s="66">
        <v>114</v>
      </c>
      <c r="K1869" s="66">
        <v>29.610389609999999</v>
      </c>
      <c r="L1869" s="66">
        <v>1.462978286</v>
      </c>
      <c r="M1869" s="66">
        <v>0.86818489899999995</v>
      </c>
    </row>
    <row r="1870" spans="1:13" hidden="1">
      <c r="A1870" s="66" t="s">
        <v>7102</v>
      </c>
      <c r="B1870" s="66" t="s">
        <v>7103</v>
      </c>
      <c r="C1870" s="66" t="s">
        <v>7119</v>
      </c>
      <c r="D1870" s="66">
        <v>2045</v>
      </c>
      <c r="E1870" s="66" t="s">
        <v>7130</v>
      </c>
      <c r="F1870" s="66">
        <v>0</v>
      </c>
      <c r="G1870" s="66">
        <v>0</v>
      </c>
      <c r="H1870" s="66">
        <v>0</v>
      </c>
      <c r="I1870" s="66">
        <v>0</v>
      </c>
      <c r="J1870" s="66">
        <v>112</v>
      </c>
      <c r="K1870" s="66">
        <v>29.09090909</v>
      </c>
      <c r="L1870" s="66">
        <v>1.4373119999999999</v>
      </c>
      <c r="M1870" s="66">
        <v>0.85295358499999996</v>
      </c>
    </row>
    <row r="1871" spans="1:13" hidden="1">
      <c r="A1871" s="66" t="s">
        <v>7102</v>
      </c>
      <c r="B1871" s="66" t="s">
        <v>7103</v>
      </c>
      <c r="C1871" s="66" t="s">
        <v>7119</v>
      </c>
      <c r="D1871" s="66">
        <v>2050</v>
      </c>
      <c r="E1871" s="66" t="s">
        <v>7130</v>
      </c>
      <c r="F1871" s="66">
        <v>0</v>
      </c>
      <c r="G1871" s="66">
        <v>0</v>
      </c>
      <c r="H1871" s="66">
        <v>0</v>
      </c>
      <c r="I1871" s="66">
        <v>0</v>
      </c>
      <c r="J1871" s="66">
        <v>111</v>
      </c>
      <c r="K1871" s="66">
        <v>28.831168829999999</v>
      </c>
      <c r="L1871" s="66">
        <v>1.424478857</v>
      </c>
      <c r="M1871" s="66">
        <v>0.84533792799999996</v>
      </c>
    </row>
    <row r="1872" spans="1:13" hidden="1">
      <c r="A1872" s="66" t="s">
        <v>7102</v>
      </c>
      <c r="B1872" s="66" t="s">
        <v>7103</v>
      </c>
      <c r="C1872" s="66" t="s">
        <v>7120</v>
      </c>
      <c r="D1872" s="66">
        <v>2000</v>
      </c>
      <c r="E1872" s="66" t="s">
        <v>7130</v>
      </c>
      <c r="F1872" s="66">
        <v>0</v>
      </c>
      <c r="G1872" s="66">
        <v>0</v>
      </c>
      <c r="H1872" s="66">
        <v>0</v>
      </c>
      <c r="I1872" s="66">
        <v>0</v>
      </c>
      <c r="J1872" s="66">
        <v>67</v>
      </c>
      <c r="K1872" s="66">
        <v>17</v>
      </c>
      <c r="L1872" s="66">
        <v>0.83095319999999995</v>
      </c>
      <c r="M1872" s="66">
        <v>0.49844475100000002</v>
      </c>
    </row>
    <row r="1873" spans="1:14" hidden="1">
      <c r="A1873" s="66" t="s">
        <v>7102</v>
      </c>
      <c r="B1873" s="66" t="s">
        <v>7103</v>
      </c>
      <c r="C1873" s="66" t="s">
        <v>7120</v>
      </c>
      <c r="D1873" s="66">
        <v>2005</v>
      </c>
      <c r="E1873" s="66" t="s">
        <v>7130</v>
      </c>
      <c r="F1873" s="66">
        <v>0</v>
      </c>
      <c r="G1873" s="66">
        <v>0</v>
      </c>
      <c r="H1873" s="66">
        <v>0</v>
      </c>
      <c r="I1873" s="66">
        <v>0</v>
      </c>
      <c r="J1873" s="66">
        <v>76</v>
      </c>
      <c r="K1873" s="66">
        <v>17</v>
      </c>
      <c r="L1873" s="66">
        <v>0.83032317099999997</v>
      </c>
      <c r="M1873" s="66">
        <v>0.49844475100000002</v>
      </c>
    </row>
    <row r="1874" spans="1:14" hidden="1">
      <c r="A1874" s="66" t="s">
        <v>7102</v>
      </c>
      <c r="B1874" s="66" t="s">
        <v>7103</v>
      </c>
      <c r="C1874" s="66" t="s">
        <v>7120</v>
      </c>
      <c r="D1874" s="66">
        <v>2010</v>
      </c>
      <c r="E1874" s="66" t="s">
        <v>7130</v>
      </c>
      <c r="F1874" s="66">
        <v>0</v>
      </c>
      <c r="G1874" s="66">
        <v>0</v>
      </c>
      <c r="H1874" s="66">
        <v>0</v>
      </c>
      <c r="I1874" s="66">
        <v>0</v>
      </c>
      <c r="J1874" s="66">
        <v>88</v>
      </c>
      <c r="K1874" s="66">
        <v>19</v>
      </c>
      <c r="L1874" s="66">
        <v>0.91996951199999999</v>
      </c>
      <c r="M1874" s="66">
        <v>0.55708530999999994</v>
      </c>
    </row>
    <row r="1875" spans="1:14">
      <c r="A1875" s="66" t="s">
        <v>7102</v>
      </c>
      <c r="B1875" s="66" t="s">
        <v>7103</v>
      </c>
      <c r="C1875" s="66" t="s">
        <v>7120</v>
      </c>
      <c r="D1875" s="66">
        <v>2015</v>
      </c>
      <c r="E1875" s="66" t="s">
        <v>7130</v>
      </c>
      <c r="F1875" s="66">
        <v>0</v>
      </c>
      <c r="G1875" s="66">
        <v>0</v>
      </c>
      <c r="H1875" s="66">
        <v>0</v>
      </c>
      <c r="I1875" s="66">
        <v>0</v>
      </c>
      <c r="J1875" s="66">
        <v>96</v>
      </c>
      <c r="K1875" s="66">
        <v>20.727272729999999</v>
      </c>
      <c r="L1875" s="66">
        <v>1.003603104</v>
      </c>
      <c r="M1875" s="66">
        <v>0.60772942899999904</v>
      </c>
      <c r="N1875" s="66" t="s">
        <v>7135</v>
      </c>
    </row>
    <row r="1876" spans="1:14">
      <c r="A1876" s="66" t="s">
        <v>7102</v>
      </c>
      <c r="B1876" s="66" t="s">
        <v>7103</v>
      </c>
      <c r="C1876" s="66" t="s">
        <v>7120</v>
      </c>
      <c r="D1876" s="66">
        <v>2020</v>
      </c>
      <c r="E1876" s="66" t="s">
        <v>7130</v>
      </c>
      <c r="F1876" s="66">
        <v>0</v>
      </c>
      <c r="G1876" s="66">
        <v>0</v>
      </c>
      <c r="H1876" s="66">
        <v>0</v>
      </c>
      <c r="I1876" s="66">
        <v>0</v>
      </c>
      <c r="J1876" s="66">
        <v>98</v>
      </c>
      <c r="K1876" s="66">
        <v>21.15909091</v>
      </c>
      <c r="L1876" s="66">
        <v>1.024511502</v>
      </c>
      <c r="M1876" s="66">
        <v>0.62039045900000001</v>
      </c>
      <c r="N1876" s="66" t="s">
        <v>7135</v>
      </c>
    </row>
    <row r="1877" spans="1:14">
      <c r="A1877" s="66" t="s">
        <v>7102</v>
      </c>
      <c r="B1877" s="66" t="s">
        <v>7103</v>
      </c>
      <c r="C1877" s="66" t="s">
        <v>7120</v>
      </c>
      <c r="D1877" s="66">
        <v>2025</v>
      </c>
      <c r="E1877" s="66" t="s">
        <v>7130</v>
      </c>
      <c r="F1877" s="66">
        <v>0</v>
      </c>
      <c r="G1877" s="66">
        <v>0</v>
      </c>
      <c r="H1877" s="66">
        <v>0</v>
      </c>
      <c r="I1877" s="66">
        <v>0</v>
      </c>
      <c r="J1877" s="66">
        <v>99</v>
      </c>
      <c r="K1877" s="66">
        <v>21.375</v>
      </c>
      <c r="L1877" s="66">
        <v>1.034965701</v>
      </c>
      <c r="M1877" s="66">
        <v>0.62672097399999904</v>
      </c>
      <c r="N1877" s="66" t="s">
        <v>7135</v>
      </c>
    </row>
    <row r="1878" spans="1:14">
      <c r="A1878" s="66" t="s">
        <v>7102</v>
      </c>
      <c r="B1878" s="66" t="s">
        <v>7103</v>
      </c>
      <c r="C1878" s="66" t="s">
        <v>7120</v>
      </c>
      <c r="D1878" s="66">
        <v>2030</v>
      </c>
      <c r="E1878" s="66" t="s">
        <v>7130</v>
      </c>
      <c r="F1878" s="66">
        <v>0</v>
      </c>
      <c r="G1878" s="66">
        <v>0</v>
      </c>
      <c r="H1878" s="66">
        <v>0</v>
      </c>
      <c r="I1878" s="66">
        <v>0</v>
      </c>
      <c r="J1878" s="66">
        <v>101</v>
      </c>
      <c r="K1878" s="66">
        <v>21.80681818</v>
      </c>
      <c r="L1878" s="66">
        <v>1.055874099</v>
      </c>
      <c r="M1878" s="66">
        <v>0.639382004</v>
      </c>
      <c r="N1878" s="66" t="s">
        <v>7135</v>
      </c>
    </row>
    <row r="1879" spans="1:14">
      <c r="A1879" s="66" t="s">
        <v>7102</v>
      </c>
      <c r="B1879" s="66" t="s">
        <v>7103</v>
      </c>
      <c r="C1879" s="66" t="s">
        <v>7120</v>
      </c>
      <c r="D1879" s="66">
        <v>2035</v>
      </c>
      <c r="E1879" s="66" t="s">
        <v>7130</v>
      </c>
      <c r="F1879" s="66">
        <v>0</v>
      </c>
      <c r="G1879" s="66">
        <v>0</v>
      </c>
      <c r="H1879" s="66">
        <v>0</v>
      </c>
      <c r="I1879" s="66">
        <v>0</v>
      </c>
      <c r="J1879" s="66">
        <v>102</v>
      </c>
      <c r="K1879" s="66">
        <v>22.022727270000001</v>
      </c>
      <c r="L1879" s="66">
        <v>1.066328298</v>
      </c>
      <c r="M1879" s="66">
        <v>0.64571251900000004</v>
      </c>
      <c r="N1879" s="66" t="s">
        <v>7135</v>
      </c>
    </row>
    <row r="1880" spans="1:14">
      <c r="A1880" s="66" t="s">
        <v>7102</v>
      </c>
      <c r="B1880" s="66" t="s">
        <v>7103</v>
      </c>
      <c r="C1880" s="66" t="s">
        <v>7120</v>
      </c>
      <c r="D1880" s="66">
        <v>2040</v>
      </c>
      <c r="E1880" s="66" t="s">
        <v>7130</v>
      </c>
      <c r="F1880" s="66">
        <v>0</v>
      </c>
      <c r="G1880" s="66">
        <v>0</v>
      </c>
      <c r="H1880" s="66">
        <v>0</v>
      </c>
      <c r="I1880" s="66">
        <v>0</v>
      </c>
      <c r="J1880" s="66">
        <v>104</v>
      </c>
      <c r="K1880" s="66">
        <v>22.454545450000001</v>
      </c>
      <c r="L1880" s="66">
        <v>1.0872366959999999</v>
      </c>
      <c r="M1880" s="66">
        <v>0.658373549</v>
      </c>
      <c r="N1880" s="66" t="s">
        <v>7135</v>
      </c>
    </row>
    <row r="1881" spans="1:14">
      <c r="A1881" s="66" t="s">
        <v>7102</v>
      </c>
      <c r="B1881" s="66" t="s">
        <v>7103</v>
      </c>
      <c r="C1881" s="66" t="s">
        <v>7120</v>
      </c>
      <c r="D1881" s="66">
        <v>2045</v>
      </c>
      <c r="E1881" s="66" t="s">
        <v>7130</v>
      </c>
      <c r="F1881" s="66">
        <v>0</v>
      </c>
      <c r="G1881" s="66">
        <v>0</v>
      </c>
      <c r="H1881" s="66">
        <v>0</v>
      </c>
      <c r="I1881" s="66">
        <v>0</v>
      </c>
      <c r="J1881" s="66">
        <v>98</v>
      </c>
      <c r="K1881" s="66">
        <v>21.15909091</v>
      </c>
      <c r="L1881" s="66">
        <v>1.024511502</v>
      </c>
      <c r="M1881" s="66">
        <v>0.62039045900000001</v>
      </c>
      <c r="N1881" s="66" t="s">
        <v>7135</v>
      </c>
    </row>
    <row r="1882" spans="1:14">
      <c r="A1882" s="66" t="s">
        <v>7102</v>
      </c>
      <c r="B1882" s="66" t="s">
        <v>7103</v>
      </c>
      <c r="C1882" s="66" t="s">
        <v>7120</v>
      </c>
      <c r="D1882" s="66">
        <v>2050</v>
      </c>
      <c r="E1882" s="66" t="s">
        <v>7130</v>
      </c>
      <c r="F1882" s="66">
        <v>0</v>
      </c>
      <c r="G1882" s="66">
        <v>0</v>
      </c>
      <c r="H1882" s="66">
        <v>0</v>
      </c>
      <c r="I1882" s="66">
        <v>0</v>
      </c>
      <c r="J1882" s="66">
        <v>105</v>
      </c>
      <c r="K1882" s="66">
        <v>22.670454549999999</v>
      </c>
      <c r="L1882" s="66">
        <v>1.0976908949999999</v>
      </c>
      <c r="M1882" s="66">
        <v>0.66470406299999996</v>
      </c>
      <c r="N1882" s="66" t="s">
        <v>7135</v>
      </c>
    </row>
    <row r="1883" spans="1:14" hidden="1">
      <c r="A1883" s="66" t="s">
        <v>7102</v>
      </c>
      <c r="B1883" s="66" t="s">
        <v>7103</v>
      </c>
      <c r="C1883" s="66" t="s">
        <v>7121</v>
      </c>
      <c r="D1883" s="66">
        <v>2000</v>
      </c>
      <c r="E1883" s="66" t="s">
        <v>7130</v>
      </c>
      <c r="F1883" s="66">
        <v>0</v>
      </c>
      <c r="G1883" s="66">
        <v>0</v>
      </c>
      <c r="H1883" s="66">
        <v>0</v>
      </c>
      <c r="I1883" s="66">
        <v>0</v>
      </c>
      <c r="J1883" s="66">
        <v>34</v>
      </c>
      <c r="K1883" s="66">
        <v>32</v>
      </c>
      <c r="L1883" s="66">
        <v>1.5638479329999999</v>
      </c>
      <c r="M1883" s="66">
        <v>0.93824894400000003</v>
      </c>
    </row>
    <row r="1884" spans="1:14" hidden="1">
      <c r="A1884" s="66" t="s">
        <v>7102</v>
      </c>
      <c r="B1884" s="66" t="s">
        <v>7103</v>
      </c>
      <c r="C1884" s="66" t="s">
        <v>7121</v>
      </c>
      <c r="D1884" s="66">
        <v>2005</v>
      </c>
      <c r="E1884" s="66" t="s">
        <v>7130</v>
      </c>
      <c r="F1884" s="66">
        <v>0</v>
      </c>
      <c r="G1884" s="66">
        <v>0</v>
      </c>
      <c r="H1884" s="66">
        <v>0</v>
      </c>
      <c r="I1884" s="66">
        <v>0</v>
      </c>
      <c r="J1884" s="66">
        <v>36</v>
      </c>
      <c r="K1884" s="66">
        <v>30</v>
      </c>
      <c r="L1884" s="66">
        <v>1.462914273</v>
      </c>
      <c r="M1884" s="66">
        <v>0.87960838500000005</v>
      </c>
    </row>
    <row r="1885" spans="1:14" hidden="1">
      <c r="A1885" s="66" t="s">
        <v>7102</v>
      </c>
      <c r="B1885" s="66" t="s">
        <v>7103</v>
      </c>
      <c r="C1885" s="66" t="s">
        <v>7121</v>
      </c>
      <c r="D1885" s="66">
        <v>2010</v>
      </c>
      <c r="E1885" s="66" t="s">
        <v>7130</v>
      </c>
      <c r="F1885" s="66">
        <v>0</v>
      </c>
      <c r="G1885" s="66">
        <v>0</v>
      </c>
      <c r="H1885" s="66">
        <v>0</v>
      </c>
      <c r="I1885" s="66">
        <v>0</v>
      </c>
      <c r="J1885" s="66">
        <v>38</v>
      </c>
      <c r="K1885" s="66">
        <v>30</v>
      </c>
      <c r="L1885" s="66">
        <v>1.461699624</v>
      </c>
      <c r="M1885" s="66">
        <v>0.87960838500000005</v>
      </c>
    </row>
    <row r="1886" spans="1:14" hidden="1">
      <c r="A1886" s="66" t="s">
        <v>7102</v>
      </c>
      <c r="B1886" s="66" t="s">
        <v>7103</v>
      </c>
      <c r="C1886" s="66" t="s">
        <v>7121</v>
      </c>
      <c r="D1886" s="66">
        <v>2015</v>
      </c>
      <c r="E1886" s="66" t="s">
        <v>7130</v>
      </c>
      <c r="F1886" s="66">
        <v>0</v>
      </c>
      <c r="G1886" s="66">
        <v>0</v>
      </c>
      <c r="H1886" s="66">
        <v>0</v>
      </c>
      <c r="I1886" s="66">
        <v>0</v>
      </c>
      <c r="J1886" s="66">
        <v>39</v>
      </c>
      <c r="K1886" s="66">
        <v>30.78947368</v>
      </c>
      <c r="L1886" s="66">
        <v>1.4448938600000001</v>
      </c>
      <c r="M1886" s="66">
        <v>0.90275597399999996</v>
      </c>
    </row>
    <row r="1887" spans="1:14" hidden="1">
      <c r="A1887" s="66" t="s">
        <v>7102</v>
      </c>
      <c r="B1887" s="66" t="s">
        <v>7103</v>
      </c>
      <c r="C1887" s="66" t="s">
        <v>7121</v>
      </c>
      <c r="D1887" s="66">
        <v>2020</v>
      </c>
      <c r="E1887" s="66" t="s">
        <v>7130</v>
      </c>
      <c r="F1887" s="66">
        <v>0</v>
      </c>
      <c r="G1887" s="66">
        <v>0</v>
      </c>
      <c r="H1887" s="66">
        <v>0</v>
      </c>
      <c r="I1887" s="66">
        <v>0</v>
      </c>
      <c r="J1887" s="66">
        <v>46</v>
      </c>
      <c r="K1887" s="66">
        <v>36.315789469999999</v>
      </c>
      <c r="L1887" s="66">
        <v>1.6194403939999999</v>
      </c>
      <c r="M1887" s="66">
        <v>1.064789097</v>
      </c>
    </row>
    <row r="1888" spans="1:14" hidden="1">
      <c r="A1888" s="66" t="s">
        <v>7102</v>
      </c>
      <c r="B1888" s="66" t="s">
        <v>7103</v>
      </c>
      <c r="C1888" s="66" t="s">
        <v>7121</v>
      </c>
      <c r="D1888" s="66">
        <v>2025</v>
      </c>
      <c r="E1888" s="66" t="s">
        <v>7130</v>
      </c>
      <c r="F1888" s="66">
        <v>0</v>
      </c>
      <c r="G1888" s="66">
        <v>0</v>
      </c>
      <c r="H1888" s="66">
        <v>0</v>
      </c>
      <c r="I1888" s="66">
        <v>0</v>
      </c>
      <c r="J1888" s="66">
        <v>55</v>
      </c>
      <c r="K1888" s="66">
        <v>43.421052629999998</v>
      </c>
      <c r="L1888" s="66">
        <v>1.8539281889999999</v>
      </c>
      <c r="M1888" s="66">
        <v>1.273117399</v>
      </c>
    </row>
    <row r="1889" spans="1:32" hidden="1">
      <c r="A1889" s="66" t="s">
        <v>7102</v>
      </c>
      <c r="B1889" s="66" t="s">
        <v>7103</v>
      </c>
      <c r="C1889" s="66" t="s">
        <v>7121</v>
      </c>
      <c r="D1889" s="66">
        <v>2030</v>
      </c>
      <c r="E1889" s="66" t="s">
        <v>7130</v>
      </c>
      <c r="F1889" s="66">
        <v>0</v>
      </c>
      <c r="G1889" s="66">
        <v>0</v>
      </c>
      <c r="H1889" s="66">
        <v>0</v>
      </c>
      <c r="I1889" s="66">
        <v>0</v>
      </c>
      <c r="J1889" s="66">
        <v>67</v>
      </c>
      <c r="K1889" s="66">
        <v>52.89473684</v>
      </c>
      <c r="L1889" s="66">
        <v>2.254690444</v>
      </c>
      <c r="M1889" s="66">
        <v>1.5508884679999999</v>
      </c>
    </row>
    <row r="1890" spans="1:32" hidden="1">
      <c r="A1890" s="66" t="s">
        <v>7102</v>
      </c>
      <c r="B1890" s="66" t="s">
        <v>7103</v>
      </c>
      <c r="C1890" s="66" t="s">
        <v>7121</v>
      </c>
      <c r="D1890" s="66">
        <v>2035</v>
      </c>
      <c r="E1890" s="66" t="s">
        <v>7130</v>
      </c>
      <c r="F1890" s="66">
        <v>0</v>
      </c>
      <c r="G1890" s="66">
        <v>0</v>
      </c>
      <c r="H1890" s="66">
        <v>0</v>
      </c>
      <c r="I1890" s="66">
        <v>0</v>
      </c>
      <c r="J1890" s="66">
        <v>81</v>
      </c>
      <c r="K1890" s="66">
        <v>63.947368419999997</v>
      </c>
      <c r="L1890" s="66">
        <v>2.7358629189999899</v>
      </c>
      <c r="M1890" s="66">
        <v>1.8749547150000001</v>
      </c>
    </row>
    <row r="1891" spans="1:32" hidden="1">
      <c r="A1891" s="66" t="s">
        <v>7102</v>
      </c>
      <c r="B1891" s="66" t="s">
        <v>7103</v>
      </c>
      <c r="C1891" s="66" t="s">
        <v>7121</v>
      </c>
      <c r="D1891" s="66">
        <v>2040</v>
      </c>
      <c r="E1891" s="66" t="s">
        <v>7130</v>
      </c>
      <c r="F1891" s="66">
        <v>0</v>
      </c>
      <c r="G1891" s="66">
        <v>0</v>
      </c>
      <c r="H1891" s="66">
        <v>0</v>
      </c>
      <c r="I1891" s="66">
        <v>0</v>
      </c>
      <c r="J1891" s="66">
        <v>89</v>
      </c>
      <c r="K1891" s="66">
        <v>70.263157890000002</v>
      </c>
      <c r="L1891" s="66">
        <v>3.0246500339999902</v>
      </c>
      <c r="M1891" s="66">
        <v>2.0601354270000001</v>
      </c>
    </row>
    <row r="1892" spans="1:32" hidden="1">
      <c r="A1892" s="66" t="s">
        <v>7102</v>
      </c>
      <c r="B1892" s="66" t="s">
        <v>7103</v>
      </c>
      <c r="C1892" s="66" t="s">
        <v>7121</v>
      </c>
      <c r="D1892" s="66">
        <v>2045</v>
      </c>
      <c r="E1892" s="66" t="s">
        <v>7130</v>
      </c>
      <c r="F1892" s="66">
        <v>0</v>
      </c>
      <c r="G1892" s="66">
        <v>0</v>
      </c>
      <c r="H1892" s="66">
        <v>0</v>
      </c>
      <c r="I1892" s="66">
        <v>0</v>
      </c>
      <c r="J1892" s="66">
        <v>97</v>
      </c>
      <c r="K1892" s="66">
        <v>76.578947369999995</v>
      </c>
      <c r="L1892" s="66">
        <v>3.3190794239999999</v>
      </c>
      <c r="M1892" s="66">
        <v>2.2453161399999999</v>
      </c>
    </row>
    <row r="1893" spans="1:32" hidden="1">
      <c r="A1893" s="66" t="s">
        <v>7102</v>
      </c>
      <c r="B1893" s="66" t="s">
        <v>7103</v>
      </c>
      <c r="C1893" s="66" t="s">
        <v>7121</v>
      </c>
      <c r="D1893" s="66">
        <v>2050</v>
      </c>
      <c r="E1893" s="66" t="s">
        <v>7130</v>
      </c>
      <c r="F1893" s="66">
        <v>0</v>
      </c>
      <c r="G1893" s="66">
        <v>0</v>
      </c>
      <c r="H1893" s="66">
        <v>0</v>
      </c>
      <c r="I1893" s="66">
        <v>0</v>
      </c>
      <c r="J1893" s="66">
        <v>106</v>
      </c>
      <c r="K1893" s="66">
        <v>83.684210530000001</v>
      </c>
      <c r="L1893" s="66">
        <v>3.6509587059999999</v>
      </c>
      <c r="M1893" s="66">
        <v>2.4536444419999999</v>
      </c>
    </row>
    <row r="1895" spans="1:32">
      <c r="A1895" s="66" t="s">
        <v>7139</v>
      </c>
    </row>
    <row r="1896" spans="1:32">
      <c r="B1896" s="66">
        <v>2020</v>
      </c>
      <c r="C1896" s="66">
        <v>2021</v>
      </c>
      <c r="D1896" s="66">
        <v>2022</v>
      </c>
      <c r="E1896" s="66">
        <v>2023</v>
      </c>
      <c r="F1896" s="66">
        <v>2024</v>
      </c>
      <c r="G1896" s="66">
        <v>2025</v>
      </c>
      <c r="H1896" s="66">
        <v>2026</v>
      </c>
      <c r="I1896" s="66">
        <v>2027</v>
      </c>
      <c r="J1896" s="66">
        <v>2028</v>
      </c>
      <c r="K1896" s="66">
        <v>2029</v>
      </c>
      <c r="L1896" s="66">
        <v>2030</v>
      </c>
      <c r="M1896" s="66">
        <v>2031</v>
      </c>
      <c r="N1896" s="66">
        <v>2032</v>
      </c>
      <c r="O1896" s="66">
        <v>2033</v>
      </c>
      <c r="P1896" s="66">
        <v>2034</v>
      </c>
      <c r="Q1896" s="66">
        <v>2035</v>
      </c>
      <c r="R1896" s="66">
        <v>2036</v>
      </c>
      <c r="S1896" s="66">
        <v>2037</v>
      </c>
      <c r="T1896" s="66">
        <v>2038</v>
      </c>
      <c r="U1896" s="66">
        <v>2039</v>
      </c>
      <c r="V1896" s="66">
        <v>2040</v>
      </c>
      <c r="W1896" s="66">
        <v>2041</v>
      </c>
      <c r="X1896" s="66">
        <v>2042</v>
      </c>
      <c r="Y1896" s="66">
        <v>2043</v>
      </c>
      <c r="Z1896" s="66">
        <v>2044</v>
      </c>
      <c r="AA1896" s="66">
        <v>2045</v>
      </c>
      <c r="AB1896" s="66">
        <v>2046</v>
      </c>
      <c r="AC1896" s="66">
        <v>2047</v>
      </c>
      <c r="AD1896" s="66">
        <v>2048</v>
      </c>
      <c r="AE1896" s="66">
        <v>2049</v>
      </c>
      <c r="AF1896" s="66">
        <v>2050</v>
      </c>
    </row>
    <row r="1897" spans="1:32">
      <c r="A1897" s="17" t="s">
        <v>7133</v>
      </c>
      <c r="B1897" s="66">
        <f>IFERROR(SUMIFS($J$170:$J$1882,$N$170:$N$1882,$A1897,$D$170:$D$1882,B$1896),0)*1000*$B$1906</f>
        <v>178333.47700000001</v>
      </c>
      <c r="C1897" s="66">
        <f t="shared" ref="C1897:G1897" si="0">IFERROR(SUMIFS($J$170:$J$1882,$N$170:$N$1882,$A1897,$D$170:$D$1882,C$1896),0)*1000*$B$1906</f>
        <v>0</v>
      </c>
      <c r="D1897" s="66">
        <f t="shared" si="0"/>
        <v>0</v>
      </c>
      <c r="E1897" s="66">
        <f t="shared" si="0"/>
        <v>0</v>
      </c>
      <c r="F1897" s="66">
        <f t="shared" si="0"/>
        <v>0</v>
      </c>
      <c r="G1897" s="66">
        <f t="shared" si="0"/>
        <v>192625.01</v>
      </c>
      <c r="H1897" s="66">
        <f t="shared" ref="H1897:AF1897" si="1">IFERROR(SUMIFS($J$170:$J$1882,$N$170:$N$1882,$A1897,$D$170:$D$1882,H$1896),0)*1000*$B$1906</f>
        <v>0</v>
      </c>
      <c r="I1897" s="66">
        <f t="shared" si="1"/>
        <v>0</v>
      </c>
      <c r="J1897" s="66">
        <f t="shared" si="1"/>
        <v>0</v>
      </c>
      <c r="K1897" s="66">
        <f t="shared" si="1"/>
        <v>0</v>
      </c>
      <c r="L1897" s="66">
        <f t="shared" si="1"/>
        <v>201324.204</v>
      </c>
      <c r="M1897" s="66">
        <f t="shared" si="1"/>
        <v>0</v>
      </c>
      <c r="N1897" s="66">
        <f t="shared" si="1"/>
        <v>0</v>
      </c>
      <c r="O1897" s="66">
        <f t="shared" si="1"/>
        <v>0</v>
      </c>
      <c r="P1897" s="66">
        <f t="shared" si="1"/>
        <v>0</v>
      </c>
      <c r="Q1897" s="66">
        <f t="shared" si="1"/>
        <v>205052.43</v>
      </c>
      <c r="R1897" s="66">
        <f t="shared" si="1"/>
        <v>0</v>
      </c>
      <c r="S1897" s="66">
        <f t="shared" si="1"/>
        <v>0</v>
      </c>
      <c r="T1897" s="66">
        <f t="shared" si="1"/>
        <v>0</v>
      </c>
      <c r="U1897" s="66">
        <f t="shared" si="1"/>
        <v>0</v>
      </c>
      <c r="V1897" s="66">
        <f t="shared" si="1"/>
        <v>205052.43</v>
      </c>
      <c r="W1897" s="66">
        <f t="shared" si="1"/>
        <v>0</v>
      </c>
      <c r="X1897" s="66">
        <f t="shared" si="1"/>
        <v>0</v>
      </c>
      <c r="Y1897" s="66">
        <f t="shared" si="1"/>
        <v>0</v>
      </c>
      <c r="Z1897" s="66">
        <f t="shared" si="1"/>
        <v>0</v>
      </c>
      <c r="AA1897" s="66">
        <f t="shared" si="1"/>
        <v>201945.57500000001</v>
      </c>
      <c r="AB1897" s="66">
        <f t="shared" si="1"/>
        <v>0</v>
      </c>
      <c r="AC1897" s="66">
        <f t="shared" si="1"/>
        <v>0</v>
      </c>
      <c r="AD1897" s="66">
        <f t="shared" si="1"/>
        <v>0</v>
      </c>
      <c r="AE1897" s="66">
        <f t="shared" si="1"/>
        <v>0</v>
      </c>
      <c r="AF1897" s="66">
        <f t="shared" si="1"/>
        <v>197595.978</v>
      </c>
    </row>
    <row r="1898" spans="1:32">
      <c r="A1898" s="17" t="s">
        <v>7134</v>
      </c>
      <c r="B1898" s="66">
        <f>IFERROR(SUMIFS($I$170:$I$1882,$N$170:$N$1882,$A1898,$D$170:$D$1882,B$1896),0)*1000*$B$1906</f>
        <v>18019.759000000002</v>
      </c>
      <c r="C1898" s="66">
        <f t="shared" ref="C1898:G1898" si="2">IFERROR(SUMIFS($I$170:$I$1882,$N$170:$N$1882,$A1898,$D$170:$D$1882,C$1896),0)*1000*$B$1906</f>
        <v>0</v>
      </c>
      <c r="D1898" s="66">
        <f t="shared" si="2"/>
        <v>0</v>
      </c>
      <c r="E1898" s="66">
        <f t="shared" si="2"/>
        <v>0</v>
      </c>
      <c r="F1898" s="66">
        <f t="shared" si="2"/>
        <v>0</v>
      </c>
      <c r="G1898" s="66">
        <f t="shared" si="2"/>
        <v>18019.759000000002</v>
      </c>
      <c r="H1898" s="66">
        <f t="shared" ref="H1898:AF1898" si="3">IFERROR(SUMIFS($I$170:$I$1882,$N$170:$N$1882,$A1898,$D$170:$D$1882,H$1896),0)*1000*$B$1906</f>
        <v>0</v>
      </c>
      <c r="I1898" s="66">
        <f t="shared" si="3"/>
        <v>0</v>
      </c>
      <c r="J1898" s="66">
        <f t="shared" si="3"/>
        <v>0</v>
      </c>
      <c r="K1898" s="66">
        <f t="shared" si="3"/>
        <v>0</v>
      </c>
      <c r="L1898" s="66">
        <f t="shared" si="3"/>
        <v>18019.759000000002</v>
      </c>
      <c r="M1898" s="66">
        <f t="shared" si="3"/>
        <v>0</v>
      </c>
      <c r="N1898" s="66">
        <f t="shared" si="3"/>
        <v>0</v>
      </c>
      <c r="O1898" s="66">
        <f t="shared" si="3"/>
        <v>0</v>
      </c>
      <c r="P1898" s="66">
        <f t="shared" si="3"/>
        <v>0</v>
      </c>
      <c r="Q1898" s="66">
        <f t="shared" si="3"/>
        <v>18019.759000000002</v>
      </c>
      <c r="R1898" s="66">
        <f t="shared" si="3"/>
        <v>0</v>
      </c>
      <c r="S1898" s="66">
        <f t="shared" si="3"/>
        <v>0</v>
      </c>
      <c r="T1898" s="66">
        <f t="shared" si="3"/>
        <v>0</v>
      </c>
      <c r="U1898" s="66">
        <f t="shared" si="3"/>
        <v>0</v>
      </c>
      <c r="V1898" s="66">
        <f t="shared" si="3"/>
        <v>17398.387999999999</v>
      </c>
      <c r="W1898" s="66">
        <f t="shared" si="3"/>
        <v>0</v>
      </c>
      <c r="X1898" s="66">
        <f t="shared" si="3"/>
        <v>0</v>
      </c>
      <c r="Y1898" s="66">
        <f t="shared" si="3"/>
        <v>0</v>
      </c>
      <c r="Z1898" s="66">
        <f t="shared" si="3"/>
        <v>0</v>
      </c>
      <c r="AA1898" s="66">
        <f t="shared" si="3"/>
        <v>16777.017</v>
      </c>
      <c r="AB1898" s="66">
        <f t="shared" si="3"/>
        <v>0</v>
      </c>
      <c r="AC1898" s="66">
        <f t="shared" si="3"/>
        <v>0</v>
      </c>
      <c r="AD1898" s="66">
        <f t="shared" si="3"/>
        <v>0</v>
      </c>
      <c r="AE1898" s="66">
        <f t="shared" si="3"/>
        <v>0</v>
      </c>
      <c r="AF1898" s="66">
        <f t="shared" si="3"/>
        <v>16155.646000000001</v>
      </c>
    </row>
    <row r="1899" spans="1:32">
      <c r="A1899" s="17" t="s">
        <v>7137</v>
      </c>
      <c r="B1899" s="66">
        <f>IFERROR(SUMIFS($J$170:$J$1882,$N$170:$N$1882,$A1899,$D$170:$D$1882,B$1896),0)*1000*$B$1906</f>
        <v>134837.50700000001</v>
      </c>
      <c r="C1899" s="66">
        <f t="shared" ref="C1899:G1899" si="4">IFERROR(SUMIFS($J$170:$J$1882,$N$170:$N$1882,$A1899,$D$170:$D$1882,C$1896),0)*1000*$B$1906</f>
        <v>0</v>
      </c>
      <c r="D1899" s="66">
        <f t="shared" si="4"/>
        <v>0</v>
      </c>
      <c r="E1899" s="66">
        <f t="shared" si="4"/>
        <v>0</v>
      </c>
      <c r="F1899" s="66">
        <f t="shared" si="4"/>
        <v>0</v>
      </c>
      <c r="G1899" s="66">
        <f t="shared" si="4"/>
        <v>126759.68400000001</v>
      </c>
      <c r="H1899" s="66">
        <f t="shared" ref="H1899:AF1899" si="5">IFERROR(SUMIFS($J$170:$J$1882,$N$170:$N$1882,$A1899,$D$170:$D$1882,H$1896),0)*1000*$B$1906</f>
        <v>0</v>
      </c>
      <c r="I1899" s="66">
        <f t="shared" si="5"/>
        <v>0</v>
      </c>
      <c r="J1899" s="66">
        <f t="shared" si="5"/>
        <v>0</v>
      </c>
      <c r="K1899" s="66">
        <f t="shared" si="5"/>
        <v>0</v>
      </c>
      <c r="L1899" s="66">
        <f t="shared" si="5"/>
        <v>121788.716</v>
      </c>
      <c r="M1899" s="66">
        <f t="shared" si="5"/>
        <v>0</v>
      </c>
      <c r="N1899" s="66">
        <f t="shared" si="5"/>
        <v>0</v>
      </c>
      <c r="O1899" s="66">
        <f t="shared" si="5"/>
        <v>0</v>
      </c>
      <c r="P1899" s="66">
        <f t="shared" si="5"/>
        <v>0</v>
      </c>
      <c r="Q1899" s="66">
        <f t="shared" si="5"/>
        <v>117439.11900000001</v>
      </c>
      <c r="R1899" s="66">
        <f t="shared" si="5"/>
        <v>0</v>
      </c>
      <c r="S1899" s="66">
        <f t="shared" si="5"/>
        <v>0</v>
      </c>
      <c r="T1899" s="66">
        <f t="shared" si="5"/>
        <v>0</v>
      </c>
      <c r="U1899" s="66">
        <f t="shared" si="5"/>
        <v>0</v>
      </c>
      <c r="V1899" s="66">
        <f t="shared" si="5"/>
        <v>113089.522</v>
      </c>
      <c r="W1899" s="66">
        <f t="shared" si="5"/>
        <v>0</v>
      </c>
      <c r="X1899" s="66">
        <f t="shared" si="5"/>
        <v>0</v>
      </c>
      <c r="Y1899" s="66">
        <f t="shared" si="5"/>
        <v>0</v>
      </c>
      <c r="Z1899" s="66">
        <f t="shared" si="5"/>
        <v>0</v>
      </c>
      <c r="AA1899" s="66">
        <f t="shared" si="5"/>
        <v>103768.95699999999</v>
      </c>
      <c r="AB1899" s="66">
        <f t="shared" si="5"/>
        <v>0</v>
      </c>
      <c r="AC1899" s="66">
        <f t="shared" si="5"/>
        <v>0</v>
      </c>
      <c r="AD1899" s="66">
        <f t="shared" si="5"/>
        <v>0</v>
      </c>
      <c r="AE1899" s="66">
        <f t="shared" si="5"/>
        <v>0</v>
      </c>
      <c r="AF1899" s="66">
        <f t="shared" si="5"/>
        <v>102526.215</v>
      </c>
    </row>
    <row r="1900" spans="1:32">
      <c r="A1900" s="17" t="s">
        <v>7132</v>
      </c>
      <c r="B1900" s="66">
        <f>IFERROR(SUMIFS($I$170:$I$1882,$N$170:$N$1882,$A1900,$D$170:$D$1882,B$1896),0)*1000*$B$1906</f>
        <v>110604.038</v>
      </c>
      <c r="C1900" s="66">
        <f t="shared" ref="C1900:G1900" si="6">IFERROR(SUMIFS($I$170:$I$1882,$N$170:$N$1882,$A1900,$D$170:$D$1882,C$1896),0)*1000*$B$1906</f>
        <v>0</v>
      </c>
      <c r="D1900" s="66">
        <f t="shared" si="6"/>
        <v>0</v>
      </c>
      <c r="E1900" s="66">
        <f t="shared" si="6"/>
        <v>0</v>
      </c>
      <c r="F1900" s="66">
        <f t="shared" si="6"/>
        <v>0</v>
      </c>
      <c r="G1900" s="66">
        <f t="shared" si="6"/>
        <v>119303.232</v>
      </c>
      <c r="H1900" s="66">
        <f t="shared" ref="H1900:AF1900" si="7">IFERROR(SUMIFS($I$170:$I$1882,$N$170:$N$1882,$A1900,$D$170:$D$1882,H$1896),0)*1000*$B$1906</f>
        <v>0</v>
      </c>
      <c r="I1900" s="66">
        <f t="shared" si="7"/>
        <v>0</v>
      </c>
      <c r="J1900" s="66">
        <f t="shared" si="7"/>
        <v>0</v>
      </c>
      <c r="K1900" s="66">
        <f t="shared" si="7"/>
        <v>0</v>
      </c>
      <c r="L1900" s="66">
        <f t="shared" si="7"/>
        <v>133594.76500000001</v>
      </c>
      <c r="M1900" s="66">
        <f t="shared" si="7"/>
        <v>0</v>
      </c>
      <c r="N1900" s="66">
        <f t="shared" si="7"/>
        <v>0</v>
      </c>
      <c r="O1900" s="66">
        <f t="shared" si="7"/>
        <v>0</v>
      </c>
      <c r="P1900" s="66">
        <f t="shared" si="7"/>
        <v>0</v>
      </c>
      <c r="Q1900" s="66">
        <f t="shared" si="7"/>
        <v>149129.04</v>
      </c>
      <c r="R1900" s="66">
        <f t="shared" si="7"/>
        <v>0</v>
      </c>
      <c r="S1900" s="66">
        <f t="shared" si="7"/>
        <v>0</v>
      </c>
      <c r="T1900" s="66">
        <f t="shared" si="7"/>
        <v>0</v>
      </c>
      <c r="U1900" s="66">
        <f t="shared" si="7"/>
        <v>0</v>
      </c>
      <c r="V1900" s="66">
        <f t="shared" si="7"/>
        <v>161556.46</v>
      </c>
      <c r="W1900" s="66">
        <f t="shared" si="7"/>
        <v>0</v>
      </c>
      <c r="X1900" s="66">
        <f t="shared" si="7"/>
        <v>0</v>
      </c>
      <c r="Y1900" s="66">
        <f t="shared" si="7"/>
        <v>0</v>
      </c>
      <c r="Z1900" s="66">
        <f t="shared" si="7"/>
        <v>0</v>
      </c>
      <c r="AA1900" s="66">
        <f t="shared" si="7"/>
        <v>174605.25099999999</v>
      </c>
      <c r="AB1900" s="66">
        <f t="shared" si="7"/>
        <v>0</v>
      </c>
      <c r="AC1900" s="66">
        <f t="shared" si="7"/>
        <v>0</v>
      </c>
      <c r="AD1900" s="66">
        <f t="shared" si="7"/>
        <v>0</v>
      </c>
      <c r="AE1900" s="66">
        <f t="shared" si="7"/>
        <v>0</v>
      </c>
      <c r="AF1900" s="66">
        <f t="shared" si="7"/>
        <v>185168.55799999999</v>
      </c>
    </row>
    <row r="1901" spans="1:32">
      <c r="A1901" s="17" t="s">
        <v>6988</v>
      </c>
      <c r="B1901" s="66">
        <f>IFERROR(SUMIFS($J$170:$J$1882,$N$170:$N$1882,$A1901,$D$170:$D$1882,B$1896),0)*1000*$B$1906</f>
        <v>57061.778817558377</v>
      </c>
      <c r="C1901" s="66">
        <f t="shared" ref="C1901:G1902" si="8">IFERROR(SUMIFS($J$170:$J$1882,$N$170:$N$1882,$A1901,$D$170:$D$1882,C$1896),0)*1000*$B$1906</f>
        <v>0</v>
      </c>
      <c r="D1901" s="66">
        <f t="shared" si="8"/>
        <v>0</v>
      </c>
      <c r="E1901" s="66">
        <f t="shared" si="8"/>
        <v>0</v>
      </c>
      <c r="F1901" s="66">
        <f t="shared" si="8"/>
        <v>0</v>
      </c>
      <c r="G1901" s="66">
        <f t="shared" si="8"/>
        <v>66913.337660777805</v>
      </c>
      <c r="H1901" s="66">
        <f t="shared" ref="H1901:AF1902" si="9">IFERROR(SUMIFS($J$170:$J$1882,$N$170:$N$1882,$A1901,$D$170:$D$1882,H$1896),0)*1000*$B$1906</f>
        <v>0</v>
      </c>
      <c r="I1901" s="66">
        <f t="shared" si="9"/>
        <v>0</v>
      </c>
      <c r="J1901" s="66">
        <f t="shared" si="9"/>
        <v>0</v>
      </c>
      <c r="K1901" s="66">
        <f t="shared" si="9"/>
        <v>0</v>
      </c>
      <c r="L1901" s="66">
        <f t="shared" si="9"/>
        <v>83067.267869034884</v>
      </c>
      <c r="M1901" s="66">
        <f t="shared" si="9"/>
        <v>0</v>
      </c>
      <c r="N1901" s="66">
        <f t="shared" si="9"/>
        <v>0</v>
      </c>
      <c r="O1901" s="66">
        <f t="shared" si="9"/>
        <v>0</v>
      </c>
      <c r="P1901" s="66">
        <f t="shared" si="9"/>
        <v>0</v>
      </c>
      <c r="Q1901" s="66">
        <f t="shared" si="9"/>
        <v>100159.3963325314</v>
      </c>
      <c r="R1901" s="66">
        <f t="shared" si="9"/>
        <v>0</v>
      </c>
      <c r="S1901" s="66">
        <f t="shared" si="9"/>
        <v>0</v>
      </c>
      <c r="T1901" s="66">
        <f t="shared" si="9"/>
        <v>0</v>
      </c>
      <c r="U1901" s="66">
        <f t="shared" si="9"/>
        <v>0</v>
      </c>
      <c r="V1901" s="66">
        <f t="shared" si="9"/>
        <v>129783.9907947059</v>
      </c>
      <c r="W1901" s="66">
        <f t="shared" si="9"/>
        <v>0</v>
      </c>
      <c r="X1901" s="66">
        <f t="shared" si="9"/>
        <v>0</v>
      </c>
      <c r="Y1901" s="66">
        <f t="shared" si="9"/>
        <v>0</v>
      </c>
      <c r="Z1901" s="66">
        <f t="shared" si="9"/>
        <v>0</v>
      </c>
      <c r="AA1901" s="66">
        <f t="shared" si="9"/>
        <v>161497.77983542142</v>
      </c>
      <c r="AB1901" s="66">
        <f t="shared" si="9"/>
        <v>0</v>
      </c>
      <c r="AC1901" s="66">
        <f t="shared" si="9"/>
        <v>0</v>
      </c>
      <c r="AD1901" s="66">
        <f t="shared" si="9"/>
        <v>0</v>
      </c>
      <c r="AE1901" s="66">
        <f t="shared" si="9"/>
        <v>0</v>
      </c>
      <c r="AF1901" s="66">
        <f t="shared" si="9"/>
        <v>192673.63843232291</v>
      </c>
    </row>
    <row r="1902" spans="1:32">
      <c r="A1902" s="17" t="s">
        <v>7135</v>
      </c>
      <c r="B1902" s="66">
        <f>IFERROR(SUMIFS($J$170:$J$1882,$N$170:$N$1882,$A1902,$D$170:$D$1882,B$1896),0)*1000*$B$1906</f>
        <v>60894.358</v>
      </c>
      <c r="C1902" s="66">
        <f t="shared" si="8"/>
        <v>0</v>
      </c>
      <c r="D1902" s="66">
        <f t="shared" si="8"/>
        <v>0</v>
      </c>
      <c r="E1902" s="66">
        <f t="shared" si="8"/>
        <v>0</v>
      </c>
      <c r="F1902" s="66">
        <f t="shared" si="8"/>
        <v>0</v>
      </c>
      <c r="G1902" s="66">
        <f t="shared" si="8"/>
        <v>61515.728999999999</v>
      </c>
      <c r="H1902" s="66">
        <f t="shared" si="9"/>
        <v>0</v>
      </c>
      <c r="I1902" s="66">
        <f t="shared" si="9"/>
        <v>0</v>
      </c>
      <c r="J1902" s="66">
        <f t="shared" si="9"/>
        <v>0</v>
      </c>
      <c r="K1902" s="66">
        <f t="shared" si="9"/>
        <v>0</v>
      </c>
      <c r="L1902" s="66">
        <f t="shared" si="9"/>
        <v>62758.470999999998</v>
      </c>
      <c r="M1902" s="66">
        <f t="shared" si="9"/>
        <v>0</v>
      </c>
      <c r="N1902" s="66">
        <f t="shared" si="9"/>
        <v>0</v>
      </c>
      <c r="O1902" s="66">
        <f t="shared" si="9"/>
        <v>0</v>
      </c>
      <c r="P1902" s="66">
        <f t="shared" si="9"/>
        <v>0</v>
      </c>
      <c r="Q1902" s="66">
        <f t="shared" si="9"/>
        <v>63379.842000000004</v>
      </c>
      <c r="R1902" s="66">
        <f t="shared" si="9"/>
        <v>0</v>
      </c>
      <c r="S1902" s="66">
        <f t="shared" si="9"/>
        <v>0</v>
      </c>
      <c r="T1902" s="66">
        <f t="shared" si="9"/>
        <v>0</v>
      </c>
      <c r="U1902" s="66">
        <f t="shared" si="9"/>
        <v>0</v>
      </c>
      <c r="V1902" s="66">
        <f t="shared" si="9"/>
        <v>64622.584000000003</v>
      </c>
      <c r="W1902" s="66">
        <f t="shared" si="9"/>
        <v>0</v>
      </c>
      <c r="X1902" s="66">
        <f t="shared" si="9"/>
        <v>0</v>
      </c>
      <c r="Y1902" s="66">
        <f t="shared" si="9"/>
        <v>0</v>
      </c>
      <c r="Z1902" s="66">
        <f t="shared" si="9"/>
        <v>0</v>
      </c>
      <c r="AA1902" s="66">
        <f t="shared" si="9"/>
        <v>60894.358</v>
      </c>
      <c r="AB1902" s="66">
        <f t="shared" si="9"/>
        <v>0</v>
      </c>
      <c r="AC1902" s="66">
        <f t="shared" si="9"/>
        <v>0</v>
      </c>
      <c r="AD1902" s="66">
        <f t="shared" si="9"/>
        <v>0</v>
      </c>
      <c r="AE1902" s="66">
        <f t="shared" si="9"/>
        <v>0</v>
      </c>
      <c r="AF1902" s="66">
        <f t="shared" si="9"/>
        <v>65243.955000000002</v>
      </c>
    </row>
    <row r="1903" spans="1:32">
      <c r="A1903" s="17" t="s">
        <v>7131</v>
      </c>
      <c r="B1903" s="66">
        <f>IFERROR(SUMIFS($I$170:$I$1882,$N$170:$N$1882,$A1903,$D$170:$D$1882,B$1896),0)*1000*$B$1906</f>
        <v>7456.4520000000002</v>
      </c>
      <c r="C1903" s="66">
        <f t="shared" ref="C1903:G1903" si="10">IFERROR(SUMIFS($I$170:$I$1882,$N$170:$N$1882,$A1903,$D$170:$D$1882,C$1896),0)*1000*$B$1906</f>
        <v>0</v>
      </c>
      <c r="D1903" s="66">
        <f t="shared" si="10"/>
        <v>0</v>
      </c>
      <c r="E1903" s="66">
        <f t="shared" si="10"/>
        <v>0</v>
      </c>
      <c r="F1903" s="66">
        <f t="shared" si="10"/>
        <v>0</v>
      </c>
      <c r="G1903" s="66">
        <f t="shared" si="10"/>
        <v>8077.8230000000003</v>
      </c>
      <c r="H1903" s="66">
        <f t="shared" ref="H1903:AF1903" si="11">IFERROR(SUMIFS($I$170:$I$1882,$N$170:$N$1882,$A1903,$D$170:$D$1882,H$1896),0)*1000*$B$1906</f>
        <v>0</v>
      </c>
      <c r="I1903" s="66">
        <f t="shared" si="11"/>
        <v>0</v>
      </c>
      <c r="J1903" s="66">
        <f t="shared" si="11"/>
        <v>0</v>
      </c>
      <c r="K1903" s="66">
        <f t="shared" si="11"/>
        <v>0</v>
      </c>
      <c r="L1903" s="66">
        <f t="shared" si="11"/>
        <v>8699.1939999999995</v>
      </c>
      <c r="M1903" s="66">
        <f t="shared" si="11"/>
        <v>0</v>
      </c>
      <c r="N1903" s="66">
        <f t="shared" si="11"/>
        <v>0</v>
      </c>
      <c r="O1903" s="66">
        <f t="shared" si="11"/>
        <v>0</v>
      </c>
      <c r="P1903" s="66">
        <f t="shared" si="11"/>
        <v>0</v>
      </c>
      <c r="Q1903" s="66">
        <f t="shared" si="11"/>
        <v>9320.5650000000005</v>
      </c>
      <c r="R1903" s="66">
        <f t="shared" si="11"/>
        <v>0</v>
      </c>
      <c r="S1903" s="66">
        <f t="shared" si="11"/>
        <v>0</v>
      </c>
      <c r="T1903" s="66">
        <f t="shared" si="11"/>
        <v>0</v>
      </c>
      <c r="U1903" s="66">
        <f t="shared" si="11"/>
        <v>0</v>
      </c>
      <c r="V1903" s="66">
        <f t="shared" si="11"/>
        <v>9320.5650000000005</v>
      </c>
      <c r="W1903" s="66">
        <f t="shared" si="11"/>
        <v>0</v>
      </c>
      <c r="X1903" s="66">
        <f t="shared" si="11"/>
        <v>0</v>
      </c>
      <c r="Y1903" s="66">
        <f t="shared" si="11"/>
        <v>0</v>
      </c>
      <c r="Z1903" s="66">
        <f t="shared" si="11"/>
        <v>0</v>
      </c>
      <c r="AA1903" s="66">
        <f t="shared" si="11"/>
        <v>9941.9359999999997</v>
      </c>
      <c r="AB1903" s="66">
        <f t="shared" si="11"/>
        <v>0</v>
      </c>
      <c r="AC1903" s="66">
        <f t="shared" si="11"/>
        <v>0</v>
      </c>
      <c r="AD1903" s="66">
        <f t="shared" si="11"/>
        <v>0</v>
      </c>
      <c r="AE1903" s="66">
        <f t="shared" si="11"/>
        <v>0</v>
      </c>
      <c r="AF1903" s="66">
        <f t="shared" si="11"/>
        <v>10563.307000000001</v>
      </c>
    </row>
    <row r="1904" spans="1:32">
      <c r="A1904" s="17" t="s">
        <v>6991</v>
      </c>
      <c r="B1904" s="66">
        <f>IFERROR(SUMIFS($J$170:$J$1882,$N$170:$N$1882,$A1904,$D$170:$D$1882,B$1896),0)*1000*$B$1906</f>
        <v>5592.3389999999999</v>
      </c>
      <c r="C1904" s="66">
        <f t="shared" ref="C1904:G1904" si="12">IFERROR(SUMIFS($J$170:$J$1882,$N$170:$N$1882,$A1904,$D$170:$D$1882,C$1896),0)*1000*$B$1906</f>
        <v>0</v>
      </c>
      <c r="D1904" s="66">
        <f t="shared" si="12"/>
        <v>0</v>
      </c>
      <c r="E1904" s="66">
        <f t="shared" si="12"/>
        <v>0</v>
      </c>
      <c r="F1904" s="66">
        <f t="shared" si="12"/>
        <v>0</v>
      </c>
      <c r="G1904" s="66">
        <f t="shared" si="12"/>
        <v>6213.71</v>
      </c>
      <c r="H1904" s="66">
        <f t="shared" ref="H1904:AF1904" si="13">IFERROR(SUMIFS($J$170:$J$1882,$N$170:$N$1882,$A1904,$D$170:$D$1882,H$1896),0)*1000*$B$1906</f>
        <v>0</v>
      </c>
      <c r="I1904" s="66">
        <f t="shared" si="13"/>
        <v>0</v>
      </c>
      <c r="J1904" s="66">
        <f t="shared" si="13"/>
        <v>0</v>
      </c>
      <c r="K1904" s="66">
        <f t="shared" si="13"/>
        <v>0</v>
      </c>
      <c r="L1904" s="66">
        <f t="shared" si="13"/>
        <v>6213.71</v>
      </c>
      <c r="M1904" s="66">
        <f t="shared" si="13"/>
        <v>0</v>
      </c>
      <c r="N1904" s="66">
        <f t="shared" si="13"/>
        <v>0</v>
      </c>
      <c r="O1904" s="66">
        <f t="shared" si="13"/>
        <v>0</v>
      </c>
      <c r="P1904" s="66">
        <f t="shared" si="13"/>
        <v>0</v>
      </c>
      <c r="Q1904" s="66">
        <f t="shared" si="13"/>
        <v>6835.0810000000001</v>
      </c>
      <c r="R1904" s="66">
        <f t="shared" si="13"/>
        <v>0</v>
      </c>
      <c r="S1904" s="66">
        <f t="shared" si="13"/>
        <v>0</v>
      </c>
      <c r="T1904" s="66">
        <f t="shared" si="13"/>
        <v>0</v>
      </c>
      <c r="U1904" s="66">
        <f t="shared" si="13"/>
        <v>0</v>
      </c>
      <c r="V1904" s="66">
        <f t="shared" si="13"/>
        <v>6835.0810000000001</v>
      </c>
      <c r="W1904" s="66">
        <f t="shared" si="13"/>
        <v>0</v>
      </c>
      <c r="X1904" s="66">
        <f t="shared" si="13"/>
        <v>0</v>
      </c>
      <c r="Y1904" s="66">
        <f t="shared" si="13"/>
        <v>0</v>
      </c>
      <c r="Z1904" s="66">
        <f t="shared" si="13"/>
        <v>0</v>
      </c>
      <c r="AA1904" s="66">
        <f t="shared" si="13"/>
        <v>6835.0810000000001</v>
      </c>
      <c r="AB1904" s="66">
        <f t="shared" si="13"/>
        <v>0</v>
      </c>
      <c r="AC1904" s="66">
        <f t="shared" si="13"/>
        <v>0</v>
      </c>
      <c r="AD1904" s="66">
        <f t="shared" si="13"/>
        <v>0</v>
      </c>
      <c r="AE1904" s="66">
        <f t="shared" si="13"/>
        <v>0</v>
      </c>
      <c r="AF1904" s="66">
        <f t="shared" si="13"/>
        <v>6835.0810000000001</v>
      </c>
    </row>
    <row r="1906" spans="1:32">
      <c r="A1906" s="66" t="s">
        <v>7138</v>
      </c>
      <c r="B1906" s="66">
        <v>0.62137100000000001</v>
      </c>
    </row>
    <row r="1908" spans="1:32">
      <c r="A1908" s="66" t="s">
        <v>7140</v>
      </c>
    </row>
    <row r="1909" spans="1:32">
      <c r="B1909" s="66">
        <v>2020</v>
      </c>
      <c r="C1909" s="66">
        <v>2021</v>
      </c>
      <c r="D1909" s="66">
        <v>2022</v>
      </c>
      <c r="E1909" s="66">
        <v>2023</v>
      </c>
      <c r="F1909" s="66">
        <v>2024</v>
      </c>
      <c r="G1909" s="66">
        <v>2025</v>
      </c>
      <c r="H1909" s="66">
        <v>2026</v>
      </c>
      <c r="I1909" s="66">
        <v>2027</v>
      </c>
      <c r="J1909" s="66">
        <v>2028</v>
      </c>
      <c r="K1909" s="66">
        <v>2029</v>
      </c>
      <c r="L1909" s="66">
        <v>2030</v>
      </c>
      <c r="M1909" s="66">
        <v>2031</v>
      </c>
      <c r="N1909" s="66">
        <v>2032</v>
      </c>
      <c r="O1909" s="66">
        <v>2033</v>
      </c>
      <c r="P1909" s="66">
        <v>2034</v>
      </c>
      <c r="Q1909" s="66">
        <v>2035</v>
      </c>
      <c r="R1909" s="66">
        <v>2036</v>
      </c>
      <c r="S1909" s="66">
        <v>2037</v>
      </c>
      <c r="T1909" s="66">
        <v>2038</v>
      </c>
      <c r="U1909" s="66">
        <v>2039</v>
      </c>
      <c r="V1909" s="66">
        <v>2040</v>
      </c>
      <c r="W1909" s="66">
        <v>2041</v>
      </c>
      <c r="X1909" s="66">
        <v>2042</v>
      </c>
      <c r="Y1909" s="66">
        <v>2043</v>
      </c>
      <c r="Z1909" s="66">
        <v>2044</v>
      </c>
      <c r="AA1909" s="66">
        <v>2045</v>
      </c>
      <c r="AB1909" s="66">
        <v>2046</v>
      </c>
      <c r="AC1909" s="66">
        <v>2047</v>
      </c>
      <c r="AD1909" s="66">
        <v>2048</v>
      </c>
      <c r="AE1909" s="66">
        <v>2049</v>
      </c>
      <c r="AF1909" s="66">
        <v>2050</v>
      </c>
    </row>
    <row r="1910" spans="1:32">
      <c r="A1910" s="17" t="s">
        <v>7133</v>
      </c>
      <c r="B1910" s="66">
        <f>SUMIFS($K$170:$K$1882,$N$170:$N$1882,$A1910,$D$170:$D$1882,B$1909)*$B$1919</f>
        <v>503012499107675.88</v>
      </c>
      <c r="C1910" s="66">
        <f t="shared" ref="C1910:G1910" si="14">SUMIFS($K$170:$K$1882,$N$170:$N$1882,$A1910,$D$170:$D$1882,C$1909)*$B$1919</f>
        <v>0</v>
      </c>
      <c r="D1910" s="66">
        <f t="shared" si="14"/>
        <v>0</v>
      </c>
      <c r="E1910" s="66">
        <f t="shared" si="14"/>
        <v>0</v>
      </c>
      <c r="F1910" s="66">
        <f t="shared" si="14"/>
        <v>0</v>
      </c>
      <c r="G1910" s="66">
        <f t="shared" si="14"/>
        <v>462766730809703.13</v>
      </c>
      <c r="H1910" s="66">
        <f t="shared" ref="H1910:AF1917" si="15">SUMIFS($K$170:$K$1882,$N$170:$N$1882,$A1910,$D$170:$D$1882,H$1909)*$B$1919</f>
        <v>0</v>
      </c>
      <c r="I1910" s="66">
        <f t="shared" si="15"/>
        <v>0</v>
      </c>
      <c r="J1910" s="66">
        <f t="shared" si="15"/>
        <v>0</v>
      </c>
      <c r="K1910" s="66">
        <f t="shared" si="15"/>
        <v>0</v>
      </c>
      <c r="L1910" s="66">
        <f t="shared" si="15"/>
        <v>437262123423959.75</v>
      </c>
      <c r="M1910" s="66">
        <f t="shared" si="15"/>
        <v>0</v>
      </c>
      <c r="N1910" s="66">
        <f t="shared" si="15"/>
        <v>0</v>
      </c>
      <c r="O1910" s="66">
        <f t="shared" si="15"/>
        <v>0</v>
      </c>
      <c r="P1910" s="66">
        <f t="shared" si="15"/>
        <v>0</v>
      </c>
      <c r="Q1910" s="66">
        <f t="shared" si="15"/>
        <v>422397705909122</v>
      </c>
      <c r="R1910" s="66">
        <f t="shared" si="15"/>
        <v>0</v>
      </c>
      <c r="S1910" s="66">
        <f t="shared" si="15"/>
        <v>0</v>
      </c>
      <c r="T1910" s="66">
        <f t="shared" si="15"/>
        <v>0</v>
      </c>
      <c r="U1910" s="66">
        <f t="shared" si="15"/>
        <v>0</v>
      </c>
      <c r="V1910" s="66">
        <f t="shared" si="15"/>
        <v>410238361108654.06</v>
      </c>
      <c r="W1910" s="66">
        <f t="shared" si="15"/>
        <v>0</v>
      </c>
      <c r="X1910" s="66">
        <f t="shared" si="15"/>
        <v>0</v>
      </c>
      <c r="Y1910" s="66">
        <f t="shared" si="15"/>
        <v>0</v>
      </c>
      <c r="Z1910" s="66">
        <f t="shared" si="15"/>
        <v>0</v>
      </c>
      <c r="AA1910" s="66">
        <f t="shared" si="15"/>
        <v>397508784980329.81</v>
      </c>
      <c r="AB1910" s="66">
        <f t="shared" si="15"/>
        <v>0</v>
      </c>
      <c r="AC1910" s="66">
        <f t="shared" si="15"/>
        <v>0</v>
      </c>
      <c r="AD1910" s="66">
        <f t="shared" si="15"/>
        <v>0</v>
      </c>
      <c r="AE1910" s="66">
        <f t="shared" si="15"/>
        <v>0</v>
      </c>
      <c r="AF1910" s="66">
        <f t="shared" si="15"/>
        <v>386304746476834.69</v>
      </c>
    </row>
    <row r="1911" spans="1:32">
      <c r="A1911" s="17" t="s">
        <v>7134</v>
      </c>
      <c r="B1911" s="66">
        <f t="shared" ref="B1911:G1917" si="16">SUMIFS($K$170:$K$1882,$N$170:$N$1882,$A1911,$D$170:$D$1882,B$1909)*$B$1919</f>
        <v>175325626960410.78</v>
      </c>
      <c r="C1911" s="66">
        <f t="shared" si="16"/>
        <v>0</v>
      </c>
      <c r="D1911" s="66">
        <f t="shared" si="16"/>
        <v>0</v>
      </c>
      <c r="E1911" s="66">
        <f t="shared" si="16"/>
        <v>0</v>
      </c>
      <c r="F1911" s="66">
        <f t="shared" si="16"/>
        <v>0</v>
      </c>
      <c r="G1911" s="66">
        <f t="shared" si="16"/>
        <v>171467345914392.53</v>
      </c>
      <c r="H1911" s="66">
        <f t="shared" si="15"/>
        <v>0</v>
      </c>
      <c r="I1911" s="66">
        <f t="shared" si="15"/>
        <v>0</v>
      </c>
      <c r="J1911" s="66">
        <f t="shared" si="15"/>
        <v>0</v>
      </c>
      <c r="K1911" s="66">
        <f t="shared" si="15"/>
        <v>0</v>
      </c>
      <c r="L1911" s="66">
        <f t="shared" si="15"/>
        <v>171359079323881.13</v>
      </c>
      <c r="M1911" s="66">
        <f t="shared" si="15"/>
        <v>0</v>
      </c>
      <c r="N1911" s="66">
        <f t="shared" si="15"/>
        <v>0</v>
      </c>
      <c r="O1911" s="66">
        <f t="shared" si="15"/>
        <v>0</v>
      </c>
      <c r="P1911" s="66">
        <f t="shared" si="15"/>
        <v>0</v>
      </c>
      <c r="Q1911" s="66">
        <f t="shared" si="15"/>
        <v>167748245556853.31</v>
      </c>
      <c r="R1911" s="66">
        <f t="shared" si="15"/>
        <v>0</v>
      </c>
      <c r="S1911" s="66">
        <f t="shared" si="15"/>
        <v>0</v>
      </c>
      <c r="T1911" s="66">
        <f t="shared" si="15"/>
        <v>0</v>
      </c>
      <c r="U1911" s="66">
        <f t="shared" si="15"/>
        <v>0</v>
      </c>
      <c r="V1911" s="66">
        <f t="shared" si="15"/>
        <v>164163741201600.97</v>
      </c>
      <c r="W1911" s="66">
        <f t="shared" si="15"/>
        <v>0</v>
      </c>
      <c r="X1911" s="66">
        <f t="shared" si="15"/>
        <v>0</v>
      </c>
      <c r="Y1911" s="66">
        <f t="shared" si="15"/>
        <v>0</v>
      </c>
      <c r="Z1911" s="66">
        <f t="shared" si="15"/>
        <v>0</v>
      </c>
      <c r="AA1911" s="66">
        <f t="shared" si="15"/>
        <v>157020521173208.69</v>
      </c>
      <c r="AB1911" s="66">
        <f t="shared" si="15"/>
        <v>0</v>
      </c>
      <c r="AC1911" s="66">
        <f t="shared" si="15"/>
        <v>0</v>
      </c>
      <c r="AD1911" s="66">
        <f t="shared" si="15"/>
        <v>0</v>
      </c>
      <c r="AE1911" s="66">
        <f t="shared" si="15"/>
        <v>0</v>
      </c>
      <c r="AF1911" s="66">
        <f t="shared" si="15"/>
        <v>153449742442017.16</v>
      </c>
    </row>
    <row r="1912" spans="1:32">
      <c r="A1912" s="17" t="s">
        <v>7137</v>
      </c>
      <c r="B1912" s="66">
        <f t="shared" si="16"/>
        <v>287269978596073.75</v>
      </c>
      <c r="C1912" s="66">
        <f t="shared" si="16"/>
        <v>0</v>
      </c>
      <c r="D1912" s="66">
        <f t="shared" si="16"/>
        <v>0</v>
      </c>
      <c r="E1912" s="66">
        <f t="shared" si="16"/>
        <v>0</v>
      </c>
      <c r="F1912" s="66">
        <f t="shared" si="16"/>
        <v>0</v>
      </c>
      <c r="G1912" s="66">
        <f t="shared" si="16"/>
        <v>270366856974769.47</v>
      </c>
      <c r="H1912" s="66">
        <f t="shared" si="15"/>
        <v>0</v>
      </c>
      <c r="I1912" s="66">
        <f t="shared" si="15"/>
        <v>0</v>
      </c>
      <c r="J1912" s="66">
        <f t="shared" si="15"/>
        <v>0</v>
      </c>
      <c r="K1912" s="66">
        <f t="shared" si="15"/>
        <v>0</v>
      </c>
      <c r="L1912" s="66">
        <f t="shared" si="15"/>
        <v>262130510741962.75</v>
      </c>
      <c r="M1912" s="66">
        <f t="shared" si="15"/>
        <v>0</v>
      </c>
      <c r="N1912" s="66">
        <f t="shared" si="15"/>
        <v>0</v>
      </c>
      <c r="O1912" s="66">
        <f t="shared" si="15"/>
        <v>0</v>
      </c>
      <c r="P1912" s="66">
        <f t="shared" si="15"/>
        <v>0</v>
      </c>
      <c r="Q1912" s="66">
        <f t="shared" si="15"/>
        <v>246526148135306.19</v>
      </c>
      <c r="R1912" s="66">
        <f t="shared" si="15"/>
        <v>0</v>
      </c>
      <c r="S1912" s="66">
        <f t="shared" si="15"/>
        <v>0</v>
      </c>
      <c r="T1912" s="66">
        <f t="shared" si="15"/>
        <v>0</v>
      </c>
      <c r="U1912" s="66">
        <f t="shared" si="15"/>
        <v>0</v>
      </c>
      <c r="V1912" s="66">
        <f t="shared" si="15"/>
        <v>238753330253745.38</v>
      </c>
      <c r="W1912" s="66">
        <f t="shared" si="15"/>
        <v>0</v>
      </c>
      <c r="X1912" s="66">
        <f t="shared" si="15"/>
        <v>0</v>
      </c>
      <c r="Y1912" s="66">
        <f t="shared" si="15"/>
        <v>0</v>
      </c>
      <c r="Z1912" s="66">
        <f t="shared" si="15"/>
        <v>0</v>
      </c>
      <c r="AA1912" s="66">
        <f t="shared" si="15"/>
        <v>223325106758091.38</v>
      </c>
      <c r="AB1912" s="66">
        <f t="shared" si="15"/>
        <v>0</v>
      </c>
      <c r="AC1912" s="66">
        <f t="shared" si="15"/>
        <v>0</v>
      </c>
      <c r="AD1912" s="66">
        <f t="shared" si="15"/>
        <v>0</v>
      </c>
      <c r="AE1912" s="66">
        <f t="shared" si="15"/>
        <v>0</v>
      </c>
      <c r="AF1912" s="66">
        <f t="shared" si="15"/>
        <v>215615035886383.88</v>
      </c>
    </row>
    <row r="1913" spans="1:32">
      <c r="A1913" s="17" t="s">
        <v>7132</v>
      </c>
      <c r="B1913" s="66">
        <f t="shared" si="16"/>
        <v>141559282723984.22</v>
      </c>
      <c r="C1913" s="66">
        <f t="shared" si="16"/>
        <v>0</v>
      </c>
      <c r="D1913" s="66">
        <f t="shared" si="16"/>
        <v>0</v>
      </c>
      <c r="E1913" s="66">
        <f t="shared" si="16"/>
        <v>0</v>
      </c>
      <c r="F1913" s="66">
        <f t="shared" si="16"/>
        <v>0</v>
      </c>
      <c r="G1913" s="66">
        <f t="shared" si="16"/>
        <v>146733446370997.91</v>
      </c>
      <c r="H1913" s="66">
        <f t="shared" si="15"/>
        <v>0</v>
      </c>
      <c r="I1913" s="66">
        <f t="shared" si="15"/>
        <v>0</v>
      </c>
      <c r="J1913" s="66">
        <f t="shared" si="15"/>
        <v>0</v>
      </c>
      <c r="K1913" s="66">
        <f t="shared" si="15"/>
        <v>0</v>
      </c>
      <c r="L1913" s="66">
        <f t="shared" si="15"/>
        <v>167494374854893.47</v>
      </c>
      <c r="M1913" s="66">
        <f t="shared" si="15"/>
        <v>0</v>
      </c>
      <c r="N1913" s="66">
        <f t="shared" si="15"/>
        <v>0</v>
      </c>
      <c r="O1913" s="66">
        <f t="shared" si="15"/>
        <v>0</v>
      </c>
      <c r="P1913" s="66">
        <f t="shared" si="15"/>
        <v>0</v>
      </c>
      <c r="Q1913" s="66">
        <f t="shared" si="15"/>
        <v>193606332380629.84</v>
      </c>
      <c r="R1913" s="66">
        <f t="shared" si="15"/>
        <v>0</v>
      </c>
      <c r="S1913" s="66">
        <f t="shared" si="15"/>
        <v>0</v>
      </c>
      <c r="T1913" s="66">
        <f t="shared" si="15"/>
        <v>0</v>
      </c>
      <c r="U1913" s="66">
        <f t="shared" si="15"/>
        <v>0</v>
      </c>
      <c r="V1913" s="66">
        <f t="shared" si="15"/>
        <v>193594733013670.69</v>
      </c>
      <c r="W1913" s="66">
        <f t="shared" si="15"/>
        <v>0</v>
      </c>
      <c r="X1913" s="66">
        <f t="shared" si="15"/>
        <v>0</v>
      </c>
      <c r="Y1913" s="66">
        <f t="shared" si="15"/>
        <v>0</v>
      </c>
      <c r="Z1913" s="66">
        <f t="shared" si="15"/>
        <v>0</v>
      </c>
      <c r="AA1913" s="66">
        <f t="shared" si="15"/>
        <v>214406994125927.72</v>
      </c>
      <c r="AB1913" s="66">
        <f t="shared" si="15"/>
        <v>0</v>
      </c>
      <c r="AC1913" s="66">
        <f t="shared" si="15"/>
        <v>0</v>
      </c>
      <c r="AD1913" s="66">
        <f t="shared" si="15"/>
        <v>0</v>
      </c>
      <c r="AE1913" s="66">
        <f t="shared" si="15"/>
        <v>0</v>
      </c>
      <c r="AF1913" s="66">
        <f t="shared" si="15"/>
        <v>229902481927827</v>
      </c>
    </row>
    <row r="1914" spans="1:32">
      <c r="A1914" s="17" t="s">
        <v>6988</v>
      </c>
      <c r="B1914" s="66">
        <f t="shared" si="16"/>
        <v>191169476509193.72</v>
      </c>
      <c r="C1914" s="66">
        <f t="shared" si="16"/>
        <v>0</v>
      </c>
      <c r="D1914" s="66">
        <f t="shared" si="16"/>
        <v>0</v>
      </c>
      <c r="E1914" s="66">
        <f t="shared" si="16"/>
        <v>0</v>
      </c>
      <c r="F1914" s="66">
        <f t="shared" si="16"/>
        <v>0</v>
      </c>
      <c r="G1914" s="66">
        <f t="shared" si="16"/>
        <v>221819823605989.84</v>
      </c>
      <c r="H1914" s="66">
        <f t="shared" si="15"/>
        <v>0</v>
      </c>
      <c r="I1914" s="66">
        <f t="shared" si="15"/>
        <v>0</v>
      </c>
      <c r="J1914" s="66">
        <f t="shared" si="15"/>
        <v>0</v>
      </c>
      <c r="K1914" s="66">
        <f t="shared" si="15"/>
        <v>0</v>
      </c>
      <c r="L1914" s="66">
        <f t="shared" si="15"/>
        <v>205458021952148.81</v>
      </c>
      <c r="M1914" s="66">
        <f t="shared" si="15"/>
        <v>0</v>
      </c>
      <c r="N1914" s="66">
        <f t="shared" si="15"/>
        <v>0</v>
      </c>
      <c r="O1914" s="66">
        <f t="shared" si="15"/>
        <v>0</v>
      </c>
      <c r="P1914" s="66">
        <f t="shared" si="15"/>
        <v>0</v>
      </c>
      <c r="Q1914" s="66">
        <f t="shared" si="15"/>
        <v>173042237040132</v>
      </c>
      <c r="R1914" s="66">
        <f t="shared" si="15"/>
        <v>0</v>
      </c>
      <c r="S1914" s="66">
        <f t="shared" si="15"/>
        <v>0</v>
      </c>
      <c r="T1914" s="66">
        <f t="shared" si="15"/>
        <v>0</v>
      </c>
      <c r="U1914" s="66">
        <f t="shared" si="15"/>
        <v>0</v>
      </c>
      <c r="V1914" s="66">
        <f t="shared" si="15"/>
        <v>184120573857193.38</v>
      </c>
      <c r="W1914" s="66">
        <f t="shared" si="15"/>
        <v>0</v>
      </c>
      <c r="X1914" s="66">
        <f t="shared" si="15"/>
        <v>0</v>
      </c>
      <c r="Y1914" s="66">
        <f t="shared" si="15"/>
        <v>0</v>
      </c>
      <c r="Z1914" s="66">
        <f t="shared" si="15"/>
        <v>0</v>
      </c>
      <c r="AA1914" s="66">
        <f t="shared" si="15"/>
        <v>202896247812519.44</v>
      </c>
      <c r="AB1914" s="66">
        <f t="shared" si="15"/>
        <v>0</v>
      </c>
      <c r="AC1914" s="66">
        <f t="shared" si="15"/>
        <v>0</v>
      </c>
      <c r="AD1914" s="66">
        <f t="shared" si="15"/>
        <v>0</v>
      </c>
      <c r="AE1914" s="66">
        <f t="shared" si="15"/>
        <v>0</v>
      </c>
      <c r="AF1914" s="66">
        <f t="shared" si="15"/>
        <v>223582067846206.41</v>
      </c>
    </row>
    <row r="1915" spans="1:32">
      <c r="A1915" s="17" t="s">
        <v>7135</v>
      </c>
      <c r="B1915" s="66">
        <f t="shared" si="16"/>
        <v>20054948608134.379</v>
      </c>
      <c r="C1915" s="66">
        <f t="shared" si="16"/>
        <v>0</v>
      </c>
      <c r="D1915" s="66">
        <f t="shared" si="16"/>
        <v>0</v>
      </c>
      <c r="E1915" s="66">
        <f t="shared" si="16"/>
        <v>0</v>
      </c>
      <c r="F1915" s="66">
        <f t="shared" si="16"/>
        <v>0</v>
      </c>
      <c r="G1915" s="66">
        <f t="shared" si="16"/>
        <v>20259590940000</v>
      </c>
      <c r="H1915" s="66">
        <f t="shared" si="15"/>
        <v>0</v>
      </c>
      <c r="I1915" s="66">
        <f t="shared" si="15"/>
        <v>0</v>
      </c>
      <c r="J1915" s="66">
        <f t="shared" si="15"/>
        <v>0</v>
      </c>
      <c r="K1915" s="66">
        <f t="shared" si="15"/>
        <v>0</v>
      </c>
      <c r="L1915" s="66">
        <f t="shared" si="15"/>
        <v>20668875603731.242</v>
      </c>
      <c r="M1915" s="66">
        <f t="shared" si="15"/>
        <v>0</v>
      </c>
      <c r="N1915" s="66">
        <f t="shared" si="15"/>
        <v>0</v>
      </c>
      <c r="O1915" s="66">
        <f t="shared" si="15"/>
        <v>0</v>
      </c>
      <c r="P1915" s="66">
        <f t="shared" si="15"/>
        <v>0</v>
      </c>
      <c r="Q1915" s="66">
        <f t="shared" si="15"/>
        <v>20873517935596.863</v>
      </c>
      <c r="R1915" s="66">
        <f t="shared" si="15"/>
        <v>0</v>
      </c>
      <c r="S1915" s="66">
        <f t="shared" si="15"/>
        <v>0</v>
      </c>
      <c r="T1915" s="66">
        <f t="shared" si="15"/>
        <v>0</v>
      </c>
      <c r="U1915" s="66">
        <f t="shared" si="15"/>
        <v>0</v>
      </c>
      <c r="V1915" s="66">
        <f t="shared" si="15"/>
        <v>21282802599328.105</v>
      </c>
      <c r="W1915" s="66">
        <f t="shared" si="15"/>
        <v>0</v>
      </c>
      <c r="X1915" s="66">
        <f t="shared" si="15"/>
        <v>0</v>
      </c>
      <c r="Y1915" s="66">
        <f t="shared" si="15"/>
        <v>0</v>
      </c>
      <c r="Z1915" s="66">
        <f t="shared" si="15"/>
        <v>0</v>
      </c>
      <c r="AA1915" s="66">
        <f t="shared" si="15"/>
        <v>20054948608134.379</v>
      </c>
      <c r="AB1915" s="66">
        <f t="shared" si="15"/>
        <v>0</v>
      </c>
      <c r="AC1915" s="66">
        <f t="shared" si="15"/>
        <v>0</v>
      </c>
      <c r="AD1915" s="66">
        <f t="shared" si="15"/>
        <v>0</v>
      </c>
      <c r="AE1915" s="66">
        <f t="shared" si="15"/>
        <v>0</v>
      </c>
      <c r="AF1915" s="66">
        <f t="shared" si="15"/>
        <v>21487444940671.895</v>
      </c>
    </row>
    <row r="1916" spans="1:32">
      <c r="A1916" s="17" t="s">
        <v>7131</v>
      </c>
      <c r="B1916" s="66">
        <f t="shared" si="16"/>
        <v>5055024639684.0605</v>
      </c>
      <c r="C1916" s="66">
        <f t="shared" si="16"/>
        <v>0</v>
      </c>
      <c r="D1916" s="66">
        <f t="shared" si="16"/>
        <v>0</v>
      </c>
      <c r="E1916" s="66">
        <f t="shared" si="16"/>
        <v>0</v>
      </c>
      <c r="F1916" s="66">
        <f t="shared" si="16"/>
        <v>0</v>
      </c>
      <c r="G1916" s="66">
        <f t="shared" si="16"/>
        <v>5476276693543.959</v>
      </c>
      <c r="H1916" s="66">
        <f t="shared" si="15"/>
        <v>0</v>
      </c>
      <c r="I1916" s="66">
        <f t="shared" si="15"/>
        <v>0</v>
      </c>
      <c r="J1916" s="66">
        <f t="shared" si="15"/>
        <v>0</v>
      </c>
      <c r="K1916" s="66">
        <f t="shared" si="15"/>
        <v>0</v>
      </c>
      <c r="L1916" s="66">
        <f t="shared" si="15"/>
        <v>5897528746456.041</v>
      </c>
      <c r="M1916" s="66">
        <f t="shared" si="15"/>
        <v>0</v>
      </c>
      <c r="N1916" s="66">
        <f t="shared" si="15"/>
        <v>0</v>
      </c>
      <c r="O1916" s="66">
        <f t="shared" si="15"/>
        <v>0</v>
      </c>
      <c r="P1916" s="66">
        <f t="shared" si="15"/>
        <v>0</v>
      </c>
      <c r="Q1916" s="66">
        <f t="shared" si="15"/>
        <v>6318780800315.9395</v>
      </c>
      <c r="R1916" s="66">
        <f t="shared" si="15"/>
        <v>0</v>
      </c>
      <c r="S1916" s="66">
        <f t="shared" si="15"/>
        <v>0</v>
      </c>
      <c r="T1916" s="66">
        <f t="shared" si="15"/>
        <v>0</v>
      </c>
      <c r="U1916" s="66">
        <f t="shared" si="15"/>
        <v>0</v>
      </c>
      <c r="V1916" s="66">
        <f t="shared" si="15"/>
        <v>6318780800315.9395</v>
      </c>
      <c r="W1916" s="66">
        <f t="shared" si="15"/>
        <v>0</v>
      </c>
      <c r="X1916" s="66">
        <f t="shared" si="15"/>
        <v>0</v>
      </c>
      <c r="Y1916" s="66">
        <f t="shared" si="15"/>
        <v>0</v>
      </c>
      <c r="Z1916" s="66">
        <f t="shared" si="15"/>
        <v>0</v>
      </c>
      <c r="AA1916" s="66">
        <f t="shared" si="15"/>
        <v>6740032853228.0195</v>
      </c>
      <c r="AB1916" s="66">
        <f t="shared" si="15"/>
        <v>0</v>
      </c>
      <c r="AC1916" s="66">
        <f t="shared" si="15"/>
        <v>0</v>
      </c>
      <c r="AD1916" s="66">
        <f t="shared" si="15"/>
        <v>0</v>
      </c>
      <c r="AE1916" s="66">
        <f t="shared" si="15"/>
        <v>0</v>
      </c>
      <c r="AF1916" s="66">
        <f t="shared" si="15"/>
        <v>7161284907087.9189</v>
      </c>
    </row>
    <row r="1917" spans="1:32">
      <c r="A1917" s="17" t="s">
        <v>6991</v>
      </c>
      <c r="B1917" s="66">
        <f t="shared" si="16"/>
        <v>10563766153837.867</v>
      </c>
      <c r="C1917" s="66">
        <f t="shared" si="16"/>
        <v>0</v>
      </c>
      <c r="D1917" s="66">
        <f t="shared" si="16"/>
        <v>0</v>
      </c>
      <c r="E1917" s="66">
        <f t="shared" si="16"/>
        <v>0</v>
      </c>
      <c r="F1917" s="66">
        <f t="shared" si="16"/>
        <v>0</v>
      </c>
      <c r="G1917" s="66">
        <f t="shared" si="16"/>
        <v>11868251348747.016</v>
      </c>
      <c r="H1917" s="66">
        <f t="shared" si="15"/>
        <v>0</v>
      </c>
      <c r="I1917" s="66">
        <f t="shared" si="15"/>
        <v>0</v>
      </c>
      <c r="J1917" s="66">
        <f t="shared" si="15"/>
        <v>0</v>
      </c>
      <c r="K1917" s="66">
        <f t="shared" si="15"/>
        <v>0</v>
      </c>
      <c r="L1917" s="66">
        <f t="shared" si="15"/>
        <v>11862101143540.59</v>
      </c>
      <c r="M1917" s="66">
        <f t="shared" si="15"/>
        <v>0</v>
      </c>
      <c r="N1917" s="66">
        <f t="shared" si="15"/>
        <v>0</v>
      </c>
      <c r="O1917" s="66">
        <f t="shared" si="15"/>
        <v>0</v>
      </c>
      <c r="P1917" s="66">
        <f t="shared" si="15"/>
        <v>0</v>
      </c>
      <c r="Q1917" s="66">
        <f t="shared" si="15"/>
        <v>13177483278140.322</v>
      </c>
      <c r="R1917" s="66">
        <f t="shared" si="15"/>
        <v>0</v>
      </c>
      <c r="S1917" s="66">
        <f t="shared" si="15"/>
        <v>0</v>
      </c>
      <c r="T1917" s="66">
        <f t="shared" si="15"/>
        <v>0</v>
      </c>
      <c r="U1917" s="66">
        <f t="shared" si="15"/>
        <v>0</v>
      </c>
      <c r="V1917" s="66">
        <f t="shared" si="15"/>
        <v>13176471767709.859</v>
      </c>
      <c r="W1917" s="66">
        <f t="shared" si="15"/>
        <v>0</v>
      </c>
      <c r="X1917" s="66">
        <f t="shared" si="15"/>
        <v>0</v>
      </c>
      <c r="Y1917" s="66">
        <f t="shared" si="15"/>
        <v>0</v>
      </c>
      <c r="Z1917" s="66">
        <f t="shared" si="15"/>
        <v>0</v>
      </c>
      <c r="AA1917" s="66">
        <f t="shared" si="15"/>
        <v>13176082612956.729</v>
      </c>
      <c r="AB1917" s="66">
        <f t="shared" si="15"/>
        <v>0</v>
      </c>
      <c r="AC1917" s="66">
        <f t="shared" si="15"/>
        <v>0</v>
      </c>
      <c r="AD1917" s="66">
        <f t="shared" si="15"/>
        <v>0</v>
      </c>
      <c r="AE1917" s="66">
        <f t="shared" si="15"/>
        <v>0</v>
      </c>
      <c r="AF1917" s="66">
        <f t="shared" si="15"/>
        <v>13175932886286.283</v>
      </c>
    </row>
    <row r="1919" spans="1:32">
      <c r="A1919" s="66" t="s">
        <v>7141</v>
      </c>
      <c r="B1919" s="66">
        <v>947817120000</v>
      </c>
    </row>
  </sheetData>
  <autoFilter ref="A1:M1893" xr:uid="{00000000-0009-0000-0000-000001000000}">
    <filterColumn colId="2">
      <filters>
        <filter val="South Korea"/>
      </filters>
    </filterColumn>
    <filterColumn colId="3">
      <filters>
        <filter val="2015"/>
        <filter val="2020"/>
        <filter val="2025"/>
        <filter val="2030"/>
        <filter val="2035"/>
        <filter val="2040"/>
        <filter val="2045"/>
        <filter val="2050"/>
      </filters>
    </filterColumn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conv</vt:lpstr>
      <vt:lpstr>NoSettings</vt:lpstr>
      <vt:lpstr>Transportation_cargo</vt:lpstr>
      <vt:lpstr>Transportation_fuel</vt:lpstr>
      <vt:lpstr>transp co2</vt:lpstr>
      <vt:lpstr>GCAM Data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  <vt:lpstr>ROK</vt:lpstr>
      <vt:lpstr>ICCTRoadmap2017Results-Ref.Only</vt:lpstr>
      <vt:lpstr>mtoe_to_btu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2022-03-30T18:44:04Z</dcterms:modified>
</cp:coreProperties>
</file>