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fuels\BFPaT\"/>
    </mc:Choice>
  </mc:AlternateContent>
  <xr:revisionPtr revIDLastSave="0" documentId="13_ncr:1_{0D572016-DBA4-4E75-BAC6-8EFE6F9F0F74}" xr6:coauthVersionLast="47" xr6:coauthVersionMax="47" xr10:uidLastSave="{00000000-0000-0000-0000-000000000000}"/>
  <bookViews>
    <workbookView xWindow="-120" yWindow="-120" windowWidth="29040" windowHeight="17640" tabRatio="913" xr2:uid="{00000000-000D-0000-FFFF-FFFF00000000}"/>
  </bookViews>
  <sheets>
    <sheet name="About" sheetId="4" r:id="rId1"/>
    <sheet name="elec-fee per fuels" sheetId="73" r:id="rId2"/>
    <sheet name="elec-fee" sheetId="69" r:id="rId3"/>
    <sheet name="energy convesion standard" sheetId="75" r:id="rId4"/>
    <sheet name="coal-fee" sheetId="70" r:id="rId5"/>
    <sheet name="natgas-fee" sheetId="71" r:id="rId6"/>
    <sheet name="petcategory" sheetId="80" r:id="rId7"/>
    <sheet name="petgas-fee" sheetId="83" r:id="rId8"/>
    <sheet name="petdies-fee" sheetId="79" r:id="rId9"/>
    <sheet name="lpgpropbut-fee" sheetId="74" r:id="rId10"/>
    <sheet name="jetkerosene-fee" sheetId="81" r:id="rId11"/>
    <sheet name="heat-fee" sheetId="84" r:id="rId12"/>
    <sheet name="heavyfueloil-fee" sheetId="76" r:id="rId13"/>
    <sheet name="crude-fee" sheetId="78" r:id="rId14"/>
    <sheet name="biomass-fee" sheetId="87" r:id="rId15"/>
    <sheet name="biodiesel-fee" sheetId="86" r:id="rId16"/>
    <sheet name="hydrogen-fee" sheetId="77" r:id="rId17"/>
    <sheet name="CAGR" sheetId="85" r:id="rId18"/>
    <sheet name="Tax" sheetId="82" r:id="rId19"/>
    <sheet name="Pretax &gt;" sheetId="60" r:id="rId20"/>
    <sheet name="BFPaT-pretax-electricity" sheetId="5" r:id="rId21"/>
    <sheet name="BFPaT-pretax-coal" sheetId="6" r:id="rId22"/>
    <sheet name="BFPaT-pretax-natgas" sheetId="7" r:id="rId23"/>
    <sheet name="BFPaT-pretax-nuclear" sheetId="15" r:id="rId24"/>
    <sheet name="BFPaT-pretax-hydro" sheetId="25" r:id="rId25"/>
    <sheet name="BFPaT-pretax-wind" sheetId="26" r:id="rId26"/>
    <sheet name="BFPaT-pretax-solar" sheetId="27" r:id="rId27"/>
    <sheet name="BFPaT-pretax-biomass" sheetId="16" r:id="rId28"/>
    <sheet name="BFPaT-pretax-petgas" sheetId="9" r:id="rId29"/>
    <sheet name="BFPaT-pretax-petdies" sheetId="10" r:id="rId30"/>
    <sheet name="BFPaT-pretax-biogas" sheetId="11" r:id="rId31"/>
    <sheet name="BFPaT-pretax-biodies" sheetId="17" r:id="rId32"/>
    <sheet name="BFPaT-pretax-jetkerosene" sheetId="12" r:id="rId33"/>
    <sheet name="BFPaT-pretax-heat" sheetId="18" r:id="rId34"/>
    <sheet name="BFPaT-pretax-geothermal" sheetId="28" r:id="rId35"/>
    <sheet name="BFPaT-pretax-lignite" sheetId="23" r:id="rId36"/>
    <sheet name="BFPaT-pretax-crude" sheetId="30" r:id="rId37"/>
    <sheet name="BFPaT-pretax-heavyfueloil" sheetId="31" r:id="rId38"/>
    <sheet name="BFPaT-pretax-lpgpropbut" sheetId="32" r:id="rId39"/>
    <sheet name="BFPaT-pretax-msw" sheetId="33" r:id="rId40"/>
    <sheet name="BFPaT-pretax-hydrogen" sheetId="34" r:id="rId41"/>
    <sheet name="Summary_pretax" sheetId="67" r:id="rId42"/>
    <sheet name="Fuel Tax &gt;" sheetId="61" r:id="rId43"/>
    <sheet name="BFPaT-fueltax-electricity" sheetId="39" r:id="rId44"/>
    <sheet name="BFPaT-fueltax-coal" sheetId="40" r:id="rId45"/>
    <sheet name="BFPaT-fueltax-natgas" sheetId="41" r:id="rId46"/>
    <sheet name="BFPaT-fueltax-nuclear" sheetId="42" r:id="rId47"/>
    <sheet name="BFPaT-fueltax-hydro" sheetId="43" r:id="rId48"/>
    <sheet name="BFPaT-fueltax-wind" sheetId="44" r:id="rId49"/>
    <sheet name="BFPaT-fueltax-solar" sheetId="45" r:id="rId50"/>
    <sheet name="BFPaT-fueltax-biomass" sheetId="46" r:id="rId51"/>
    <sheet name="BFPaT-fueltax-petgas" sheetId="47" r:id="rId52"/>
    <sheet name="BFPaT-fueltax-petdies" sheetId="48" r:id="rId53"/>
    <sheet name="BFPaT-fueltax-biogas" sheetId="49" r:id="rId54"/>
    <sheet name="BFPaT-fueltax-biodies" sheetId="50" r:id="rId55"/>
    <sheet name="BFPaT-fueltax-jetkerosene" sheetId="51" r:id="rId56"/>
    <sheet name="BFPaT-fueltax-heat" sheetId="52" r:id="rId57"/>
    <sheet name="BFPaT-fueltax-geothermal" sheetId="53" r:id="rId58"/>
    <sheet name="BFPaT-fueltax-lignite" sheetId="54" r:id="rId59"/>
    <sheet name="BFPaT-fueltax-crude" sheetId="55" r:id="rId60"/>
    <sheet name="BFPaT-fueltax-heavyfueloil" sheetId="56" r:id="rId61"/>
    <sheet name="BFPaT-fueltax-lpgpropbut" sheetId="57" r:id="rId62"/>
    <sheet name="BFPaT-fueltax-msw" sheetId="58" r:id="rId63"/>
    <sheet name="BFPaT-fueltax-hydrogen" sheetId="59" r:id="rId64"/>
    <sheet name="Summary_tax" sheetId="68" r:id="rId65"/>
  </sheets>
  <definedNames>
    <definedName name="dollars_2019_2012">About!#REF!</definedName>
    <definedName name="dollars_2020_2012">About!#REF!</definedName>
    <definedName name="lignite_multiplier">#REF!</definedName>
    <definedName name="nonlignite_multiplier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B3" i="6"/>
  <c r="C16" i="70"/>
  <c r="C19" i="70" s="1"/>
  <c r="B16" i="70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B6" i="34"/>
  <c r="D2" i="5"/>
  <c r="C2" i="5"/>
  <c r="B2" i="5"/>
  <c r="D32" i="69"/>
  <c r="M42" i="69"/>
  <c r="M80" i="69"/>
  <c r="F32" i="69" s="1"/>
  <c r="M67" i="69"/>
  <c r="E32" i="69" s="1"/>
  <c r="A12" i="83"/>
  <c r="C13" i="83"/>
  <c r="C11" i="83"/>
  <c r="D105" i="87" l="1"/>
  <c r="D106" i="87" s="1"/>
  <c r="E103" i="87"/>
  <c r="D103" i="87"/>
  <c r="C103" i="87"/>
  <c r="B103" i="87"/>
  <c r="E102" i="87"/>
  <c r="D102" i="87"/>
  <c r="C102" i="87"/>
  <c r="C104" i="87" s="1"/>
  <c r="B102" i="87"/>
  <c r="K11" i="86"/>
  <c r="K7" i="86"/>
  <c r="B2" i="17" s="1"/>
  <c r="C2" i="17" s="1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B104" i="87" l="1"/>
  <c r="D104" i="87"/>
  <c r="E104" i="87"/>
  <c r="E107" i="87"/>
  <c r="C3" i="16" s="1"/>
  <c r="D107" i="87"/>
  <c r="B3" i="16" s="1"/>
  <c r="H16" i="77"/>
  <c r="Q6" i="77" s="1"/>
  <c r="B5" i="16" l="1"/>
  <c r="B4" i="16"/>
  <c r="D3" i="16"/>
  <c r="C5" i="16"/>
  <c r="C4" i="16"/>
  <c r="N6" i="77"/>
  <c r="P6" i="77"/>
  <c r="O6" i="77"/>
  <c r="D2" i="34" s="1"/>
  <c r="E3" i="16" l="1"/>
  <c r="D5" i="16"/>
  <c r="D4" i="16"/>
  <c r="C2" i="34"/>
  <c r="B2" i="34"/>
  <c r="N9" i="77"/>
  <c r="E2" i="34" s="1"/>
  <c r="O9" i="77"/>
  <c r="F3" i="16" l="1"/>
  <c r="E4" i="16"/>
  <c r="E5" i="16"/>
  <c r="F2" i="34"/>
  <c r="G3" i="16" l="1"/>
  <c r="F4" i="16"/>
  <c r="F5" i="16"/>
  <c r="G2" i="34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H3" i="16" l="1"/>
  <c r="G4" i="16"/>
  <c r="G5" i="16"/>
  <c r="H2" i="34"/>
  <c r="B2" i="12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3" i="18"/>
  <c r="B3" i="18"/>
  <c r="B47" i="4"/>
  <c r="B4" i="18" s="1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I3" i="16" l="1"/>
  <c r="H5" i="16"/>
  <c r="H4" i="16"/>
  <c r="I2" i="34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B84" i="67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D13" i="78"/>
  <c r="C13" i="78"/>
  <c r="A13" i="78"/>
  <c r="B6" i="57"/>
  <c r="B7" i="57" s="1"/>
  <c r="B2" i="57"/>
  <c r="C2" i="57" s="1"/>
  <c r="D2" i="57" s="1"/>
  <c r="E2" i="57" s="1"/>
  <c r="F2" i="57" s="1"/>
  <c r="G2" i="57" s="1"/>
  <c r="H2" i="57" s="1"/>
  <c r="I2" i="57" s="1"/>
  <c r="J2" i="57" s="1"/>
  <c r="K2" i="57" s="1"/>
  <c r="L2" i="57" s="1"/>
  <c r="M2" i="57" s="1"/>
  <c r="N2" i="57" s="1"/>
  <c r="O2" i="57" s="1"/>
  <c r="P2" i="57" s="1"/>
  <c r="Q2" i="57" s="1"/>
  <c r="R2" i="57" s="1"/>
  <c r="S2" i="57" s="1"/>
  <c r="T2" i="57" s="1"/>
  <c r="U2" i="57" s="1"/>
  <c r="V2" i="57" s="1"/>
  <c r="W2" i="57" s="1"/>
  <c r="X2" i="57" s="1"/>
  <c r="Y2" i="57" s="1"/>
  <c r="Z2" i="57" s="1"/>
  <c r="AA2" i="57" s="1"/>
  <c r="AB2" i="57" s="1"/>
  <c r="AC2" i="57" s="1"/>
  <c r="AD2" i="57" s="1"/>
  <c r="AE2" i="57" s="1"/>
  <c r="AF2" i="57" s="1"/>
  <c r="B6" i="56"/>
  <c r="C6" i="56" s="1"/>
  <c r="D6" i="56" s="1"/>
  <c r="E6" i="56" s="1"/>
  <c r="F6" i="56" s="1"/>
  <c r="G6" i="56" s="1"/>
  <c r="H6" i="56" s="1"/>
  <c r="I6" i="56" s="1"/>
  <c r="J6" i="56" s="1"/>
  <c r="K6" i="56" s="1"/>
  <c r="L6" i="56" s="1"/>
  <c r="M6" i="56" s="1"/>
  <c r="N6" i="56" s="1"/>
  <c r="O6" i="56" s="1"/>
  <c r="P6" i="56" s="1"/>
  <c r="Q6" i="56" s="1"/>
  <c r="R6" i="56" s="1"/>
  <c r="S6" i="56" s="1"/>
  <c r="T6" i="56" s="1"/>
  <c r="U6" i="56" s="1"/>
  <c r="V6" i="56" s="1"/>
  <c r="W6" i="56" s="1"/>
  <c r="X6" i="56" s="1"/>
  <c r="Y6" i="56" s="1"/>
  <c r="Z6" i="56" s="1"/>
  <c r="AA6" i="56" s="1"/>
  <c r="AB6" i="56" s="1"/>
  <c r="AC6" i="56" s="1"/>
  <c r="AD6" i="56" s="1"/>
  <c r="AE6" i="56" s="1"/>
  <c r="AF6" i="56" s="1"/>
  <c r="B3" i="54"/>
  <c r="C3" i="54" s="1"/>
  <c r="D3" i="54" s="1"/>
  <c r="E3" i="54" s="1"/>
  <c r="F3" i="54" s="1"/>
  <c r="G3" i="54" s="1"/>
  <c r="H3" i="54" s="1"/>
  <c r="I3" i="54" s="1"/>
  <c r="J3" i="54" s="1"/>
  <c r="K3" i="54" s="1"/>
  <c r="L3" i="54" s="1"/>
  <c r="M3" i="54" s="1"/>
  <c r="N3" i="54" s="1"/>
  <c r="O3" i="54" s="1"/>
  <c r="P3" i="54" s="1"/>
  <c r="Q3" i="54" s="1"/>
  <c r="R3" i="54" s="1"/>
  <c r="S3" i="54" s="1"/>
  <c r="T3" i="54" s="1"/>
  <c r="U3" i="54" s="1"/>
  <c r="V3" i="54" s="1"/>
  <c r="W3" i="54" s="1"/>
  <c r="X3" i="54" s="1"/>
  <c r="Y3" i="54" s="1"/>
  <c r="Z3" i="54" s="1"/>
  <c r="AA3" i="54" s="1"/>
  <c r="AB3" i="54" s="1"/>
  <c r="AC3" i="54" s="1"/>
  <c r="AD3" i="54" s="1"/>
  <c r="AE3" i="54" s="1"/>
  <c r="AF3" i="54" s="1"/>
  <c r="B4" i="51"/>
  <c r="B5" i="51" s="1"/>
  <c r="C7" i="51"/>
  <c r="D7" i="51"/>
  <c r="E7" i="51"/>
  <c r="F7" i="51"/>
  <c r="G7" i="51"/>
  <c r="H7" i="51"/>
  <c r="I7" i="51"/>
  <c r="J7" i="51"/>
  <c r="K7" i="51"/>
  <c r="L7" i="51"/>
  <c r="M7" i="51"/>
  <c r="N7" i="51"/>
  <c r="O7" i="51"/>
  <c r="P7" i="51"/>
  <c r="Q7" i="51"/>
  <c r="R7" i="51"/>
  <c r="S7" i="51"/>
  <c r="T7" i="51"/>
  <c r="U7" i="51"/>
  <c r="V7" i="51"/>
  <c r="W7" i="51"/>
  <c r="X7" i="51"/>
  <c r="Y7" i="51"/>
  <c r="Z7" i="51"/>
  <c r="AA7" i="51"/>
  <c r="AB7" i="51"/>
  <c r="AC7" i="51"/>
  <c r="AD7" i="51"/>
  <c r="AE7" i="51"/>
  <c r="AF7" i="51"/>
  <c r="C9" i="51"/>
  <c r="D9" i="51"/>
  <c r="E9" i="51"/>
  <c r="F9" i="51"/>
  <c r="G9" i="51"/>
  <c r="H9" i="51"/>
  <c r="I9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W9" i="51"/>
  <c r="X9" i="51"/>
  <c r="Y9" i="51"/>
  <c r="Z9" i="51"/>
  <c r="AA9" i="51"/>
  <c r="AB9" i="51"/>
  <c r="AC9" i="51"/>
  <c r="AD9" i="51"/>
  <c r="AE9" i="51"/>
  <c r="AF9" i="51"/>
  <c r="B2" i="47"/>
  <c r="C2" i="47" s="1"/>
  <c r="D2" i="47" s="1"/>
  <c r="E2" i="47" s="1"/>
  <c r="F2" i="47" s="1"/>
  <c r="G2" i="47" s="1"/>
  <c r="H2" i="47" s="1"/>
  <c r="I2" i="47" s="1"/>
  <c r="J2" i="47" s="1"/>
  <c r="K2" i="47" s="1"/>
  <c r="L2" i="47" s="1"/>
  <c r="M2" i="47" s="1"/>
  <c r="N2" i="47" s="1"/>
  <c r="O2" i="47" s="1"/>
  <c r="P2" i="47" s="1"/>
  <c r="Q2" i="47" s="1"/>
  <c r="R2" i="47" s="1"/>
  <c r="S2" i="47" s="1"/>
  <c r="T2" i="47" s="1"/>
  <c r="U2" i="47" s="1"/>
  <c r="V2" i="47" s="1"/>
  <c r="W2" i="47" s="1"/>
  <c r="X2" i="47" s="1"/>
  <c r="Y2" i="47" s="1"/>
  <c r="Z2" i="47" s="1"/>
  <c r="AA2" i="47" s="1"/>
  <c r="AB2" i="47" s="1"/>
  <c r="AC2" i="47" s="1"/>
  <c r="AD2" i="47" s="1"/>
  <c r="AE2" i="47" s="1"/>
  <c r="AF2" i="47" s="1"/>
  <c r="D12" i="83"/>
  <c r="C12" i="83"/>
  <c r="C14" i="83" s="1"/>
  <c r="A11" i="83"/>
  <c r="B2" i="48"/>
  <c r="C2" i="48" s="1"/>
  <c r="D2" i="48" s="1"/>
  <c r="E2" i="48" s="1"/>
  <c r="F2" i="48" s="1"/>
  <c r="G2" i="48" s="1"/>
  <c r="H2" i="48" s="1"/>
  <c r="I2" i="48" s="1"/>
  <c r="J2" i="48" s="1"/>
  <c r="K2" i="48" s="1"/>
  <c r="L2" i="48" s="1"/>
  <c r="M2" i="48" s="1"/>
  <c r="N2" i="48" s="1"/>
  <c r="O2" i="48" s="1"/>
  <c r="P2" i="48" s="1"/>
  <c r="Q2" i="48" s="1"/>
  <c r="R2" i="48" s="1"/>
  <c r="S2" i="48" s="1"/>
  <c r="T2" i="48" s="1"/>
  <c r="U2" i="48" s="1"/>
  <c r="V2" i="48" s="1"/>
  <c r="W2" i="48" s="1"/>
  <c r="X2" i="48" s="1"/>
  <c r="Y2" i="48" s="1"/>
  <c r="Z2" i="48" s="1"/>
  <c r="AA2" i="48" s="1"/>
  <c r="AB2" i="48" s="1"/>
  <c r="AC2" i="48" s="1"/>
  <c r="AD2" i="48" s="1"/>
  <c r="AE2" i="48" s="1"/>
  <c r="AF2" i="48" s="1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B3" i="41"/>
  <c r="C3" i="41" s="1"/>
  <c r="D3" i="41" s="1"/>
  <c r="E3" i="41" s="1"/>
  <c r="F3" i="41" s="1"/>
  <c r="G3" i="41" s="1"/>
  <c r="H3" i="41" s="1"/>
  <c r="I3" i="41" s="1"/>
  <c r="J3" i="41" s="1"/>
  <c r="K3" i="41" s="1"/>
  <c r="L3" i="41" s="1"/>
  <c r="M3" i="41" s="1"/>
  <c r="N3" i="41" s="1"/>
  <c r="O3" i="41" s="1"/>
  <c r="P3" i="41" s="1"/>
  <c r="Q3" i="41" s="1"/>
  <c r="R3" i="41" s="1"/>
  <c r="S3" i="41" s="1"/>
  <c r="T3" i="41" s="1"/>
  <c r="U3" i="41" s="1"/>
  <c r="V3" i="41" s="1"/>
  <c r="W3" i="41" s="1"/>
  <c r="X3" i="41" s="1"/>
  <c r="Y3" i="41" s="1"/>
  <c r="Z3" i="41" s="1"/>
  <c r="AA3" i="41" s="1"/>
  <c r="AB3" i="41" s="1"/>
  <c r="AC3" i="41" s="1"/>
  <c r="AD3" i="41" s="1"/>
  <c r="AE3" i="41" s="1"/>
  <c r="AF3" i="41" s="1"/>
  <c r="J3" i="16" l="1"/>
  <c r="I5" i="16"/>
  <c r="I4" i="16"/>
  <c r="D14" i="83"/>
  <c r="C2" i="9" s="1"/>
  <c r="J2" i="34"/>
  <c r="B2" i="9"/>
  <c r="C6" i="57"/>
  <c r="C4" i="51"/>
  <c r="K3" i="16" l="1"/>
  <c r="J5" i="16"/>
  <c r="J4" i="16"/>
  <c r="B5" i="9"/>
  <c r="B4" i="9"/>
  <c r="B6" i="9"/>
  <c r="D2" i="9"/>
  <c r="C5" i="9"/>
  <c r="C4" i="9"/>
  <c r="C6" i="9"/>
  <c r="K2" i="34"/>
  <c r="C5" i="51"/>
  <c r="D4" i="51"/>
  <c r="D6" i="57"/>
  <c r="C7" i="57"/>
  <c r="L3" i="16" l="1"/>
  <c r="K5" i="16"/>
  <c r="K4" i="16"/>
  <c r="E2" i="9"/>
  <c r="D5" i="9"/>
  <c r="D4" i="9"/>
  <c r="D6" i="9"/>
  <c r="L2" i="34"/>
  <c r="E4" i="51"/>
  <c r="D5" i="51"/>
  <c r="E6" i="57"/>
  <c r="D7" i="57"/>
  <c r="M3" i="16" l="1"/>
  <c r="L5" i="16"/>
  <c r="L4" i="16"/>
  <c r="F2" i="9"/>
  <c r="E4" i="9"/>
  <c r="E5" i="9"/>
  <c r="E6" i="9"/>
  <c r="M2" i="34"/>
  <c r="F6" i="57"/>
  <c r="E7" i="57"/>
  <c r="F4" i="51"/>
  <c r="E5" i="51"/>
  <c r="N3" i="16" l="1"/>
  <c r="M5" i="16"/>
  <c r="M4" i="16"/>
  <c r="G2" i="9"/>
  <c r="F4" i="9"/>
  <c r="F6" i="9"/>
  <c r="F5" i="9"/>
  <c r="N2" i="34"/>
  <c r="G4" i="51"/>
  <c r="F5" i="51"/>
  <c r="G6" i="57"/>
  <c r="F7" i="57"/>
  <c r="O3" i="16" l="1"/>
  <c r="N4" i="16"/>
  <c r="N5" i="16"/>
  <c r="H2" i="9"/>
  <c r="G4" i="9"/>
  <c r="G6" i="9"/>
  <c r="G5" i="9"/>
  <c r="O2" i="34"/>
  <c r="H6" i="57"/>
  <c r="G7" i="57"/>
  <c r="H4" i="51"/>
  <c r="G5" i="51"/>
  <c r="P3" i="16" l="1"/>
  <c r="O4" i="16"/>
  <c r="O5" i="16"/>
  <c r="I2" i="9"/>
  <c r="H4" i="9"/>
  <c r="H6" i="9"/>
  <c r="H5" i="9"/>
  <c r="P2" i="34"/>
  <c r="I4" i="51"/>
  <c r="H5" i="51"/>
  <c r="I6" i="57"/>
  <c r="H7" i="57"/>
  <c r="Q3" i="16" l="1"/>
  <c r="P5" i="16"/>
  <c r="P4" i="16"/>
  <c r="J2" i="9"/>
  <c r="I4" i="9"/>
  <c r="I6" i="9"/>
  <c r="I5" i="9"/>
  <c r="Q2" i="34"/>
  <c r="I7" i="57"/>
  <c r="J6" i="57"/>
  <c r="J4" i="51"/>
  <c r="I5" i="51"/>
  <c r="R3" i="16" l="1"/>
  <c r="Q5" i="16"/>
  <c r="Q4" i="16"/>
  <c r="K2" i="9"/>
  <c r="J4" i="9"/>
  <c r="J6" i="9"/>
  <c r="J5" i="9"/>
  <c r="R2" i="34"/>
  <c r="K4" i="51"/>
  <c r="J5" i="51"/>
  <c r="J7" i="57"/>
  <c r="K6" i="57"/>
  <c r="S3" i="16" l="1"/>
  <c r="R5" i="16"/>
  <c r="R4" i="16"/>
  <c r="L2" i="9"/>
  <c r="K5" i="9"/>
  <c r="K4" i="9"/>
  <c r="K6" i="9"/>
  <c r="S2" i="34"/>
  <c r="K7" i="57"/>
  <c r="L6" i="57"/>
  <c r="L4" i="51"/>
  <c r="K5" i="51"/>
  <c r="T3" i="16" l="1"/>
  <c r="S5" i="16"/>
  <c r="S4" i="16"/>
  <c r="M2" i="9"/>
  <c r="L5" i="9"/>
  <c r="L4" i="9"/>
  <c r="L6" i="9"/>
  <c r="T2" i="34"/>
  <c r="M4" i="51"/>
  <c r="L5" i="51"/>
  <c r="M6" i="57"/>
  <c r="L7" i="57"/>
  <c r="U3" i="16" l="1"/>
  <c r="T5" i="16"/>
  <c r="T4" i="16"/>
  <c r="N2" i="9"/>
  <c r="M5" i="9"/>
  <c r="M4" i="9"/>
  <c r="M6" i="9"/>
  <c r="U2" i="34"/>
  <c r="N6" i="57"/>
  <c r="M7" i="57"/>
  <c r="N4" i="51"/>
  <c r="M5" i="51"/>
  <c r="V3" i="16" l="1"/>
  <c r="U5" i="16"/>
  <c r="U4" i="16"/>
  <c r="O2" i="9"/>
  <c r="N5" i="9"/>
  <c r="N4" i="9"/>
  <c r="N6" i="9"/>
  <c r="V2" i="34"/>
  <c r="O4" i="51"/>
  <c r="N5" i="51"/>
  <c r="N7" i="57"/>
  <c r="O6" i="57"/>
  <c r="W3" i="16" l="1"/>
  <c r="V4" i="16"/>
  <c r="V5" i="16"/>
  <c r="P2" i="9"/>
  <c r="O5" i="9"/>
  <c r="O4" i="9"/>
  <c r="O6" i="9"/>
  <c r="X2" i="34"/>
  <c r="W2" i="34"/>
  <c r="Y2" i="34"/>
  <c r="Z2" i="34"/>
  <c r="AC2" i="34"/>
  <c r="AF2" i="34"/>
  <c r="AA2" i="34"/>
  <c r="AB2" i="34"/>
  <c r="AD2" i="34"/>
  <c r="AE2" i="34"/>
  <c r="P6" i="57"/>
  <c r="O7" i="57"/>
  <c r="P4" i="51"/>
  <c r="O5" i="51"/>
  <c r="X3" i="16" l="1"/>
  <c r="W4" i="16"/>
  <c r="W5" i="16"/>
  <c r="Q2" i="9"/>
  <c r="P5" i="9"/>
  <c r="P4" i="9"/>
  <c r="P6" i="9"/>
  <c r="Q4" i="51"/>
  <c r="P5" i="51"/>
  <c r="Q6" i="57"/>
  <c r="P7" i="57"/>
  <c r="Y3" i="16" l="1"/>
  <c r="X5" i="16"/>
  <c r="X4" i="16"/>
  <c r="R2" i="9"/>
  <c r="Q6" i="9"/>
  <c r="Q4" i="9"/>
  <c r="Q5" i="9"/>
  <c r="R6" i="57"/>
  <c r="Q7" i="57"/>
  <c r="R4" i="51"/>
  <c r="Q5" i="51"/>
  <c r="Z3" i="16" l="1"/>
  <c r="Y5" i="16"/>
  <c r="Y4" i="16"/>
  <c r="S2" i="9"/>
  <c r="R4" i="9"/>
  <c r="R6" i="9"/>
  <c r="R5" i="9"/>
  <c r="S4" i="51"/>
  <c r="R5" i="51"/>
  <c r="S6" i="57"/>
  <c r="R7" i="57"/>
  <c r="AA3" i="16" l="1"/>
  <c r="Z5" i="16"/>
  <c r="Z4" i="16"/>
  <c r="T2" i="9"/>
  <c r="S4" i="9"/>
  <c r="S6" i="9"/>
  <c r="S5" i="9"/>
  <c r="S7" i="57"/>
  <c r="T6" i="57"/>
  <c r="T4" i="51"/>
  <c r="S5" i="51"/>
  <c r="AB3" i="16" l="1"/>
  <c r="AA5" i="16"/>
  <c r="AA4" i="16"/>
  <c r="U2" i="9"/>
  <c r="T4" i="9"/>
  <c r="T6" i="9"/>
  <c r="T5" i="9"/>
  <c r="U4" i="51"/>
  <c r="T5" i="51"/>
  <c r="T7" i="57"/>
  <c r="U6" i="57"/>
  <c r="AC3" i="16" l="1"/>
  <c r="AB5" i="16"/>
  <c r="AB4" i="16"/>
  <c r="V2" i="9"/>
  <c r="U4" i="9"/>
  <c r="U6" i="9"/>
  <c r="U5" i="9"/>
  <c r="V6" i="57"/>
  <c r="U7" i="57"/>
  <c r="V4" i="51"/>
  <c r="U5" i="51"/>
  <c r="AD3" i="16" l="1"/>
  <c r="AC5" i="16"/>
  <c r="AC4" i="16"/>
  <c r="W2" i="9"/>
  <c r="V4" i="9"/>
  <c r="V6" i="9"/>
  <c r="V5" i="9"/>
  <c r="W4" i="51"/>
  <c r="V5" i="51"/>
  <c r="W6" i="57"/>
  <c r="V7" i="57"/>
  <c r="AE3" i="16" l="1"/>
  <c r="AD4" i="16"/>
  <c r="AD5" i="16"/>
  <c r="X2" i="9"/>
  <c r="W5" i="9"/>
  <c r="W4" i="9"/>
  <c r="W6" i="9"/>
  <c r="W7" i="57"/>
  <c r="X6" i="57"/>
  <c r="X4" i="51"/>
  <c r="W5" i="51"/>
  <c r="AF3" i="16" l="1"/>
  <c r="AE4" i="16"/>
  <c r="AE5" i="16"/>
  <c r="Y2" i="9"/>
  <c r="X5" i="9"/>
  <c r="X4" i="9"/>
  <c r="X6" i="9"/>
  <c r="Y4" i="51"/>
  <c r="X5" i="51"/>
  <c r="Y6" i="57"/>
  <c r="X7" i="57"/>
  <c r="AF5" i="16" l="1"/>
  <c r="AF4" i="16"/>
  <c r="Z2" i="9"/>
  <c r="Y5" i="9"/>
  <c r="Y4" i="9"/>
  <c r="Y6" i="9"/>
  <c r="Y7" i="57"/>
  <c r="Z6" i="57"/>
  <c r="Z4" i="51"/>
  <c r="Y5" i="51"/>
  <c r="AA2" i="9" l="1"/>
  <c r="Z5" i="9"/>
  <c r="Z4" i="9"/>
  <c r="Z6" i="9"/>
  <c r="AA4" i="51"/>
  <c r="Z5" i="51"/>
  <c r="Z7" i="57"/>
  <c r="AA6" i="57"/>
  <c r="AB2" i="9" l="1"/>
  <c r="AA5" i="9"/>
  <c r="AA4" i="9"/>
  <c r="AA6" i="9"/>
  <c r="AB6" i="57"/>
  <c r="AA7" i="57"/>
  <c r="AB4" i="51"/>
  <c r="AA5" i="51"/>
  <c r="AC2" i="9" l="1"/>
  <c r="AB5" i="9"/>
  <c r="AB4" i="9"/>
  <c r="AB6" i="9"/>
  <c r="AC4" i="51"/>
  <c r="AB5" i="51"/>
  <c r="AC6" i="57"/>
  <c r="AB7" i="57"/>
  <c r="AD2" i="9" l="1"/>
  <c r="AC4" i="9"/>
  <c r="AC6" i="9"/>
  <c r="AC5" i="9"/>
  <c r="AD6" i="57"/>
  <c r="AC7" i="57"/>
  <c r="AD4" i="51"/>
  <c r="AC5" i="51"/>
  <c r="AE2" i="9" l="1"/>
  <c r="AD4" i="9"/>
  <c r="AD6" i="9"/>
  <c r="AD5" i="9"/>
  <c r="AE4" i="51"/>
  <c r="AD5" i="51"/>
  <c r="AE6" i="57"/>
  <c r="AD7" i="57"/>
  <c r="AF2" i="9" l="1"/>
  <c r="AE4" i="9"/>
  <c r="AE6" i="9"/>
  <c r="AE5" i="9"/>
  <c r="AE7" i="57"/>
  <c r="AF6" i="57"/>
  <c r="AF7" i="57" s="1"/>
  <c r="AF4" i="51"/>
  <c r="AF5" i="51" s="1"/>
  <c r="AE5" i="51"/>
  <c r="AF4" i="9" l="1"/>
  <c r="AF6" i="9"/>
  <c r="AF5" i="9"/>
  <c r="A10" i="76"/>
  <c r="D11" i="79"/>
  <c r="C11" i="79"/>
  <c r="A10" i="79" l="1"/>
  <c r="A10" i="81"/>
  <c r="A10" i="74"/>
  <c r="A22" i="74"/>
  <c r="A16" i="74"/>
  <c r="D11" i="76"/>
  <c r="C11" i="76"/>
  <c r="D11" i="81"/>
  <c r="D13" i="81" s="1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C11" i="81"/>
  <c r="D17" i="74"/>
  <c r="D23" i="74"/>
  <c r="D11" i="74"/>
  <c r="C12" i="81"/>
  <c r="C12" i="79"/>
  <c r="D13" i="79" s="1"/>
  <c r="C15" i="78"/>
  <c r="C12" i="76"/>
  <c r="C13" i="81" l="1"/>
  <c r="B4" i="12" s="1"/>
  <c r="B5" i="12" s="1"/>
  <c r="D13" i="76"/>
  <c r="D16" i="78"/>
  <c r="C16" i="78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C6" i="30"/>
  <c r="B6" i="30"/>
  <c r="B108" i="67" s="1"/>
  <c r="C13" i="79"/>
  <c r="B2" i="10" s="1"/>
  <c r="C13" i="76"/>
  <c r="B2" i="31" s="1"/>
  <c r="C2" i="10"/>
  <c r="C23" i="74"/>
  <c r="C17" i="74"/>
  <c r="C24" i="74"/>
  <c r="C25" i="74" s="1"/>
  <c r="C18" i="74"/>
  <c r="C19" i="74" s="1"/>
  <c r="C12" i="74"/>
  <c r="C13" i="74" s="1"/>
  <c r="C11" i="74"/>
  <c r="B23" i="70"/>
  <c r="B17" i="70"/>
  <c r="C17" i="70" s="1"/>
  <c r="C3" i="15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B3" i="15"/>
  <c r="C22" i="70"/>
  <c r="B22" i="70"/>
  <c r="H5" i="71"/>
  <c r="G5" i="71"/>
  <c r="H4" i="71"/>
  <c r="G4" i="71"/>
  <c r="H13" i="71"/>
  <c r="G13" i="71"/>
  <c r="H14" i="71"/>
  <c r="H15" i="71"/>
  <c r="H11" i="71"/>
  <c r="G14" i="71"/>
  <c r="G11" i="71"/>
  <c r="G15" i="71"/>
  <c r="B49" i="4"/>
  <c r="C4" i="10" l="1"/>
  <c r="C6" i="10"/>
  <c r="C3" i="10"/>
  <c r="C5" i="10"/>
  <c r="C7" i="10"/>
  <c r="B54" i="67"/>
  <c r="B3" i="10"/>
  <c r="B6" i="10"/>
  <c r="B5" i="10"/>
  <c r="B4" i="10"/>
  <c r="B7" i="10"/>
  <c r="C2" i="31"/>
  <c r="B6" i="31"/>
  <c r="B5" i="31"/>
  <c r="B4" i="31"/>
  <c r="B3" i="31"/>
  <c r="D2" i="10"/>
  <c r="C54" i="67"/>
  <c r="C108" i="67"/>
  <c r="D6" i="30"/>
  <c r="E6" i="30" s="1"/>
  <c r="F6" i="30" s="1"/>
  <c r="G6" i="30" s="1"/>
  <c r="H6" i="30" s="1"/>
  <c r="I6" i="30" s="1"/>
  <c r="J6" i="30" s="1"/>
  <c r="K6" i="30" s="1"/>
  <c r="L6" i="30" s="1"/>
  <c r="M6" i="30" s="1"/>
  <c r="N6" i="30" s="1"/>
  <c r="O6" i="30" s="1"/>
  <c r="P6" i="30" s="1"/>
  <c r="Q6" i="30" s="1"/>
  <c r="R6" i="30" s="1"/>
  <c r="S6" i="30" s="1"/>
  <c r="T6" i="30" s="1"/>
  <c r="U6" i="30" s="1"/>
  <c r="V6" i="30" s="1"/>
  <c r="W6" i="30" s="1"/>
  <c r="X6" i="30" s="1"/>
  <c r="Y6" i="30" s="1"/>
  <c r="Z6" i="30" s="1"/>
  <c r="AA6" i="30" s="1"/>
  <c r="AB6" i="30" s="1"/>
  <c r="AC6" i="30" s="1"/>
  <c r="AD6" i="30" s="1"/>
  <c r="AE6" i="30" s="1"/>
  <c r="AF6" i="30" s="1"/>
  <c r="C14" i="74"/>
  <c r="B7" i="32" s="1"/>
  <c r="B5" i="32" s="1"/>
  <c r="C20" i="74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D26" i="74"/>
  <c r="C2" i="32" s="1"/>
  <c r="D2" i="32" s="1"/>
  <c r="E2" i="32" s="1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C26" i="74"/>
  <c r="B2" i="32" s="1"/>
  <c r="D20" i="74"/>
  <c r="D14" i="74"/>
  <c r="C7" i="32" s="1"/>
  <c r="D7" i="32" s="1"/>
  <c r="E7" i="32" s="1"/>
  <c r="F7" i="32" s="1"/>
  <c r="G7" i="32" s="1"/>
  <c r="H7" i="32" s="1"/>
  <c r="I7" i="32" s="1"/>
  <c r="J7" i="32" s="1"/>
  <c r="K7" i="32" s="1"/>
  <c r="L7" i="32" s="1"/>
  <c r="M7" i="32" s="1"/>
  <c r="N7" i="32" s="1"/>
  <c r="O7" i="32" s="1"/>
  <c r="P7" i="32" s="1"/>
  <c r="Q7" i="32" s="1"/>
  <c r="R7" i="32" s="1"/>
  <c r="S7" i="32" s="1"/>
  <c r="T7" i="32" s="1"/>
  <c r="U7" i="32" s="1"/>
  <c r="V7" i="32" s="1"/>
  <c r="W7" i="32" s="1"/>
  <c r="X7" i="32" s="1"/>
  <c r="Y7" i="32" s="1"/>
  <c r="Z7" i="32" s="1"/>
  <c r="AA7" i="32" s="1"/>
  <c r="AB7" i="32" s="1"/>
  <c r="AC7" i="32" s="1"/>
  <c r="AD7" i="32" s="1"/>
  <c r="AE7" i="32" s="1"/>
  <c r="AF7" i="32" s="1"/>
  <c r="C6" i="31"/>
  <c r="D6" i="31" s="1"/>
  <c r="E6" i="31" s="1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B2" i="7"/>
  <c r="B18" i="70"/>
  <c r="C18" i="70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B6" i="7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B7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B4" i="7"/>
  <c r="B5" i="7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B3" i="7"/>
  <c r="B24" i="70"/>
  <c r="B25" i="70" s="1"/>
  <c r="B3" i="23" s="1"/>
  <c r="B7" i="23" s="1"/>
  <c r="C23" i="70"/>
  <c r="C24" i="70" s="1"/>
  <c r="C25" i="70" s="1"/>
  <c r="C3" i="23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B8" i="5"/>
  <c r="B6" i="5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B5" i="5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B4" i="5"/>
  <c r="D3" i="6" l="1"/>
  <c r="C7" i="6"/>
  <c r="E2" i="10"/>
  <c r="D4" i="10"/>
  <c r="D6" i="10"/>
  <c r="D3" i="10"/>
  <c r="D5" i="10"/>
  <c r="D7" i="10"/>
  <c r="D2" i="31"/>
  <c r="C4" i="31"/>
  <c r="C3" i="31"/>
  <c r="C115" i="67" s="1"/>
  <c r="C5" i="31"/>
  <c r="C117" i="67" s="1"/>
  <c r="D3" i="23"/>
  <c r="C7" i="23"/>
  <c r="B6" i="32"/>
  <c r="B4" i="32"/>
  <c r="C4" i="32"/>
  <c r="D4" i="32" s="1"/>
  <c r="E4" i="32" s="1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C5" i="32"/>
  <c r="D5" i="32" s="1"/>
  <c r="E5" i="32" s="1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D6" i="32" s="1"/>
  <c r="E6" i="32" s="1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B19" i="70"/>
  <c r="B7" i="6" s="1"/>
  <c r="C145" i="68"/>
  <c r="D145" i="68"/>
  <c r="E145" i="68"/>
  <c r="F145" i="68"/>
  <c r="G145" i="68"/>
  <c r="H145" i="68"/>
  <c r="I145" i="68"/>
  <c r="J145" i="68"/>
  <c r="K145" i="68"/>
  <c r="L145" i="68"/>
  <c r="M145" i="68"/>
  <c r="N145" i="68"/>
  <c r="O145" i="68"/>
  <c r="P145" i="68"/>
  <c r="Q145" i="68"/>
  <c r="R145" i="68"/>
  <c r="S145" i="68"/>
  <c r="T145" i="68"/>
  <c r="U145" i="68"/>
  <c r="V145" i="68"/>
  <c r="W145" i="68"/>
  <c r="X145" i="68"/>
  <c r="Y145" i="68"/>
  <c r="Z145" i="68"/>
  <c r="AA145" i="68"/>
  <c r="AB145" i="68"/>
  <c r="AC145" i="68"/>
  <c r="AD145" i="68"/>
  <c r="AE145" i="68"/>
  <c r="AF145" i="68"/>
  <c r="C150" i="68"/>
  <c r="D150" i="68"/>
  <c r="E150" i="68"/>
  <c r="F150" i="68"/>
  <c r="G150" i="68"/>
  <c r="H150" i="68"/>
  <c r="I150" i="68"/>
  <c r="J150" i="68"/>
  <c r="K150" i="68"/>
  <c r="L150" i="68"/>
  <c r="M150" i="68"/>
  <c r="N150" i="68"/>
  <c r="O150" i="68"/>
  <c r="P150" i="68"/>
  <c r="Q150" i="68"/>
  <c r="R150" i="68"/>
  <c r="S150" i="68"/>
  <c r="T150" i="68"/>
  <c r="U150" i="68"/>
  <c r="V150" i="68"/>
  <c r="W150" i="68"/>
  <c r="X150" i="68"/>
  <c r="Y150" i="68"/>
  <c r="Z150" i="68"/>
  <c r="AA150" i="68"/>
  <c r="AB150" i="68"/>
  <c r="AC150" i="68"/>
  <c r="AD150" i="68"/>
  <c r="AE150" i="68"/>
  <c r="AF150" i="68"/>
  <c r="B145" i="68"/>
  <c r="B150" i="68"/>
  <c r="C134" i="68"/>
  <c r="D134" i="68"/>
  <c r="E134" i="68"/>
  <c r="F134" i="68"/>
  <c r="G134" i="68"/>
  <c r="H134" i="68"/>
  <c r="I134" i="68"/>
  <c r="J134" i="68"/>
  <c r="K134" i="68"/>
  <c r="L134" i="68"/>
  <c r="M134" i="68"/>
  <c r="N134" i="68"/>
  <c r="O134" i="68"/>
  <c r="P134" i="68"/>
  <c r="Q134" i="68"/>
  <c r="R134" i="68"/>
  <c r="S134" i="68"/>
  <c r="T134" i="68"/>
  <c r="U134" i="68"/>
  <c r="V134" i="68"/>
  <c r="W134" i="68"/>
  <c r="X134" i="68"/>
  <c r="Y134" i="68"/>
  <c r="Z134" i="68"/>
  <c r="AA134" i="68"/>
  <c r="AB134" i="68"/>
  <c r="AC134" i="68"/>
  <c r="AD134" i="68"/>
  <c r="AE134" i="68"/>
  <c r="AF134" i="68"/>
  <c r="C135" i="68"/>
  <c r="D135" i="68"/>
  <c r="E135" i="68"/>
  <c r="F135" i="68"/>
  <c r="G135" i="68"/>
  <c r="H135" i="68"/>
  <c r="I135" i="68"/>
  <c r="J135" i="68"/>
  <c r="K135" i="68"/>
  <c r="L135" i="68"/>
  <c r="M135" i="68"/>
  <c r="N135" i="68"/>
  <c r="O135" i="68"/>
  <c r="P135" i="68"/>
  <c r="Q135" i="68"/>
  <c r="R135" i="68"/>
  <c r="S135" i="68"/>
  <c r="T135" i="68"/>
  <c r="U135" i="68"/>
  <c r="V135" i="68"/>
  <c r="W135" i="68"/>
  <c r="X135" i="68"/>
  <c r="Y135" i="68"/>
  <c r="Z135" i="68"/>
  <c r="AA135" i="68"/>
  <c r="AB135" i="68"/>
  <c r="AC135" i="68"/>
  <c r="AD135" i="68"/>
  <c r="AE135" i="68"/>
  <c r="AF135" i="68"/>
  <c r="C136" i="68"/>
  <c r="D136" i="68"/>
  <c r="E136" i="68"/>
  <c r="F136" i="68"/>
  <c r="G136" i="68"/>
  <c r="H136" i="68"/>
  <c r="I136" i="68"/>
  <c r="J136" i="68"/>
  <c r="K136" i="68"/>
  <c r="L136" i="68"/>
  <c r="M136" i="68"/>
  <c r="N136" i="68"/>
  <c r="O136" i="68"/>
  <c r="P136" i="68"/>
  <c r="Q136" i="68"/>
  <c r="R136" i="68"/>
  <c r="S136" i="68"/>
  <c r="T136" i="68"/>
  <c r="U136" i="68"/>
  <c r="V136" i="68"/>
  <c r="W136" i="68"/>
  <c r="X136" i="68"/>
  <c r="Y136" i="68"/>
  <c r="Z136" i="68"/>
  <c r="AA136" i="68"/>
  <c r="AB136" i="68"/>
  <c r="AC136" i="68"/>
  <c r="AD136" i="68"/>
  <c r="AE136" i="68"/>
  <c r="AF136" i="68"/>
  <c r="C137" i="68"/>
  <c r="D137" i="68"/>
  <c r="E137" i="68"/>
  <c r="F137" i="68"/>
  <c r="G137" i="68"/>
  <c r="H137" i="68"/>
  <c r="I137" i="68"/>
  <c r="J137" i="68"/>
  <c r="K137" i="68"/>
  <c r="L137" i="68"/>
  <c r="M137" i="68"/>
  <c r="N137" i="68"/>
  <c r="O137" i="68"/>
  <c r="P137" i="68"/>
  <c r="Q137" i="68"/>
  <c r="R137" i="68"/>
  <c r="S137" i="68"/>
  <c r="T137" i="68"/>
  <c r="U137" i="68"/>
  <c r="V137" i="68"/>
  <c r="W137" i="68"/>
  <c r="X137" i="68"/>
  <c r="Y137" i="68"/>
  <c r="Z137" i="68"/>
  <c r="AA137" i="68"/>
  <c r="AB137" i="68"/>
  <c r="AC137" i="68"/>
  <c r="AD137" i="68"/>
  <c r="AE137" i="68"/>
  <c r="AF137" i="68"/>
  <c r="C138" i="68"/>
  <c r="D138" i="68"/>
  <c r="E138" i="68"/>
  <c r="F138" i="68"/>
  <c r="G138" i="68"/>
  <c r="H138" i="68"/>
  <c r="I138" i="68"/>
  <c r="J138" i="68"/>
  <c r="K138" i="68"/>
  <c r="L138" i="68"/>
  <c r="M138" i="68"/>
  <c r="N138" i="68"/>
  <c r="O138" i="68"/>
  <c r="P138" i="68"/>
  <c r="Q138" i="68"/>
  <c r="R138" i="68"/>
  <c r="S138" i="68"/>
  <c r="T138" i="68"/>
  <c r="U138" i="68"/>
  <c r="V138" i="68"/>
  <c r="W138" i="68"/>
  <c r="X138" i="68"/>
  <c r="Y138" i="68"/>
  <c r="Z138" i="68"/>
  <c r="AA138" i="68"/>
  <c r="AB138" i="68"/>
  <c r="AC138" i="68"/>
  <c r="AD138" i="68"/>
  <c r="AE138" i="68"/>
  <c r="AF138" i="68"/>
  <c r="C139" i="68"/>
  <c r="D139" i="68"/>
  <c r="E139" i="68"/>
  <c r="F139" i="68"/>
  <c r="G139" i="68"/>
  <c r="H139" i="68"/>
  <c r="I139" i="68"/>
  <c r="J139" i="68"/>
  <c r="K139" i="68"/>
  <c r="L139" i="68"/>
  <c r="M139" i="68"/>
  <c r="N139" i="68"/>
  <c r="O139" i="68"/>
  <c r="P139" i="68"/>
  <c r="Q139" i="68"/>
  <c r="R139" i="68"/>
  <c r="S139" i="68"/>
  <c r="T139" i="68"/>
  <c r="U139" i="68"/>
  <c r="V139" i="68"/>
  <c r="W139" i="68"/>
  <c r="X139" i="68"/>
  <c r="Y139" i="68"/>
  <c r="Z139" i="68"/>
  <c r="AA139" i="68"/>
  <c r="AB139" i="68"/>
  <c r="AC139" i="68"/>
  <c r="AD139" i="68"/>
  <c r="AE139" i="68"/>
  <c r="AF139" i="68"/>
  <c r="C140" i="68"/>
  <c r="D140" i="68"/>
  <c r="E140" i="68"/>
  <c r="F140" i="68"/>
  <c r="G140" i="68"/>
  <c r="H140" i="68"/>
  <c r="I140" i="68"/>
  <c r="J140" i="68"/>
  <c r="K140" i="68"/>
  <c r="L140" i="68"/>
  <c r="M140" i="68"/>
  <c r="N140" i="68"/>
  <c r="O140" i="68"/>
  <c r="P140" i="68"/>
  <c r="Q140" i="68"/>
  <c r="R140" i="68"/>
  <c r="S140" i="68"/>
  <c r="T140" i="68"/>
  <c r="U140" i="68"/>
  <c r="V140" i="68"/>
  <c r="W140" i="68"/>
  <c r="X140" i="68"/>
  <c r="Y140" i="68"/>
  <c r="Z140" i="68"/>
  <c r="AA140" i="68"/>
  <c r="AB140" i="68"/>
  <c r="AC140" i="68"/>
  <c r="AD140" i="68"/>
  <c r="AE140" i="68"/>
  <c r="AF140" i="68"/>
  <c r="W141" i="68"/>
  <c r="X141" i="68"/>
  <c r="Y141" i="68"/>
  <c r="Z141" i="68"/>
  <c r="AA141" i="68"/>
  <c r="AB141" i="68"/>
  <c r="AC141" i="68"/>
  <c r="AD141" i="68"/>
  <c r="AE141" i="68"/>
  <c r="AF141" i="68"/>
  <c r="B135" i="68"/>
  <c r="B136" i="68"/>
  <c r="B137" i="68"/>
  <c r="B138" i="68"/>
  <c r="B139" i="68"/>
  <c r="B140" i="68"/>
  <c r="B134" i="68"/>
  <c r="C125" i="68"/>
  <c r="D125" i="68"/>
  <c r="E125" i="68"/>
  <c r="F125" i="68"/>
  <c r="G125" i="68"/>
  <c r="H125" i="68"/>
  <c r="I125" i="68"/>
  <c r="J125" i="68"/>
  <c r="K125" i="68"/>
  <c r="L125" i="68"/>
  <c r="M125" i="68"/>
  <c r="N125" i="68"/>
  <c r="O125" i="68"/>
  <c r="P125" i="68"/>
  <c r="Q125" i="68"/>
  <c r="R125" i="68"/>
  <c r="S125" i="68"/>
  <c r="T125" i="68"/>
  <c r="U125" i="68"/>
  <c r="V125" i="68"/>
  <c r="W125" i="68"/>
  <c r="X125" i="68"/>
  <c r="Y125" i="68"/>
  <c r="Z125" i="68"/>
  <c r="AA125" i="68"/>
  <c r="AB125" i="68"/>
  <c r="AC125" i="68"/>
  <c r="AD125" i="68"/>
  <c r="AE125" i="68"/>
  <c r="AF125" i="68"/>
  <c r="C129" i="68"/>
  <c r="D129" i="68"/>
  <c r="E129" i="68"/>
  <c r="F129" i="68"/>
  <c r="G129" i="68"/>
  <c r="H129" i="68"/>
  <c r="I129" i="68"/>
  <c r="J129" i="68"/>
  <c r="K129" i="68"/>
  <c r="L129" i="68"/>
  <c r="M129" i="68"/>
  <c r="N129" i="68"/>
  <c r="O129" i="68"/>
  <c r="P129" i="68"/>
  <c r="Q129" i="68"/>
  <c r="R129" i="68"/>
  <c r="S129" i="68"/>
  <c r="T129" i="68"/>
  <c r="U129" i="68"/>
  <c r="V129" i="68"/>
  <c r="W129" i="68"/>
  <c r="X129" i="68"/>
  <c r="Y129" i="68"/>
  <c r="Z129" i="68"/>
  <c r="AA129" i="68"/>
  <c r="AB129" i="68"/>
  <c r="AC129" i="68"/>
  <c r="AD129" i="68"/>
  <c r="AE129" i="68"/>
  <c r="AF129" i="68"/>
  <c r="C130" i="68"/>
  <c r="D130" i="68"/>
  <c r="E130" i="68"/>
  <c r="F130" i="68"/>
  <c r="G130" i="68"/>
  <c r="H130" i="68"/>
  <c r="I130" i="68"/>
  <c r="J130" i="68"/>
  <c r="K130" i="68"/>
  <c r="L130" i="68"/>
  <c r="M130" i="68"/>
  <c r="N130" i="68"/>
  <c r="O130" i="68"/>
  <c r="P130" i="68"/>
  <c r="Q130" i="68"/>
  <c r="R130" i="68"/>
  <c r="S130" i="68"/>
  <c r="T130" i="68"/>
  <c r="U130" i="68"/>
  <c r="V130" i="68"/>
  <c r="W130" i="68"/>
  <c r="X130" i="68"/>
  <c r="Y130" i="68"/>
  <c r="Z130" i="68"/>
  <c r="AA130" i="68"/>
  <c r="AB130" i="68"/>
  <c r="AC130" i="68"/>
  <c r="AD130" i="68"/>
  <c r="AE130" i="68"/>
  <c r="AF130" i="68"/>
  <c r="B125" i="68"/>
  <c r="B129" i="68"/>
  <c r="B130" i="68"/>
  <c r="C120" i="68"/>
  <c r="D120" i="68"/>
  <c r="E120" i="68"/>
  <c r="F120" i="68"/>
  <c r="G120" i="68"/>
  <c r="H120" i="68"/>
  <c r="I120" i="68"/>
  <c r="J120" i="68"/>
  <c r="K120" i="68"/>
  <c r="L120" i="68"/>
  <c r="M120" i="68"/>
  <c r="N120" i="68"/>
  <c r="O120" i="68"/>
  <c r="P120" i="68"/>
  <c r="Q120" i="68"/>
  <c r="R120" i="68"/>
  <c r="S120" i="68"/>
  <c r="T120" i="68"/>
  <c r="U120" i="68"/>
  <c r="V120" i="68"/>
  <c r="W120" i="68"/>
  <c r="X120" i="68"/>
  <c r="Y120" i="68"/>
  <c r="Z120" i="68"/>
  <c r="AA120" i="68"/>
  <c r="AB120" i="68"/>
  <c r="AC120" i="68"/>
  <c r="AD120" i="68"/>
  <c r="AE120" i="68"/>
  <c r="AF120" i="68"/>
  <c r="B120" i="68"/>
  <c r="C104" i="68"/>
  <c r="D104" i="68"/>
  <c r="E104" i="68"/>
  <c r="F104" i="68"/>
  <c r="G104" i="68"/>
  <c r="H104" i="68"/>
  <c r="I104" i="68"/>
  <c r="J104" i="68"/>
  <c r="K104" i="68"/>
  <c r="L104" i="68"/>
  <c r="M104" i="68"/>
  <c r="N104" i="68"/>
  <c r="O104" i="68"/>
  <c r="P104" i="68"/>
  <c r="Q104" i="68"/>
  <c r="R104" i="68"/>
  <c r="S104" i="68"/>
  <c r="T104" i="68"/>
  <c r="U104" i="68"/>
  <c r="V104" i="68"/>
  <c r="W104" i="68"/>
  <c r="X104" i="68"/>
  <c r="Y104" i="68"/>
  <c r="Z104" i="68"/>
  <c r="AA104" i="68"/>
  <c r="AB104" i="68"/>
  <c r="AC104" i="68"/>
  <c r="AD104" i="68"/>
  <c r="AE104" i="68"/>
  <c r="AF104" i="68"/>
  <c r="C106" i="68"/>
  <c r="D106" i="68"/>
  <c r="E106" i="68"/>
  <c r="F106" i="68"/>
  <c r="G106" i="68"/>
  <c r="H106" i="68"/>
  <c r="I106" i="68"/>
  <c r="J106" i="68"/>
  <c r="K106" i="68"/>
  <c r="L106" i="68"/>
  <c r="M106" i="68"/>
  <c r="N106" i="68"/>
  <c r="O106" i="68"/>
  <c r="P106" i="68"/>
  <c r="Q106" i="68"/>
  <c r="R106" i="68"/>
  <c r="S106" i="68"/>
  <c r="T106" i="68"/>
  <c r="U106" i="68"/>
  <c r="V106" i="68"/>
  <c r="W106" i="68"/>
  <c r="X106" i="68"/>
  <c r="Y106" i="68"/>
  <c r="Z106" i="68"/>
  <c r="AA106" i="68"/>
  <c r="AB106" i="68"/>
  <c r="AC106" i="68"/>
  <c r="AD106" i="68"/>
  <c r="AE106" i="68"/>
  <c r="AF106" i="68"/>
  <c r="C107" i="68"/>
  <c r="D107" i="68"/>
  <c r="E107" i="68"/>
  <c r="F107" i="68"/>
  <c r="G107" i="68"/>
  <c r="H107" i="68"/>
  <c r="I107" i="68"/>
  <c r="J107" i="68"/>
  <c r="K107" i="68"/>
  <c r="L107" i="68"/>
  <c r="M107" i="68"/>
  <c r="N107" i="68"/>
  <c r="O107" i="68"/>
  <c r="P107" i="68"/>
  <c r="Q107" i="68"/>
  <c r="R107" i="68"/>
  <c r="S107" i="68"/>
  <c r="T107" i="68"/>
  <c r="U107" i="68"/>
  <c r="V107" i="68"/>
  <c r="W107" i="68"/>
  <c r="X107" i="68"/>
  <c r="Y107" i="68"/>
  <c r="Z107" i="68"/>
  <c r="AA107" i="68"/>
  <c r="AB107" i="68"/>
  <c r="AC107" i="68"/>
  <c r="AD107" i="68"/>
  <c r="AE107" i="68"/>
  <c r="AF107" i="68"/>
  <c r="C109" i="68"/>
  <c r="D109" i="68"/>
  <c r="E109" i="68"/>
  <c r="F109" i="68"/>
  <c r="G109" i="68"/>
  <c r="H109" i="68"/>
  <c r="I109" i="68"/>
  <c r="J109" i="68"/>
  <c r="K109" i="68"/>
  <c r="L109" i="68"/>
  <c r="M109" i="68"/>
  <c r="N109" i="68"/>
  <c r="O109" i="68"/>
  <c r="P109" i="68"/>
  <c r="Q109" i="68"/>
  <c r="R109" i="68"/>
  <c r="S109" i="68"/>
  <c r="T109" i="68"/>
  <c r="U109" i="68"/>
  <c r="V109" i="68"/>
  <c r="W109" i="68"/>
  <c r="X109" i="68"/>
  <c r="Y109" i="68"/>
  <c r="Z109" i="68"/>
  <c r="AA109" i="68"/>
  <c r="AB109" i="68"/>
  <c r="AC109" i="68"/>
  <c r="AD109" i="68"/>
  <c r="AE109" i="68"/>
  <c r="AF109" i="68"/>
  <c r="C110" i="68"/>
  <c r="D110" i="68"/>
  <c r="E110" i="68"/>
  <c r="F110" i="68"/>
  <c r="G110" i="68"/>
  <c r="H110" i="68"/>
  <c r="I110" i="68"/>
  <c r="J110" i="68"/>
  <c r="K110" i="68"/>
  <c r="L110" i="68"/>
  <c r="M110" i="68"/>
  <c r="N110" i="68"/>
  <c r="O110" i="68"/>
  <c r="P110" i="68"/>
  <c r="Q110" i="68"/>
  <c r="R110" i="68"/>
  <c r="S110" i="68"/>
  <c r="T110" i="68"/>
  <c r="U110" i="68"/>
  <c r="V110" i="68"/>
  <c r="W110" i="68"/>
  <c r="X110" i="68"/>
  <c r="Y110" i="68"/>
  <c r="Z110" i="68"/>
  <c r="AA110" i="68"/>
  <c r="AB110" i="68"/>
  <c r="AC110" i="68"/>
  <c r="AD110" i="68"/>
  <c r="AE110" i="68"/>
  <c r="AF110" i="68"/>
  <c r="B106" i="68"/>
  <c r="B107" i="68"/>
  <c r="B109" i="68"/>
  <c r="B110" i="68"/>
  <c r="B104" i="68"/>
  <c r="C94" i="68"/>
  <c r="D94" i="68"/>
  <c r="E94" i="68"/>
  <c r="F94" i="68"/>
  <c r="G94" i="68"/>
  <c r="H94" i="68"/>
  <c r="I94" i="68"/>
  <c r="J94" i="68"/>
  <c r="K94" i="68"/>
  <c r="L94" i="68"/>
  <c r="M94" i="68"/>
  <c r="N94" i="68"/>
  <c r="O94" i="68"/>
  <c r="P94" i="68"/>
  <c r="Q94" i="68"/>
  <c r="R94" i="68"/>
  <c r="S94" i="68"/>
  <c r="T94" i="68"/>
  <c r="U94" i="68"/>
  <c r="V94" i="68"/>
  <c r="W94" i="68"/>
  <c r="X94" i="68"/>
  <c r="Y94" i="68"/>
  <c r="Z94" i="68"/>
  <c r="AA94" i="68"/>
  <c r="AB94" i="68"/>
  <c r="AC94" i="68"/>
  <c r="AD94" i="68"/>
  <c r="AE94" i="68"/>
  <c r="AF94" i="68"/>
  <c r="C96" i="68"/>
  <c r="D96" i="68"/>
  <c r="E96" i="68"/>
  <c r="F96" i="68"/>
  <c r="G96" i="68"/>
  <c r="H96" i="68"/>
  <c r="I96" i="68"/>
  <c r="J96" i="68"/>
  <c r="K96" i="68"/>
  <c r="L96" i="68"/>
  <c r="M96" i="68"/>
  <c r="N96" i="68"/>
  <c r="O96" i="68"/>
  <c r="P96" i="68"/>
  <c r="Q96" i="68"/>
  <c r="R96" i="68"/>
  <c r="S96" i="68"/>
  <c r="T96" i="68"/>
  <c r="U96" i="68"/>
  <c r="V96" i="68"/>
  <c r="W96" i="68"/>
  <c r="X96" i="68"/>
  <c r="Y96" i="68"/>
  <c r="Z96" i="68"/>
  <c r="AA96" i="68"/>
  <c r="AB96" i="68"/>
  <c r="AC96" i="68"/>
  <c r="AD96" i="68"/>
  <c r="AE96" i="68"/>
  <c r="AF96" i="68"/>
  <c r="C97" i="68"/>
  <c r="D97" i="68"/>
  <c r="E97" i="68"/>
  <c r="F97" i="68"/>
  <c r="G97" i="68"/>
  <c r="H97" i="68"/>
  <c r="I97" i="68"/>
  <c r="J97" i="68"/>
  <c r="K97" i="68"/>
  <c r="L97" i="68"/>
  <c r="M97" i="68"/>
  <c r="N97" i="68"/>
  <c r="O97" i="68"/>
  <c r="P97" i="68"/>
  <c r="Q97" i="68"/>
  <c r="R97" i="68"/>
  <c r="S97" i="68"/>
  <c r="T97" i="68"/>
  <c r="U97" i="68"/>
  <c r="V97" i="68"/>
  <c r="W97" i="68"/>
  <c r="X97" i="68"/>
  <c r="Y97" i="68"/>
  <c r="Z97" i="68"/>
  <c r="AA97" i="68"/>
  <c r="AB97" i="68"/>
  <c r="AC97" i="68"/>
  <c r="AD97" i="68"/>
  <c r="AE97" i="68"/>
  <c r="AF97" i="68"/>
  <c r="C98" i="68"/>
  <c r="D98" i="68"/>
  <c r="E98" i="68"/>
  <c r="F98" i="68"/>
  <c r="G98" i="68"/>
  <c r="H98" i="68"/>
  <c r="I98" i="68"/>
  <c r="J98" i="68"/>
  <c r="K98" i="68"/>
  <c r="L98" i="68"/>
  <c r="M98" i="68"/>
  <c r="N98" i="68"/>
  <c r="O98" i="68"/>
  <c r="P98" i="68"/>
  <c r="Q98" i="68"/>
  <c r="R98" i="68"/>
  <c r="S98" i="68"/>
  <c r="T98" i="68"/>
  <c r="U98" i="68"/>
  <c r="V98" i="68"/>
  <c r="W98" i="68"/>
  <c r="X98" i="68"/>
  <c r="Y98" i="68"/>
  <c r="Z98" i="68"/>
  <c r="AA98" i="68"/>
  <c r="AB98" i="68"/>
  <c r="AC98" i="68"/>
  <c r="AD98" i="68"/>
  <c r="AE98" i="68"/>
  <c r="AF98" i="68"/>
  <c r="C99" i="68"/>
  <c r="D99" i="68"/>
  <c r="E99" i="68"/>
  <c r="F99" i="68"/>
  <c r="G99" i="68"/>
  <c r="H99" i="68"/>
  <c r="I99" i="68"/>
  <c r="J99" i="68"/>
  <c r="K99" i="68"/>
  <c r="L99" i="68"/>
  <c r="M99" i="68"/>
  <c r="N99" i="68"/>
  <c r="O99" i="68"/>
  <c r="P99" i="68"/>
  <c r="Q99" i="68"/>
  <c r="R99" i="68"/>
  <c r="S99" i="68"/>
  <c r="T99" i="68"/>
  <c r="U99" i="68"/>
  <c r="V99" i="68"/>
  <c r="W99" i="68"/>
  <c r="X99" i="68"/>
  <c r="Y99" i="68"/>
  <c r="Z99" i="68"/>
  <c r="AA99" i="68"/>
  <c r="AB99" i="68"/>
  <c r="AC99" i="68"/>
  <c r="AD99" i="68"/>
  <c r="AE99" i="68"/>
  <c r="AF99" i="68"/>
  <c r="C100" i="68"/>
  <c r="D100" i="68"/>
  <c r="E100" i="68"/>
  <c r="F100" i="68"/>
  <c r="G100" i="68"/>
  <c r="H100" i="68"/>
  <c r="I100" i="68"/>
  <c r="J100" i="68"/>
  <c r="K100" i="68"/>
  <c r="L100" i="68"/>
  <c r="M100" i="68"/>
  <c r="N100" i="68"/>
  <c r="O100" i="68"/>
  <c r="P100" i="68"/>
  <c r="Q100" i="68"/>
  <c r="R100" i="68"/>
  <c r="S100" i="68"/>
  <c r="T100" i="68"/>
  <c r="U100" i="68"/>
  <c r="V100" i="68"/>
  <c r="W100" i="68"/>
  <c r="X100" i="68"/>
  <c r="Y100" i="68"/>
  <c r="Z100" i="68"/>
  <c r="AA100" i="68"/>
  <c r="AB100" i="68"/>
  <c r="AC100" i="68"/>
  <c r="AD100" i="68"/>
  <c r="AE100" i="68"/>
  <c r="AF100" i="68"/>
  <c r="AA101" i="68"/>
  <c r="AB101" i="68"/>
  <c r="AC101" i="68"/>
  <c r="AD101" i="68"/>
  <c r="AE101" i="68"/>
  <c r="AF101" i="68"/>
  <c r="B96" i="68"/>
  <c r="B97" i="68"/>
  <c r="B98" i="68"/>
  <c r="B99" i="68"/>
  <c r="B100" i="68"/>
  <c r="B94" i="68"/>
  <c r="C85" i="68"/>
  <c r="D85" i="68"/>
  <c r="E85" i="68"/>
  <c r="F85" i="68"/>
  <c r="G85" i="68"/>
  <c r="H85" i="68"/>
  <c r="I85" i="68"/>
  <c r="J85" i="68"/>
  <c r="K85" i="68"/>
  <c r="L85" i="68"/>
  <c r="M85" i="68"/>
  <c r="N85" i="68"/>
  <c r="O85" i="68"/>
  <c r="P85" i="68"/>
  <c r="Q85" i="68"/>
  <c r="R85" i="68"/>
  <c r="S85" i="68"/>
  <c r="T85" i="68"/>
  <c r="U85" i="68"/>
  <c r="V85" i="68"/>
  <c r="W85" i="68"/>
  <c r="X85" i="68"/>
  <c r="Y85" i="68"/>
  <c r="Z85" i="68"/>
  <c r="AA85" i="68"/>
  <c r="AB85" i="68"/>
  <c r="AC85" i="68"/>
  <c r="AD85" i="68"/>
  <c r="AE85" i="68"/>
  <c r="AF85" i="68"/>
  <c r="C88" i="68"/>
  <c r="D88" i="68"/>
  <c r="E88" i="68"/>
  <c r="F88" i="68"/>
  <c r="G88" i="68"/>
  <c r="H88" i="68"/>
  <c r="I88" i="68"/>
  <c r="J88" i="68"/>
  <c r="K88" i="68"/>
  <c r="L88" i="68"/>
  <c r="M88" i="68"/>
  <c r="N88" i="68"/>
  <c r="O88" i="68"/>
  <c r="P88" i="68"/>
  <c r="Q88" i="68"/>
  <c r="R88" i="68"/>
  <c r="S88" i="68"/>
  <c r="T88" i="68"/>
  <c r="U88" i="68"/>
  <c r="V88" i="68"/>
  <c r="W88" i="68"/>
  <c r="X88" i="68"/>
  <c r="Y88" i="68"/>
  <c r="Z88" i="68"/>
  <c r="AA88" i="68"/>
  <c r="AB88" i="68"/>
  <c r="AC88" i="68"/>
  <c r="AD88" i="68"/>
  <c r="AE88" i="68"/>
  <c r="AF88" i="68"/>
  <c r="Y89" i="68"/>
  <c r="Z89" i="68"/>
  <c r="AA89" i="68"/>
  <c r="AB89" i="68"/>
  <c r="AC89" i="68"/>
  <c r="AD89" i="68"/>
  <c r="AE89" i="68"/>
  <c r="AF89" i="68"/>
  <c r="C90" i="68"/>
  <c r="D90" i="68"/>
  <c r="E90" i="68"/>
  <c r="F90" i="68"/>
  <c r="G90" i="68"/>
  <c r="H90" i="68"/>
  <c r="I90" i="68"/>
  <c r="J90" i="68"/>
  <c r="K90" i="68"/>
  <c r="L90" i="68"/>
  <c r="M90" i="68"/>
  <c r="N90" i="68"/>
  <c r="O90" i="68"/>
  <c r="P90" i="68"/>
  <c r="Q90" i="68"/>
  <c r="R90" i="68"/>
  <c r="S90" i="68"/>
  <c r="T90" i="68"/>
  <c r="U90" i="68"/>
  <c r="V90" i="68"/>
  <c r="W90" i="68"/>
  <c r="X90" i="68"/>
  <c r="Y90" i="68"/>
  <c r="Z90" i="68"/>
  <c r="AA90" i="68"/>
  <c r="AB90" i="68"/>
  <c r="AC90" i="68"/>
  <c r="AD90" i="68"/>
  <c r="AE90" i="68"/>
  <c r="AF90" i="68"/>
  <c r="Y91" i="68"/>
  <c r="Z91" i="68"/>
  <c r="AA91" i="68"/>
  <c r="AB91" i="68"/>
  <c r="AC91" i="68"/>
  <c r="AD91" i="68"/>
  <c r="AE91" i="68"/>
  <c r="AF91" i="68"/>
  <c r="B85" i="68"/>
  <c r="B88" i="68"/>
  <c r="B90" i="68"/>
  <c r="C75" i="68"/>
  <c r="D75" i="68"/>
  <c r="E75" i="68"/>
  <c r="F75" i="68"/>
  <c r="G75" i="68"/>
  <c r="H75" i="68"/>
  <c r="I75" i="68"/>
  <c r="J75" i="68"/>
  <c r="K75" i="68"/>
  <c r="L75" i="68"/>
  <c r="M75" i="68"/>
  <c r="N75" i="68"/>
  <c r="O75" i="68"/>
  <c r="P75" i="68"/>
  <c r="Q75" i="68"/>
  <c r="R75" i="68"/>
  <c r="S75" i="68"/>
  <c r="T75" i="68"/>
  <c r="U75" i="68"/>
  <c r="V75" i="68"/>
  <c r="W75" i="68"/>
  <c r="X75" i="68"/>
  <c r="Y75" i="68"/>
  <c r="Z75" i="68"/>
  <c r="AA75" i="68"/>
  <c r="AB75" i="68"/>
  <c r="AC75" i="68"/>
  <c r="AD75" i="68"/>
  <c r="AE75" i="68"/>
  <c r="AF75" i="68"/>
  <c r="C76" i="68"/>
  <c r="D76" i="68"/>
  <c r="E76" i="68"/>
  <c r="F76" i="68"/>
  <c r="G76" i="68"/>
  <c r="H76" i="68"/>
  <c r="I76" i="68"/>
  <c r="J76" i="68"/>
  <c r="K76" i="68"/>
  <c r="L76" i="68"/>
  <c r="M76" i="68"/>
  <c r="N76" i="68"/>
  <c r="O76" i="68"/>
  <c r="P76" i="68"/>
  <c r="Q76" i="68"/>
  <c r="R76" i="68"/>
  <c r="S76" i="68"/>
  <c r="T76" i="68"/>
  <c r="U76" i="68"/>
  <c r="V76" i="68"/>
  <c r="W76" i="68"/>
  <c r="X76" i="68"/>
  <c r="Y76" i="68"/>
  <c r="Z76" i="68"/>
  <c r="AA76" i="68"/>
  <c r="AB76" i="68"/>
  <c r="AC76" i="68"/>
  <c r="AD76" i="68"/>
  <c r="AE76" i="68"/>
  <c r="AF76" i="68"/>
  <c r="C77" i="68"/>
  <c r="D77" i="68"/>
  <c r="E77" i="68"/>
  <c r="F77" i="68"/>
  <c r="G77" i="68"/>
  <c r="H77" i="68"/>
  <c r="I77" i="68"/>
  <c r="J77" i="68"/>
  <c r="K77" i="68"/>
  <c r="L77" i="68"/>
  <c r="M77" i="68"/>
  <c r="N77" i="68"/>
  <c r="O77" i="68"/>
  <c r="P77" i="68"/>
  <c r="Q77" i="68"/>
  <c r="R77" i="68"/>
  <c r="S77" i="68"/>
  <c r="T77" i="68"/>
  <c r="U77" i="68"/>
  <c r="V77" i="68"/>
  <c r="W77" i="68"/>
  <c r="X77" i="68"/>
  <c r="Y77" i="68"/>
  <c r="Z77" i="68"/>
  <c r="AA77" i="68"/>
  <c r="AB77" i="68"/>
  <c r="AC77" i="68"/>
  <c r="AD77" i="68"/>
  <c r="AE77" i="68"/>
  <c r="AF77" i="68"/>
  <c r="C78" i="68"/>
  <c r="D78" i="68"/>
  <c r="E78" i="68"/>
  <c r="F78" i="68"/>
  <c r="G78" i="68"/>
  <c r="H78" i="68"/>
  <c r="I78" i="68"/>
  <c r="J78" i="68"/>
  <c r="K78" i="68"/>
  <c r="L78" i="68"/>
  <c r="M78" i="68"/>
  <c r="N78" i="68"/>
  <c r="O78" i="68"/>
  <c r="P78" i="68"/>
  <c r="Q78" i="68"/>
  <c r="R78" i="68"/>
  <c r="S78" i="68"/>
  <c r="T78" i="68"/>
  <c r="U78" i="68"/>
  <c r="V78" i="68"/>
  <c r="W78" i="68"/>
  <c r="X78" i="68"/>
  <c r="Y78" i="68"/>
  <c r="Z78" i="68"/>
  <c r="AA78" i="68"/>
  <c r="AB78" i="68"/>
  <c r="AC78" i="68"/>
  <c r="AD78" i="68"/>
  <c r="AE78" i="68"/>
  <c r="AF78" i="68"/>
  <c r="Y79" i="68"/>
  <c r="Z79" i="68"/>
  <c r="AA79" i="68"/>
  <c r="AB79" i="68"/>
  <c r="AC79" i="68"/>
  <c r="AD79" i="68"/>
  <c r="AE79" i="68"/>
  <c r="AF79" i="68"/>
  <c r="C80" i="68"/>
  <c r="D80" i="68"/>
  <c r="E80" i="68"/>
  <c r="F80" i="68"/>
  <c r="G80" i="68"/>
  <c r="H80" i="68"/>
  <c r="I80" i="68"/>
  <c r="J80" i="68"/>
  <c r="K80" i="68"/>
  <c r="L80" i="68"/>
  <c r="M80" i="68"/>
  <c r="N80" i="68"/>
  <c r="O80" i="68"/>
  <c r="P80" i="68"/>
  <c r="Q80" i="68"/>
  <c r="R80" i="68"/>
  <c r="S80" i="68"/>
  <c r="T80" i="68"/>
  <c r="U80" i="68"/>
  <c r="V80" i="68"/>
  <c r="W80" i="68"/>
  <c r="X80" i="68"/>
  <c r="Y80" i="68"/>
  <c r="Z80" i="68"/>
  <c r="AA80" i="68"/>
  <c r="AB80" i="68"/>
  <c r="AC80" i="68"/>
  <c r="AD80" i="68"/>
  <c r="AE80" i="68"/>
  <c r="AF80" i="68"/>
  <c r="Y81" i="68"/>
  <c r="Z81" i="68"/>
  <c r="AA81" i="68"/>
  <c r="AB81" i="68"/>
  <c r="AC81" i="68"/>
  <c r="AD81" i="68"/>
  <c r="AE81" i="68"/>
  <c r="AF81" i="68"/>
  <c r="B75" i="68"/>
  <c r="B76" i="68"/>
  <c r="B77" i="68"/>
  <c r="B78" i="68"/>
  <c r="B80" i="68"/>
  <c r="C65" i="68"/>
  <c r="D65" i="68"/>
  <c r="E65" i="68"/>
  <c r="F65" i="68"/>
  <c r="G65" i="68"/>
  <c r="H65" i="68"/>
  <c r="I65" i="68"/>
  <c r="J65" i="68"/>
  <c r="K65" i="68"/>
  <c r="L65" i="68"/>
  <c r="M65" i="68"/>
  <c r="N65" i="68"/>
  <c r="O65" i="68"/>
  <c r="P65" i="68"/>
  <c r="Q65" i="68"/>
  <c r="R65" i="68"/>
  <c r="S65" i="68"/>
  <c r="T65" i="68"/>
  <c r="U65" i="68"/>
  <c r="V65" i="68"/>
  <c r="W65" i="68"/>
  <c r="X65" i="68"/>
  <c r="Y65" i="68"/>
  <c r="Z65" i="68"/>
  <c r="AA65" i="68"/>
  <c r="AB65" i="68"/>
  <c r="AC65" i="68"/>
  <c r="AD65" i="68"/>
  <c r="AE65" i="68"/>
  <c r="AF65" i="68"/>
  <c r="C66" i="68"/>
  <c r="D66" i="68"/>
  <c r="E66" i="68"/>
  <c r="F66" i="68"/>
  <c r="G66" i="68"/>
  <c r="H66" i="68"/>
  <c r="I66" i="68"/>
  <c r="J66" i="68"/>
  <c r="K66" i="68"/>
  <c r="L66" i="68"/>
  <c r="M66" i="68"/>
  <c r="N66" i="68"/>
  <c r="O66" i="68"/>
  <c r="P66" i="68"/>
  <c r="Q66" i="68"/>
  <c r="R66" i="68"/>
  <c r="S66" i="68"/>
  <c r="T66" i="68"/>
  <c r="U66" i="68"/>
  <c r="V66" i="68"/>
  <c r="W66" i="68"/>
  <c r="X66" i="68"/>
  <c r="Y66" i="68"/>
  <c r="Z66" i="68"/>
  <c r="AA66" i="68"/>
  <c r="AB66" i="68"/>
  <c r="AC66" i="68"/>
  <c r="AD66" i="68"/>
  <c r="AE66" i="68"/>
  <c r="AF66" i="68"/>
  <c r="C67" i="68"/>
  <c r="D67" i="68"/>
  <c r="E67" i="68"/>
  <c r="F67" i="68"/>
  <c r="G67" i="68"/>
  <c r="H67" i="68"/>
  <c r="I67" i="68"/>
  <c r="J67" i="68"/>
  <c r="K67" i="68"/>
  <c r="L67" i="68"/>
  <c r="M67" i="68"/>
  <c r="N67" i="68"/>
  <c r="O67" i="68"/>
  <c r="P67" i="68"/>
  <c r="Q67" i="68"/>
  <c r="R67" i="68"/>
  <c r="S67" i="68"/>
  <c r="T67" i="68"/>
  <c r="U67" i="68"/>
  <c r="V67" i="68"/>
  <c r="W67" i="68"/>
  <c r="X67" i="68"/>
  <c r="Y67" i="68"/>
  <c r="Z67" i="68"/>
  <c r="AA67" i="68"/>
  <c r="AB67" i="68"/>
  <c r="AC67" i="68"/>
  <c r="AD67" i="68"/>
  <c r="AE67" i="68"/>
  <c r="AF67" i="68"/>
  <c r="C68" i="68"/>
  <c r="D68" i="68"/>
  <c r="E68" i="68"/>
  <c r="F68" i="68"/>
  <c r="G68" i="68"/>
  <c r="H68" i="68"/>
  <c r="I68" i="68"/>
  <c r="J68" i="68"/>
  <c r="K68" i="68"/>
  <c r="L68" i="68"/>
  <c r="M68" i="68"/>
  <c r="N68" i="68"/>
  <c r="O68" i="68"/>
  <c r="P68" i="68"/>
  <c r="Q68" i="68"/>
  <c r="R68" i="68"/>
  <c r="S68" i="68"/>
  <c r="T68" i="68"/>
  <c r="U68" i="68"/>
  <c r="V68" i="68"/>
  <c r="W68" i="68"/>
  <c r="X68" i="68"/>
  <c r="Y68" i="68"/>
  <c r="Z68" i="68"/>
  <c r="AA68" i="68"/>
  <c r="AB68" i="68"/>
  <c r="AC68" i="68"/>
  <c r="AD68" i="68"/>
  <c r="AE68" i="68"/>
  <c r="AF68" i="68"/>
  <c r="Y69" i="68"/>
  <c r="Z69" i="68"/>
  <c r="AA69" i="68"/>
  <c r="AB69" i="68"/>
  <c r="AC69" i="68"/>
  <c r="AD69" i="68"/>
  <c r="AE69" i="68"/>
  <c r="AF69" i="68"/>
  <c r="C70" i="68"/>
  <c r="D70" i="68"/>
  <c r="E70" i="68"/>
  <c r="F70" i="68"/>
  <c r="G70" i="68"/>
  <c r="H70" i="68"/>
  <c r="I70" i="68"/>
  <c r="J70" i="68"/>
  <c r="K70" i="68"/>
  <c r="L70" i="68"/>
  <c r="M70" i="68"/>
  <c r="N70" i="68"/>
  <c r="O70" i="68"/>
  <c r="P70" i="68"/>
  <c r="Q70" i="68"/>
  <c r="R70" i="68"/>
  <c r="S70" i="68"/>
  <c r="T70" i="68"/>
  <c r="U70" i="68"/>
  <c r="V70" i="68"/>
  <c r="W70" i="68"/>
  <c r="X70" i="68"/>
  <c r="Y70" i="68"/>
  <c r="Z70" i="68"/>
  <c r="AA70" i="68"/>
  <c r="AB70" i="68"/>
  <c r="AC70" i="68"/>
  <c r="AD70" i="68"/>
  <c r="AE70" i="68"/>
  <c r="AF70" i="68"/>
  <c r="Y71" i="68"/>
  <c r="Z71" i="68"/>
  <c r="AA71" i="68"/>
  <c r="AB71" i="68"/>
  <c r="AC71" i="68"/>
  <c r="AD71" i="68"/>
  <c r="AE71" i="68"/>
  <c r="AF71" i="68"/>
  <c r="B65" i="68"/>
  <c r="B66" i="68"/>
  <c r="B67" i="68"/>
  <c r="B68" i="68"/>
  <c r="B70" i="68"/>
  <c r="C60" i="68"/>
  <c r="D60" i="68"/>
  <c r="E60" i="68"/>
  <c r="F60" i="68"/>
  <c r="G60" i="68"/>
  <c r="H60" i="68"/>
  <c r="I60" i="68"/>
  <c r="J60" i="68"/>
  <c r="K60" i="68"/>
  <c r="L60" i="68"/>
  <c r="M60" i="68"/>
  <c r="N60" i="68"/>
  <c r="O60" i="68"/>
  <c r="P60" i="68"/>
  <c r="Q60" i="68"/>
  <c r="R60" i="68"/>
  <c r="S60" i="68"/>
  <c r="T60" i="68"/>
  <c r="U60" i="68"/>
  <c r="V60" i="68"/>
  <c r="W60" i="68"/>
  <c r="X60" i="68"/>
  <c r="Y60" i="68"/>
  <c r="Z60" i="68"/>
  <c r="AA60" i="68"/>
  <c r="AB60" i="68"/>
  <c r="AC60" i="68"/>
  <c r="AD60" i="68"/>
  <c r="AE60" i="68"/>
  <c r="AF60" i="68"/>
  <c r="B60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Z45" i="68"/>
  <c r="AA45" i="68"/>
  <c r="AB45" i="68"/>
  <c r="AC45" i="68"/>
  <c r="AD45" i="68"/>
  <c r="AE45" i="68"/>
  <c r="AF45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Z46" i="68"/>
  <c r="AA46" i="68"/>
  <c r="AB46" i="68"/>
  <c r="AC46" i="68"/>
  <c r="AD46" i="68"/>
  <c r="AE46" i="68"/>
  <c r="AF46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Z47" i="68"/>
  <c r="AA47" i="68"/>
  <c r="AB47" i="68"/>
  <c r="AC47" i="68"/>
  <c r="AD47" i="68"/>
  <c r="AE47" i="68"/>
  <c r="AF47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Z48" i="68"/>
  <c r="AA48" i="68"/>
  <c r="AB48" i="68"/>
  <c r="AC48" i="68"/>
  <c r="AD48" i="68"/>
  <c r="AE48" i="68"/>
  <c r="AF48" i="68"/>
  <c r="Y49" i="68"/>
  <c r="Z49" i="68"/>
  <c r="AA49" i="68"/>
  <c r="AB49" i="68"/>
  <c r="AC49" i="68"/>
  <c r="AD49" i="68"/>
  <c r="AE49" i="68"/>
  <c r="AF49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Z50" i="68"/>
  <c r="AA50" i="68"/>
  <c r="AB50" i="68"/>
  <c r="AC50" i="68"/>
  <c r="AD50" i="68"/>
  <c r="AE50" i="68"/>
  <c r="AF50" i="68"/>
  <c r="Y51" i="68"/>
  <c r="Z51" i="68"/>
  <c r="AA51" i="68"/>
  <c r="AB51" i="68"/>
  <c r="AC51" i="68"/>
  <c r="AD51" i="68"/>
  <c r="AE51" i="68"/>
  <c r="AF51" i="68"/>
  <c r="B45" i="68"/>
  <c r="B46" i="68"/>
  <c r="B47" i="68"/>
  <c r="B48" i="68"/>
  <c r="B50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Z34" i="68"/>
  <c r="AA34" i="68"/>
  <c r="AB34" i="68"/>
  <c r="AC34" i="68"/>
  <c r="AD34" i="68"/>
  <c r="AE34" i="68"/>
  <c r="AF34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Z40" i="68"/>
  <c r="AA40" i="68"/>
  <c r="AB40" i="68"/>
  <c r="AC40" i="68"/>
  <c r="AD40" i="68"/>
  <c r="AE40" i="68"/>
  <c r="AF40" i="68"/>
  <c r="B40" i="68"/>
  <c r="B3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Z24" i="68"/>
  <c r="AA24" i="68"/>
  <c r="AB24" i="68"/>
  <c r="AC24" i="68"/>
  <c r="AD24" i="68"/>
  <c r="AE24" i="68"/>
  <c r="AF24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Z26" i="68"/>
  <c r="AA26" i="68"/>
  <c r="AB26" i="68"/>
  <c r="AC26" i="68"/>
  <c r="AD26" i="68"/>
  <c r="AE26" i="68"/>
  <c r="AF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Z27" i="68"/>
  <c r="AA27" i="68"/>
  <c r="AB27" i="68"/>
  <c r="AC27" i="68"/>
  <c r="AD27" i="68"/>
  <c r="AE27" i="68"/>
  <c r="AF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Z28" i="68"/>
  <c r="AA28" i="68"/>
  <c r="AB28" i="68"/>
  <c r="AC28" i="68"/>
  <c r="AD28" i="68"/>
  <c r="AE28" i="68"/>
  <c r="AF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Z29" i="68"/>
  <c r="AA29" i="68"/>
  <c r="AB29" i="68"/>
  <c r="AC29" i="68"/>
  <c r="AD29" i="68"/>
  <c r="AE29" i="68"/>
  <c r="AF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Z30" i="68"/>
  <c r="AA30" i="68"/>
  <c r="AB30" i="68"/>
  <c r="AC30" i="68"/>
  <c r="AD30" i="68"/>
  <c r="AE30" i="68"/>
  <c r="AF30" i="68"/>
  <c r="B26" i="68"/>
  <c r="B27" i="68"/>
  <c r="B28" i="68"/>
  <c r="B29" i="68"/>
  <c r="B30" i="68"/>
  <c r="B24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Z20" i="68"/>
  <c r="AA20" i="68"/>
  <c r="AB20" i="68"/>
  <c r="AC20" i="68"/>
  <c r="AD20" i="68"/>
  <c r="AE20" i="68"/>
  <c r="AF20" i="68"/>
  <c r="B20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Z4" i="68"/>
  <c r="AA4" i="68"/>
  <c r="AB4" i="68"/>
  <c r="AC4" i="68"/>
  <c r="AD4" i="68"/>
  <c r="AE4" i="68"/>
  <c r="AF4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Z6" i="68"/>
  <c r="AA6" i="68"/>
  <c r="AB6" i="68"/>
  <c r="AC6" i="68"/>
  <c r="AD6" i="68"/>
  <c r="AE6" i="68"/>
  <c r="AF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Z10" i="68"/>
  <c r="AA10" i="68"/>
  <c r="AB10" i="68"/>
  <c r="AC10" i="68"/>
  <c r="AD10" i="68"/>
  <c r="AE10" i="68"/>
  <c r="AF10" i="68"/>
  <c r="B6" i="68"/>
  <c r="B7" i="68"/>
  <c r="B10" i="68"/>
  <c r="B4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Z3" i="68"/>
  <c r="AA3" i="68"/>
  <c r="AB3" i="68"/>
  <c r="AC3" i="68"/>
  <c r="AD3" i="68"/>
  <c r="AE3" i="68"/>
  <c r="AF3" i="68"/>
  <c r="B3" i="68"/>
  <c r="C145" i="67"/>
  <c r="D145" i="67"/>
  <c r="E145" i="67"/>
  <c r="F145" i="67"/>
  <c r="G145" i="67"/>
  <c r="H145" i="67"/>
  <c r="I145" i="67"/>
  <c r="J145" i="67"/>
  <c r="K145" i="67"/>
  <c r="L145" i="67"/>
  <c r="M145" i="67"/>
  <c r="N145" i="67"/>
  <c r="O145" i="67"/>
  <c r="P145" i="67"/>
  <c r="Q145" i="67"/>
  <c r="R145" i="67"/>
  <c r="S145" i="67"/>
  <c r="T145" i="67"/>
  <c r="U145" i="67"/>
  <c r="V145" i="67"/>
  <c r="W145" i="67"/>
  <c r="X145" i="67"/>
  <c r="Y145" i="67"/>
  <c r="Z145" i="67"/>
  <c r="AA145" i="67"/>
  <c r="AB145" i="67"/>
  <c r="AC145" i="67"/>
  <c r="AD145" i="67"/>
  <c r="AE145" i="67"/>
  <c r="AF145" i="67"/>
  <c r="C150" i="67"/>
  <c r="D150" i="67"/>
  <c r="E150" i="67"/>
  <c r="F150" i="67"/>
  <c r="G150" i="67"/>
  <c r="H150" i="67"/>
  <c r="I150" i="67"/>
  <c r="J150" i="67"/>
  <c r="K150" i="67"/>
  <c r="L150" i="67"/>
  <c r="M150" i="67"/>
  <c r="N150" i="67"/>
  <c r="O150" i="67"/>
  <c r="P150" i="67"/>
  <c r="Q150" i="67"/>
  <c r="R150" i="67"/>
  <c r="S150" i="67"/>
  <c r="T150" i="67"/>
  <c r="U150" i="67"/>
  <c r="V150" i="67"/>
  <c r="W150" i="67"/>
  <c r="X150" i="67"/>
  <c r="Y150" i="67"/>
  <c r="Z150" i="67"/>
  <c r="AA150" i="67"/>
  <c r="AB150" i="67"/>
  <c r="AC150" i="67"/>
  <c r="AD150" i="67"/>
  <c r="AE150" i="67"/>
  <c r="AF150" i="67"/>
  <c r="B145" i="67"/>
  <c r="B150" i="67"/>
  <c r="C134" i="67"/>
  <c r="D134" i="67"/>
  <c r="E134" i="67"/>
  <c r="F134" i="67"/>
  <c r="G134" i="67"/>
  <c r="H134" i="67"/>
  <c r="I134" i="67"/>
  <c r="J134" i="67"/>
  <c r="K134" i="67"/>
  <c r="L134" i="67"/>
  <c r="M134" i="67"/>
  <c r="N134" i="67"/>
  <c r="O134" i="67"/>
  <c r="P134" i="67"/>
  <c r="Q134" i="67"/>
  <c r="R134" i="67"/>
  <c r="S134" i="67"/>
  <c r="T134" i="67"/>
  <c r="U134" i="67"/>
  <c r="V134" i="67"/>
  <c r="W134" i="67"/>
  <c r="X134" i="67"/>
  <c r="Y134" i="67"/>
  <c r="Z134" i="67"/>
  <c r="AA134" i="67"/>
  <c r="AB134" i="67"/>
  <c r="AC134" i="67"/>
  <c r="AD134" i="67"/>
  <c r="AE134" i="67"/>
  <c r="AF134" i="67"/>
  <c r="C135" i="67"/>
  <c r="D135" i="67"/>
  <c r="E135" i="67"/>
  <c r="F135" i="67"/>
  <c r="G135" i="67"/>
  <c r="H135" i="67"/>
  <c r="I135" i="67"/>
  <c r="J135" i="67"/>
  <c r="K135" i="67"/>
  <c r="L135" i="67"/>
  <c r="M135" i="67"/>
  <c r="N135" i="67"/>
  <c r="O135" i="67"/>
  <c r="P135" i="67"/>
  <c r="Q135" i="67"/>
  <c r="R135" i="67"/>
  <c r="S135" i="67"/>
  <c r="T135" i="67"/>
  <c r="U135" i="67"/>
  <c r="V135" i="67"/>
  <c r="W135" i="67"/>
  <c r="X135" i="67"/>
  <c r="Y135" i="67"/>
  <c r="Z135" i="67"/>
  <c r="AA135" i="67"/>
  <c r="AB135" i="67"/>
  <c r="AC135" i="67"/>
  <c r="AD135" i="67"/>
  <c r="AE135" i="67"/>
  <c r="AF135" i="67"/>
  <c r="C136" i="67"/>
  <c r="D136" i="67"/>
  <c r="E136" i="67"/>
  <c r="F136" i="67"/>
  <c r="G136" i="67"/>
  <c r="H136" i="67"/>
  <c r="I136" i="67"/>
  <c r="J136" i="67"/>
  <c r="K136" i="67"/>
  <c r="L136" i="67"/>
  <c r="M136" i="67"/>
  <c r="N136" i="67"/>
  <c r="O136" i="67"/>
  <c r="P136" i="67"/>
  <c r="Q136" i="67"/>
  <c r="R136" i="67"/>
  <c r="S136" i="67"/>
  <c r="T136" i="67"/>
  <c r="U136" i="67"/>
  <c r="V136" i="67"/>
  <c r="W136" i="67"/>
  <c r="X136" i="67"/>
  <c r="Y136" i="67"/>
  <c r="Z136" i="67"/>
  <c r="AA136" i="67"/>
  <c r="AB136" i="67"/>
  <c r="AC136" i="67"/>
  <c r="AD136" i="67"/>
  <c r="AE136" i="67"/>
  <c r="AF136" i="67"/>
  <c r="C137" i="67"/>
  <c r="D137" i="67"/>
  <c r="E137" i="67"/>
  <c r="F137" i="67"/>
  <c r="G137" i="67"/>
  <c r="H137" i="67"/>
  <c r="I137" i="67"/>
  <c r="J137" i="67"/>
  <c r="K137" i="67"/>
  <c r="L137" i="67"/>
  <c r="M137" i="67"/>
  <c r="N137" i="67"/>
  <c r="O137" i="67"/>
  <c r="P137" i="67"/>
  <c r="Q137" i="67"/>
  <c r="R137" i="67"/>
  <c r="S137" i="67"/>
  <c r="T137" i="67"/>
  <c r="U137" i="67"/>
  <c r="V137" i="67"/>
  <c r="W137" i="67"/>
  <c r="X137" i="67"/>
  <c r="Y137" i="67"/>
  <c r="Z137" i="67"/>
  <c r="AA137" i="67"/>
  <c r="AB137" i="67"/>
  <c r="AC137" i="67"/>
  <c r="AD137" i="67"/>
  <c r="AE137" i="67"/>
  <c r="AF137" i="67"/>
  <c r="C138" i="67"/>
  <c r="D138" i="67"/>
  <c r="E138" i="67"/>
  <c r="F138" i="67"/>
  <c r="G138" i="67"/>
  <c r="H138" i="67"/>
  <c r="I138" i="67"/>
  <c r="J138" i="67"/>
  <c r="K138" i="67"/>
  <c r="L138" i="67"/>
  <c r="M138" i="67"/>
  <c r="N138" i="67"/>
  <c r="O138" i="67"/>
  <c r="P138" i="67"/>
  <c r="Q138" i="67"/>
  <c r="R138" i="67"/>
  <c r="S138" i="67"/>
  <c r="T138" i="67"/>
  <c r="U138" i="67"/>
  <c r="V138" i="67"/>
  <c r="W138" i="67"/>
  <c r="X138" i="67"/>
  <c r="Y138" i="67"/>
  <c r="Z138" i="67"/>
  <c r="AA138" i="67"/>
  <c r="AB138" i="67"/>
  <c r="AC138" i="67"/>
  <c r="AD138" i="67"/>
  <c r="AE138" i="67"/>
  <c r="AF138" i="67"/>
  <c r="C139" i="67"/>
  <c r="D139" i="67"/>
  <c r="E139" i="67"/>
  <c r="F139" i="67"/>
  <c r="G139" i="67"/>
  <c r="H139" i="67"/>
  <c r="I139" i="67"/>
  <c r="J139" i="67"/>
  <c r="K139" i="67"/>
  <c r="L139" i="67"/>
  <c r="M139" i="67"/>
  <c r="N139" i="67"/>
  <c r="O139" i="67"/>
  <c r="P139" i="67"/>
  <c r="Q139" i="67"/>
  <c r="R139" i="67"/>
  <c r="S139" i="67"/>
  <c r="T139" i="67"/>
  <c r="U139" i="67"/>
  <c r="V139" i="67"/>
  <c r="W139" i="67"/>
  <c r="X139" i="67"/>
  <c r="Y139" i="67"/>
  <c r="Z139" i="67"/>
  <c r="AA139" i="67"/>
  <c r="AB139" i="67"/>
  <c r="AC139" i="67"/>
  <c r="AD139" i="67"/>
  <c r="AE139" i="67"/>
  <c r="AF139" i="67"/>
  <c r="C140" i="67"/>
  <c r="D140" i="67"/>
  <c r="E140" i="67"/>
  <c r="F140" i="67"/>
  <c r="G140" i="67"/>
  <c r="H140" i="67"/>
  <c r="I140" i="67"/>
  <c r="J140" i="67"/>
  <c r="K140" i="67"/>
  <c r="L140" i="67"/>
  <c r="M140" i="67"/>
  <c r="N140" i="67"/>
  <c r="O140" i="67"/>
  <c r="P140" i="67"/>
  <c r="Q140" i="67"/>
  <c r="R140" i="67"/>
  <c r="S140" i="67"/>
  <c r="T140" i="67"/>
  <c r="U140" i="67"/>
  <c r="V140" i="67"/>
  <c r="W140" i="67"/>
  <c r="X140" i="67"/>
  <c r="Y140" i="67"/>
  <c r="Z140" i="67"/>
  <c r="AA140" i="67"/>
  <c r="AB140" i="67"/>
  <c r="AC140" i="67"/>
  <c r="AD140" i="67"/>
  <c r="AE140" i="67"/>
  <c r="AF140" i="67"/>
  <c r="W141" i="67"/>
  <c r="X141" i="67"/>
  <c r="Y141" i="67"/>
  <c r="Z141" i="67"/>
  <c r="AA141" i="67"/>
  <c r="AB141" i="67"/>
  <c r="AC141" i="67"/>
  <c r="AD141" i="67"/>
  <c r="AE141" i="67"/>
  <c r="AF141" i="67"/>
  <c r="B135" i="67"/>
  <c r="B136" i="67"/>
  <c r="B137" i="67"/>
  <c r="B138" i="67"/>
  <c r="B139" i="67"/>
  <c r="B140" i="67"/>
  <c r="B134" i="67"/>
  <c r="C125" i="67"/>
  <c r="D125" i="67"/>
  <c r="E125" i="67"/>
  <c r="F125" i="67"/>
  <c r="G125" i="67"/>
  <c r="H125" i="67"/>
  <c r="I125" i="67"/>
  <c r="J125" i="67"/>
  <c r="K125" i="67"/>
  <c r="L125" i="67"/>
  <c r="M125" i="67"/>
  <c r="N125" i="67"/>
  <c r="O125" i="67"/>
  <c r="P125" i="67"/>
  <c r="Q125" i="67"/>
  <c r="R125" i="67"/>
  <c r="S125" i="67"/>
  <c r="T125" i="67"/>
  <c r="U125" i="67"/>
  <c r="V125" i="67"/>
  <c r="W125" i="67"/>
  <c r="X125" i="67"/>
  <c r="Y125" i="67"/>
  <c r="Z125" i="67"/>
  <c r="AA125" i="67"/>
  <c r="AB125" i="67"/>
  <c r="AC125" i="67"/>
  <c r="AD125" i="67"/>
  <c r="AE125" i="67"/>
  <c r="AF125" i="67"/>
  <c r="C129" i="67"/>
  <c r="D129" i="67"/>
  <c r="E129" i="67"/>
  <c r="C130" i="67"/>
  <c r="D130" i="67"/>
  <c r="E130" i="67"/>
  <c r="F130" i="67"/>
  <c r="G130" i="67"/>
  <c r="H130" i="67"/>
  <c r="I130" i="67"/>
  <c r="J130" i="67"/>
  <c r="K130" i="67"/>
  <c r="L130" i="67"/>
  <c r="M130" i="67"/>
  <c r="N130" i="67"/>
  <c r="O130" i="67"/>
  <c r="P130" i="67"/>
  <c r="Q130" i="67"/>
  <c r="R130" i="67"/>
  <c r="S130" i="67"/>
  <c r="T130" i="67"/>
  <c r="U130" i="67"/>
  <c r="V130" i="67"/>
  <c r="W130" i="67"/>
  <c r="X130" i="67"/>
  <c r="Y130" i="67"/>
  <c r="Z130" i="67"/>
  <c r="AA130" i="67"/>
  <c r="AB130" i="67"/>
  <c r="AC130" i="67"/>
  <c r="AD130" i="67"/>
  <c r="AE130" i="67"/>
  <c r="AF130" i="67"/>
  <c r="B125" i="67"/>
  <c r="B129" i="67"/>
  <c r="B130" i="67"/>
  <c r="C120" i="67"/>
  <c r="D120" i="67"/>
  <c r="E120" i="67"/>
  <c r="F120" i="67"/>
  <c r="G120" i="67"/>
  <c r="H120" i="67"/>
  <c r="I120" i="67"/>
  <c r="J120" i="67"/>
  <c r="K120" i="67"/>
  <c r="L120" i="67"/>
  <c r="M120" i="67"/>
  <c r="N120" i="67"/>
  <c r="O120" i="67"/>
  <c r="P120" i="67"/>
  <c r="Q120" i="67"/>
  <c r="R120" i="67"/>
  <c r="S120" i="67"/>
  <c r="T120" i="67"/>
  <c r="U120" i="67"/>
  <c r="V120" i="67"/>
  <c r="W120" i="67"/>
  <c r="X120" i="67"/>
  <c r="Y120" i="67"/>
  <c r="Z120" i="67"/>
  <c r="AA120" i="67"/>
  <c r="AB120" i="67"/>
  <c r="AC120" i="67"/>
  <c r="AD120" i="67"/>
  <c r="AE120" i="67"/>
  <c r="AF120" i="67"/>
  <c r="B120" i="67"/>
  <c r="C104" i="67"/>
  <c r="D104" i="67"/>
  <c r="E104" i="67"/>
  <c r="F104" i="67"/>
  <c r="G104" i="67"/>
  <c r="H104" i="67"/>
  <c r="I104" i="67"/>
  <c r="J104" i="67"/>
  <c r="K104" i="67"/>
  <c r="L104" i="67"/>
  <c r="M104" i="67"/>
  <c r="N104" i="67"/>
  <c r="O104" i="67"/>
  <c r="P104" i="67"/>
  <c r="Q104" i="67"/>
  <c r="R104" i="67"/>
  <c r="S104" i="67"/>
  <c r="T104" i="67"/>
  <c r="U104" i="67"/>
  <c r="V104" i="67"/>
  <c r="W104" i="67"/>
  <c r="X104" i="67"/>
  <c r="Y104" i="67"/>
  <c r="Z104" i="67"/>
  <c r="AA104" i="67"/>
  <c r="AB104" i="67"/>
  <c r="AC104" i="67"/>
  <c r="AD104" i="67"/>
  <c r="AE104" i="67"/>
  <c r="AF104" i="67"/>
  <c r="C106" i="67"/>
  <c r="D106" i="67"/>
  <c r="E106" i="67"/>
  <c r="F106" i="67"/>
  <c r="G106" i="67"/>
  <c r="H106" i="67"/>
  <c r="I106" i="67"/>
  <c r="J106" i="67"/>
  <c r="K106" i="67"/>
  <c r="L106" i="67"/>
  <c r="M106" i="67"/>
  <c r="N106" i="67"/>
  <c r="O106" i="67"/>
  <c r="P106" i="67"/>
  <c r="Q106" i="67"/>
  <c r="R106" i="67"/>
  <c r="S106" i="67"/>
  <c r="T106" i="67"/>
  <c r="U106" i="67"/>
  <c r="V106" i="67"/>
  <c r="W106" i="67"/>
  <c r="X106" i="67"/>
  <c r="Y106" i="67"/>
  <c r="Z106" i="67"/>
  <c r="AA106" i="67"/>
  <c r="AB106" i="67"/>
  <c r="AC106" i="67"/>
  <c r="AD106" i="67"/>
  <c r="AE106" i="67"/>
  <c r="AF106" i="67"/>
  <c r="C107" i="67"/>
  <c r="D107" i="67"/>
  <c r="E107" i="67"/>
  <c r="F107" i="67"/>
  <c r="G107" i="67"/>
  <c r="H107" i="67"/>
  <c r="I107" i="67"/>
  <c r="J107" i="67"/>
  <c r="K107" i="67"/>
  <c r="L107" i="67"/>
  <c r="M107" i="67"/>
  <c r="N107" i="67"/>
  <c r="O107" i="67"/>
  <c r="P107" i="67"/>
  <c r="Q107" i="67"/>
  <c r="R107" i="67"/>
  <c r="S107" i="67"/>
  <c r="T107" i="67"/>
  <c r="U107" i="67"/>
  <c r="V107" i="67"/>
  <c r="W107" i="67"/>
  <c r="X107" i="67"/>
  <c r="Y107" i="67"/>
  <c r="Z107" i="67"/>
  <c r="AA107" i="67"/>
  <c r="AB107" i="67"/>
  <c r="AC107" i="67"/>
  <c r="AD107" i="67"/>
  <c r="AE107" i="67"/>
  <c r="AF107" i="67"/>
  <c r="C109" i="67"/>
  <c r="D109" i="67"/>
  <c r="E109" i="67"/>
  <c r="F109" i="67"/>
  <c r="G109" i="67"/>
  <c r="H109" i="67"/>
  <c r="I109" i="67"/>
  <c r="J109" i="67"/>
  <c r="K109" i="67"/>
  <c r="L109" i="67"/>
  <c r="M109" i="67"/>
  <c r="N109" i="67"/>
  <c r="O109" i="67"/>
  <c r="P109" i="67"/>
  <c r="Q109" i="67"/>
  <c r="R109" i="67"/>
  <c r="S109" i="67"/>
  <c r="T109" i="67"/>
  <c r="U109" i="67"/>
  <c r="V109" i="67"/>
  <c r="W109" i="67"/>
  <c r="X109" i="67"/>
  <c r="Y109" i="67"/>
  <c r="Z109" i="67"/>
  <c r="AA109" i="67"/>
  <c r="AB109" i="67"/>
  <c r="AC109" i="67"/>
  <c r="AD109" i="67"/>
  <c r="AE109" i="67"/>
  <c r="AF109" i="67"/>
  <c r="C110" i="67"/>
  <c r="D110" i="67"/>
  <c r="E110" i="67"/>
  <c r="F110" i="67"/>
  <c r="G110" i="67"/>
  <c r="H110" i="67"/>
  <c r="I110" i="67"/>
  <c r="J110" i="67"/>
  <c r="K110" i="67"/>
  <c r="L110" i="67"/>
  <c r="M110" i="67"/>
  <c r="N110" i="67"/>
  <c r="O110" i="67"/>
  <c r="P110" i="67"/>
  <c r="Q110" i="67"/>
  <c r="R110" i="67"/>
  <c r="S110" i="67"/>
  <c r="T110" i="67"/>
  <c r="U110" i="67"/>
  <c r="V110" i="67"/>
  <c r="W110" i="67"/>
  <c r="X110" i="67"/>
  <c r="Y110" i="67"/>
  <c r="Z110" i="67"/>
  <c r="AA110" i="67"/>
  <c r="AB110" i="67"/>
  <c r="AC110" i="67"/>
  <c r="AD110" i="67"/>
  <c r="AE110" i="67"/>
  <c r="AF110" i="67"/>
  <c r="B106" i="67"/>
  <c r="B107" i="67"/>
  <c r="B109" i="67"/>
  <c r="B110" i="67"/>
  <c r="B104" i="67"/>
  <c r="C94" i="67"/>
  <c r="D94" i="67"/>
  <c r="E94" i="67"/>
  <c r="F94" i="67"/>
  <c r="G94" i="67"/>
  <c r="H94" i="67"/>
  <c r="I94" i="67"/>
  <c r="J94" i="67"/>
  <c r="K94" i="67"/>
  <c r="L94" i="67"/>
  <c r="M94" i="67"/>
  <c r="N94" i="67"/>
  <c r="O94" i="67"/>
  <c r="P94" i="67"/>
  <c r="Q94" i="67"/>
  <c r="R94" i="67"/>
  <c r="S94" i="67"/>
  <c r="T94" i="67"/>
  <c r="U94" i="67"/>
  <c r="V94" i="67"/>
  <c r="W94" i="67"/>
  <c r="X94" i="67"/>
  <c r="Y94" i="67"/>
  <c r="Z94" i="67"/>
  <c r="AA94" i="67"/>
  <c r="AB94" i="67"/>
  <c r="AC94" i="67"/>
  <c r="AD94" i="67"/>
  <c r="AE94" i="67"/>
  <c r="AF94" i="67"/>
  <c r="C95" i="67"/>
  <c r="D95" i="67"/>
  <c r="C96" i="67"/>
  <c r="D96" i="67"/>
  <c r="E96" i="67"/>
  <c r="F96" i="67"/>
  <c r="G96" i="67"/>
  <c r="H96" i="67"/>
  <c r="I96" i="67"/>
  <c r="J96" i="67"/>
  <c r="K96" i="67"/>
  <c r="L96" i="67"/>
  <c r="M96" i="67"/>
  <c r="N96" i="67"/>
  <c r="O96" i="67"/>
  <c r="P96" i="67"/>
  <c r="Q96" i="67"/>
  <c r="R96" i="67"/>
  <c r="S96" i="67"/>
  <c r="T96" i="67"/>
  <c r="U96" i="67"/>
  <c r="V96" i="67"/>
  <c r="W96" i="67"/>
  <c r="X96" i="67"/>
  <c r="Y96" i="67"/>
  <c r="Z96" i="67"/>
  <c r="AA96" i="67"/>
  <c r="AB96" i="67"/>
  <c r="AC96" i="67"/>
  <c r="AD96" i="67"/>
  <c r="AE96" i="67"/>
  <c r="AF96" i="67"/>
  <c r="C97" i="67"/>
  <c r="D97" i="67"/>
  <c r="E97" i="67"/>
  <c r="F97" i="67"/>
  <c r="G97" i="67"/>
  <c r="H97" i="67"/>
  <c r="I97" i="67"/>
  <c r="J97" i="67"/>
  <c r="K97" i="67"/>
  <c r="L97" i="67"/>
  <c r="M97" i="67"/>
  <c r="N97" i="67"/>
  <c r="O97" i="67"/>
  <c r="P97" i="67"/>
  <c r="Q97" i="67"/>
  <c r="R97" i="67"/>
  <c r="S97" i="67"/>
  <c r="T97" i="67"/>
  <c r="U97" i="67"/>
  <c r="V97" i="67"/>
  <c r="W97" i="67"/>
  <c r="X97" i="67"/>
  <c r="Y97" i="67"/>
  <c r="Z97" i="67"/>
  <c r="AA97" i="67"/>
  <c r="AB97" i="67"/>
  <c r="AC97" i="67"/>
  <c r="AD97" i="67"/>
  <c r="AE97" i="67"/>
  <c r="AF97" i="67"/>
  <c r="C98" i="67"/>
  <c r="D98" i="67"/>
  <c r="E98" i="67"/>
  <c r="F98" i="67"/>
  <c r="G98" i="67"/>
  <c r="H98" i="67"/>
  <c r="I98" i="67"/>
  <c r="J98" i="67"/>
  <c r="K98" i="67"/>
  <c r="L98" i="67"/>
  <c r="M98" i="67"/>
  <c r="N98" i="67"/>
  <c r="O98" i="67"/>
  <c r="P98" i="67"/>
  <c r="Q98" i="67"/>
  <c r="R98" i="67"/>
  <c r="S98" i="67"/>
  <c r="T98" i="67"/>
  <c r="U98" i="67"/>
  <c r="V98" i="67"/>
  <c r="W98" i="67"/>
  <c r="X98" i="67"/>
  <c r="Y98" i="67"/>
  <c r="Z98" i="67"/>
  <c r="AA98" i="67"/>
  <c r="AB98" i="67"/>
  <c r="AC98" i="67"/>
  <c r="AD98" i="67"/>
  <c r="AE98" i="67"/>
  <c r="AF98" i="67"/>
  <c r="C99" i="67"/>
  <c r="C100" i="67"/>
  <c r="D100" i="67"/>
  <c r="E100" i="67"/>
  <c r="F100" i="67"/>
  <c r="G100" i="67"/>
  <c r="H100" i="67"/>
  <c r="I100" i="67"/>
  <c r="J100" i="67"/>
  <c r="K100" i="67"/>
  <c r="L100" i="67"/>
  <c r="M100" i="67"/>
  <c r="N100" i="67"/>
  <c r="O100" i="67"/>
  <c r="P100" i="67"/>
  <c r="Q100" i="67"/>
  <c r="R100" i="67"/>
  <c r="S100" i="67"/>
  <c r="T100" i="67"/>
  <c r="U100" i="67"/>
  <c r="V100" i="67"/>
  <c r="W100" i="67"/>
  <c r="X100" i="67"/>
  <c r="Y100" i="67"/>
  <c r="Z100" i="67"/>
  <c r="AA100" i="67"/>
  <c r="AB100" i="67"/>
  <c r="AC100" i="67"/>
  <c r="AD100" i="67"/>
  <c r="AE100" i="67"/>
  <c r="AF100" i="67"/>
  <c r="AA101" i="67"/>
  <c r="AB101" i="67"/>
  <c r="AC101" i="67"/>
  <c r="AD101" i="67"/>
  <c r="AE101" i="67"/>
  <c r="AF101" i="67"/>
  <c r="B95" i="67"/>
  <c r="B96" i="67"/>
  <c r="B97" i="67"/>
  <c r="B98" i="67"/>
  <c r="B99" i="67"/>
  <c r="B100" i="67"/>
  <c r="B94" i="67"/>
  <c r="C85" i="67"/>
  <c r="D85" i="67"/>
  <c r="E85" i="67"/>
  <c r="F85" i="67"/>
  <c r="G85" i="67"/>
  <c r="H85" i="67"/>
  <c r="I85" i="67"/>
  <c r="J85" i="67"/>
  <c r="K85" i="67"/>
  <c r="L85" i="67"/>
  <c r="M85" i="67"/>
  <c r="N85" i="67"/>
  <c r="O85" i="67"/>
  <c r="P85" i="67"/>
  <c r="Q85" i="67"/>
  <c r="R85" i="67"/>
  <c r="S85" i="67"/>
  <c r="T85" i="67"/>
  <c r="U85" i="67"/>
  <c r="V85" i="67"/>
  <c r="W85" i="67"/>
  <c r="X85" i="67"/>
  <c r="Y85" i="67"/>
  <c r="Z85" i="67"/>
  <c r="AA85" i="67"/>
  <c r="AB85" i="67"/>
  <c r="AC85" i="67"/>
  <c r="AD85" i="67"/>
  <c r="AE85" i="67"/>
  <c r="AF85" i="67"/>
  <c r="C88" i="67"/>
  <c r="D88" i="67"/>
  <c r="E88" i="67"/>
  <c r="F88" i="67"/>
  <c r="G88" i="67"/>
  <c r="H88" i="67"/>
  <c r="I88" i="67"/>
  <c r="J88" i="67"/>
  <c r="K88" i="67"/>
  <c r="L88" i="67"/>
  <c r="M88" i="67"/>
  <c r="N88" i="67"/>
  <c r="O88" i="67"/>
  <c r="P88" i="67"/>
  <c r="Q88" i="67"/>
  <c r="R88" i="67"/>
  <c r="S88" i="67"/>
  <c r="T88" i="67"/>
  <c r="U88" i="67"/>
  <c r="V88" i="67"/>
  <c r="W88" i="67"/>
  <c r="X88" i="67"/>
  <c r="Y88" i="67"/>
  <c r="Z88" i="67"/>
  <c r="AA88" i="67"/>
  <c r="AB88" i="67"/>
  <c r="AC88" i="67"/>
  <c r="AD88" i="67"/>
  <c r="AE88" i="67"/>
  <c r="AF88" i="67"/>
  <c r="Y89" i="67"/>
  <c r="Z89" i="67"/>
  <c r="AA89" i="67"/>
  <c r="AB89" i="67"/>
  <c r="AC89" i="67"/>
  <c r="AD89" i="67"/>
  <c r="AE89" i="67"/>
  <c r="AF89" i="67"/>
  <c r="C90" i="67"/>
  <c r="D90" i="67"/>
  <c r="E90" i="67"/>
  <c r="F90" i="67"/>
  <c r="G90" i="67"/>
  <c r="H90" i="67"/>
  <c r="I90" i="67"/>
  <c r="J90" i="67"/>
  <c r="K90" i="67"/>
  <c r="L90" i="67"/>
  <c r="M90" i="67"/>
  <c r="N90" i="67"/>
  <c r="O90" i="67"/>
  <c r="P90" i="67"/>
  <c r="Q90" i="67"/>
  <c r="R90" i="67"/>
  <c r="S90" i="67"/>
  <c r="T90" i="67"/>
  <c r="U90" i="67"/>
  <c r="V90" i="67"/>
  <c r="W90" i="67"/>
  <c r="X90" i="67"/>
  <c r="Y90" i="67"/>
  <c r="Z90" i="67"/>
  <c r="AA90" i="67"/>
  <c r="AB90" i="67"/>
  <c r="AC90" i="67"/>
  <c r="AD90" i="67"/>
  <c r="AE90" i="67"/>
  <c r="AF90" i="67"/>
  <c r="Y91" i="67"/>
  <c r="Z91" i="67"/>
  <c r="AA91" i="67"/>
  <c r="AB91" i="67"/>
  <c r="AC91" i="67"/>
  <c r="AD91" i="67"/>
  <c r="AE91" i="67"/>
  <c r="AF91" i="67"/>
  <c r="B85" i="67"/>
  <c r="B88" i="67"/>
  <c r="B90" i="67"/>
  <c r="C75" i="67"/>
  <c r="D75" i="67"/>
  <c r="E75" i="67"/>
  <c r="F75" i="67"/>
  <c r="G75" i="67"/>
  <c r="H75" i="67"/>
  <c r="I75" i="67"/>
  <c r="J75" i="67"/>
  <c r="K75" i="67"/>
  <c r="L75" i="67"/>
  <c r="M75" i="67"/>
  <c r="N75" i="67"/>
  <c r="O75" i="67"/>
  <c r="P75" i="67"/>
  <c r="Q75" i="67"/>
  <c r="R75" i="67"/>
  <c r="S75" i="67"/>
  <c r="T75" i="67"/>
  <c r="U75" i="67"/>
  <c r="V75" i="67"/>
  <c r="W75" i="67"/>
  <c r="X75" i="67"/>
  <c r="Y75" i="67"/>
  <c r="Z75" i="67"/>
  <c r="AA75" i="67"/>
  <c r="AB75" i="67"/>
  <c r="AC75" i="67"/>
  <c r="AD75" i="67"/>
  <c r="AE75" i="67"/>
  <c r="AF75" i="67"/>
  <c r="C76" i="67"/>
  <c r="D76" i="67"/>
  <c r="E76" i="67"/>
  <c r="F76" i="67"/>
  <c r="G76" i="67"/>
  <c r="H76" i="67"/>
  <c r="I76" i="67"/>
  <c r="J76" i="67"/>
  <c r="K76" i="67"/>
  <c r="L76" i="67"/>
  <c r="M76" i="67"/>
  <c r="N76" i="67"/>
  <c r="O76" i="67"/>
  <c r="P76" i="67"/>
  <c r="Q76" i="67"/>
  <c r="R76" i="67"/>
  <c r="S76" i="67"/>
  <c r="T76" i="67"/>
  <c r="U76" i="67"/>
  <c r="V76" i="67"/>
  <c r="W76" i="67"/>
  <c r="X76" i="67"/>
  <c r="Y76" i="67"/>
  <c r="Z76" i="67"/>
  <c r="AA76" i="67"/>
  <c r="AB76" i="67"/>
  <c r="AC76" i="67"/>
  <c r="AD76" i="67"/>
  <c r="AE76" i="67"/>
  <c r="AF76" i="67"/>
  <c r="C77" i="67"/>
  <c r="D77" i="67"/>
  <c r="E77" i="67"/>
  <c r="F77" i="67"/>
  <c r="G77" i="67"/>
  <c r="H77" i="67"/>
  <c r="I77" i="67"/>
  <c r="J77" i="67"/>
  <c r="K77" i="67"/>
  <c r="L77" i="67"/>
  <c r="M77" i="67"/>
  <c r="N77" i="67"/>
  <c r="O77" i="67"/>
  <c r="P77" i="67"/>
  <c r="Q77" i="67"/>
  <c r="R77" i="67"/>
  <c r="S77" i="67"/>
  <c r="T77" i="67"/>
  <c r="U77" i="67"/>
  <c r="V77" i="67"/>
  <c r="W77" i="67"/>
  <c r="X77" i="67"/>
  <c r="Y77" i="67"/>
  <c r="Z77" i="67"/>
  <c r="AA77" i="67"/>
  <c r="AB77" i="67"/>
  <c r="AC77" i="67"/>
  <c r="AD77" i="67"/>
  <c r="AE77" i="67"/>
  <c r="AF77" i="67"/>
  <c r="C78" i="67"/>
  <c r="D78" i="67"/>
  <c r="E78" i="67"/>
  <c r="F78" i="67"/>
  <c r="G78" i="67"/>
  <c r="H78" i="67"/>
  <c r="I78" i="67"/>
  <c r="J78" i="67"/>
  <c r="K78" i="67"/>
  <c r="L78" i="67"/>
  <c r="M78" i="67"/>
  <c r="N78" i="67"/>
  <c r="O78" i="67"/>
  <c r="P78" i="67"/>
  <c r="Q78" i="67"/>
  <c r="R78" i="67"/>
  <c r="S78" i="67"/>
  <c r="T78" i="67"/>
  <c r="U78" i="67"/>
  <c r="V78" i="67"/>
  <c r="W78" i="67"/>
  <c r="X78" i="67"/>
  <c r="Y78" i="67"/>
  <c r="Z78" i="67"/>
  <c r="AA78" i="67"/>
  <c r="AB78" i="67"/>
  <c r="AC78" i="67"/>
  <c r="AD78" i="67"/>
  <c r="AE78" i="67"/>
  <c r="AF78" i="67"/>
  <c r="Y79" i="67"/>
  <c r="Z79" i="67"/>
  <c r="AA79" i="67"/>
  <c r="AB79" i="67"/>
  <c r="AC79" i="67"/>
  <c r="AD79" i="67"/>
  <c r="AE79" i="67"/>
  <c r="AF79" i="67"/>
  <c r="C80" i="67"/>
  <c r="D80" i="67"/>
  <c r="E80" i="67"/>
  <c r="F80" i="67"/>
  <c r="G80" i="67"/>
  <c r="H80" i="67"/>
  <c r="I80" i="67"/>
  <c r="J80" i="67"/>
  <c r="K80" i="67"/>
  <c r="L80" i="67"/>
  <c r="M80" i="67"/>
  <c r="N80" i="67"/>
  <c r="O80" i="67"/>
  <c r="P80" i="67"/>
  <c r="Q80" i="67"/>
  <c r="R80" i="67"/>
  <c r="S80" i="67"/>
  <c r="T80" i="67"/>
  <c r="U80" i="67"/>
  <c r="V80" i="67"/>
  <c r="W80" i="67"/>
  <c r="X80" i="67"/>
  <c r="Y80" i="67"/>
  <c r="Z80" i="67"/>
  <c r="AA80" i="67"/>
  <c r="AB80" i="67"/>
  <c r="AC80" i="67"/>
  <c r="AD80" i="67"/>
  <c r="AE80" i="67"/>
  <c r="AF80" i="67"/>
  <c r="Y81" i="67"/>
  <c r="Z81" i="67"/>
  <c r="AA81" i="67"/>
  <c r="AB81" i="67"/>
  <c r="AC81" i="67"/>
  <c r="AD81" i="67"/>
  <c r="AE81" i="67"/>
  <c r="AF81" i="67"/>
  <c r="B75" i="67"/>
  <c r="B76" i="67"/>
  <c r="B77" i="67"/>
  <c r="B78" i="67"/>
  <c r="B80" i="67"/>
  <c r="C65" i="67"/>
  <c r="D65" i="67"/>
  <c r="E65" i="67"/>
  <c r="F65" i="67"/>
  <c r="G65" i="67"/>
  <c r="H65" i="67"/>
  <c r="I65" i="67"/>
  <c r="J65" i="67"/>
  <c r="K65" i="67"/>
  <c r="L65" i="67"/>
  <c r="M65" i="67"/>
  <c r="N65" i="67"/>
  <c r="O65" i="67"/>
  <c r="P65" i="67"/>
  <c r="Q65" i="67"/>
  <c r="R65" i="67"/>
  <c r="S65" i="67"/>
  <c r="T65" i="67"/>
  <c r="U65" i="67"/>
  <c r="V65" i="67"/>
  <c r="W65" i="67"/>
  <c r="X65" i="67"/>
  <c r="Y65" i="67"/>
  <c r="Z65" i="67"/>
  <c r="AA65" i="67"/>
  <c r="AB65" i="67"/>
  <c r="AC65" i="67"/>
  <c r="AD65" i="67"/>
  <c r="AE65" i="67"/>
  <c r="AF65" i="67"/>
  <c r="C66" i="67"/>
  <c r="D66" i="67"/>
  <c r="E66" i="67"/>
  <c r="F66" i="67"/>
  <c r="G66" i="67"/>
  <c r="H66" i="67"/>
  <c r="I66" i="67"/>
  <c r="J66" i="67"/>
  <c r="K66" i="67"/>
  <c r="L66" i="67"/>
  <c r="M66" i="67"/>
  <c r="N66" i="67"/>
  <c r="O66" i="67"/>
  <c r="P66" i="67"/>
  <c r="Q66" i="67"/>
  <c r="R66" i="67"/>
  <c r="S66" i="67"/>
  <c r="T66" i="67"/>
  <c r="U66" i="67"/>
  <c r="V66" i="67"/>
  <c r="W66" i="67"/>
  <c r="X66" i="67"/>
  <c r="Y66" i="67"/>
  <c r="Z66" i="67"/>
  <c r="AA66" i="67"/>
  <c r="AB66" i="67"/>
  <c r="AC66" i="67"/>
  <c r="AD66" i="67"/>
  <c r="AE66" i="67"/>
  <c r="AF66" i="67"/>
  <c r="C67" i="67"/>
  <c r="D67" i="67"/>
  <c r="E67" i="67"/>
  <c r="F67" i="67"/>
  <c r="G67" i="67"/>
  <c r="H67" i="67"/>
  <c r="I67" i="67"/>
  <c r="J67" i="67"/>
  <c r="K67" i="67"/>
  <c r="L67" i="67"/>
  <c r="M67" i="67"/>
  <c r="N67" i="67"/>
  <c r="O67" i="67"/>
  <c r="P67" i="67"/>
  <c r="Q67" i="67"/>
  <c r="R67" i="67"/>
  <c r="S67" i="67"/>
  <c r="T67" i="67"/>
  <c r="U67" i="67"/>
  <c r="V67" i="67"/>
  <c r="W67" i="67"/>
  <c r="X67" i="67"/>
  <c r="Y67" i="67"/>
  <c r="Z67" i="67"/>
  <c r="AA67" i="67"/>
  <c r="AB67" i="67"/>
  <c r="AC67" i="67"/>
  <c r="AD67" i="67"/>
  <c r="AE67" i="67"/>
  <c r="AF67" i="67"/>
  <c r="C68" i="67"/>
  <c r="D68" i="67"/>
  <c r="E68" i="67"/>
  <c r="F68" i="67"/>
  <c r="G68" i="67"/>
  <c r="H68" i="67"/>
  <c r="I68" i="67"/>
  <c r="J68" i="67"/>
  <c r="K68" i="67"/>
  <c r="L68" i="67"/>
  <c r="M68" i="67"/>
  <c r="N68" i="67"/>
  <c r="O68" i="67"/>
  <c r="P68" i="67"/>
  <c r="Q68" i="67"/>
  <c r="R68" i="67"/>
  <c r="S68" i="67"/>
  <c r="T68" i="67"/>
  <c r="U68" i="67"/>
  <c r="V68" i="67"/>
  <c r="W68" i="67"/>
  <c r="X68" i="67"/>
  <c r="Y68" i="67"/>
  <c r="Z68" i="67"/>
  <c r="AA68" i="67"/>
  <c r="AB68" i="67"/>
  <c r="AC68" i="67"/>
  <c r="AD68" i="67"/>
  <c r="AE68" i="67"/>
  <c r="AF68" i="67"/>
  <c r="Y69" i="67"/>
  <c r="Z69" i="67"/>
  <c r="AA69" i="67"/>
  <c r="AB69" i="67"/>
  <c r="AC69" i="67"/>
  <c r="AD69" i="67"/>
  <c r="AE69" i="67"/>
  <c r="AF69" i="67"/>
  <c r="C70" i="67"/>
  <c r="D70" i="67"/>
  <c r="E70" i="67"/>
  <c r="F70" i="67"/>
  <c r="G70" i="67"/>
  <c r="H70" i="67"/>
  <c r="I70" i="67"/>
  <c r="J70" i="67"/>
  <c r="K70" i="67"/>
  <c r="L70" i="67"/>
  <c r="M70" i="67"/>
  <c r="N70" i="67"/>
  <c r="O70" i="67"/>
  <c r="P70" i="67"/>
  <c r="Q70" i="67"/>
  <c r="R70" i="67"/>
  <c r="S70" i="67"/>
  <c r="T70" i="67"/>
  <c r="U70" i="67"/>
  <c r="V70" i="67"/>
  <c r="W70" i="67"/>
  <c r="X70" i="67"/>
  <c r="Y70" i="67"/>
  <c r="Z70" i="67"/>
  <c r="AA70" i="67"/>
  <c r="AB70" i="67"/>
  <c r="AC70" i="67"/>
  <c r="AD70" i="67"/>
  <c r="AE70" i="67"/>
  <c r="AF70" i="67"/>
  <c r="Y71" i="67"/>
  <c r="Z71" i="67"/>
  <c r="AA71" i="67"/>
  <c r="AB71" i="67"/>
  <c r="AC71" i="67"/>
  <c r="AD71" i="67"/>
  <c r="AE71" i="67"/>
  <c r="AF71" i="67"/>
  <c r="B65" i="67"/>
  <c r="B66" i="67"/>
  <c r="B67" i="67"/>
  <c r="B68" i="67"/>
  <c r="B70" i="67"/>
  <c r="C60" i="67"/>
  <c r="D60" i="67"/>
  <c r="E60" i="67"/>
  <c r="F60" i="67"/>
  <c r="G60" i="67"/>
  <c r="H60" i="67"/>
  <c r="I60" i="67"/>
  <c r="J60" i="67"/>
  <c r="K60" i="67"/>
  <c r="L60" i="67"/>
  <c r="M60" i="67"/>
  <c r="N60" i="67"/>
  <c r="O60" i="67"/>
  <c r="P60" i="67"/>
  <c r="Q60" i="67"/>
  <c r="R60" i="67"/>
  <c r="S60" i="67"/>
  <c r="T60" i="67"/>
  <c r="U60" i="67"/>
  <c r="V60" i="67"/>
  <c r="W60" i="67"/>
  <c r="X60" i="67"/>
  <c r="Y60" i="67"/>
  <c r="Z60" i="67"/>
  <c r="AA60" i="67"/>
  <c r="AB60" i="67"/>
  <c r="AC60" i="67"/>
  <c r="AD60" i="67"/>
  <c r="AE60" i="67"/>
  <c r="AF60" i="67"/>
  <c r="B60" i="67"/>
  <c r="C45" i="67"/>
  <c r="D45" i="67"/>
  <c r="E45" i="67"/>
  <c r="F45" i="67"/>
  <c r="G45" i="67"/>
  <c r="H45" i="67"/>
  <c r="I45" i="67"/>
  <c r="J45" i="67"/>
  <c r="K45" i="67"/>
  <c r="L45" i="67"/>
  <c r="M45" i="67"/>
  <c r="N45" i="67"/>
  <c r="O45" i="67"/>
  <c r="P45" i="67"/>
  <c r="Q45" i="67"/>
  <c r="R45" i="67"/>
  <c r="S45" i="67"/>
  <c r="T45" i="67"/>
  <c r="U45" i="67"/>
  <c r="V45" i="67"/>
  <c r="W45" i="67"/>
  <c r="X45" i="67"/>
  <c r="Y45" i="67"/>
  <c r="Z45" i="67"/>
  <c r="AA45" i="67"/>
  <c r="AB45" i="67"/>
  <c r="AC45" i="67"/>
  <c r="AD45" i="67"/>
  <c r="AE45" i="67"/>
  <c r="AF45" i="67"/>
  <c r="C46" i="67"/>
  <c r="D46" i="67"/>
  <c r="E46" i="67"/>
  <c r="F46" i="67"/>
  <c r="G46" i="67"/>
  <c r="H46" i="67"/>
  <c r="I46" i="67"/>
  <c r="J46" i="67"/>
  <c r="K46" i="67"/>
  <c r="L46" i="67"/>
  <c r="M46" i="67"/>
  <c r="N46" i="67"/>
  <c r="O46" i="67"/>
  <c r="P46" i="67"/>
  <c r="Q46" i="67"/>
  <c r="R46" i="67"/>
  <c r="S46" i="67"/>
  <c r="T46" i="67"/>
  <c r="U46" i="67"/>
  <c r="V46" i="67"/>
  <c r="W46" i="67"/>
  <c r="X46" i="67"/>
  <c r="Y46" i="67"/>
  <c r="Z46" i="67"/>
  <c r="AA46" i="67"/>
  <c r="AB46" i="67"/>
  <c r="AC46" i="67"/>
  <c r="AD46" i="67"/>
  <c r="AE46" i="67"/>
  <c r="AF46" i="67"/>
  <c r="C47" i="67"/>
  <c r="D47" i="67"/>
  <c r="E47" i="67"/>
  <c r="F47" i="67"/>
  <c r="G47" i="67"/>
  <c r="H47" i="67"/>
  <c r="I47" i="67"/>
  <c r="J47" i="67"/>
  <c r="K47" i="67"/>
  <c r="L47" i="67"/>
  <c r="M47" i="67"/>
  <c r="N47" i="67"/>
  <c r="O47" i="67"/>
  <c r="P47" i="67"/>
  <c r="Q47" i="67"/>
  <c r="R47" i="67"/>
  <c r="S47" i="67"/>
  <c r="T47" i="67"/>
  <c r="U47" i="67"/>
  <c r="V47" i="67"/>
  <c r="W47" i="67"/>
  <c r="X47" i="67"/>
  <c r="Y47" i="67"/>
  <c r="Z47" i="67"/>
  <c r="AA47" i="67"/>
  <c r="AB47" i="67"/>
  <c r="AC47" i="67"/>
  <c r="AD47" i="67"/>
  <c r="AE47" i="67"/>
  <c r="AF47" i="67"/>
  <c r="C48" i="67"/>
  <c r="D48" i="67"/>
  <c r="E48" i="67"/>
  <c r="F48" i="67"/>
  <c r="G48" i="67"/>
  <c r="H48" i="67"/>
  <c r="I48" i="67"/>
  <c r="J48" i="67"/>
  <c r="K48" i="67"/>
  <c r="L48" i="67"/>
  <c r="M48" i="67"/>
  <c r="N48" i="67"/>
  <c r="O48" i="67"/>
  <c r="P48" i="67"/>
  <c r="Q48" i="67"/>
  <c r="R48" i="67"/>
  <c r="S48" i="67"/>
  <c r="T48" i="67"/>
  <c r="U48" i="67"/>
  <c r="V48" i="67"/>
  <c r="W48" i="67"/>
  <c r="X48" i="67"/>
  <c r="Y48" i="67"/>
  <c r="Z48" i="67"/>
  <c r="AA48" i="67"/>
  <c r="AB48" i="67"/>
  <c r="AC48" i="67"/>
  <c r="AD48" i="67"/>
  <c r="AE48" i="67"/>
  <c r="AF48" i="67"/>
  <c r="Y49" i="67"/>
  <c r="Z49" i="67"/>
  <c r="AA49" i="67"/>
  <c r="AB49" i="67"/>
  <c r="AC49" i="67"/>
  <c r="AD49" i="67"/>
  <c r="AE49" i="67"/>
  <c r="AF49" i="67"/>
  <c r="C50" i="67"/>
  <c r="D50" i="67"/>
  <c r="E50" i="67"/>
  <c r="F50" i="67"/>
  <c r="G50" i="67"/>
  <c r="H50" i="67"/>
  <c r="I50" i="67"/>
  <c r="J50" i="67"/>
  <c r="K50" i="67"/>
  <c r="L50" i="67"/>
  <c r="M50" i="67"/>
  <c r="N50" i="67"/>
  <c r="O50" i="67"/>
  <c r="P50" i="67"/>
  <c r="Q50" i="67"/>
  <c r="R50" i="67"/>
  <c r="S50" i="67"/>
  <c r="T50" i="67"/>
  <c r="U50" i="67"/>
  <c r="V50" i="67"/>
  <c r="W50" i="67"/>
  <c r="X50" i="67"/>
  <c r="Y50" i="67"/>
  <c r="Z50" i="67"/>
  <c r="AA50" i="67"/>
  <c r="AB50" i="67"/>
  <c r="AC50" i="67"/>
  <c r="AD50" i="67"/>
  <c r="AE50" i="67"/>
  <c r="AF50" i="67"/>
  <c r="Y51" i="67"/>
  <c r="Z51" i="67"/>
  <c r="AA51" i="67"/>
  <c r="AB51" i="67"/>
  <c r="AC51" i="67"/>
  <c r="AD51" i="67"/>
  <c r="AE51" i="67"/>
  <c r="AF51" i="67"/>
  <c r="B45" i="67"/>
  <c r="B46" i="67"/>
  <c r="B47" i="67"/>
  <c r="B48" i="67"/>
  <c r="B50" i="67"/>
  <c r="C34" i="67"/>
  <c r="D34" i="67"/>
  <c r="E34" i="67"/>
  <c r="F34" i="67"/>
  <c r="G34" i="67"/>
  <c r="H34" i="67"/>
  <c r="I34" i="67"/>
  <c r="J34" i="67"/>
  <c r="K34" i="67"/>
  <c r="L34" i="67"/>
  <c r="M34" i="67"/>
  <c r="N34" i="67"/>
  <c r="O34" i="67"/>
  <c r="P34" i="67"/>
  <c r="Q34" i="67"/>
  <c r="R34" i="67"/>
  <c r="S34" i="67"/>
  <c r="T34" i="67"/>
  <c r="U34" i="67"/>
  <c r="V34" i="67"/>
  <c r="W34" i="67"/>
  <c r="X34" i="67"/>
  <c r="Y34" i="67"/>
  <c r="Z34" i="67"/>
  <c r="AA34" i="67"/>
  <c r="AB34" i="67"/>
  <c r="AC34" i="67"/>
  <c r="AD34" i="67"/>
  <c r="AE34" i="67"/>
  <c r="AF34" i="67"/>
  <c r="C40" i="67"/>
  <c r="D40" i="67"/>
  <c r="E40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R40" i="67"/>
  <c r="S40" i="67"/>
  <c r="T40" i="67"/>
  <c r="U40" i="67"/>
  <c r="V40" i="67"/>
  <c r="W40" i="67"/>
  <c r="X40" i="67"/>
  <c r="Y40" i="67"/>
  <c r="Z40" i="67"/>
  <c r="AA40" i="67"/>
  <c r="AB40" i="67"/>
  <c r="AC40" i="67"/>
  <c r="AD40" i="67"/>
  <c r="AE40" i="67"/>
  <c r="AF40" i="67"/>
  <c r="B40" i="67"/>
  <c r="B34" i="67"/>
  <c r="C24" i="67"/>
  <c r="D24" i="67"/>
  <c r="E24" i="67"/>
  <c r="F24" i="67"/>
  <c r="G24" i="67"/>
  <c r="H24" i="67"/>
  <c r="I24" i="67"/>
  <c r="J24" i="67"/>
  <c r="K24" i="67"/>
  <c r="L24" i="67"/>
  <c r="M24" i="67"/>
  <c r="N24" i="67"/>
  <c r="O24" i="67"/>
  <c r="P24" i="67"/>
  <c r="Q24" i="67"/>
  <c r="R24" i="67"/>
  <c r="S24" i="67"/>
  <c r="T24" i="67"/>
  <c r="U24" i="67"/>
  <c r="V24" i="67"/>
  <c r="W24" i="67"/>
  <c r="X24" i="67"/>
  <c r="Y24" i="67"/>
  <c r="Z24" i="67"/>
  <c r="AA24" i="67"/>
  <c r="AB24" i="67"/>
  <c r="AC24" i="67"/>
  <c r="AD24" i="67"/>
  <c r="AE24" i="67"/>
  <c r="AF24" i="67"/>
  <c r="C25" i="67"/>
  <c r="D25" i="67"/>
  <c r="E25" i="67"/>
  <c r="F25" i="67"/>
  <c r="G25" i="67"/>
  <c r="H25" i="67"/>
  <c r="I25" i="67"/>
  <c r="J25" i="67"/>
  <c r="K25" i="67"/>
  <c r="L25" i="67"/>
  <c r="M25" i="67"/>
  <c r="N25" i="67"/>
  <c r="O25" i="67"/>
  <c r="P25" i="67"/>
  <c r="Q25" i="67"/>
  <c r="R25" i="67"/>
  <c r="S25" i="67"/>
  <c r="T25" i="67"/>
  <c r="U25" i="67"/>
  <c r="V25" i="67"/>
  <c r="W25" i="67"/>
  <c r="X25" i="67"/>
  <c r="Y25" i="67"/>
  <c r="Z25" i="67"/>
  <c r="AA25" i="67"/>
  <c r="AB25" i="67"/>
  <c r="AC25" i="67"/>
  <c r="AD25" i="67"/>
  <c r="AE25" i="67"/>
  <c r="AF25" i="67"/>
  <c r="C26" i="67"/>
  <c r="D26" i="67"/>
  <c r="E26" i="67"/>
  <c r="F26" i="67"/>
  <c r="G26" i="67"/>
  <c r="H26" i="67"/>
  <c r="I26" i="67"/>
  <c r="J26" i="67"/>
  <c r="K26" i="67"/>
  <c r="L26" i="67"/>
  <c r="M26" i="67"/>
  <c r="N26" i="67"/>
  <c r="O26" i="67"/>
  <c r="P26" i="67"/>
  <c r="Q26" i="67"/>
  <c r="R26" i="67"/>
  <c r="S26" i="67"/>
  <c r="T26" i="67"/>
  <c r="U26" i="67"/>
  <c r="V26" i="67"/>
  <c r="W26" i="67"/>
  <c r="X26" i="67"/>
  <c r="Y26" i="67"/>
  <c r="Z26" i="67"/>
  <c r="AA26" i="67"/>
  <c r="AB26" i="67"/>
  <c r="AC26" i="67"/>
  <c r="AD26" i="67"/>
  <c r="AE26" i="67"/>
  <c r="AF26" i="67"/>
  <c r="C27" i="67"/>
  <c r="D27" i="67"/>
  <c r="E27" i="67"/>
  <c r="F27" i="67"/>
  <c r="G27" i="67"/>
  <c r="H27" i="67"/>
  <c r="I27" i="67"/>
  <c r="J27" i="67"/>
  <c r="K27" i="67"/>
  <c r="L27" i="67"/>
  <c r="M27" i="67"/>
  <c r="N27" i="67"/>
  <c r="O27" i="67"/>
  <c r="P27" i="67"/>
  <c r="Q27" i="67"/>
  <c r="R27" i="67"/>
  <c r="S27" i="67"/>
  <c r="T27" i="67"/>
  <c r="U27" i="67"/>
  <c r="V27" i="67"/>
  <c r="W27" i="67"/>
  <c r="X27" i="67"/>
  <c r="Y27" i="67"/>
  <c r="Z27" i="67"/>
  <c r="AA27" i="67"/>
  <c r="AB27" i="67"/>
  <c r="AC27" i="67"/>
  <c r="AD27" i="67"/>
  <c r="AE27" i="67"/>
  <c r="AF27" i="67"/>
  <c r="C28" i="67"/>
  <c r="D28" i="67"/>
  <c r="E28" i="67"/>
  <c r="F28" i="67"/>
  <c r="G28" i="67"/>
  <c r="H28" i="67"/>
  <c r="I28" i="67"/>
  <c r="J28" i="67"/>
  <c r="K28" i="67"/>
  <c r="L28" i="67"/>
  <c r="M28" i="67"/>
  <c r="N28" i="67"/>
  <c r="O28" i="67"/>
  <c r="P28" i="67"/>
  <c r="Q28" i="67"/>
  <c r="R28" i="67"/>
  <c r="S28" i="67"/>
  <c r="T28" i="67"/>
  <c r="U28" i="67"/>
  <c r="V28" i="67"/>
  <c r="W28" i="67"/>
  <c r="X28" i="67"/>
  <c r="Y28" i="67"/>
  <c r="Z28" i="67"/>
  <c r="AA28" i="67"/>
  <c r="AB28" i="67"/>
  <c r="AC28" i="67"/>
  <c r="AD28" i="67"/>
  <c r="AE28" i="67"/>
  <c r="AF28" i="67"/>
  <c r="C29" i="67"/>
  <c r="D29" i="67"/>
  <c r="E29" i="67"/>
  <c r="F29" i="67"/>
  <c r="G29" i="67"/>
  <c r="H29" i="67"/>
  <c r="I29" i="67"/>
  <c r="J29" i="67"/>
  <c r="K29" i="67"/>
  <c r="L29" i="67"/>
  <c r="M29" i="67"/>
  <c r="N29" i="67"/>
  <c r="O29" i="67"/>
  <c r="P29" i="67"/>
  <c r="Q29" i="67"/>
  <c r="R29" i="67"/>
  <c r="S29" i="67"/>
  <c r="T29" i="67"/>
  <c r="U29" i="67"/>
  <c r="V29" i="67"/>
  <c r="W29" i="67"/>
  <c r="X29" i="67"/>
  <c r="Y29" i="67"/>
  <c r="Z29" i="67"/>
  <c r="AA29" i="67"/>
  <c r="AB29" i="67"/>
  <c r="AC29" i="67"/>
  <c r="AD29" i="67"/>
  <c r="AE29" i="67"/>
  <c r="AF29" i="67"/>
  <c r="C30" i="67"/>
  <c r="D30" i="67"/>
  <c r="E30" i="67"/>
  <c r="F30" i="67"/>
  <c r="G30" i="67"/>
  <c r="H30" i="67"/>
  <c r="I30" i="67"/>
  <c r="J30" i="67"/>
  <c r="K30" i="67"/>
  <c r="L30" i="67"/>
  <c r="M30" i="67"/>
  <c r="N30" i="67"/>
  <c r="O30" i="67"/>
  <c r="P30" i="67"/>
  <c r="Q30" i="67"/>
  <c r="R30" i="67"/>
  <c r="S30" i="67"/>
  <c r="T30" i="67"/>
  <c r="U30" i="67"/>
  <c r="V30" i="67"/>
  <c r="W30" i="67"/>
  <c r="X30" i="67"/>
  <c r="Y30" i="67"/>
  <c r="Z30" i="67"/>
  <c r="AA30" i="67"/>
  <c r="AB30" i="67"/>
  <c r="AC30" i="67"/>
  <c r="AD30" i="67"/>
  <c r="AE30" i="67"/>
  <c r="AF30" i="67"/>
  <c r="B25" i="67"/>
  <c r="B26" i="67"/>
  <c r="B27" i="67"/>
  <c r="B28" i="67"/>
  <c r="B29" i="67"/>
  <c r="B30" i="67"/>
  <c r="B24" i="67"/>
  <c r="C14" i="67"/>
  <c r="D14" i="67"/>
  <c r="E14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Y14" i="67"/>
  <c r="Z14" i="67"/>
  <c r="AA14" i="67"/>
  <c r="AB14" i="67"/>
  <c r="AC14" i="67"/>
  <c r="AD14" i="67"/>
  <c r="AE14" i="67"/>
  <c r="AF14" i="67"/>
  <c r="C15" i="67"/>
  <c r="D15" i="67"/>
  <c r="E15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Y15" i="67"/>
  <c r="Z15" i="67"/>
  <c r="AA15" i="67"/>
  <c r="AB15" i="67"/>
  <c r="AC15" i="67"/>
  <c r="AD15" i="67"/>
  <c r="AE15" i="67"/>
  <c r="AF15" i="67"/>
  <c r="C16" i="67"/>
  <c r="D16" i="67"/>
  <c r="E16" i="67"/>
  <c r="F16" i="67"/>
  <c r="G16" i="67"/>
  <c r="H16" i="67"/>
  <c r="I16" i="67"/>
  <c r="J16" i="67"/>
  <c r="K16" i="67"/>
  <c r="L16" i="67"/>
  <c r="M16" i="67"/>
  <c r="N16" i="67"/>
  <c r="O16" i="67"/>
  <c r="P16" i="67"/>
  <c r="Q16" i="67"/>
  <c r="R16" i="67"/>
  <c r="S16" i="67"/>
  <c r="T16" i="67"/>
  <c r="U16" i="67"/>
  <c r="V16" i="67"/>
  <c r="W16" i="67"/>
  <c r="X16" i="67"/>
  <c r="Y16" i="67"/>
  <c r="Z16" i="67"/>
  <c r="AA16" i="67"/>
  <c r="AB16" i="67"/>
  <c r="AC16" i="67"/>
  <c r="AD16" i="67"/>
  <c r="AE16" i="67"/>
  <c r="AF16" i="67"/>
  <c r="C17" i="67"/>
  <c r="D17" i="67"/>
  <c r="E17" i="67"/>
  <c r="F17" i="67"/>
  <c r="G17" i="67"/>
  <c r="H17" i="67"/>
  <c r="I17" i="67"/>
  <c r="J17" i="67"/>
  <c r="K17" i="67"/>
  <c r="L17" i="67"/>
  <c r="M17" i="67"/>
  <c r="N17" i="67"/>
  <c r="O17" i="67"/>
  <c r="P17" i="67"/>
  <c r="Q17" i="67"/>
  <c r="R17" i="67"/>
  <c r="S17" i="67"/>
  <c r="T17" i="67"/>
  <c r="U17" i="67"/>
  <c r="V17" i="67"/>
  <c r="W17" i="67"/>
  <c r="X17" i="67"/>
  <c r="Y17" i="67"/>
  <c r="Z17" i="67"/>
  <c r="AA17" i="67"/>
  <c r="AB17" i="67"/>
  <c r="AC17" i="67"/>
  <c r="AD17" i="67"/>
  <c r="AE17" i="67"/>
  <c r="AF17" i="67"/>
  <c r="C18" i="67"/>
  <c r="D18" i="67"/>
  <c r="E18" i="67"/>
  <c r="F18" i="67"/>
  <c r="G18" i="67"/>
  <c r="H18" i="67"/>
  <c r="I18" i="67"/>
  <c r="J18" i="67"/>
  <c r="K18" i="67"/>
  <c r="L18" i="67"/>
  <c r="M18" i="67"/>
  <c r="N18" i="67"/>
  <c r="O18" i="67"/>
  <c r="P18" i="67"/>
  <c r="Q18" i="67"/>
  <c r="R18" i="67"/>
  <c r="S18" i="67"/>
  <c r="T18" i="67"/>
  <c r="U18" i="67"/>
  <c r="V18" i="67"/>
  <c r="W18" i="67"/>
  <c r="X18" i="67"/>
  <c r="Y18" i="67"/>
  <c r="Z18" i="67"/>
  <c r="AA18" i="67"/>
  <c r="AB18" i="67"/>
  <c r="AC18" i="67"/>
  <c r="AD18" i="67"/>
  <c r="AE18" i="67"/>
  <c r="AF18" i="67"/>
  <c r="C19" i="67"/>
  <c r="D19" i="67"/>
  <c r="E19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R19" i="67"/>
  <c r="S19" i="67"/>
  <c r="T19" i="67"/>
  <c r="U19" i="67"/>
  <c r="V19" i="67"/>
  <c r="W19" i="67"/>
  <c r="X19" i="67"/>
  <c r="Y19" i="67"/>
  <c r="Z19" i="67"/>
  <c r="AA19" i="67"/>
  <c r="AB19" i="67"/>
  <c r="AC19" i="67"/>
  <c r="AD19" i="67"/>
  <c r="AE19" i="67"/>
  <c r="AF19" i="67"/>
  <c r="C20" i="67"/>
  <c r="D20" i="67"/>
  <c r="E20" i="67"/>
  <c r="F20" i="67"/>
  <c r="G20" i="67"/>
  <c r="H20" i="67"/>
  <c r="I20" i="67"/>
  <c r="J20" i="67"/>
  <c r="K20" i="67"/>
  <c r="L20" i="67"/>
  <c r="M20" i="67"/>
  <c r="N20" i="67"/>
  <c r="O20" i="67"/>
  <c r="P20" i="67"/>
  <c r="Q20" i="67"/>
  <c r="R20" i="67"/>
  <c r="S20" i="67"/>
  <c r="T20" i="67"/>
  <c r="U20" i="67"/>
  <c r="V20" i="67"/>
  <c r="W20" i="67"/>
  <c r="X20" i="67"/>
  <c r="Y20" i="67"/>
  <c r="Z20" i="67"/>
  <c r="AA20" i="67"/>
  <c r="AB20" i="67"/>
  <c r="AC20" i="67"/>
  <c r="AD20" i="67"/>
  <c r="AE20" i="67"/>
  <c r="AF20" i="67"/>
  <c r="C21" i="67"/>
  <c r="D21" i="67"/>
  <c r="E21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R21" i="67"/>
  <c r="S21" i="67"/>
  <c r="T21" i="67"/>
  <c r="U21" i="67"/>
  <c r="V21" i="67"/>
  <c r="W21" i="67"/>
  <c r="X21" i="67"/>
  <c r="Y21" i="67"/>
  <c r="Z21" i="67"/>
  <c r="AA21" i="67"/>
  <c r="AB21" i="67"/>
  <c r="AC21" i="67"/>
  <c r="AD21" i="67"/>
  <c r="AE21" i="67"/>
  <c r="AF21" i="67"/>
  <c r="B15" i="67"/>
  <c r="B16" i="67"/>
  <c r="B17" i="67"/>
  <c r="B18" i="67"/>
  <c r="B19" i="67"/>
  <c r="B20" i="67"/>
  <c r="B21" i="67"/>
  <c r="B14" i="67"/>
  <c r="C4" i="67"/>
  <c r="D4" i="67"/>
  <c r="E4" i="67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Y4" i="67"/>
  <c r="Z4" i="67"/>
  <c r="AA4" i="67"/>
  <c r="AB4" i="67"/>
  <c r="AC4" i="67"/>
  <c r="AD4" i="67"/>
  <c r="AE4" i="67"/>
  <c r="AF4" i="67"/>
  <c r="C5" i="67"/>
  <c r="D5" i="67"/>
  <c r="C8" i="67"/>
  <c r="D8" i="67"/>
  <c r="E8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C9" i="67"/>
  <c r="C10" i="67"/>
  <c r="D10" i="67"/>
  <c r="E10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Y10" i="67"/>
  <c r="Z10" i="67"/>
  <c r="AA10" i="67"/>
  <c r="AB10" i="67"/>
  <c r="AC10" i="67"/>
  <c r="AD10" i="67"/>
  <c r="AE10" i="67"/>
  <c r="AF10" i="67"/>
  <c r="C11" i="67"/>
  <c r="D11" i="67"/>
  <c r="E11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Y11" i="67"/>
  <c r="Z11" i="67"/>
  <c r="AA11" i="67"/>
  <c r="AB11" i="67"/>
  <c r="AC11" i="67"/>
  <c r="AD11" i="67"/>
  <c r="AE11" i="67"/>
  <c r="AF11" i="67"/>
  <c r="B8" i="67"/>
  <c r="B10" i="67"/>
  <c r="B4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C3" i="67"/>
  <c r="D3" i="67"/>
  <c r="E3" i="67"/>
  <c r="F3" i="67"/>
  <c r="G3" i="67"/>
  <c r="H3" i="67"/>
  <c r="I3" i="67"/>
  <c r="J3" i="67"/>
  <c r="K3" i="67"/>
  <c r="L3" i="67"/>
  <c r="M3" i="67"/>
  <c r="N3" i="67"/>
  <c r="O3" i="67"/>
  <c r="P3" i="67"/>
  <c r="Q3" i="67"/>
  <c r="R3" i="67"/>
  <c r="S3" i="67"/>
  <c r="T3" i="67"/>
  <c r="U3" i="67"/>
  <c r="V3" i="67"/>
  <c r="W3" i="67"/>
  <c r="X3" i="67"/>
  <c r="Y3" i="67"/>
  <c r="Z3" i="67"/>
  <c r="AA3" i="67"/>
  <c r="AB3" i="67"/>
  <c r="AC3" i="67"/>
  <c r="AD3" i="67"/>
  <c r="AE3" i="67"/>
  <c r="AF3" i="67"/>
  <c r="B3" i="67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B118" i="68"/>
  <c r="AA118" i="68"/>
  <c r="Z118" i="68"/>
  <c r="Y118" i="68"/>
  <c r="X118" i="68"/>
  <c r="W118" i="68"/>
  <c r="V118" i="68"/>
  <c r="U118" i="68"/>
  <c r="T118" i="68"/>
  <c r="S118" i="68"/>
  <c r="R118" i="68"/>
  <c r="Q118" i="68"/>
  <c r="P118" i="68"/>
  <c r="O118" i="68"/>
  <c r="N118" i="68"/>
  <c r="M118" i="68"/>
  <c r="L118" i="68"/>
  <c r="K118" i="68"/>
  <c r="J118" i="68"/>
  <c r="I118" i="68"/>
  <c r="H118" i="68"/>
  <c r="G118" i="68"/>
  <c r="F118" i="68"/>
  <c r="E118" i="68"/>
  <c r="D118" i="68"/>
  <c r="C118" i="68"/>
  <c r="B118" i="68"/>
  <c r="AF117" i="68"/>
  <c r="AE117" i="68"/>
  <c r="AD117" i="68"/>
  <c r="AC117" i="68"/>
  <c r="AB117" i="68"/>
  <c r="AA117" i="68"/>
  <c r="Z117" i="68"/>
  <c r="Y117" i="68"/>
  <c r="X117" i="68"/>
  <c r="W117" i="68"/>
  <c r="V117" i="68"/>
  <c r="U117" i="68"/>
  <c r="T117" i="68"/>
  <c r="S117" i="68"/>
  <c r="R117" i="68"/>
  <c r="Q117" i="68"/>
  <c r="P117" i="68"/>
  <c r="O117" i="68"/>
  <c r="N117" i="68"/>
  <c r="M117" i="68"/>
  <c r="L117" i="68"/>
  <c r="K117" i="68"/>
  <c r="J117" i="68"/>
  <c r="I117" i="68"/>
  <c r="H117" i="68"/>
  <c r="G117" i="68"/>
  <c r="F117" i="68"/>
  <c r="E117" i="68"/>
  <c r="D117" i="68"/>
  <c r="C117" i="68"/>
  <c r="B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F108" i="68"/>
  <c r="AE108" i="68"/>
  <c r="AD108" i="68"/>
  <c r="AC108" i="68"/>
  <c r="AB108" i="68"/>
  <c r="AA108" i="68"/>
  <c r="Z108" i="68"/>
  <c r="Y108" i="68"/>
  <c r="X108" i="68"/>
  <c r="W108" i="68"/>
  <c r="V108" i="68"/>
  <c r="U108" i="68"/>
  <c r="T108" i="68"/>
  <c r="S108" i="68"/>
  <c r="R108" i="68"/>
  <c r="Q108" i="68"/>
  <c r="P108" i="68"/>
  <c r="O108" i="68"/>
  <c r="N108" i="68"/>
  <c r="M108" i="68"/>
  <c r="L108" i="68"/>
  <c r="K108" i="68"/>
  <c r="J108" i="68"/>
  <c r="I108" i="68"/>
  <c r="H108" i="68"/>
  <c r="G108" i="68"/>
  <c r="F108" i="68"/>
  <c r="E108" i="68"/>
  <c r="D108" i="68"/>
  <c r="C108" i="68"/>
  <c r="B108" i="68"/>
  <c r="AF105" i="68"/>
  <c r="AE105" i="68"/>
  <c r="AD105" i="68"/>
  <c r="AC105" i="68"/>
  <c r="AB105" i="68"/>
  <c r="AA105" i="68"/>
  <c r="Z105" i="68"/>
  <c r="Y105" i="68"/>
  <c r="X105" i="68"/>
  <c r="W105" i="68"/>
  <c r="V105" i="68"/>
  <c r="U105" i="68"/>
  <c r="T105" i="68"/>
  <c r="S105" i="68"/>
  <c r="R105" i="68"/>
  <c r="Q105" i="68"/>
  <c r="P105" i="68"/>
  <c r="O105" i="68"/>
  <c r="N105" i="68"/>
  <c r="M105" i="68"/>
  <c r="L105" i="68"/>
  <c r="K105" i="68"/>
  <c r="J105" i="68"/>
  <c r="I105" i="68"/>
  <c r="H105" i="68"/>
  <c r="G105" i="68"/>
  <c r="F105" i="68"/>
  <c r="E105" i="68"/>
  <c r="D105" i="68"/>
  <c r="C105" i="68"/>
  <c r="B105" i="68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J119" i="67"/>
  <c r="I119" i="67"/>
  <c r="H119" i="67"/>
  <c r="G119" i="67"/>
  <c r="F119" i="67"/>
  <c r="E119" i="67"/>
  <c r="D119" i="67"/>
  <c r="C119" i="67"/>
  <c r="B119" i="67"/>
  <c r="AF118" i="67"/>
  <c r="AE118" i="67"/>
  <c r="AD118" i="67"/>
  <c r="AC118" i="67"/>
  <c r="AB118" i="67"/>
  <c r="AA118" i="67"/>
  <c r="Z118" i="67"/>
  <c r="Y118" i="67"/>
  <c r="X118" i="67"/>
  <c r="W118" i="67"/>
  <c r="V118" i="67"/>
  <c r="U118" i="67"/>
  <c r="T118" i="67"/>
  <c r="S118" i="67"/>
  <c r="R118" i="67"/>
  <c r="Q118" i="67"/>
  <c r="P118" i="67"/>
  <c r="O118" i="67"/>
  <c r="N118" i="67"/>
  <c r="M118" i="67"/>
  <c r="L118" i="67"/>
  <c r="K118" i="67"/>
  <c r="J118" i="67"/>
  <c r="I118" i="67"/>
  <c r="H118" i="67"/>
  <c r="G118" i="67"/>
  <c r="F118" i="67"/>
  <c r="E118" i="67"/>
  <c r="D118" i="67"/>
  <c r="C118" i="67"/>
  <c r="B118" i="67"/>
  <c r="B117" i="67"/>
  <c r="B115" i="67"/>
  <c r="D114" i="67"/>
  <c r="C114" i="67"/>
  <c r="B114" i="67"/>
  <c r="AF108" i="67"/>
  <c r="AE108" i="67"/>
  <c r="AD108" i="67"/>
  <c r="AC108" i="67"/>
  <c r="AB108" i="67"/>
  <c r="AA108" i="67"/>
  <c r="Z108" i="67"/>
  <c r="Y108" i="67"/>
  <c r="X108" i="67"/>
  <c r="W108" i="67"/>
  <c r="V108" i="67"/>
  <c r="U108" i="67"/>
  <c r="T108" i="67"/>
  <c r="S108" i="67"/>
  <c r="R108" i="67"/>
  <c r="Q108" i="67"/>
  <c r="P108" i="67"/>
  <c r="O108" i="67"/>
  <c r="N108" i="67"/>
  <c r="M108" i="67"/>
  <c r="L108" i="67"/>
  <c r="K108" i="67"/>
  <c r="J108" i="67"/>
  <c r="I108" i="67"/>
  <c r="H108" i="67"/>
  <c r="G108" i="67"/>
  <c r="F108" i="67"/>
  <c r="E108" i="67"/>
  <c r="D108" i="67"/>
  <c r="AF105" i="67"/>
  <c r="AE105" i="67"/>
  <c r="AD105" i="67"/>
  <c r="AC105" i="67"/>
  <c r="AB105" i="67"/>
  <c r="AA105" i="67"/>
  <c r="Z105" i="67"/>
  <c r="Y105" i="67"/>
  <c r="X105" i="67"/>
  <c r="W105" i="67"/>
  <c r="V105" i="67"/>
  <c r="U105" i="67"/>
  <c r="T105" i="67"/>
  <c r="S105" i="67"/>
  <c r="R105" i="67"/>
  <c r="Q105" i="67"/>
  <c r="P105" i="67"/>
  <c r="O105" i="67"/>
  <c r="N105" i="67"/>
  <c r="M105" i="67"/>
  <c r="L105" i="67"/>
  <c r="K105" i="67"/>
  <c r="J105" i="67"/>
  <c r="I105" i="67"/>
  <c r="H105" i="67"/>
  <c r="G105" i="67"/>
  <c r="F105" i="67"/>
  <c r="E105" i="67"/>
  <c r="D105" i="67"/>
  <c r="C105" i="67"/>
  <c r="B105" i="6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E2" i="31" l="1"/>
  <c r="D4" i="31"/>
  <c r="D3" i="31"/>
  <c r="D115" i="67" s="1"/>
  <c r="D5" i="31"/>
  <c r="D117" i="67" s="1"/>
  <c r="F2" i="10"/>
  <c r="E7" i="10"/>
  <c r="E4" i="10"/>
  <c r="E6" i="10"/>
  <c r="E3" i="10"/>
  <c r="E5" i="10"/>
  <c r="E3" i="23"/>
  <c r="D7" i="23"/>
  <c r="D99" i="67" s="1"/>
  <c r="E3" i="6"/>
  <c r="D7" i="6"/>
  <c r="D9" i="67" s="1"/>
  <c r="B5" i="67"/>
  <c r="C4" i="6"/>
  <c r="C5" i="6" s="1"/>
  <c r="C7" i="67" s="1"/>
  <c r="B4" i="6"/>
  <c r="F3" i="23" l="1"/>
  <c r="E7" i="23"/>
  <c r="E99" i="67" s="1"/>
  <c r="E95" i="67"/>
  <c r="G2" i="10"/>
  <c r="F7" i="10"/>
  <c r="F4" i="10"/>
  <c r="F6" i="10"/>
  <c r="F3" i="10"/>
  <c r="F5" i="10"/>
  <c r="B6" i="67"/>
  <c r="B5" i="6"/>
  <c r="B7" i="67" s="1"/>
  <c r="F3" i="6"/>
  <c r="E7" i="6"/>
  <c r="E9" i="67" s="1"/>
  <c r="E5" i="67"/>
  <c r="F2" i="31"/>
  <c r="E4" i="31"/>
  <c r="E116" i="67" s="1"/>
  <c r="E3" i="31"/>
  <c r="E115" i="67" s="1"/>
  <c r="E5" i="31"/>
  <c r="E117" i="67" s="1"/>
  <c r="E114" i="67"/>
  <c r="C6" i="67"/>
  <c r="D4" i="6"/>
  <c r="D5" i="6" s="1"/>
  <c r="D7" i="67" s="1"/>
  <c r="F129" i="67"/>
  <c r="C116" i="68"/>
  <c r="D116" i="68"/>
  <c r="E116" i="68"/>
  <c r="F116" i="68"/>
  <c r="G116" i="68"/>
  <c r="H116" i="68"/>
  <c r="I116" i="68"/>
  <c r="J116" i="68"/>
  <c r="K116" i="68"/>
  <c r="L116" i="68"/>
  <c r="M116" i="68"/>
  <c r="N116" i="68"/>
  <c r="O116" i="68"/>
  <c r="P116" i="68"/>
  <c r="Q116" i="68"/>
  <c r="R116" i="68"/>
  <c r="S116" i="68"/>
  <c r="T116" i="68"/>
  <c r="U116" i="68"/>
  <c r="V116" i="68"/>
  <c r="W116" i="68"/>
  <c r="X116" i="68"/>
  <c r="Y116" i="68"/>
  <c r="Z116" i="68"/>
  <c r="AA116" i="68"/>
  <c r="AB116" i="68"/>
  <c r="AC116" i="68"/>
  <c r="AD116" i="68"/>
  <c r="AE116" i="68"/>
  <c r="AF116" i="68"/>
  <c r="C121" i="68"/>
  <c r="F121" i="68"/>
  <c r="H121" i="68"/>
  <c r="I121" i="68"/>
  <c r="J121" i="68"/>
  <c r="K121" i="68"/>
  <c r="N121" i="68"/>
  <c r="P121" i="68"/>
  <c r="Q121" i="68"/>
  <c r="R121" i="68"/>
  <c r="S121" i="68"/>
  <c r="U121" i="68"/>
  <c r="V121" i="68"/>
  <c r="X121" i="68"/>
  <c r="Y121" i="68"/>
  <c r="Z121" i="68"/>
  <c r="AD121" i="68"/>
  <c r="AF121" i="68"/>
  <c r="D121" i="68"/>
  <c r="E121" i="68"/>
  <c r="G121" i="68"/>
  <c r="L121" i="68"/>
  <c r="M121" i="68"/>
  <c r="O121" i="68"/>
  <c r="T121" i="68"/>
  <c r="W121" i="68"/>
  <c r="AA121" i="68"/>
  <c r="AB121" i="68"/>
  <c r="AC121" i="68"/>
  <c r="AE121" i="68"/>
  <c r="B116" i="68"/>
  <c r="B121" i="68"/>
  <c r="C111" i="68"/>
  <c r="D111" i="68"/>
  <c r="E111" i="68"/>
  <c r="F111" i="68"/>
  <c r="G111" i="68"/>
  <c r="H111" i="68"/>
  <c r="J111" i="68"/>
  <c r="K111" i="68"/>
  <c r="L111" i="68"/>
  <c r="M111" i="68"/>
  <c r="N111" i="68"/>
  <c r="O111" i="68"/>
  <c r="P111" i="68"/>
  <c r="Q111" i="68"/>
  <c r="R111" i="68"/>
  <c r="S111" i="68"/>
  <c r="T111" i="68"/>
  <c r="U111" i="68"/>
  <c r="V111" i="68"/>
  <c r="W111" i="68"/>
  <c r="X111" i="68"/>
  <c r="Y111" i="68"/>
  <c r="Z111" i="68"/>
  <c r="AA111" i="68"/>
  <c r="AB111" i="68"/>
  <c r="AC111" i="68"/>
  <c r="AD111" i="68"/>
  <c r="AE111" i="68"/>
  <c r="AF111" i="68"/>
  <c r="I111" i="68"/>
  <c r="B111" i="68"/>
  <c r="V9" i="58"/>
  <c r="V141" i="68" s="1"/>
  <c r="U9" i="58"/>
  <c r="U141" i="68" s="1"/>
  <c r="T9" i="58"/>
  <c r="T141" i="68" s="1"/>
  <c r="S9" i="58"/>
  <c r="S141" i="68" s="1"/>
  <c r="R9" i="58"/>
  <c r="R141" i="68" s="1"/>
  <c r="Q9" i="58"/>
  <c r="Q141" i="68" s="1"/>
  <c r="P9" i="58"/>
  <c r="P141" i="68" s="1"/>
  <c r="O9" i="58"/>
  <c r="O141" i="68" s="1"/>
  <c r="N9" i="58"/>
  <c r="N141" i="68" s="1"/>
  <c r="M9" i="58"/>
  <c r="M141" i="68" s="1"/>
  <c r="L9" i="58"/>
  <c r="L141" i="68" s="1"/>
  <c r="K9" i="58"/>
  <c r="K141" i="68" s="1"/>
  <c r="J9" i="58"/>
  <c r="J141" i="68" s="1"/>
  <c r="I9" i="58"/>
  <c r="I141" i="68" s="1"/>
  <c r="H9" i="58"/>
  <c r="H141" i="68" s="1"/>
  <c r="G9" i="58"/>
  <c r="G141" i="68" s="1"/>
  <c r="F9" i="58"/>
  <c r="F141" i="68" s="1"/>
  <c r="E9" i="58"/>
  <c r="E141" i="68" s="1"/>
  <c r="D9" i="58"/>
  <c r="D141" i="68" s="1"/>
  <c r="C9" i="58"/>
  <c r="C141" i="68" s="1"/>
  <c r="B9" i="58"/>
  <c r="B141" i="68" s="1"/>
  <c r="Z9" i="54"/>
  <c r="Z101" i="68" s="1"/>
  <c r="Y9" i="54"/>
  <c r="Y101" i="68" s="1"/>
  <c r="X9" i="54"/>
  <c r="X101" i="68" s="1"/>
  <c r="W9" i="54"/>
  <c r="W101" i="68" s="1"/>
  <c r="V9" i="54"/>
  <c r="V101" i="68" s="1"/>
  <c r="U9" i="54"/>
  <c r="U101" i="68" s="1"/>
  <c r="T9" i="54"/>
  <c r="T101" i="68" s="1"/>
  <c r="S9" i="54"/>
  <c r="S101" i="68" s="1"/>
  <c r="R9" i="54"/>
  <c r="R101" i="68" s="1"/>
  <c r="Q9" i="54"/>
  <c r="Q101" i="68" s="1"/>
  <c r="P9" i="54"/>
  <c r="P101" i="68" s="1"/>
  <c r="O9" i="54"/>
  <c r="O101" i="68" s="1"/>
  <c r="N9" i="54"/>
  <c r="N101" i="68" s="1"/>
  <c r="M9" i="54"/>
  <c r="M101" i="68" s="1"/>
  <c r="L9" i="54"/>
  <c r="L101" i="68" s="1"/>
  <c r="K9" i="54"/>
  <c r="K101" i="68" s="1"/>
  <c r="J9" i="54"/>
  <c r="J101" i="68" s="1"/>
  <c r="I9" i="54"/>
  <c r="I101" i="68" s="1"/>
  <c r="H9" i="54"/>
  <c r="H101" i="68" s="1"/>
  <c r="G9" i="54"/>
  <c r="G101" i="68" s="1"/>
  <c r="F9" i="54"/>
  <c r="F101" i="68" s="1"/>
  <c r="E9" i="54"/>
  <c r="E101" i="68" s="1"/>
  <c r="D9" i="54"/>
  <c r="D101" i="68" s="1"/>
  <c r="C9" i="54"/>
  <c r="C101" i="68" s="1"/>
  <c r="B9" i="54"/>
  <c r="B101" i="68" s="1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1" i="68"/>
  <c r="W91" i="68"/>
  <c r="V91" i="68"/>
  <c r="U91" i="68"/>
  <c r="T91" i="68"/>
  <c r="S91" i="68"/>
  <c r="R91" i="68"/>
  <c r="Q91" i="68"/>
  <c r="P91" i="68"/>
  <c r="O91" i="68"/>
  <c r="N91" i="68"/>
  <c r="M91" i="68"/>
  <c r="L91" i="68"/>
  <c r="K91" i="68"/>
  <c r="J91" i="68"/>
  <c r="I91" i="68"/>
  <c r="H91" i="68"/>
  <c r="G91" i="68"/>
  <c r="F91" i="68"/>
  <c r="E91" i="68"/>
  <c r="D91" i="68"/>
  <c r="C91" i="68"/>
  <c r="B9" i="51"/>
  <c r="B91" i="68" s="1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7" i="51"/>
  <c r="B89" i="68" s="1"/>
  <c r="X9" i="50"/>
  <c r="X81" i="68" s="1"/>
  <c r="W9" i="50"/>
  <c r="W81" i="68" s="1"/>
  <c r="V9" i="50"/>
  <c r="V81" i="68" s="1"/>
  <c r="U9" i="50"/>
  <c r="U81" i="68" s="1"/>
  <c r="T9" i="50"/>
  <c r="T81" i="68" s="1"/>
  <c r="S9" i="50"/>
  <c r="S81" i="68" s="1"/>
  <c r="R9" i="50"/>
  <c r="R81" i="68" s="1"/>
  <c r="Q9" i="50"/>
  <c r="Q81" i="68" s="1"/>
  <c r="P9" i="50"/>
  <c r="P81" i="68" s="1"/>
  <c r="O9" i="50"/>
  <c r="O81" i="68" s="1"/>
  <c r="N9" i="50"/>
  <c r="N81" i="68" s="1"/>
  <c r="M9" i="50"/>
  <c r="M81" i="68" s="1"/>
  <c r="L9" i="50"/>
  <c r="L81" i="68" s="1"/>
  <c r="K9" i="50"/>
  <c r="K81" i="68" s="1"/>
  <c r="J9" i="50"/>
  <c r="J81" i="68" s="1"/>
  <c r="I9" i="50"/>
  <c r="I81" i="68" s="1"/>
  <c r="H9" i="50"/>
  <c r="H81" i="68" s="1"/>
  <c r="G9" i="50"/>
  <c r="G81" i="68" s="1"/>
  <c r="F9" i="50"/>
  <c r="F81" i="68" s="1"/>
  <c r="E9" i="50"/>
  <c r="E81" i="68" s="1"/>
  <c r="D9" i="50"/>
  <c r="D81" i="68" s="1"/>
  <c r="C9" i="50"/>
  <c r="C81" i="68" s="1"/>
  <c r="B9" i="50"/>
  <c r="B81" i="68" s="1"/>
  <c r="X7" i="50"/>
  <c r="X79" i="68" s="1"/>
  <c r="W7" i="50"/>
  <c r="W79" i="68" s="1"/>
  <c r="V7" i="50"/>
  <c r="V79" i="68" s="1"/>
  <c r="U7" i="50"/>
  <c r="U79" i="68" s="1"/>
  <c r="T7" i="50"/>
  <c r="T79" i="68" s="1"/>
  <c r="S7" i="50"/>
  <c r="S79" i="68" s="1"/>
  <c r="R7" i="50"/>
  <c r="R79" i="68" s="1"/>
  <c r="Q7" i="50"/>
  <c r="Q79" i="68" s="1"/>
  <c r="P7" i="50"/>
  <c r="P79" i="68" s="1"/>
  <c r="O7" i="50"/>
  <c r="O79" i="68" s="1"/>
  <c r="N7" i="50"/>
  <c r="N79" i="68" s="1"/>
  <c r="M7" i="50"/>
  <c r="M79" i="68" s="1"/>
  <c r="L7" i="50"/>
  <c r="L79" i="68" s="1"/>
  <c r="K7" i="50"/>
  <c r="K79" i="68" s="1"/>
  <c r="J7" i="50"/>
  <c r="J79" i="68" s="1"/>
  <c r="I7" i="50"/>
  <c r="I79" i="68" s="1"/>
  <c r="H7" i="50"/>
  <c r="H79" i="68" s="1"/>
  <c r="G7" i="50"/>
  <c r="G79" i="68" s="1"/>
  <c r="F7" i="50"/>
  <c r="F79" i="68" s="1"/>
  <c r="E7" i="50"/>
  <c r="E79" i="68" s="1"/>
  <c r="D7" i="50"/>
  <c r="D79" i="68" s="1"/>
  <c r="C7" i="50"/>
  <c r="C79" i="68" s="1"/>
  <c r="B7" i="50"/>
  <c r="B79" i="68" s="1"/>
  <c r="X9" i="49"/>
  <c r="X71" i="68" s="1"/>
  <c r="W9" i="49"/>
  <c r="W71" i="68" s="1"/>
  <c r="V9" i="49"/>
  <c r="V71" i="68" s="1"/>
  <c r="U9" i="49"/>
  <c r="U71" i="68" s="1"/>
  <c r="T9" i="49"/>
  <c r="T71" i="68" s="1"/>
  <c r="S9" i="49"/>
  <c r="S71" i="68" s="1"/>
  <c r="R9" i="49"/>
  <c r="R71" i="68" s="1"/>
  <c r="Q9" i="49"/>
  <c r="Q71" i="68" s="1"/>
  <c r="P9" i="49"/>
  <c r="P71" i="68" s="1"/>
  <c r="O9" i="49"/>
  <c r="O71" i="68" s="1"/>
  <c r="N9" i="49"/>
  <c r="N71" i="68" s="1"/>
  <c r="M9" i="49"/>
  <c r="M71" i="68" s="1"/>
  <c r="L9" i="49"/>
  <c r="L71" i="68" s="1"/>
  <c r="K9" i="49"/>
  <c r="K71" i="68" s="1"/>
  <c r="J9" i="49"/>
  <c r="J71" i="68" s="1"/>
  <c r="I9" i="49"/>
  <c r="I71" i="68" s="1"/>
  <c r="H9" i="49"/>
  <c r="H71" i="68" s="1"/>
  <c r="G9" i="49"/>
  <c r="G71" i="68" s="1"/>
  <c r="F9" i="49"/>
  <c r="F71" i="68" s="1"/>
  <c r="E9" i="49"/>
  <c r="E71" i="68" s="1"/>
  <c r="D9" i="49"/>
  <c r="D71" i="68" s="1"/>
  <c r="C9" i="49"/>
  <c r="C71" i="68" s="1"/>
  <c r="B9" i="49"/>
  <c r="B71" i="68" s="1"/>
  <c r="X7" i="49"/>
  <c r="X69" i="68" s="1"/>
  <c r="W7" i="49"/>
  <c r="W69" i="68" s="1"/>
  <c r="V7" i="49"/>
  <c r="V69" i="68" s="1"/>
  <c r="U7" i="49"/>
  <c r="U69" i="68" s="1"/>
  <c r="T7" i="49"/>
  <c r="T69" i="68" s="1"/>
  <c r="S7" i="49"/>
  <c r="S69" i="68" s="1"/>
  <c r="R7" i="49"/>
  <c r="R69" i="68" s="1"/>
  <c r="Q7" i="49"/>
  <c r="Q69" i="68" s="1"/>
  <c r="P7" i="49"/>
  <c r="P69" i="68" s="1"/>
  <c r="O7" i="49"/>
  <c r="O69" i="68" s="1"/>
  <c r="N7" i="49"/>
  <c r="N69" i="68" s="1"/>
  <c r="M7" i="49"/>
  <c r="M69" i="68" s="1"/>
  <c r="L7" i="49"/>
  <c r="L69" i="68" s="1"/>
  <c r="K7" i="49"/>
  <c r="K69" i="68" s="1"/>
  <c r="J7" i="49"/>
  <c r="J69" i="68" s="1"/>
  <c r="I7" i="49"/>
  <c r="I69" i="68" s="1"/>
  <c r="H7" i="49"/>
  <c r="H69" i="68" s="1"/>
  <c r="G7" i="49"/>
  <c r="G69" i="68" s="1"/>
  <c r="F7" i="49"/>
  <c r="F69" i="68" s="1"/>
  <c r="E7" i="49"/>
  <c r="E69" i="68" s="1"/>
  <c r="D7" i="49"/>
  <c r="D69" i="68" s="1"/>
  <c r="C7" i="49"/>
  <c r="C69" i="68" s="1"/>
  <c r="B7" i="49"/>
  <c r="B69" i="68" s="1"/>
  <c r="X9" i="47"/>
  <c r="X51" i="68" s="1"/>
  <c r="W9" i="47"/>
  <c r="W51" i="68" s="1"/>
  <c r="V9" i="47"/>
  <c r="V51" i="68" s="1"/>
  <c r="U9" i="47"/>
  <c r="U51" i="68" s="1"/>
  <c r="T9" i="47"/>
  <c r="T51" i="68" s="1"/>
  <c r="S9" i="47"/>
  <c r="S51" i="68" s="1"/>
  <c r="R9" i="47"/>
  <c r="R51" i="68" s="1"/>
  <c r="Q9" i="47"/>
  <c r="Q51" i="68" s="1"/>
  <c r="P9" i="47"/>
  <c r="P51" i="68" s="1"/>
  <c r="O9" i="47"/>
  <c r="O51" i="68" s="1"/>
  <c r="N9" i="47"/>
  <c r="N51" i="68" s="1"/>
  <c r="M9" i="47"/>
  <c r="M51" i="68" s="1"/>
  <c r="L9" i="47"/>
  <c r="L51" i="68" s="1"/>
  <c r="K9" i="47"/>
  <c r="K51" i="68" s="1"/>
  <c r="J9" i="47"/>
  <c r="J51" i="68" s="1"/>
  <c r="I9" i="47"/>
  <c r="I51" i="68" s="1"/>
  <c r="H9" i="47"/>
  <c r="H51" i="68" s="1"/>
  <c r="G9" i="47"/>
  <c r="G51" i="68" s="1"/>
  <c r="F9" i="47"/>
  <c r="F51" i="68" s="1"/>
  <c r="E9" i="47"/>
  <c r="E51" i="68" s="1"/>
  <c r="D9" i="47"/>
  <c r="D51" i="68" s="1"/>
  <c r="C9" i="47"/>
  <c r="C51" i="68" s="1"/>
  <c r="B9" i="47"/>
  <c r="B51" i="68" s="1"/>
  <c r="X7" i="47"/>
  <c r="X49" i="68" s="1"/>
  <c r="W7" i="47"/>
  <c r="W49" i="68" s="1"/>
  <c r="V7" i="47"/>
  <c r="V49" i="68" s="1"/>
  <c r="U7" i="47"/>
  <c r="U49" i="68" s="1"/>
  <c r="T7" i="47"/>
  <c r="T49" i="68" s="1"/>
  <c r="S7" i="47"/>
  <c r="S49" i="68" s="1"/>
  <c r="R7" i="47"/>
  <c r="R49" i="68" s="1"/>
  <c r="Q7" i="47"/>
  <c r="Q49" i="68" s="1"/>
  <c r="P7" i="47"/>
  <c r="P49" i="68" s="1"/>
  <c r="O7" i="47"/>
  <c r="O49" i="68" s="1"/>
  <c r="N7" i="47"/>
  <c r="N49" i="68" s="1"/>
  <c r="M7" i="47"/>
  <c r="M49" i="68" s="1"/>
  <c r="L7" i="47"/>
  <c r="L49" i="68" s="1"/>
  <c r="K7" i="47"/>
  <c r="K49" i="68" s="1"/>
  <c r="J7" i="47"/>
  <c r="J49" i="68" s="1"/>
  <c r="I7" i="47"/>
  <c r="I49" i="68" s="1"/>
  <c r="H7" i="47"/>
  <c r="H49" i="68" s="1"/>
  <c r="G7" i="47"/>
  <c r="G49" i="68" s="1"/>
  <c r="F7" i="47"/>
  <c r="F49" i="68" s="1"/>
  <c r="E7" i="47"/>
  <c r="E49" i="68" s="1"/>
  <c r="D7" i="47"/>
  <c r="D49" i="68" s="1"/>
  <c r="C7" i="47"/>
  <c r="C49" i="68" s="1"/>
  <c r="B7" i="47"/>
  <c r="B49" i="68" s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F9" i="42"/>
  <c r="AF31" i="68" s="1"/>
  <c r="AE9" i="42"/>
  <c r="AE31" i="68" s="1"/>
  <c r="AD9" i="42"/>
  <c r="AD31" i="68" s="1"/>
  <c r="AC9" i="42"/>
  <c r="AC31" i="68" s="1"/>
  <c r="AB9" i="42"/>
  <c r="AB31" i="68" s="1"/>
  <c r="AA9" i="42"/>
  <c r="AA31" i="68" s="1"/>
  <c r="Z9" i="42"/>
  <c r="Z31" i="68" s="1"/>
  <c r="Y9" i="42"/>
  <c r="Y31" i="68" s="1"/>
  <c r="X9" i="42"/>
  <c r="X31" i="68" s="1"/>
  <c r="W9" i="42"/>
  <c r="W31" i="68" s="1"/>
  <c r="V9" i="42"/>
  <c r="V31" i="68" s="1"/>
  <c r="U9" i="42"/>
  <c r="U31" i="68" s="1"/>
  <c r="T9" i="42"/>
  <c r="T31" i="68" s="1"/>
  <c r="S9" i="42"/>
  <c r="S31" i="68" s="1"/>
  <c r="R9" i="42"/>
  <c r="R31" i="68" s="1"/>
  <c r="Q9" i="42"/>
  <c r="Q31" i="68" s="1"/>
  <c r="P9" i="42"/>
  <c r="P31" i="68" s="1"/>
  <c r="O9" i="42"/>
  <c r="O31" i="68" s="1"/>
  <c r="N9" i="42"/>
  <c r="N31" i="68" s="1"/>
  <c r="M9" i="42"/>
  <c r="M31" i="68" s="1"/>
  <c r="L9" i="42"/>
  <c r="L31" i="68" s="1"/>
  <c r="K9" i="42"/>
  <c r="K31" i="68" s="1"/>
  <c r="J9" i="42"/>
  <c r="J31" i="68" s="1"/>
  <c r="I9" i="42"/>
  <c r="I31" i="68" s="1"/>
  <c r="H9" i="42"/>
  <c r="H31" i="68" s="1"/>
  <c r="G9" i="42"/>
  <c r="G31" i="68" s="1"/>
  <c r="F9" i="42"/>
  <c r="F31" i="68" s="1"/>
  <c r="E9" i="42"/>
  <c r="E31" i="68" s="1"/>
  <c r="D9" i="42"/>
  <c r="D31" i="68" s="1"/>
  <c r="C9" i="42"/>
  <c r="C31" i="68" s="1"/>
  <c r="B9" i="42"/>
  <c r="B31" i="68" s="1"/>
  <c r="B116" i="67"/>
  <c r="C116" i="67"/>
  <c r="D116" i="67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Z25" i="68"/>
  <c r="AA25" i="68"/>
  <c r="AB25" i="68"/>
  <c r="AC25" i="68"/>
  <c r="AD25" i="68"/>
  <c r="AE25" i="68"/>
  <c r="AF25" i="68"/>
  <c r="B25" i="68"/>
  <c r="C25" i="68"/>
  <c r="G3" i="6" l="1"/>
  <c r="F7" i="6"/>
  <c r="F9" i="67" s="1"/>
  <c r="F5" i="67"/>
  <c r="H2" i="10"/>
  <c r="G7" i="10"/>
  <c r="G4" i="10"/>
  <c r="G6" i="10"/>
  <c r="G3" i="10"/>
  <c r="G55" i="67" s="1"/>
  <c r="G5" i="10"/>
  <c r="G2" i="31"/>
  <c r="F4" i="31"/>
  <c r="F116" i="67" s="1"/>
  <c r="F3" i="31"/>
  <c r="F115" i="67" s="1"/>
  <c r="F5" i="31"/>
  <c r="F117" i="67" s="1"/>
  <c r="F114" i="67"/>
  <c r="G3" i="23"/>
  <c r="F7" i="23"/>
  <c r="F99" i="67" s="1"/>
  <c r="F95" i="67"/>
  <c r="E4" i="6"/>
  <c r="E5" i="6" s="1"/>
  <c r="E7" i="67" s="1"/>
  <c r="D6" i="67"/>
  <c r="G127" i="67"/>
  <c r="G126" i="67"/>
  <c r="G129" i="67"/>
  <c r="E128" i="68"/>
  <c r="E124" i="67"/>
  <c r="E126" i="68"/>
  <c r="E127" i="68"/>
  <c r="E127" i="67"/>
  <c r="E128" i="67"/>
  <c r="E126" i="67"/>
  <c r="E124" i="68"/>
  <c r="AB58" i="68"/>
  <c r="AB56" i="68"/>
  <c r="AB54" i="68"/>
  <c r="AB55" i="68"/>
  <c r="AB57" i="68"/>
  <c r="X18" i="68"/>
  <c r="X14" i="68"/>
  <c r="X15" i="68"/>
  <c r="X16" i="68"/>
  <c r="X17" i="68"/>
  <c r="AE87" i="68"/>
  <c r="AE84" i="68"/>
  <c r="AE86" i="68"/>
  <c r="AE84" i="67"/>
  <c r="R86" i="68"/>
  <c r="R87" i="68"/>
  <c r="R84" i="68"/>
  <c r="R84" i="67"/>
  <c r="G44" i="68"/>
  <c r="G44" i="67"/>
  <c r="V15" i="68"/>
  <c r="V14" i="68"/>
  <c r="V16" i="68"/>
  <c r="V17" i="68"/>
  <c r="V18" i="68"/>
  <c r="E87" i="68"/>
  <c r="E86" i="68"/>
  <c r="E84" i="68"/>
  <c r="E84" i="67"/>
  <c r="E87" i="67"/>
  <c r="E86" i="67"/>
  <c r="F44" i="67"/>
  <c r="F44" i="68"/>
  <c r="T127" i="68"/>
  <c r="T124" i="68"/>
  <c r="T128" i="68"/>
  <c r="T128" i="67"/>
  <c r="T124" i="67"/>
  <c r="T126" i="68"/>
  <c r="H127" i="68"/>
  <c r="H124" i="68"/>
  <c r="H128" i="67"/>
  <c r="H126" i="68"/>
  <c r="H124" i="67"/>
  <c r="H128" i="68"/>
  <c r="W86" i="68"/>
  <c r="W87" i="68"/>
  <c r="W84" i="68"/>
  <c r="W84" i="67"/>
  <c r="K86" i="68"/>
  <c r="K84" i="68"/>
  <c r="K84" i="67"/>
  <c r="K87" i="68"/>
  <c r="AE128" i="68"/>
  <c r="AE126" i="68"/>
  <c r="AE128" i="67"/>
  <c r="AE124" i="68"/>
  <c r="AE127" i="68"/>
  <c r="AE124" i="67"/>
  <c r="S128" i="68"/>
  <c r="S126" i="68"/>
  <c r="S128" i="67"/>
  <c r="S127" i="68"/>
  <c r="S124" i="68"/>
  <c r="S124" i="67"/>
  <c r="G128" i="68"/>
  <c r="G126" i="68"/>
  <c r="G128" i="67"/>
  <c r="G124" i="68"/>
  <c r="G127" i="68"/>
  <c r="G124" i="67"/>
  <c r="V87" i="68"/>
  <c r="V86" i="68"/>
  <c r="V84" i="67"/>
  <c r="V84" i="68"/>
  <c r="J87" i="68"/>
  <c r="J84" i="67"/>
  <c r="J84" i="68"/>
  <c r="J86" i="68"/>
  <c r="AD56" i="68"/>
  <c r="AD54" i="68"/>
  <c r="AD57" i="68"/>
  <c r="AD58" i="68"/>
  <c r="AD55" i="68"/>
  <c r="R56" i="68"/>
  <c r="R54" i="68"/>
  <c r="R57" i="68"/>
  <c r="R58" i="68"/>
  <c r="R55" i="68"/>
  <c r="F56" i="68"/>
  <c r="F54" i="68"/>
  <c r="F57" i="68"/>
  <c r="F58" i="68"/>
  <c r="F54" i="67"/>
  <c r="F57" i="67"/>
  <c r="F55" i="68"/>
  <c r="F55" i="67"/>
  <c r="F56" i="67"/>
  <c r="F58" i="67"/>
  <c r="W44" i="68"/>
  <c r="W44" i="67"/>
  <c r="K44" i="68"/>
  <c r="K44" i="67"/>
  <c r="Z18" i="68"/>
  <c r="Z16" i="68"/>
  <c r="Z14" i="68"/>
  <c r="Z15" i="68"/>
  <c r="Z17" i="68"/>
  <c r="N18" i="68"/>
  <c r="N16" i="68"/>
  <c r="N15" i="68"/>
  <c r="N14" i="68"/>
  <c r="N17" i="68"/>
  <c r="AC128" i="68"/>
  <c r="AC124" i="67"/>
  <c r="AC126" i="68"/>
  <c r="AC127" i="68"/>
  <c r="AC128" i="67"/>
  <c r="AC124" i="68"/>
  <c r="P58" i="68"/>
  <c r="P56" i="68"/>
  <c r="P54" i="68"/>
  <c r="P57" i="68"/>
  <c r="P55" i="68"/>
  <c r="L18" i="68"/>
  <c r="L14" i="68"/>
  <c r="L15" i="68"/>
  <c r="L16" i="68"/>
  <c r="L17" i="68"/>
  <c r="AA58" i="68"/>
  <c r="AA56" i="68"/>
  <c r="AA54" i="68"/>
  <c r="AA55" i="68"/>
  <c r="AA57" i="68"/>
  <c r="Z58" i="68"/>
  <c r="Z56" i="68"/>
  <c r="Z55" i="68"/>
  <c r="Z57" i="68"/>
  <c r="Z54" i="68"/>
  <c r="AF127" i="68"/>
  <c r="AF124" i="68"/>
  <c r="AF128" i="68"/>
  <c r="AF128" i="67"/>
  <c r="AF126" i="68"/>
  <c r="AF124" i="67"/>
  <c r="B15" i="68"/>
  <c r="B14" i="68"/>
  <c r="B17" i="68"/>
  <c r="B16" i="68"/>
  <c r="B18" i="68"/>
  <c r="AD127" i="68"/>
  <c r="AD126" i="68"/>
  <c r="AD124" i="67"/>
  <c r="AD128" i="67"/>
  <c r="AD128" i="68"/>
  <c r="AD124" i="68"/>
  <c r="R127" i="68"/>
  <c r="R126" i="68"/>
  <c r="R124" i="68"/>
  <c r="R124" i="67"/>
  <c r="R128" i="68"/>
  <c r="R128" i="67"/>
  <c r="F127" i="68"/>
  <c r="F126" i="68"/>
  <c r="F124" i="67"/>
  <c r="F128" i="67"/>
  <c r="F126" i="67"/>
  <c r="F127" i="67"/>
  <c r="F128" i="68"/>
  <c r="F124" i="68"/>
  <c r="U86" i="68"/>
  <c r="U87" i="68"/>
  <c r="U84" i="67"/>
  <c r="U84" i="68"/>
  <c r="I86" i="68"/>
  <c r="I87" i="68"/>
  <c r="I84" i="68"/>
  <c r="I86" i="67"/>
  <c r="I84" i="67"/>
  <c r="AC58" i="68"/>
  <c r="AC56" i="68"/>
  <c r="AC54" i="68"/>
  <c r="AC55" i="68"/>
  <c r="AC57" i="68"/>
  <c r="Q56" i="68"/>
  <c r="Q54" i="68"/>
  <c r="Q58" i="68"/>
  <c r="Q55" i="68"/>
  <c r="Q57" i="68"/>
  <c r="E56" i="68"/>
  <c r="E54" i="68"/>
  <c r="E58" i="68"/>
  <c r="E58" i="67"/>
  <c r="E54" i="67"/>
  <c r="E55" i="67"/>
  <c r="E57" i="67"/>
  <c r="E55" i="68"/>
  <c r="E57" i="68"/>
  <c r="E56" i="67"/>
  <c r="V44" i="68"/>
  <c r="V44" i="67"/>
  <c r="J44" i="68"/>
  <c r="J44" i="67"/>
  <c r="Y17" i="68"/>
  <c r="Y18" i="68"/>
  <c r="Y14" i="68"/>
  <c r="Y15" i="68"/>
  <c r="Y16" i="68"/>
  <c r="M17" i="68"/>
  <c r="M18" i="68"/>
  <c r="M14" i="68"/>
  <c r="M15" i="68"/>
  <c r="M16" i="68"/>
  <c r="T87" i="68"/>
  <c r="T84" i="68"/>
  <c r="T86" i="68"/>
  <c r="T84" i="67"/>
  <c r="D58" i="68"/>
  <c r="D56" i="68"/>
  <c r="D54" i="68"/>
  <c r="D56" i="67"/>
  <c r="D58" i="67"/>
  <c r="D55" i="67"/>
  <c r="D54" i="67"/>
  <c r="D57" i="67"/>
  <c r="D55" i="68"/>
  <c r="D57" i="68"/>
  <c r="S87" i="68"/>
  <c r="S84" i="68"/>
  <c r="S86" i="68"/>
  <c r="S84" i="67"/>
  <c r="AF44" i="67"/>
  <c r="AF44" i="68"/>
  <c r="T44" i="67"/>
  <c r="T44" i="68"/>
  <c r="H44" i="68"/>
  <c r="H44" i="67"/>
  <c r="W14" i="68"/>
  <c r="W15" i="68"/>
  <c r="W16" i="68"/>
  <c r="W17" i="68"/>
  <c r="W18" i="68"/>
  <c r="K14" i="68"/>
  <c r="K17" i="68"/>
  <c r="K18" i="68"/>
  <c r="K15" i="68"/>
  <c r="K16" i="68"/>
  <c r="I44" i="67"/>
  <c r="I44" i="68"/>
  <c r="C58" i="68"/>
  <c r="C56" i="68"/>
  <c r="C54" i="68"/>
  <c r="C55" i="68"/>
  <c r="C57" i="68"/>
  <c r="C56" i="67"/>
  <c r="C58" i="67"/>
  <c r="C57" i="67"/>
  <c r="C55" i="67"/>
  <c r="AA126" i="68"/>
  <c r="AA127" i="68"/>
  <c r="AA124" i="67"/>
  <c r="AA124" i="68"/>
  <c r="AA128" i="67"/>
  <c r="AA128" i="68"/>
  <c r="S44" i="68"/>
  <c r="S44" i="67"/>
  <c r="J15" i="68"/>
  <c r="J14" i="68"/>
  <c r="J16" i="68"/>
  <c r="J17" i="68"/>
  <c r="J18" i="68"/>
  <c r="B74" i="68"/>
  <c r="B58" i="68"/>
  <c r="B56" i="68"/>
  <c r="B55" i="68"/>
  <c r="B58" i="67"/>
  <c r="B57" i="68"/>
  <c r="B56" i="67"/>
  <c r="B57" i="67"/>
  <c r="B54" i="68"/>
  <c r="B55" i="67"/>
  <c r="Z128" i="68"/>
  <c r="Z127" i="68"/>
  <c r="Z124" i="68"/>
  <c r="Z126" i="68"/>
  <c r="Z128" i="67"/>
  <c r="Z124" i="67"/>
  <c r="M55" i="68"/>
  <c r="M58" i="68"/>
  <c r="M56" i="68"/>
  <c r="M57" i="68"/>
  <c r="M54" i="68"/>
  <c r="I14" i="68"/>
  <c r="I16" i="68"/>
  <c r="I15" i="68"/>
  <c r="I17" i="68"/>
  <c r="I18" i="68"/>
  <c r="C17" i="68"/>
  <c r="C18" i="68"/>
  <c r="C15" i="68"/>
  <c r="C16" i="68"/>
  <c r="C44" i="68"/>
  <c r="C44" i="67"/>
  <c r="Y128" i="68"/>
  <c r="Y126" i="68"/>
  <c r="Y124" i="68"/>
  <c r="Y127" i="68"/>
  <c r="Y124" i="67"/>
  <c r="Y128" i="67"/>
  <c r="M128" i="68"/>
  <c r="M126" i="68"/>
  <c r="M124" i="68"/>
  <c r="M124" i="67"/>
  <c r="M127" i="68"/>
  <c r="M128" i="67"/>
  <c r="AB84" i="68"/>
  <c r="AB87" i="68"/>
  <c r="AB84" i="67"/>
  <c r="AB86" i="68"/>
  <c r="P84" i="68"/>
  <c r="P87" i="68"/>
  <c r="P86" i="68"/>
  <c r="P84" i="67"/>
  <c r="D84" i="68"/>
  <c r="D87" i="68"/>
  <c r="D86" i="68"/>
  <c r="D86" i="67"/>
  <c r="D87" i="67"/>
  <c r="D84" i="67"/>
  <c r="X55" i="68"/>
  <c r="X58" i="68"/>
  <c r="X57" i="68"/>
  <c r="X54" i="68"/>
  <c r="X56" i="68"/>
  <c r="L55" i="68"/>
  <c r="L58" i="68"/>
  <c r="L57" i="68"/>
  <c r="L54" i="68"/>
  <c r="L56" i="68"/>
  <c r="AC44" i="68"/>
  <c r="AC44" i="67"/>
  <c r="Q44" i="68"/>
  <c r="Q44" i="67"/>
  <c r="E44" i="68"/>
  <c r="E44" i="67"/>
  <c r="AF15" i="68"/>
  <c r="AF14" i="68"/>
  <c r="AF17" i="68"/>
  <c r="AF16" i="68"/>
  <c r="AF18" i="68"/>
  <c r="T15" i="68"/>
  <c r="T14" i="68"/>
  <c r="T17" i="68"/>
  <c r="T16" i="68"/>
  <c r="T18" i="68"/>
  <c r="E17" i="68"/>
  <c r="E18" i="68"/>
  <c r="E16" i="68"/>
  <c r="E15" i="68"/>
  <c r="E14" i="68"/>
  <c r="U44" i="67"/>
  <c r="U44" i="68"/>
  <c r="G87" i="68"/>
  <c r="G84" i="68"/>
  <c r="G86" i="68"/>
  <c r="G87" i="67"/>
  <c r="G86" i="67"/>
  <c r="G84" i="67"/>
  <c r="O126" i="68"/>
  <c r="O124" i="68"/>
  <c r="O128" i="68"/>
  <c r="O124" i="67"/>
  <c r="O127" i="68"/>
  <c r="O128" i="67"/>
  <c r="AD44" i="67"/>
  <c r="AD44" i="68"/>
  <c r="L127" i="68"/>
  <c r="L124" i="68"/>
  <c r="L128" i="68"/>
  <c r="L126" i="68"/>
  <c r="L124" i="67"/>
  <c r="L128" i="67"/>
  <c r="O84" i="68"/>
  <c r="O84" i="67"/>
  <c r="O86" i="68"/>
  <c r="O87" i="68"/>
  <c r="W57" i="68"/>
  <c r="W55" i="68"/>
  <c r="W58" i="68"/>
  <c r="W54" i="68"/>
  <c r="W56" i="68"/>
  <c r="K57" i="68"/>
  <c r="K55" i="68"/>
  <c r="K58" i="68"/>
  <c r="K56" i="68"/>
  <c r="K54" i="68"/>
  <c r="AB44" i="68"/>
  <c r="AB44" i="67"/>
  <c r="P44" i="68"/>
  <c r="P44" i="67"/>
  <c r="D44" i="68"/>
  <c r="D44" i="67"/>
  <c r="AE16" i="68"/>
  <c r="AE15" i="68"/>
  <c r="AE14" i="68"/>
  <c r="AE18" i="68"/>
  <c r="AE17" i="68"/>
  <c r="S16" i="68"/>
  <c r="S15" i="68"/>
  <c r="S14" i="68"/>
  <c r="S18" i="68"/>
  <c r="S17" i="68"/>
  <c r="F16" i="68"/>
  <c r="F15" i="68"/>
  <c r="F17" i="68"/>
  <c r="F18" i="68"/>
  <c r="F14" i="68"/>
  <c r="AF84" i="68"/>
  <c r="AF86" i="68"/>
  <c r="AF87" i="68"/>
  <c r="AF84" i="67"/>
  <c r="D126" i="68"/>
  <c r="D124" i="68"/>
  <c r="D128" i="68"/>
  <c r="D127" i="68"/>
  <c r="D127" i="67"/>
  <c r="D124" i="67"/>
  <c r="D128" i="67"/>
  <c r="D126" i="67"/>
  <c r="F87" i="68"/>
  <c r="F86" i="68"/>
  <c r="F87" i="67"/>
  <c r="F86" i="67"/>
  <c r="F84" i="67"/>
  <c r="F84" i="68"/>
  <c r="AA84" i="67"/>
  <c r="AA84" i="68"/>
  <c r="AA87" i="68"/>
  <c r="AA86" i="68"/>
  <c r="C126" i="68"/>
  <c r="C127" i="68"/>
  <c r="C127" i="67"/>
  <c r="C124" i="67"/>
  <c r="C128" i="68"/>
  <c r="C128" i="67"/>
  <c r="C124" i="68"/>
  <c r="C126" i="67"/>
  <c r="W124" i="68"/>
  <c r="W128" i="68"/>
  <c r="W127" i="68"/>
  <c r="W128" i="67"/>
  <c r="W126" i="68"/>
  <c r="W124" i="67"/>
  <c r="K124" i="68"/>
  <c r="K128" i="68"/>
  <c r="K127" i="68"/>
  <c r="K126" i="68"/>
  <c r="K128" i="67"/>
  <c r="K124" i="67"/>
  <c r="Z87" i="68"/>
  <c r="Z86" i="68"/>
  <c r="Z84" i="68"/>
  <c r="Z84" i="67"/>
  <c r="N87" i="68"/>
  <c r="N86" i="68"/>
  <c r="N84" i="68"/>
  <c r="N84" i="67"/>
  <c r="Q64" i="67"/>
  <c r="Q64" i="68"/>
  <c r="V57" i="68"/>
  <c r="V55" i="68"/>
  <c r="V54" i="68"/>
  <c r="V56" i="68"/>
  <c r="V58" i="68"/>
  <c r="J57" i="68"/>
  <c r="J55" i="68"/>
  <c r="J54" i="68"/>
  <c r="J56" i="68"/>
  <c r="J58" i="68"/>
  <c r="AA44" i="68"/>
  <c r="AA44" i="67"/>
  <c r="O44" i="68"/>
  <c r="O44" i="67"/>
  <c r="AD17" i="68"/>
  <c r="AD16" i="68"/>
  <c r="AD15" i="68"/>
  <c r="AD14" i="68"/>
  <c r="AD18" i="68"/>
  <c r="R17" i="68"/>
  <c r="R16" i="68"/>
  <c r="R15" i="68"/>
  <c r="R14" i="68"/>
  <c r="R18" i="68"/>
  <c r="C14" i="68"/>
  <c r="N58" i="68"/>
  <c r="N56" i="68"/>
  <c r="N55" i="68"/>
  <c r="N54" i="68"/>
  <c r="N57" i="68"/>
  <c r="N128" i="68"/>
  <c r="N127" i="68"/>
  <c r="N124" i="68"/>
  <c r="N126" i="68"/>
  <c r="N124" i="67"/>
  <c r="N128" i="67"/>
  <c r="Y58" i="68"/>
  <c r="Y55" i="68"/>
  <c r="Y56" i="68"/>
  <c r="Y57" i="68"/>
  <c r="Y54" i="68"/>
  <c r="U14" i="68"/>
  <c r="U16" i="68"/>
  <c r="U15" i="68"/>
  <c r="U17" i="68"/>
  <c r="U18" i="68"/>
  <c r="B128" i="68"/>
  <c r="B127" i="68"/>
  <c r="B124" i="68"/>
  <c r="B127" i="67"/>
  <c r="B126" i="68"/>
  <c r="B128" i="67"/>
  <c r="B124" i="67"/>
  <c r="B126" i="67"/>
  <c r="Y84" i="68"/>
  <c r="Y87" i="68"/>
  <c r="Y84" i="67"/>
  <c r="Y86" i="68"/>
  <c r="M84" i="68"/>
  <c r="M86" i="68"/>
  <c r="M84" i="67"/>
  <c r="M87" i="68"/>
  <c r="K64" i="68"/>
  <c r="K64" i="67"/>
  <c r="U57" i="68"/>
  <c r="U55" i="68"/>
  <c r="U54" i="68"/>
  <c r="U56" i="68"/>
  <c r="U58" i="68"/>
  <c r="I57" i="68"/>
  <c r="I55" i="68"/>
  <c r="I54" i="68"/>
  <c r="I56" i="68"/>
  <c r="I58" i="68"/>
  <c r="Z44" i="68"/>
  <c r="Z44" i="67"/>
  <c r="N44" i="68"/>
  <c r="N44" i="67"/>
  <c r="AC18" i="68"/>
  <c r="AC17" i="68"/>
  <c r="AC16" i="68"/>
  <c r="AC15" i="68"/>
  <c r="AC14" i="68"/>
  <c r="Q18" i="68"/>
  <c r="Q17" i="68"/>
  <c r="Q16" i="68"/>
  <c r="Q15" i="68"/>
  <c r="Q14" i="68"/>
  <c r="G21" i="68"/>
  <c r="H87" i="68"/>
  <c r="H86" i="67"/>
  <c r="H87" i="67"/>
  <c r="H84" i="67"/>
  <c r="H84" i="68"/>
  <c r="H86" i="68"/>
  <c r="O58" i="68"/>
  <c r="O56" i="68"/>
  <c r="O54" i="68"/>
  <c r="O55" i="68"/>
  <c r="O57" i="68"/>
  <c r="AE44" i="67"/>
  <c r="AE44" i="68"/>
  <c r="Q87" i="68"/>
  <c r="Q84" i="68"/>
  <c r="Q86" i="68"/>
  <c r="Q84" i="67"/>
  <c r="R44" i="68"/>
  <c r="R44" i="67"/>
  <c r="B44" i="68"/>
  <c r="B44" i="67"/>
  <c r="X127" i="68"/>
  <c r="X126" i="68"/>
  <c r="X128" i="68"/>
  <c r="X124" i="68"/>
  <c r="X124" i="67"/>
  <c r="X128" i="67"/>
  <c r="V124" i="68"/>
  <c r="V127" i="68"/>
  <c r="V128" i="68"/>
  <c r="V128" i="67"/>
  <c r="V126" i="68"/>
  <c r="V124" i="67"/>
  <c r="J124" i="68"/>
  <c r="J126" i="68"/>
  <c r="J128" i="68"/>
  <c r="J128" i="67"/>
  <c r="J124" i="67"/>
  <c r="J127" i="68"/>
  <c r="U127" i="68"/>
  <c r="U126" i="68"/>
  <c r="U128" i="68"/>
  <c r="U128" i="67"/>
  <c r="U124" i="68"/>
  <c r="U124" i="67"/>
  <c r="I127" i="68"/>
  <c r="I126" i="68"/>
  <c r="I128" i="67"/>
  <c r="I124" i="68"/>
  <c r="I124" i="67"/>
  <c r="I128" i="68"/>
  <c r="X86" i="68"/>
  <c r="X87" i="68"/>
  <c r="X84" i="68"/>
  <c r="X84" i="67"/>
  <c r="L86" i="68"/>
  <c r="L84" i="68"/>
  <c r="L84" i="67"/>
  <c r="L87" i="68"/>
  <c r="AF54" i="68"/>
  <c r="AF57" i="68"/>
  <c r="AF55" i="68"/>
  <c r="AF56" i="68"/>
  <c r="AF58" i="68"/>
  <c r="T54" i="68"/>
  <c r="T57" i="68"/>
  <c r="T55" i="68"/>
  <c r="T56" i="68"/>
  <c r="T58" i="68"/>
  <c r="H54" i="68"/>
  <c r="H57" i="68"/>
  <c r="H55" i="68"/>
  <c r="H56" i="68"/>
  <c r="H58" i="68"/>
  <c r="H54" i="67"/>
  <c r="Y44" i="68"/>
  <c r="Y44" i="67"/>
  <c r="M44" i="68"/>
  <c r="M44" i="67"/>
  <c r="AB18" i="68"/>
  <c r="AB17" i="68"/>
  <c r="AB16" i="68"/>
  <c r="AB14" i="68"/>
  <c r="AB15" i="68"/>
  <c r="P18" i="68"/>
  <c r="P17" i="68"/>
  <c r="P16" i="68"/>
  <c r="P14" i="68"/>
  <c r="P15" i="68"/>
  <c r="C86" i="68"/>
  <c r="C87" i="68"/>
  <c r="C84" i="68"/>
  <c r="C87" i="67"/>
  <c r="C86" i="67"/>
  <c r="C84" i="67"/>
  <c r="Q128" i="68"/>
  <c r="Q124" i="68"/>
  <c r="Q124" i="67"/>
  <c r="Q127" i="68"/>
  <c r="Q126" i="68"/>
  <c r="Q128" i="67"/>
  <c r="B87" i="68"/>
  <c r="B86" i="68"/>
  <c r="B84" i="68"/>
  <c r="B87" i="67"/>
  <c r="B86" i="67"/>
  <c r="AB126" i="68"/>
  <c r="AB124" i="68"/>
  <c r="AB128" i="68"/>
  <c r="AB127" i="68"/>
  <c r="AB124" i="67"/>
  <c r="AB128" i="67"/>
  <c r="P126" i="68"/>
  <c r="P124" i="68"/>
  <c r="P128" i="68"/>
  <c r="P124" i="67"/>
  <c r="P128" i="67"/>
  <c r="P127" i="68"/>
  <c r="AD84" i="68"/>
  <c r="AD86" i="68"/>
  <c r="AD84" i="67"/>
  <c r="AD87" i="68"/>
  <c r="AC87" i="68"/>
  <c r="AC84" i="68"/>
  <c r="AC84" i="67"/>
  <c r="AC86" i="68"/>
  <c r="AE54" i="68"/>
  <c r="AE57" i="68"/>
  <c r="AE58" i="68"/>
  <c r="AE56" i="68"/>
  <c r="AE55" i="68"/>
  <c r="S54" i="68"/>
  <c r="S57" i="68"/>
  <c r="S56" i="68"/>
  <c r="S55" i="68"/>
  <c r="S58" i="68"/>
  <c r="G54" i="68"/>
  <c r="G57" i="68"/>
  <c r="G56" i="68"/>
  <c r="G57" i="67"/>
  <c r="G58" i="68"/>
  <c r="G55" i="68"/>
  <c r="G58" i="67"/>
  <c r="G56" i="67"/>
  <c r="G54" i="67"/>
  <c r="X44" i="68"/>
  <c r="X44" i="67"/>
  <c r="L44" i="68"/>
  <c r="L44" i="67"/>
  <c r="AA18" i="68"/>
  <c r="AA17" i="68"/>
  <c r="AA15" i="68"/>
  <c r="AA14" i="68"/>
  <c r="AA16" i="68"/>
  <c r="O18" i="68"/>
  <c r="O17" i="68"/>
  <c r="O15" i="68"/>
  <c r="O14" i="68"/>
  <c r="O16" i="68"/>
  <c r="D17" i="68"/>
  <c r="D18" i="68"/>
  <c r="D16" i="68"/>
  <c r="D15" i="68"/>
  <c r="D14" i="68"/>
  <c r="AE131" i="68"/>
  <c r="W131" i="68"/>
  <c r="O131" i="68"/>
  <c r="G131" i="68"/>
  <c r="AC59" i="68"/>
  <c r="U61" i="68"/>
  <c r="U59" i="68"/>
  <c r="E61" i="68"/>
  <c r="E59" i="68"/>
  <c r="Q21" i="68"/>
  <c r="M131" i="68"/>
  <c r="AA59" i="68"/>
  <c r="AA61" i="68"/>
  <c r="AD131" i="68"/>
  <c r="F131" i="68"/>
  <c r="AB59" i="68"/>
  <c r="L61" i="68"/>
  <c r="L59" i="68"/>
  <c r="D59" i="68"/>
  <c r="AF21" i="68"/>
  <c r="W21" i="68"/>
  <c r="G19" i="68"/>
  <c r="AE21" i="68"/>
  <c r="AE19" i="68"/>
  <c r="T131" i="68"/>
  <c r="D131" i="68"/>
  <c r="Z59" i="68"/>
  <c r="Z61" i="68"/>
  <c r="R59" i="68"/>
  <c r="R61" i="68"/>
  <c r="J59" i="68"/>
  <c r="J61" i="68"/>
  <c r="AD21" i="68"/>
  <c r="AD19" i="68"/>
  <c r="V21" i="68"/>
  <c r="N21" i="68"/>
  <c r="N19" i="68"/>
  <c r="F21" i="68"/>
  <c r="F19" i="68"/>
  <c r="AC131" i="68"/>
  <c r="C21" i="68"/>
  <c r="C19" i="68"/>
  <c r="AA131" i="68"/>
  <c r="Y59" i="68"/>
  <c r="Y61" i="68"/>
  <c r="Q59" i="68"/>
  <c r="I61" i="68"/>
  <c r="AC19" i="68"/>
  <c r="U19" i="68"/>
  <c r="M21" i="68"/>
  <c r="M19" i="68"/>
  <c r="B59" i="68"/>
  <c r="B9" i="48"/>
  <c r="B61" i="68" s="1"/>
  <c r="B19" i="68"/>
  <c r="X61" i="68"/>
  <c r="X59" i="68"/>
  <c r="T21" i="68"/>
  <c r="T19" i="68"/>
  <c r="D19" i="68"/>
  <c r="I131" i="68"/>
  <c r="S19" i="68"/>
  <c r="K21" i="68"/>
  <c r="K19" i="68"/>
  <c r="E131" i="68"/>
  <c r="S61" i="68"/>
  <c r="AF131" i="68"/>
  <c r="X131" i="68"/>
  <c r="H131" i="68"/>
  <c r="AD61" i="68"/>
  <c r="V61" i="68"/>
  <c r="V59" i="68"/>
  <c r="N61" i="68"/>
  <c r="N59" i="68"/>
  <c r="R21" i="68"/>
  <c r="H2" i="31" l="1"/>
  <c r="G4" i="31"/>
  <c r="G116" i="67" s="1"/>
  <c r="G3" i="31"/>
  <c r="G115" i="67" s="1"/>
  <c r="G5" i="31"/>
  <c r="G117" i="67" s="1"/>
  <c r="G114" i="67"/>
  <c r="I2" i="10"/>
  <c r="H7" i="10"/>
  <c r="H4" i="10"/>
  <c r="H56" i="67" s="1"/>
  <c r="H6" i="10"/>
  <c r="H58" i="67" s="1"/>
  <c r="H5" i="10"/>
  <c r="H57" i="67" s="1"/>
  <c r="H3" i="10"/>
  <c r="H55" i="67" s="1"/>
  <c r="H3" i="23"/>
  <c r="G7" i="23"/>
  <c r="G99" i="67" s="1"/>
  <c r="G95" i="67"/>
  <c r="H3" i="6"/>
  <c r="G7" i="6"/>
  <c r="G9" i="67" s="1"/>
  <c r="G5" i="67"/>
  <c r="F4" i="6"/>
  <c r="F5" i="6" s="1"/>
  <c r="F7" i="67" s="1"/>
  <c r="E6" i="67"/>
  <c r="I87" i="67"/>
  <c r="P131" i="68"/>
  <c r="J19" i="68"/>
  <c r="I21" i="68"/>
  <c r="R131" i="68"/>
  <c r="E19" i="68"/>
  <c r="G59" i="68"/>
  <c r="U21" i="68"/>
  <c r="M59" i="68"/>
  <c r="Q19" i="68"/>
  <c r="T59" i="68"/>
  <c r="S131" i="68"/>
  <c r="W19" i="68"/>
  <c r="M61" i="68"/>
  <c r="I19" i="68"/>
  <c r="S21" i="68"/>
  <c r="W59" i="68"/>
  <c r="D21" i="68"/>
  <c r="Y19" i="68"/>
  <c r="W61" i="68"/>
  <c r="S59" i="68"/>
  <c r="AC61" i="68"/>
  <c r="Q61" i="68"/>
  <c r="Y131" i="68"/>
  <c r="X21" i="68"/>
  <c r="AD59" i="68"/>
  <c r="K61" i="68"/>
  <c r="AB21" i="68"/>
  <c r="AF59" i="68"/>
  <c r="U131" i="68"/>
  <c r="R19" i="68"/>
  <c r="Q131" i="68"/>
  <c r="H61" i="68"/>
  <c r="O61" i="68"/>
  <c r="C61" i="68"/>
  <c r="AF19" i="68"/>
  <c r="I59" i="68"/>
  <c r="AE59" i="68"/>
  <c r="Z131" i="68"/>
  <c r="E21" i="68"/>
  <c r="J21" i="68"/>
  <c r="H59" i="68"/>
  <c r="T61" i="68"/>
  <c r="C131" i="68"/>
  <c r="Z21" i="68"/>
  <c r="P59" i="68"/>
  <c r="F61" i="68"/>
  <c r="O19" i="68"/>
  <c r="N131" i="68"/>
  <c r="H127" i="67"/>
  <c r="H126" i="67"/>
  <c r="H129" i="67"/>
  <c r="B21" i="68"/>
  <c r="B131" i="68"/>
  <c r="Z64" i="68"/>
  <c r="Z64" i="67"/>
  <c r="D64" i="68"/>
  <c r="D64" i="67"/>
  <c r="AC64" i="68"/>
  <c r="AC64" i="67"/>
  <c r="D61" i="68"/>
  <c r="V64" i="68"/>
  <c r="V64" i="67"/>
  <c r="C64" i="68"/>
  <c r="C64" i="67"/>
  <c r="AD64" i="68"/>
  <c r="AD64" i="67"/>
  <c r="X19" i="68"/>
  <c r="AE61" i="68"/>
  <c r="P61" i="68"/>
  <c r="V131" i="68"/>
  <c r="U64" i="68"/>
  <c r="U64" i="67"/>
  <c r="AA21" i="68"/>
  <c r="K59" i="68"/>
  <c r="L21" i="68"/>
  <c r="AF61" i="68"/>
  <c r="O21" i="68"/>
  <c r="B64" i="68"/>
  <c r="B64" i="67"/>
  <c r="AB64" i="68"/>
  <c r="AB64" i="67"/>
  <c r="H64" i="68"/>
  <c r="H64" i="67"/>
  <c r="AA19" i="68"/>
  <c r="AF64" i="68"/>
  <c r="AF64" i="67"/>
  <c r="P64" i="68"/>
  <c r="P64" i="67"/>
  <c r="G14" i="68"/>
  <c r="H14" i="68"/>
  <c r="O64" i="68"/>
  <c r="O64" i="67"/>
  <c r="E64" i="68"/>
  <c r="E64" i="67"/>
  <c r="G64" i="68"/>
  <c r="G64" i="67"/>
  <c r="C59" i="68"/>
  <c r="G18" i="68"/>
  <c r="O59" i="68"/>
  <c r="AB19" i="68"/>
  <c r="J131" i="68"/>
  <c r="AC21" i="68"/>
  <c r="V19" i="68"/>
  <c r="L131" i="68"/>
  <c r="G17" i="68"/>
  <c r="H17" i="68"/>
  <c r="I64" i="68"/>
  <c r="I64" i="67"/>
  <c r="T64" i="68"/>
  <c r="T64" i="67"/>
  <c r="Y64" i="68"/>
  <c r="Y64" i="67"/>
  <c r="AE64" i="67"/>
  <c r="AE64" i="68"/>
  <c r="G61" i="68"/>
  <c r="X64" i="68"/>
  <c r="X64" i="67"/>
  <c r="Y21" i="68"/>
  <c r="F64" i="68"/>
  <c r="F64" i="67"/>
  <c r="P21" i="68"/>
  <c r="J64" i="68"/>
  <c r="J64" i="67"/>
  <c r="G15" i="68"/>
  <c r="AA64" i="67"/>
  <c r="AA64" i="68"/>
  <c r="L19" i="68"/>
  <c r="S64" i="68"/>
  <c r="S64" i="67"/>
  <c r="L64" i="68"/>
  <c r="L64" i="67"/>
  <c r="Z19" i="68"/>
  <c r="F59" i="68"/>
  <c r="N64" i="68"/>
  <c r="N64" i="67"/>
  <c r="K131" i="68"/>
  <c r="AB131" i="68"/>
  <c r="P19" i="68"/>
  <c r="AB61" i="68"/>
  <c r="R64" i="68"/>
  <c r="R64" i="67"/>
  <c r="G16" i="68"/>
  <c r="H16" i="68"/>
  <c r="W64" i="68"/>
  <c r="W64" i="67"/>
  <c r="M64" i="68"/>
  <c r="M64" i="67"/>
  <c r="I3" i="23" l="1"/>
  <c r="H7" i="23"/>
  <c r="H99" i="67" s="1"/>
  <c r="H95" i="67"/>
  <c r="J2" i="10"/>
  <c r="I5" i="10"/>
  <c r="I57" i="67" s="1"/>
  <c r="I7" i="10"/>
  <c r="I4" i="10"/>
  <c r="I56" i="67" s="1"/>
  <c r="I6" i="10"/>
  <c r="I58" i="67" s="1"/>
  <c r="I3" i="10"/>
  <c r="I55" i="67" s="1"/>
  <c r="I54" i="67"/>
  <c r="I3" i="6"/>
  <c r="H7" i="6"/>
  <c r="H9" i="67" s="1"/>
  <c r="H5" i="67"/>
  <c r="I2" i="31"/>
  <c r="H3" i="31"/>
  <c r="H115" i="67" s="1"/>
  <c r="H4" i="31"/>
  <c r="H116" i="67" s="1"/>
  <c r="H5" i="31"/>
  <c r="H117" i="67" s="1"/>
  <c r="H114" i="67"/>
  <c r="G4" i="6"/>
  <c r="G5" i="6" s="1"/>
  <c r="G7" i="67" s="1"/>
  <c r="F6" i="67"/>
  <c r="J87" i="67"/>
  <c r="J86" i="67"/>
  <c r="I126" i="67"/>
  <c r="I127" i="67"/>
  <c r="I129" i="67"/>
  <c r="H18" i="68"/>
  <c r="H21" i="68"/>
  <c r="H15" i="68"/>
  <c r="H19" i="68"/>
  <c r="J3" i="6" l="1"/>
  <c r="I7" i="6"/>
  <c r="I9" i="67" s="1"/>
  <c r="I5" i="67"/>
  <c r="K2" i="10"/>
  <c r="J5" i="10"/>
  <c r="J57" i="67" s="1"/>
  <c r="J3" i="10"/>
  <c r="J55" i="67" s="1"/>
  <c r="J7" i="10"/>
  <c r="J4" i="10"/>
  <c r="J56" i="67" s="1"/>
  <c r="J6" i="10"/>
  <c r="J58" i="67" s="1"/>
  <c r="J54" i="67"/>
  <c r="J2" i="31"/>
  <c r="I3" i="31"/>
  <c r="I115" i="67" s="1"/>
  <c r="I5" i="31"/>
  <c r="I117" i="67" s="1"/>
  <c r="I4" i="31"/>
  <c r="I116" i="67" s="1"/>
  <c r="I114" i="67"/>
  <c r="J3" i="23"/>
  <c r="I7" i="23"/>
  <c r="I99" i="67" s="1"/>
  <c r="I95" i="67"/>
  <c r="H4" i="6"/>
  <c r="H5" i="6" s="1"/>
  <c r="H7" i="67" s="1"/>
  <c r="G6" i="67"/>
  <c r="K87" i="67"/>
  <c r="K86" i="67"/>
  <c r="J126" i="67"/>
  <c r="J127" i="67"/>
  <c r="J129" i="67"/>
  <c r="L2" i="10" l="1"/>
  <c r="K3" i="10"/>
  <c r="K55" i="67" s="1"/>
  <c r="K5" i="10"/>
  <c r="K57" i="67" s="1"/>
  <c r="K7" i="10"/>
  <c r="K4" i="10"/>
  <c r="K56" i="67" s="1"/>
  <c r="K6" i="10"/>
  <c r="K58" i="67" s="1"/>
  <c r="K54" i="67"/>
  <c r="K2" i="31"/>
  <c r="J3" i="31"/>
  <c r="J115" i="67" s="1"/>
  <c r="J5" i="31"/>
  <c r="J117" i="67" s="1"/>
  <c r="J4" i="31"/>
  <c r="J116" i="67" s="1"/>
  <c r="J114" i="67"/>
  <c r="K3" i="23"/>
  <c r="J7" i="23"/>
  <c r="J99" i="67" s="1"/>
  <c r="J95" i="67"/>
  <c r="K3" i="6"/>
  <c r="J7" i="6"/>
  <c r="J9" i="67" s="1"/>
  <c r="J5" i="67"/>
  <c r="I4" i="6"/>
  <c r="I5" i="6" s="1"/>
  <c r="I7" i="67" s="1"/>
  <c r="H6" i="67"/>
  <c r="L87" i="67"/>
  <c r="L86" i="67"/>
  <c r="K126" i="67"/>
  <c r="K127" i="67"/>
  <c r="K129" i="67"/>
  <c r="C74" i="68"/>
  <c r="D74" i="68"/>
  <c r="E74" i="68"/>
  <c r="F74" i="68"/>
  <c r="G74" i="68"/>
  <c r="H74" i="68"/>
  <c r="I74" i="68"/>
  <c r="J74" i="68"/>
  <c r="K74" i="68"/>
  <c r="L74" i="68"/>
  <c r="M74" i="68"/>
  <c r="N74" i="68"/>
  <c r="O74" i="68"/>
  <c r="P74" i="68"/>
  <c r="Q74" i="68"/>
  <c r="R74" i="68"/>
  <c r="S74" i="68"/>
  <c r="T74" i="68"/>
  <c r="U74" i="68"/>
  <c r="V74" i="68"/>
  <c r="W74" i="68"/>
  <c r="X74" i="68"/>
  <c r="Y74" i="68"/>
  <c r="Z74" i="68"/>
  <c r="AA74" i="68"/>
  <c r="AB74" i="68"/>
  <c r="AC74" i="68"/>
  <c r="AD74" i="68"/>
  <c r="AE74" i="68"/>
  <c r="AF74" i="68"/>
  <c r="L3" i="6" l="1"/>
  <c r="K7" i="6"/>
  <c r="K9" i="67" s="1"/>
  <c r="K5" i="67"/>
  <c r="L2" i="31"/>
  <c r="K3" i="31"/>
  <c r="K115" i="67" s="1"/>
  <c r="K5" i="31"/>
  <c r="K117" i="67" s="1"/>
  <c r="K4" i="31"/>
  <c r="K116" i="67" s="1"/>
  <c r="K114" i="67"/>
  <c r="L3" i="23"/>
  <c r="K7" i="23"/>
  <c r="K99" i="67" s="1"/>
  <c r="K95" i="67"/>
  <c r="M2" i="10"/>
  <c r="L3" i="10"/>
  <c r="L55" i="67" s="1"/>
  <c r="L5" i="10"/>
  <c r="L57" i="67" s="1"/>
  <c r="L7" i="10"/>
  <c r="L4" i="10"/>
  <c r="L56" i="67" s="1"/>
  <c r="L6" i="10"/>
  <c r="L58" i="67" s="1"/>
  <c r="L54" i="67"/>
  <c r="J4" i="6"/>
  <c r="J5" i="6" s="1"/>
  <c r="J7" i="67" s="1"/>
  <c r="I6" i="67"/>
  <c r="M87" i="67"/>
  <c r="M86" i="67"/>
  <c r="L127" i="67"/>
  <c r="L126" i="67"/>
  <c r="L129" i="67"/>
  <c r="AD38" i="67"/>
  <c r="V38" i="67"/>
  <c r="N38" i="67"/>
  <c r="F38" i="67"/>
  <c r="AB37" i="68"/>
  <c r="AB37" i="67"/>
  <c r="T37" i="68"/>
  <c r="T37" i="67"/>
  <c r="L37" i="68"/>
  <c r="L37" i="67"/>
  <c r="D37" i="68"/>
  <c r="D37" i="67"/>
  <c r="Z36" i="68"/>
  <c r="Z36" i="67"/>
  <c r="R36" i="68"/>
  <c r="R36" i="67"/>
  <c r="J36" i="68"/>
  <c r="J36" i="67"/>
  <c r="AC38" i="67"/>
  <c r="U38" i="67"/>
  <c r="M38" i="67"/>
  <c r="E38" i="67"/>
  <c r="AA37" i="68"/>
  <c r="AA37" i="67"/>
  <c r="S37" i="68"/>
  <c r="S37" i="67"/>
  <c r="K37" i="68"/>
  <c r="K37" i="67"/>
  <c r="C37" i="68"/>
  <c r="C37" i="67"/>
  <c r="Y36" i="68"/>
  <c r="Y36" i="67"/>
  <c r="Q36" i="68"/>
  <c r="Q36" i="67"/>
  <c r="I36" i="68"/>
  <c r="I36" i="67"/>
  <c r="AB38" i="67"/>
  <c r="T38" i="67"/>
  <c r="L38" i="67"/>
  <c r="D38" i="67"/>
  <c r="Z37" i="68"/>
  <c r="Z37" i="67"/>
  <c r="R37" i="68"/>
  <c r="R37" i="67"/>
  <c r="J37" i="68"/>
  <c r="J37" i="67"/>
  <c r="AF36" i="68"/>
  <c r="AF36" i="67"/>
  <c r="X36" i="68"/>
  <c r="X36" i="67"/>
  <c r="P36" i="68"/>
  <c r="P36" i="67"/>
  <c r="H36" i="68"/>
  <c r="H36" i="67"/>
  <c r="AA38" i="67"/>
  <c r="S38" i="67"/>
  <c r="K38" i="67"/>
  <c r="C38" i="67"/>
  <c r="Y37" i="68"/>
  <c r="Y37" i="67"/>
  <c r="Q37" i="68"/>
  <c r="Q37" i="67"/>
  <c r="I37" i="68"/>
  <c r="I37" i="67"/>
  <c r="AE36" i="68"/>
  <c r="AE36" i="67"/>
  <c r="W36" i="68"/>
  <c r="W36" i="67"/>
  <c r="O36" i="68"/>
  <c r="O36" i="67"/>
  <c r="G36" i="68"/>
  <c r="G36" i="67"/>
  <c r="Z38" i="67"/>
  <c r="R38" i="67"/>
  <c r="J38" i="67"/>
  <c r="AF37" i="68"/>
  <c r="AF37" i="67"/>
  <c r="X37" i="68"/>
  <c r="X37" i="67"/>
  <c r="P37" i="68"/>
  <c r="P37" i="67"/>
  <c r="H37" i="68"/>
  <c r="H37" i="67"/>
  <c r="AD36" i="68"/>
  <c r="AD36" i="67"/>
  <c r="V36" i="68"/>
  <c r="V36" i="67"/>
  <c r="N36" i="68"/>
  <c r="N36" i="67"/>
  <c r="F36" i="68"/>
  <c r="F36" i="67"/>
  <c r="Y38" i="67"/>
  <c r="Q38" i="67"/>
  <c r="I38" i="67"/>
  <c r="AE37" i="68"/>
  <c r="AE37" i="67"/>
  <c r="W37" i="68"/>
  <c r="W37" i="67"/>
  <c r="O37" i="68"/>
  <c r="O37" i="67"/>
  <c r="G37" i="68"/>
  <c r="G37" i="67"/>
  <c r="AC36" i="68"/>
  <c r="AC36" i="67"/>
  <c r="U36" i="68"/>
  <c r="U36" i="67"/>
  <c r="M36" i="68"/>
  <c r="M36" i="67"/>
  <c r="E36" i="68"/>
  <c r="E36" i="67"/>
  <c r="AF38" i="67"/>
  <c r="X38" i="67"/>
  <c r="P38" i="67"/>
  <c r="H38" i="67"/>
  <c r="AD37" i="68"/>
  <c r="AD37" i="67"/>
  <c r="V37" i="68"/>
  <c r="V37" i="67"/>
  <c r="N37" i="68"/>
  <c r="N37" i="67"/>
  <c r="F37" i="68"/>
  <c r="F37" i="67"/>
  <c r="AB36" i="68"/>
  <c r="AB36" i="67"/>
  <c r="T36" i="68"/>
  <c r="T36" i="67"/>
  <c r="L36" i="68"/>
  <c r="L36" i="67"/>
  <c r="D36" i="68"/>
  <c r="D36" i="67"/>
  <c r="AE38" i="67"/>
  <c r="W38" i="67"/>
  <c r="O38" i="67"/>
  <c r="G38" i="67"/>
  <c r="AC37" i="68"/>
  <c r="AC37" i="67"/>
  <c r="U37" i="68"/>
  <c r="U37" i="67"/>
  <c r="M37" i="68"/>
  <c r="M37" i="67"/>
  <c r="E37" i="68"/>
  <c r="E37" i="67"/>
  <c r="AA36" i="68"/>
  <c r="AA36" i="67"/>
  <c r="S36" i="68"/>
  <c r="S36" i="67"/>
  <c r="K36" i="68"/>
  <c r="K36" i="67"/>
  <c r="C36" i="68"/>
  <c r="C36" i="67"/>
  <c r="V9" i="33"/>
  <c r="V141" i="67" s="1"/>
  <c r="U9" i="33"/>
  <c r="U141" i="67" s="1"/>
  <c r="T9" i="33"/>
  <c r="T141" i="67" s="1"/>
  <c r="S9" i="33"/>
  <c r="S141" i="67" s="1"/>
  <c r="R9" i="33"/>
  <c r="R141" i="67" s="1"/>
  <c r="Q9" i="33"/>
  <c r="Q141" i="67" s="1"/>
  <c r="P9" i="33"/>
  <c r="P141" i="67" s="1"/>
  <c r="O9" i="33"/>
  <c r="O141" i="67" s="1"/>
  <c r="N9" i="33"/>
  <c r="N141" i="67" s="1"/>
  <c r="M9" i="33"/>
  <c r="M141" i="67" s="1"/>
  <c r="L9" i="33"/>
  <c r="L141" i="67" s="1"/>
  <c r="K9" i="33"/>
  <c r="K141" i="67" s="1"/>
  <c r="J9" i="33"/>
  <c r="J141" i="67" s="1"/>
  <c r="I9" i="33"/>
  <c r="I141" i="67" s="1"/>
  <c r="H9" i="33"/>
  <c r="H141" i="67" s="1"/>
  <c r="G9" i="33"/>
  <c r="G141" i="67" s="1"/>
  <c r="F9" i="33"/>
  <c r="F141" i="67" s="1"/>
  <c r="E9" i="33"/>
  <c r="E141" i="67" s="1"/>
  <c r="D9" i="33"/>
  <c r="D141" i="67" s="1"/>
  <c r="C9" i="33"/>
  <c r="C141" i="67" s="1"/>
  <c r="B9" i="33"/>
  <c r="B141" i="67" s="1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Z9" i="23"/>
  <c r="Z101" i="67" s="1"/>
  <c r="Y9" i="23"/>
  <c r="Y101" i="67" s="1"/>
  <c r="X9" i="23"/>
  <c r="X101" i="67" s="1"/>
  <c r="W9" i="23"/>
  <c r="W101" i="67" s="1"/>
  <c r="V9" i="23"/>
  <c r="V101" i="67" s="1"/>
  <c r="U9" i="23"/>
  <c r="U101" i="67" s="1"/>
  <c r="T9" i="23"/>
  <c r="T101" i="67" s="1"/>
  <c r="S9" i="23"/>
  <c r="S101" i="67" s="1"/>
  <c r="R9" i="23"/>
  <c r="R101" i="67" s="1"/>
  <c r="Q9" i="23"/>
  <c r="Q101" i="67" s="1"/>
  <c r="P9" i="23"/>
  <c r="P101" i="67" s="1"/>
  <c r="O9" i="23"/>
  <c r="O101" i="67" s="1"/>
  <c r="N9" i="23"/>
  <c r="N101" i="67" s="1"/>
  <c r="M9" i="23"/>
  <c r="M101" i="67" s="1"/>
  <c r="L9" i="23"/>
  <c r="L101" i="67" s="1"/>
  <c r="K9" i="23"/>
  <c r="K101" i="67" s="1"/>
  <c r="J9" i="23"/>
  <c r="J101" i="67" s="1"/>
  <c r="I9" i="23"/>
  <c r="I101" i="67" s="1"/>
  <c r="H9" i="23"/>
  <c r="H101" i="67" s="1"/>
  <c r="G9" i="23"/>
  <c r="G101" i="67" s="1"/>
  <c r="F9" i="23"/>
  <c r="F101" i="67" s="1"/>
  <c r="E9" i="23"/>
  <c r="E101" i="67" s="1"/>
  <c r="D9" i="23"/>
  <c r="D101" i="67" s="1"/>
  <c r="C9" i="23"/>
  <c r="C101" i="67" s="1"/>
  <c r="B9" i="23"/>
  <c r="B101" i="67" s="1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" i="12"/>
  <c r="B91" i="67" s="1"/>
  <c r="X9" i="17"/>
  <c r="X81" i="67" s="1"/>
  <c r="W9" i="17"/>
  <c r="W81" i="67" s="1"/>
  <c r="V9" i="17"/>
  <c r="V81" i="67" s="1"/>
  <c r="U9" i="17"/>
  <c r="U81" i="67" s="1"/>
  <c r="T9" i="17"/>
  <c r="T81" i="67" s="1"/>
  <c r="S9" i="17"/>
  <c r="S81" i="67" s="1"/>
  <c r="R9" i="17"/>
  <c r="R81" i="67" s="1"/>
  <c r="Q9" i="17"/>
  <c r="Q81" i="67" s="1"/>
  <c r="P9" i="17"/>
  <c r="P81" i="67" s="1"/>
  <c r="O9" i="17"/>
  <c r="O81" i="67" s="1"/>
  <c r="N9" i="17"/>
  <c r="N81" i="67" s="1"/>
  <c r="M9" i="17"/>
  <c r="M81" i="67" s="1"/>
  <c r="L9" i="17"/>
  <c r="L81" i="67" s="1"/>
  <c r="K9" i="17"/>
  <c r="K81" i="67" s="1"/>
  <c r="J9" i="17"/>
  <c r="J81" i="67" s="1"/>
  <c r="I9" i="17"/>
  <c r="I81" i="67" s="1"/>
  <c r="H9" i="17"/>
  <c r="H81" i="67" s="1"/>
  <c r="G9" i="17"/>
  <c r="G81" i="67" s="1"/>
  <c r="F9" i="17"/>
  <c r="F81" i="67" s="1"/>
  <c r="E9" i="17"/>
  <c r="E81" i="67" s="1"/>
  <c r="D9" i="17"/>
  <c r="D81" i="67" s="1"/>
  <c r="C9" i="17"/>
  <c r="C81" i="67" s="1"/>
  <c r="B9" i="17"/>
  <c r="B81" i="67" s="1"/>
  <c r="X9" i="11"/>
  <c r="X71" i="67" s="1"/>
  <c r="W9" i="11"/>
  <c r="W71" i="67" s="1"/>
  <c r="V9" i="11"/>
  <c r="V71" i="67" s="1"/>
  <c r="U9" i="11"/>
  <c r="U71" i="67" s="1"/>
  <c r="T9" i="11"/>
  <c r="T71" i="67" s="1"/>
  <c r="S9" i="11"/>
  <c r="S71" i="67" s="1"/>
  <c r="R9" i="11"/>
  <c r="R71" i="67" s="1"/>
  <c r="Q9" i="11"/>
  <c r="Q71" i="67" s="1"/>
  <c r="P9" i="11"/>
  <c r="P71" i="67" s="1"/>
  <c r="O9" i="11"/>
  <c r="O71" i="67" s="1"/>
  <c r="N9" i="11"/>
  <c r="N71" i="67" s="1"/>
  <c r="M9" i="11"/>
  <c r="M71" i="67" s="1"/>
  <c r="L9" i="11"/>
  <c r="L71" i="67" s="1"/>
  <c r="K9" i="11"/>
  <c r="K71" i="67" s="1"/>
  <c r="J9" i="11"/>
  <c r="J71" i="67" s="1"/>
  <c r="I9" i="11"/>
  <c r="I71" i="67" s="1"/>
  <c r="H9" i="11"/>
  <c r="H71" i="67" s="1"/>
  <c r="G9" i="11"/>
  <c r="G71" i="67" s="1"/>
  <c r="F9" i="11"/>
  <c r="F71" i="67" s="1"/>
  <c r="E9" i="11"/>
  <c r="E71" i="67" s="1"/>
  <c r="D9" i="11"/>
  <c r="D71" i="67" s="1"/>
  <c r="C9" i="11"/>
  <c r="C71" i="67" s="1"/>
  <c r="B9" i="11"/>
  <c r="B71" i="67" s="1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I51" i="67"/>
  <c r="H51" i="67"/>
  <c r="G51" i="67"/>
  <c r="F51" i="67"/>
  <c r="E51" i="67"/>
  <c r="D51" i="67"/>
  <c r="C51" i="67"/>
  <c r="B51" i="6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F9" i="15"/>
  <c r="AF31" i="67" s="1"/>
  <c r="AE9" i="15"/>
  <c r="AE31" i="67" s="1"/>
  <c r="AD9" i="15"/>
  <c r="AD31" i="67" s="1"/>
  <c r="AC9" i="15"/>
  <c r="AC31" i="67" s="1"/>
  <c r="AB9" i="15"/>
  <c r="AB31" i="67" s="1"/>
  <c r="AA9" i="15"/>
  <c r="AA31" i="67" s="1"/>
  <c r="Z9" i="15"/>
  <c r="Z31" i="67" s="1"/>
  <c r="Y9" i="15"/>
  <c r="Y31" i="67" s="1"/>
  <c r="X9" i="15"/>
  <c r="X31" i="67" s="1"/>
  <c r="W9" i="15"/>
  <c r="W31" i="67" s="1"/>
  <c r="V9" i="15"/>
  <c r="V31" i="67" s="1"/>
  <c r="U9" i="15"/>
  <c r="U31" i="67" s="1"/>
  <c r="T9" i="15"/>
  <c r="T31" i="67" s="1"/>
  <c r="S9" i="15"/>
  <c r="S31" i="67" s="1"/>
  <c r="R9" i="15"/>
  <c r="R31" i="67" s="1"/>
  <c r="Q9" i="15"/>
  <c r="Q31" i="67" s="1"/>
  <c r="P9" i="15"/>
  <c r="P31" i="67" s="1"/>
  <c r="O9" i="15"/>
  <c r="O31" i="67" s="1"/>
  <c r="N9" i="15"/>
  <c r="N31" i="67" s="1"/>
  <c r="M9" i="15"/>
  <c r="M31" i="67" s="1"/>
  <c r="L9" i="15"/>
  <c r="L31" i="67" s="1"/>
  <c r="K9" i="15"/>
  <c r="K31" i="67" s="1"/>
  <c r="J9" i="15"/>
  <c r="J31" i="67" s="1"/>
  <c r="I9" i="15"/>
  <c r="I31" i="67" s="1"/>
  <c r="H9" i="15"/>
  <c r="H31" i="67" s="1"/>
  <c r="G9" i="15"/>
  <c r="G31" i="67" s="1"/>
  <c r="F9" i="15"/>
  <c r="F31" i="67" s="1"/>
  <c r="E9" i="15"/>
  <c r="E31" i="67" s="1"/>
  <c r="D9" i="15"/>
  <c r="D31" i="67" s="1"/>
  <c r="C9" i="15"/>
  <c r="C31" i="67" s="1"/>
  <c r="B9" i="15"/>
  <c r="B31" i="67" s="1"/>
  <c r="M3" i="23" l="1"/>
  <c r="L7" i="23"/>
  <c r="L99" i="67" s="1"/>
  <c r="L95" i="67"/>
  <c r="N2" i="10"/>
  <c r="M3" i="10"/>
  <c r="M55" i="67" s="1"/>
  <c r="M5" i="10"/>
  <c r="M57" i="67" s="1"/>
  <c r="M7" i="10"/>
  <c r="M4" i="10"/>
  <c r="M56" i="67" s="1"/>
  <c r="M6" i="10"/>
  <c r="M58" i="67" s="1"/>
  <c r="M54" i="67"/>
  <c r="M2" i="31"/>
  <c r="L3" i="31"/>
  <c r="L115" i="67" s="1"/>
  <c r="L5" i="31"/>
  <c r="L117" i="67" s="1"/>
  <c r="L4" i="31"/>
  <c r="L116" i="67" s="1"/>
  <c r="L114" i="67"/>
  <c r="M3" i="6"/>
  <c r="L7" i="6"/>
  <c r="L9" i="67" s="1"/>
  <c r="L5" i="67"/>
  <c r="K4" i="6"/>
  <c r="K5" i="6" s="1"/>
  <c r="K7" i="67" s="1"/>
  <c r="J6" i="67"/>
  <c r="N87" i="67"/>
  <c r="N86" i="67"/>
  <c r="M126" i="67"/>
  <c r="M127" i="67"/>
  <c r="M129" i="67"/>
  <c r="I39" i="67"/>
  <c r="I35" i="67"/>
  <c r="J39" i="67"/>
  <c r="J35" i="67"/>
  <c r="AA39" i="67"/>
  <c r="AA35" i="67"/>
  <c r="D39" i="67"/>
  <c r="D35" i="67"/>
  <c r="AC39" i="67"/>
  <c r="AC35" i="67"/>
  <c r="AD39" i="67"/>
  <c r="AD35" i="67"/>
  <c r="G39" i="67"/>
  <c r="G35" i="67"/>
  <c r="AF39" i="67"/>
  <c r="AF35" i="67"/>
  <c r="I39" i="68"/>
  <c r="I35" i="68"/>
  <c r="O41" i="68"/>
  <c r="O38" i="68"/>
  <c r="J39" i="68"/>
  <c r="J35" i="68"/>
  <c r="P41" i="68"/>
  <c r="P38" i="68"/>
  <c r="AA39" i="68"/>
  <c r="AA35" i="68"/>
  <c r="D39" i="68"/>
  <c r="D35" i="68"/>
  <c r="J41" i="68"/>
  <c r="J38" i="68"/>
  <c r="AC39" i="68"/>
  <c r="AC35" i="68"/>
  <c r="AD39" i="68"/>
  <c r="AD35" i="68"/>
  <c r="G39" i="68"/>
  <c r="G35" i="68"/>
  <c r="M41" i="68"/>
  <c r="M38" i="68"/>
  <c r="AF39" i="68"/>
  <c r="AF35" i="68"/>
  <c r="R39" i="67"/>
  <c r="R35" i="67"/>
  <c r="L39" i="67"/>
  <c r="L35" i="67"/>
  <c r="O39" i="67"/>
  <c r="O35" i="67"/>
  <c r="Q39" i="68"/>
  <c r="Q35" i="68"/>
  <c r="W41" i="68"/>
  <c r="W38" i="68"/>
  <c r="R39" i="68"/>
  <c r="R35" i="68"/>
  <c r="X41" i="68"/>
  <c r="X38" i="68"/>
  <c r="L39" i="68"/>
  <c r="L35" i="68"/>
  <c r="R41" i="68"/>
  <c r="R38" i="68"/>
  <c r="O39" i="68"/>
  <c r="O35" i="68"/>
  <c r="U41" i="68"/>
  <c r="U38" i="68"/>
  <c r="Y39" i="67"/>
  <c r="Y35" i="67"/>
  <c r="Z39" i="67"/>
  <c r="Z35" i="67"/>
  <c r="T39" i="67"/>
  <c r="T35" i="67"/>
  <c r="W39" i="67"/>
  <c r="W35" i="67"/>
  <c r="Q39" i="67"/>
  <c r="Q35" i="67"/>
  <c r="Y39" i="68"/>
  <c r="Y35" i="68"/>
  <c r="AE41" i="68"/>
  <c r="AE38" i="68"/>
  <c r="Z39" i="68"/>
  <c r="Z35" i="68"/>
  <c r="AF41" i="68"/>
  <c r="AF38" i="68"/>
  <c r="T39" i="68"/>
  <c r="T35" i="68"/>
  <c r="Z41" i="68"/>
  <c r="Z38" i="68"/>
  <c r="C41" i="68"/>
  <c r="C38" i="68"/>
  <c r="D41" i="68"/>
  <c r="D38" i="68"/>
  <c r="W39" i="68"/>
  <c r="W35" i="68"/>
  <c r="AC41" i="68"/>
  <c r="AC38" i="68"/>
  <c r="F41" i="68"/>
  <c r="F38" i="68"/>
  <c r="C39" i="67"/>
  <c r="C35" i="67"/>
  <c r="AB39" i="67"/>
  <c r="AB35" i="67"/>
  <c r="E39" i="67"/>
  <c r="E35" i="67"/>
  <c r="F39" i="67"/>
  <c r="F35" i="67"/>
  <c r="AE39" i="67"/>
  <c r="AE35" i="67"/>
  <c r="H39" i="67"/>
  <c r="H35" i="67"/>
  <c r="C39" i="68"/>
  <c r="C35" i="68"/>
  <c r="I41" i="68"/>
  <c r="I38" i="68"/>
  <c r="AB39" i="68"/>
  <c r="AB35" i="68"/>
  <c r="E39" i="68"/>
  <c r="E35" i="68"/>
  <c r="K41" i="68"/>
  <c r="K38" i="68"/>
  <c r="F39" i="68"/>
  <c r="F35" i="68"/>
  <c r="L41" i="68"/>
  <c r="L38" i="68"/>
  <c r="AE39" i="68"/>
  <c r="AE35" i="68"/>
  <c r="H39" i="68"/>
  <c r="H35" i="68"/>
  <c r="N41" i="68"/>
  <c r="N38" i="68"/>
  <c r="K39" i="67"/>
  <c r="K35" i="67"/>
  <c r="M39" i="67"/>
  <c r="M35" i="67"/>
  <c r="N39" i="67"/>
  <c r="N35" i="67"/>
  <c r="P39" i="67"/>
  <c r="P35" i="67"/>
  <c r="K39" i="68"/>
  <c r="K35" i="68"/>
  <c r="Q41" i="68"/>
  <c r="Q38" i="68"/>
  <c r="M39" i="68"/>
  <c r="M35" i="68"/>
  <c r="S41" i="68"/>
  <c r="S38" i="68"/>
  <c r="N39" i="68"/>
  <c r="N35" i="68"/>
  <c r="T41" i="68"/>
  <c r="T38" i="68"/>
  <c r="P39" i="68"/>
  <c r="P35" i="68"/>
  <c r="V41" i="68"/>
  <c r="V38" i="68"/>
  <c r="S39" i="67"/>
  <c r="S35" i="67"/>
  <c r="U39" i="67"/>
  <c r="U35" i="67"/>
  <c r="V39" i="67"/>
  <c r="V35" i="67"/>
  <c r="X39" i="67"/>
  <c r="X35" i="67"/>
  <c r="G41" i="68"/>
  <c r="G38" i="68"/>
  <c r="H41" i="68"/>
  <c r="H38" i="68"/>
  <c r="S39" i="68"/>
  <c r="S35" i="68"/>
  <c r="Y41" i="68"/>
  <c r="Y38" i="68"/>
  <c r="U39" i="68"/>
  <c r="U35" i="68"/>
  <c r="AA41" i="68"/>
  <c r="AA38" i="68"/>
  <c r="V39" i="68"/>
  <c r="V35" i="68"/>
  <c r="AB41" i="68"/>
  <c r="AB38" i="68"/>
  <c r="E41" i="68"/>
  <c r="E38" i="68"/>
  <c r="X39" i="68"/>
  <c r="X35" i="68"/>
  <c r="AD41" i="68"/>
  <c r="AD38" i="68"/>
  <c r="F111" i="67"/>
  <c r="G111" i="67"/>
  <c r="H111" i="67"/>
  <c r="I111" i="67"/>
  <c r="J111" i="67"/>
  <c r="K111" i="67"/>
  <c r="L111" i="67"/>
  <c r="M111" i="67"/>
  <c r="N111" i="67"/>
  <c r="O111" i="67"/>
  <c r="P111" i="67"/>
  <c r="Q111" i="67"/>
  <c r="R111" i="67"/>
  <c r="S111" i="67"/>
  <c r="T111" i="67"/>
  <c r="U111" i="67"/>
  <c r="V111" i="67"/>
  <c r="W111" i="67"/>
  <c r="X111" i="67"/>
  <c r="Y111" i="67"/>
  <c r="Z111" i="67"/>
  <c r="AA111" i="67"/>
  <c r="AB111" i="67"/>
  <c r="AC111" i="67"/>
  <c r="AD111" i="67"/>
  <c r="AE111" i="67"/>
  <c r="AF111" i="67"/>
  <c r="B111" i="67"/>
  <c r="C111" i="67"/>
  <c r="D111" i="67"/>
  <c r="E111" i="67"/>
  <c r="B121" i="67"/>
  <c r="C121" i="67"/>
  <c r="D121" i="67"/>
  <c r="E121" i="67"/>
  <c r="F121" i="67"/>
  <c r="G121" i="67"/>
  <c r="H121" i="67"/>
  <c r="I121" i="67"/>
  <c r="J121" i="67"/>
  <c r="K121" i="67"/>
  <c r="L121" i="67"/>
  <c r="M121" i="67"/>
  <c r="N121" i="67"/>
  <c r="O121" i="67"/>
  <c r="P121" i="67"/>
  <c r="Q121" i="67"/>
  <c r="R121" i="67"/>
  <c r="S121" i="67"/>
  <c r="T121" i="67"/>
  <c r="U121" i="67"/>
  <c r="V121" i="67"/>
  <c r="W121" i="67"/>
  <c r="X121" i="67"/>
  <c r="Y121" i="67"/>
  <c r="Z121" i="67"/>
  <c r="AA121" i="67"/>
  <c r="AB121" i="67"/>
  <c r="AC121" i="67"/>
  <c r="AD121" i="67"/>
  <c r="AE121" i="67"/>
  <c r="AF121" i="67"/>
  <c r="B131" i="67"/>
  <c r="C131" i="67"/>
  <c r="D131" i="67"/>
  <c r="E131" i="67"/>
  <c r="F131" i="67"/>
  <c r="G131" i="67"/>
  <c r="H131" i="67"/>
  <c r="I131" i="67"/>
  <c r="J131" i="67"/>
  <c r="K131" i="67"/>
  <c r="L131" i="67"/>
  <c r="M131" i="67"/>
  <c r="N131" i="67"/>
  <c r="O131" i="67"/>
  <c r="P131" i="67"/>
  <c r="Q131" i="67"/>
  <c r="R131" i="67"/>
  <c r="S131" i="67"/>
  <c r="T131" i="67"/>
  <c r="U131" i="67"/>
  <c r="V131" i="67"/>
  <c r="W131" i="67"/>
  <c r="X131" i="67"/>
  <c r="Y131" i="67"/>
  <c r="Z131" i="67"/>
  <c r="AA131" i="67"/>
  <c r="AB131" i="67"/>
  <c r="AC131" i="67"/>
  <c r="AD131" i="67"/>
  <c r="AE131" i="67"/>
  <c r="AF131" i="67"/>
  <c r="N3" i="6" l="1"/>
  <c r="M7" i="6"/>
  <c r="M9" i="67" s="1"/>
  <c r="M5" i="67"/>
  <c r="O2" i="10"/>
  <c r="N3" i="10"/>
  <c r="N55" i="67" s="1"/>
  <c r="N6" i="10"/>
  <c r="N58" i="67" s="1"/>
  <c r="N5" i="10"/>
  <c r="N57" i="67" s="1"/>
  <c r="N7" i="10"/>
  <c r="N4" i="10"/>
  <c r="N56" i="67" s="1"/>
  <c r="N54" i="67"/>
  <c r="N2" i="31"/>
  <c r="M3" i="31"/>
  <c r="M115" i="67" s="1"/>
  <c r="M5" i="31"/>
  <c r="M117" i="67" s="1"/>
  <c r="M4" i="31"/>
  <c r="M116" i="67" s="1"/>
  <c r="M114" i="67"/>
  <c r="N3" i="23"/>
  <c r="M7" i="23"/>
  <c r="M99" i="67" s="1"/>
  <c r="M95" i="67"/>
  <c r="L4" i="6"/>
  <c r="L5" i="6" s="1"/>
  <c r="L7" i="67" s="1"/>
  <c r="K6" i="67"/>
  <c r="O87" i="67"/>
  <c r="O86" i="67"/>
  <c r="N126" i="67"/>
  <c r="N127" i="67"/>
  <c r="N129" i="67"/>
  <c r="O2" i="31" l="1"/>
  <c r="N4" i="31"/>
  <c r="N116" i="67" s="1"/>
  <c r="N3" i="31"/>
  <c r="N115" i="67" s="1"/>
  <c r="N5" i="31"/>
  <c r="N117" i="67" s="1"/>
  <c r="N114" i="67"/>
  <c r="P2" i="10"/>
  <c r="O4" i="10"/>
  <c r="O56" i="67" s="1"/>
  <c r="O6" i="10"/>
  <c r="O58" i="67" s="1"/>
  <c r="O3" i="10"/>
  <c r="O55" i="67" s="1"/>
  <c r="O5" i="10"/>
  <c r="O57" i="67" s="1"/>
  <c r="O7" i="10"/>
  <c r="O54" i="67"/>
  <c r="O3" i="23"/>
  <c r="N7" i="23"/>
  <c r="N99" i="67" s="1"/>
  <c r="N95" i="67"/>
  <c r="O3" i="6"/>
  <c r="N7" i="6"/>
  <c r="N9" i="67" s="1"/>
  <c r="N5" i="67"/>
  <c r="M4" i="6"/>
  <c r="M5" i="6" s="1"/>
  <c r="M7" i="67" s="1"/>
  <c r="L6" i="67"/>
  <c r="P87" i="67"/>
  <c r="P86" i="67"/>
  <c r="O127" i="67"/>
  <c r="O126" i="67"/>
  <c r="O129" i="67"/>
  <c r="C144" i="68"/>
  <c r="C149" i="68"/>
  <c r="C147" i="67"/>
  <c r="C146" i="67"/>
  <c r="C147" i="68"/>
  <c r="C146" i="68"/>
  <c r="C144" i="67"/>
  <c r="C149" i="67"/>
  <c r="E146" i="68"/>
  <c r="E148" i="67"/>
  <c r="E144" i="68"/>
  <c r="E149" i="68"/>
  <c r="E147" i="67"/>
  <c r="E147" i="68"/>
  <c r="E146" i="67"/>
  <c r="E144" i="67"/>
  <c r="E149" i="67"/>
  <c r="Z147" i="67"/>
  <c r="Z146" i="67"/>
  <c r="Z147" i="68"/>
  <c r="Z144" i="67"/>
  <c r="Z149" i="67"/>
  <c r="Z148" i="67"/>
  <c r="Z146" i="68"/>
  <c r="Z144" i="68"/>
  <c r="Z149" i="68"/>
  <c r="AE147" i="68"/>
  <c r="AE149" i="67"/>
  <c r="AE144" i="67"/>
  <c r="AE146" i="68"/>
  <c r="AE148" i="67"/>
  <c r="AE144" i="68"/>
  <c r="AE149" i="68"/>
  <c r="AE147" i="67"/>
  <c r="AE146" i="67"/>
  <c r="L148" i="67"/>
  <c r="L144" i="68"/>
  <c r="L149" i="68"/>
  <c r="L147" i="67"/>
  <c r="L146" i="67"/>
  <c r="L149" i="67"/>
  <c r="L147" i="68"/>
  <c r="L144" i="67"/>
  <c r="L146" i="68"/>
  <c r="AD144" i="67"/>
  <c r="AD149" i="67"/>
  <c r="AD146" i="68"/>
  <c r="AD144" i="68"/>
  <c r="AD149" i="68"/>
  <c r="AD147" i="67"/>
  <c r="AD146" i="67"/>
  <c r="AD147" i="68"/>
  <c r="X146" i="67"/>
  <c r="X147" i="68"/>
  <c r="X144" i="67"/>
  <c r="X149" i="67"/>
  <c r="X146" i="68"/>
  <c r="X147" i="67"/>
  <c r="X144" i="68"/>
  <c r="X149" i="68"/>
  <c r="F144" i="67"/>
  <c r="F149" i="67"/>
  <c r="F146" i="68"/>
  <c r="F144" i="68"/>
  <c r="F149" i="68"/>
  <c r="F147" i="67"/>
  <c r="F146" i="67"/>
  <c r="F147" i="68"/>
  <c r="Y146" i="67"/>
  <c r="Y147" i="68"/>
  <c r="Y144" i="67"/>
  <c r="Y149" i="67"/>
  <c r="Y146" i="68"/>
  <c r="Y144" i="68"/>
  <c r="Y149" i="68"/>
  <c r="Y147" i="67"/>
  <c r="AC146" i="68"/>
  <c r="AC148" i="67"/>
  <c r="AC144" i="68"/>
  <c r="AC149" i="68"/>
  <c r="AC147" i="67"/>
  <c r="AC147" i="68"/>
  <c r="AC146" i="67"/>
  <c r="AC144" i="67"/>
  <c r="AC149" i="67"/>
  <c r="I146" i="67"/>
  <c r="I147" i="68"/>
  <c r="I144" i="67"/>
  <c r="I149" i="67"/>
  <c r="I146" i="68"/>
  <c r="I149" i="68"/>
  <c r="I148" i="67"/>
  <c r="I144" i="68"/>
  <c r="I147" i="67"/>
  <c r="H146" i="67"/>
  <c r="H147" i="68"/>
  <c r="H144" i="67"/>
  <c r="H149" i="67"/>
  <c r="H146" i="68"/>
  <c r="H148" i="67"/>
  <c r="H147" i="67"/>
  <c r="H144" i="68"/>
  <c r="H149" i="68"/>
  <c r="B147" i="68"/>
  <c r="B149" i="68"/>
  <c r="B144" i="67"/>
  <c r="B144" i="68"/>
  <c r="B147" i="67"/>
  <c r="B146" i="68"/>
  <c r="B149" i="67"/>
  <c r="Q146" i="67"/>
  <c r="Q147" i="68"/>
  <c r="Q144" i="67"/>
  <c r="Q149" i="67"/>
  <c r="Q146" i="68"/>
  <c r="Q144" i="68"/>
  <c r="Q149" i="68"/>
  <c r="Q147" i="67"/>
  <c r="U146" i="68"/>
  <c r="U144" i="68"/>
  <c r="U149" i="68"/>
  <c r="U147" i="67"/>
  <c r="U147" i="68"/>
  <c r="U146" i="67"/>
  <c r="U144" i="67"/>
  <c r="U149" i="67"/>
  <c r="D144" i="68"/>
  <c r="D149" i="68"/>
  <c r="D147" i="67"/>
  <c r="D146" i="67"/>
  <c r="D147" i="68"/>
  <c r="D149" i="67"/>
  <c r="D146" i="68"/>
  <c r="D144" i="67"/>
  <c r="M146" i="68"/>
  <c r="M144" i="68"/>
  <c r="M149" i="68"/>
  <c r="M147" i="67"/>
  <c r="M146" i="67"/>
  <c r="M147" i="68"/>
  <c r="M144" i="67"/>
  <c r="M149" i="67"/>
  <c r="W147" i="68"/>
  <c r="W144" i="67"/>
  <c r="W146" i="68"/>
  <c r="W144" i="68"/>
  <c r="W149" i="68"/>
  <c r="W147" i="67"/>
  <c r="W146" i="67"/>
  <c r="W149" i="67"/>
  <c r="P146" i="67"/>
  <c r="P147" i="68"/>
  <c r="P144" i="67"/>
  <c r="P149" i="67"/>
  <c r="P146" i="68"/>
  <c r="P144" i="68"/>
  <c r="P149" i="68"/>
  <c r="P147" i="67"/>
  <c r="AF146" i="67"/>
  <c r="AF147" i="68"/>
  <c r="AF144" i="67"/>
  <c r="AF149" i="67"/>
  <c r="AF146" i="68"/>
  <c r="AF148" i="67"/>
  <c r="AF144" i="68"/>
  <c r="AF149" i="68"/>
  <c r="AF147" i="67"/>
  <c r="R147" i="67"/>
  <c r="R146" i="67"/>
  <c r="R147" i="68"/>
  <c r="R144" i="67"/>
  <c r="R149" i="67"/>
  <c r="R146" i="68"/>
  <c r="R144" i="68"/>
  <c r="R149" i="68"/>
  <c r="J147" i="67"/>
  <c r="J146" i="67"/>
  <c r="J147" i="68"/>
  <c r="J144" i="67"/>
  <c r="J149" i="67"/>
  <c r="J146" i="68"/>
  <c r="J144" i="68"/>
  <c r="J149" i="68"/>
  <c r="G147" i="68"/>
  <c r="G144" i="67"/>
  <c r="G149" i="67"/>
  <c r="G146" i="68"/>
  <c r="G144" i="68"/>
  <c r="G149" i="68"/>
  <c r="G147" i="67"/>
  <c r="G146" i="67"/>
  <c r="AA144" i="68"/>
  <c r="AA149" i="68"/>
  <c r="AA147" i="67"/>
  <c r="AA146" i="67"/>
  <c r="AA147" i="68"/>
  <c r="AA146" i="68"/>
  <c r="AA144" i="67"/>
  <c r="AA149" i="67"/>
  <c r="O147" i="68"/>
  <c r="O144" i="67"/>
  <c r="O149" i="67"/>
  <c r="O146" i="68"/>
  <c r="O148" i="67"/>
  <c r="O144" i="68"/>
  <c r="O149" i="68"/>
  <c r="O147" i="67"/>
  <c r="O146" i="67"/>
  <c r="V144" i="67"/>
  <c r="V149" i="67"/>
  <c r="V146" i="68"/>
  <c r="V144" i="68"/>
  <c r="V149" i="68"/>
  <c r="V147" i="67"/>
  <c r="V146" i="67"/>
  <c r="V147" i="68"/>
  <c r="K144" i="68"/>
  <c r="K149" i="68"/>
  <c r="K147" i="67"/>
  <c r="K146" i="67"/>
  <c r="K147" i="68"/>
  <c r="K146" i="68"/>
  <c r="K144" i="67"/>
  <c r="K149" i="67"/>
  <c r="S144" i="68"/>
  <c r="S149" i="68"/>
  <c r="S147" i="67"/>
  <c r="S146" i="67"/>
  <c r="S147" i="68"/>
  <c r="S146" i="68"/>
  <c r="S144" i="67"/>
  <c r="S149" i="67"/>
  <c r="N144" i="67"/>
  <c r="N149" i="67"/>
  <c r="N146" i="68"/>
  <c r="N144" i="68"/>
  <c r="N149" i="68"/>
  <c r="N147" i="67"/>
  <c r="N146" i="67"/>
  <c r="N147" i="68"/>
  <c r="AB144" i="68"/>
  <c r="AB149" i="68"/>
  <c r="AB147" i="67"/>
  <c r="AB146" i="67"/>
  <c r="AB149" i="67"/>
  <c r="AB147" i="68"/>
  <c r="AB144" i="67"/>
  <c r="AB146" i="68"/>
  <c r="T144" i="68"/>
  <c r="T149" i="68"/>
  <c r="T147" i="67"/>
  <c r="T146" i="67"/>
  <c r="T144" i="67"/>
  <c r="T147" i="68"/>
  <c r="T149" i="67"/>
  <c r="T146" i="68"/>
  <c r="L151" i="67"/>
  <c r="AC151" i="67"/>
  <c r="AE151" i="67"/>
  <c r="Z151" i="67"/>
  <c r="AF151" i="67"/>
  <c r="O151" i="67"/>
  <c r="E151" i="67"/>
  <c r="Q2" i="10" l="1"/>
  <c r="P4" i="10"/>
  <c r="P56" i="67" s="1"/>
  <c r="P6" i="10"/>
  <c r="P58" i="67" s="1"/>
  <c r="P7" i="10"/>
  <c r="P3" i="10"/>
  <c r="P55" i="67" s="1"/>
  <c r="P5" i="10"/>
  <c r="P57" i="67" s="1"/>
  <c r="P54" i="67"/>
  <c r="P3" i="6"/>
  <c r="O7" i="6"/>
  <c r="O9" i="67" s="1"/>
  <c r="O5" i="67"/>
  <c r="P3" i="23"/>
  <c r="O7" i="23"/>
  <c r="O99" i="67" s="1"/>
  <c r="O95" i="67"/>
  <c r="P2" i="31"/>
  <c r="O4" i="31"/>
  <c r="O116" i="67" s="1"/>
  <c r="O3" i="31"/>
  <c r="O115" i="67" s="1"/>
  <c r="O5" i="31"/>
  <c r="O117" i="67" s="1"/>
  <c r="O114" i="67"/>
  <c r="N4" i="6"/>
  <c r="N5" i="6" s="1"/>
  <c r="N7" i="67" s="1"/>
  <c r="M6" i="67"/>
  <c r="Q87" i="67"/>
  <c r="Q86" i="67"/>
  <c r="P126" i="67"/>
  <c r="P127" i="67"/>
  <c r="P129" i="67"/>
  <c r="I151" i="67"/>
  <c r="H151" i="67"/>
  <c r="N151" i="68"/>
  <c r="N148" i="68"/>
  <c r="K151" i="68"/>
  <c r="K148" i="68"/>
  <c r="AA151" i="67"/>
  <c r="AA148" i="67"/>
  <c r="G151" i="68"/>
  <c r="G148" i="68"/>
  <c r="H151" i="68"/>
  <c r="H148" i="68"/>
  <c r="AC151" i="68"/>
  <c r="AC148" i="68"/>
  <c r="D151" i="68"/>
  <c r="D148" i="68"/>
  <c r="Q151" i="68"/>
  <c r="Q148" i="68"/>
  <c r="S151" i="68"/>
  <c r="S148" i="68"/>
  <c r="R151" i="68"/>
  <c r="R148" i="68"/>
  <c r="P151" i="68"/>
  <c r="P148" i="68"/>
  <c r="M151" i="68"/>
  <c r="M148" i="68"/>
  <c r="U151" i="67"/>
  <c r="U148" i="67"/>
  <c r="X151" i="68"/>
  <c r="X148" i="68"/>
  <c r="AD151" i="68"/>
  <c r="AD148" i="68"/>
  <c r="Z151" i="68"/>
  <c r="Z148" i="68"/>
  <c r="C151" i="67"/>
  <c r="C148" i="67"/>
  <c r="O151" i="68"/>
  <c r="O148" i="68"/>
  <c r="G151" i="67"/>
  <c r="G148" i="67"/>
  <c r="W151" i="68"/>
  <c r="W148" i="68"/>
  <c r="Y151" i="68"/>
  <c r="Y148" i="68"/>
  <c r="L151" i="68"/>
  <c r="L148" i="68"/>
  <c r="N151" i="67"/>
  <c r="N148" i="67"/>
  <c r="J151" i="68"/>
  <c r="J148" i="68"/>
  <c r="AF151" i="68"/>
  <c r="AF148" i="68"/>
  <c r="B151" i="67"/>
  <c r="B148" i="67"/>
  <c r="AB151" i="68"/>
  <c r="AB148" i="68"/>
  <c r="V151" i="68"/>
  <c r="V148" i="68"/>
  <c r="D151" i="67"/>
  <c r="D148" i="67"/>
  <c r="F151" i="68"/>
  <c r="F148" i="68"/>
  <c r="K151" i="67"/>
  <c r="K148" i="67"/>
  <c r="AA151" i="68"/>
  <c r="AA148" i="68"/>
  <c r="P151" i="67"/>
  <c r="P148" i="67"/>
  <c r="W151" i="67"/>
  <c r="W148" i="67"/>
  <c r="M151" i="67"/>
  <c r="M148" i="67"/>
  <c r="Q151" i="67"/>
  <c r="Q148" i="67"/>
  <c r="X151" i="67"/>
  <c r="X148" i="67"/>
  <c r="AD151" i="67"/>
  <c r="AD148" i="67"/>
  <c r="I151" i="68"/>
  <c r="I148" i="68"/>
  <c r="T151" i="68"/>
  <c r="T148" i="68"/>
  <c r="S151" i="67"/>
  <c r="S148" i="67"/>
  <c r="R151" i="67"/>
  <c r="R148" i="67"/>
  <c r="Y151" i="67"/>
  <c r="Y148" i="67"/>
  <c r="E151" i="68"/>
  <c r="E148" i="68"/>
  <c r="C151" i="68"/>
  <c r="C148" i="68"/>
  <c r="AB151" i="67"/>
  <c r="AB148" i="67"/>
  <c r="AE151" i="68"/>
  <c r="AE148" i="68"/>
  <c r="V151" i="67"/>
  <c r="V148" i="67"/>
  <c r="U151" i="68"/>
  <c r="U148" i="68"/>
  <c r="B151" i="68"/>
  <c r="B148" i="68"/>
  <c r="F151" i="67"/>
  <c r="F148" i="67"/>
  <c r="T151" i="67"/>
  <c r="T148" i="67"/>
  <c r="J151" i="67"/>
  <c r="J148" i="67"/>
  <c r="B61" i="67"/>
  <c r="C61" i="67"/>
  <c r="D61" i="67"/>
  <c r="E61" i="67"/>
  <c r="F61" i="67"/>
  <c r="G61" i="67"/>
  <c r="H61" i="67"/>
  <c r="I61" i="67"/>
  <c r="J61" i="67"/>
  <c r="K61" i="67"/>
  <c r="L61" i="67"/>
  <c r="M61" i="67"/>
  <c r="N61" i="67"/>
  <c r="O61" i="67"/>
  <c r="P61" i="67"/>
  <c r="Q61" i="67"/>
  <c r="R61" i="67"/>
  <c r="S61" i="67"/>
  <c r="T61" i="67"/>
  <c r="U61" i="67"/>
  <c r="V61" i="67"/>
  <c r="W61" i="67"/>
  <c r="X61" i="67"/>
  <c r="Y61" i="67"/>
  <c r="Z61" i="67"/>
  <c r="AA61" i="67"/>
  <c r="AB61" i="67"/>
  <c r="AC61" i="67"/>
  <c r="AD61" i="67"/>
  <c r="AE61" i="67"/>
  <c r="AF61" i="67"/>
  <c r="Q3" i="23" l="1"/>
  <c r="P7" i="23"/>
  <c r="P99" i="67" s="1"/>
  <c r="P95" i="67"/>
  <c r="Q3" i="6"/>
  <c r="P7" i="6"/>
  <c r="P9" i="67" s="1"/>
  <c r="P5" i="67"/>
  <c r="Q2" i="31"/>
  <c r="P4" i="31"/>
  <c r="P116" i="67" s="1"/>
  <c r="P3" i="31"/>
  <c r="P115" i="67" s="1"/>
  <c r="P5" i="31"/>
  <c r="P117" i="67" s="1"/>
  <c r="P114" i="67"/>
  <c r="R2" i="10"/>
  <c r="Q7" i="10"/>
  <c r="Q4" i="10"/>
  <c r="Q56" i="67" s="1"/>
  <c r="Q6" i="10"/>
  <c r="Q58" i="67" s="1"/>
  <c r="Q3" i="10"/>
  <c r="Q55" i="67" s="1"/>
  <c r="Q5" i="10"/>
  <c r="Q57" i="67" s="1"/>
  <c r="Q54" i="67"/>
  <c r="O4" i="6"/>
  <c r="O5" i="6" s="1"/>
  <c r="O7" i="67" s="1"/>
  <c r="N6" i="67"/>
  <c r="R87" i="67"/>
  <c r="R86" i="67"/>
  <c r="Q126" i="67"/>
  <c r="Q127" i="67"/>
  <c r="Q129" i="67"/>
  <c r="C41" i="67"/>
  <c r="D41" i="67"/>
  <c r="E41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R41" i="67"/>
  <c r="S41" i="67"/>
  <c r="T41" i="67"/>
  <c r="U41" i="67"/>
  <c r="V41" i="67"/>
  <c r="W41" i="67"/>
  <c r="X41" i="67"/>
  <c r="Y41" i="67"/>
  <c r="Z41" i="67"/>
  <c r="AA41" i="67"/>
  <c r="AB41" i="67"/>
  <c r="AC41" i="67"/>
  <c r="AD41" i="67"/>
  <c r="AE41" i="67"/>
  <c r="AF41" i="67"/>
  <c r="B59" i="67"/>
  <c r="C59" i="67"/>
  <c r="D59" i="67"/>
  <c r="E59" i="67"/>
  <c r="F59" i="67"/>
  <c r="G59" i="67"/>
  <c r="H59" i="67"/>
  <c r="I59" i="67"/>
  <c r="J59" i="67"/>
  <c r="K59" i="67"/>
  <c r="L59" i="67"/>
  <c r="M59" i="67"/>
  <c r="N59" i="67"/>
  <c r="O59" i="67"/>
  <c r="P59" i="67"/>
  <c r="Q59" i="67"/>
  <c r="R2" i="31" l="1"/>
  <c r="Q4" i="31"/>
  <c r="Q116" i="67" s="1"/>
  <c r="Q3" i="31"/>
  <c r="Q115" i="67" s="1"/>
  <c r="Q5" i="31"/>
  <c r="Q117" i="67" s="1"/>
  <c r="Q114" i="67"/>
  <c r="R3" i="6"/>
  <c r="Q7" i="6"/>
  <c r="Q9" i="67" s="1"/>
  <c r="Q5" i="67"/>
  <c r="S2" i="10"/>
  <c r="R7" i="10"/>
  <c r="R59" i="67" s="1"/>
  <c r="R4" i="10"/>
  <c r="R56" i="67" s="1"/>
  <c r="R6" i="10"/>
  <c r="R58" i="67" s="1"/>
  <c r="R3" i="10"/>
  <c r="R55" i="67" s="1"/>
  <c r="R5" i="10"/>
  <c r="R57" i="67" s="1"/>
  <c r="R54" i="67"/>
  <c r="R3" i="23"/>
  <c r="Q7" i="23"/>
  <c r="Q99" i="67" s="1"/>
  <c r="Q95" i="67"/>
  <c r="P4" i="6"/>
  <c r="P5" i="6" s="1"/>
  <c r="P7" i="67" s="1"/>
  <c r="O6" i="67"/>
  <c r="S87" i="67"/>
  <c r="S86" i="67"/>
  <c r="R126" i="67"/>
  <c r="R127" i="67"/>
  <c r="R129" i="67"/>
  <c r="B37" i="68"/>
  <c r="B37" i="67"/>
  <c r="B36" i="68"/>
  <c r="B36" i="67"/>
  <c r="T2" i="10" l="1"/>
  <c r="S7" i="10"/>
  <c r="S59" i="67" s="1"/>
  <c r="S4" i="10"/>
  <c r="S56" i="67" s="1"/>
  <c r="S6" i="10"/>
  <c r="S58" i="67" s="1"/>
  <c r="S3" i="10"/>
  <c r="S55" i="67" s="1"/>
  <c r="S5" i="10"/>
  <c r="S57" i="67" s="1"/>
  <c r="S54" i="67"/>
  <c r="S3" i="6"/>
  <c r="R7" i="6"/>
  <c r="R9" i="67" s="1"/>
  <c r="R5" i="67"/>
  <c r="S3" i="23"/>
  <c r="R7" i="23"/>
  <c r="R99" i="67" s="1"/>
  <c r="R95" i="67"/>
  <c r="S2" i="31"/>
  <c r="R4" i="31"/>
  <c r="R116" i="67" s="1"/>
  <c r="R3" i="31"/>
  <c r="R115" i="67" s="1"/>
  <c r="R5" i="31"/>
  <c r="R117" i="67" s="1"/>
  <c r="R114" i="67"/>
  <c r="Q4" i="6"/>
  <c r="Q5" i="6" s="1"/>
  <c r="Q7" i="67" s="1"/>
  <c r="P6" i="67"/>
  <c r="T87" i="67"/>
  <c r="T86" i="67"/>
  <c r="S126" i="67"/>
  <c r="S127" i="67"/>
  <c r="S129" i="67"/>
  <c r="B41" i="67"/>
  <c r="B38" i="67"/>
  <c r="B41" i="68"/>
  <c r="B38" i="68"/>
  <c r="B39" i="67"/>
  <c r="B35" i="67"/>
  <c r="B39" i="68"/>
  <c r="B35" i="68"/>
  <c r="X89" i="67"/>
  <c r="W89" i="67"/>
  <c r="V89" i="67"/>
  <c r="U89" i="67"/>
  <c r="T89" i="67"/>
  <c r="S89" i="67"/>
  <c r="R89" i="67"/>
  <c r="Q89" i="67"/>
  <c r="P89" i="67"/>
  <c r="O89" i="67"/>
  <c r="N89" i="67"/>
  <c r="M89" i="67"/>
  <c r="L89" i="67"/>
  <c r="K89" i="67"/>
  <c r="J89" i="67"/>
  <c r="I89" i="67"/>
  <c r="H89" i="67"/>
  <c r="G89" i="67"/>
  <c r="F89" i="67"/>
  <c r="E89" i="67"/>
  <c r="D89" i="67"/>
  <c r="C89" i="67"/>
  <c r="B7" i="12"/>
  <c r="B89" i="67" s="1"/>
  <c r="X7" i="17"/>
  <c r="X79" i="67" s="1"/>
  <c r="W7" i="17"/>
  <c r="W79" i="67" s="1"/>
  <c r="V7" i="17"/>
  <c r="V79" i="67" s="1"/>
  <c r="U7" i="17"/>
  <c r="U79" i="67" s="1"/>
  <c r="T7" i="17"/>
  <c r="T79" i="67" s="1"/>
  <c r="S7" i="17"/>
  <c r="S79" i="67" s="1"/>
  <c r="R7" i="17"/>
  <c r="R79" i="67" s="1"/>
  <c r="Q7" i="17"/>
  <c r="Q79" i="67" s="1"/>
  <c r="P7" i="17"/>
  <c r="P79" i="67" s="1"/>
  <c r="O7" i="17"/>
  <c r="O79" i="67" s="1"/>
  <c r="N7" i="17"/>
  <c r="N79" i="67" s="1"/>
  <c r="M7" i="17"/>
  <c r="M79" i="67" s="1"/>
  <c r="L7" i="17"/>
  <c r="L79" i="67" s="1"/>
  <c r="K7" i="17"/>
  <c r="K79" i="67" s="1"/>
  <c r="J7" i="17"/>
  <c r="J79" i="67" s="1"/>
  <c r="I7" i="17"/>
  <c r="I79" i="67" s="1"/>
  <c r="H7" i="17"/>
  <c r="H79" i="67" s="1"/>
  <c r="G7" i="17"/>
  <c r="G79" i="67" s="1"/>
  <c r="F7" i="17"/>
  <c r="F79" i="67" s="1"/>
  <c r="E7" i="17"/>
  <c r="E79" i="67" s="1"/>
  <c r="D7" i="17"/>
  <c r="D79" i="67" s="1"/>
  <c r="C7" i="17"/>
  <c r="C79" i="67" s="1"/>
  <c r="B7" i="17"/>
  <c r="B79" i="67" s="1"/>
  <c r="X7" i="11"/>
  <c r="X69" i="67" s="1"/>
  <c r="W7" i="11"/>
  <c r="W69" i="67" s="1"/>
  <c r="V7" i="11"/>
  <c r="V69" i="67" s="1"/>
  <c r="U7" i="11"/>
  <c r="U69" i="67" s="1"/>
  <c r="T7" i="11"/>
  <c r="T69" i="67" s="1"/>
  <c r="S7" i="11"/>
  <c r="S69" i="67" s="1"/>
  <c r="R7" i="11"/>
  <c r="R69" i="67" s="1"/>
  <c r="Q7" i="11"/>
  <c r="Q69" i="67" s="1"/>
  <c r="P7" i="11"/>
  <c r="P69" i="67" s="1"/>
  <c r="O7" i="11"/>
  <c r="O69" i="67" s="1"/>
  <c r="N7" i="11"/>
  <c r="N69" i="67" s="1"/>
  <c r="M7" i="11"/>
  <c r="M69" i="67" s="1"/>
  <c r="L7" i="11"/>
  <c r="L69" i="67" s="1"/>
  <c r="K7" i="11"/>
  <c r="K69" i="67" s="1"/>
  <c r="J7" i="11"/>
  <c r="J69" i="67" s="1"/>
  <c r="I7" i="11"/>
  <c r="I69" i="67" s="1"/>
  <c r="H7" i="11"/>
  <c r="H69" i="67" s="1"/>
  <c r="G7" i="11"/>
  <c r="G69" i="67" s="1"/>
  <c r="F7" i="11"/>
  <c r="F69" i="67" s="1"/>
  <c r="E7" i="11"/>
  <c r="E69" i="67" s="1"/>
  <c r="D7" i="11"/>
  <c r="D69" i="67" s="1"/>
  <c r="C7" i="11"/>
  <c r="C69" i="67" s="1"/>
  <c r="B7" i="11"/>
  <c r="B69" i="67" s="1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I49" i="67"/>
  <c r="H49" i="67"/>
  <c r="G49" i="67"/>
  <c r="F49" i="67"/>
  <c r="E49" i="67"/>
  <c r="D49" i="67"/>
  <c r="C49" i="67"/>
  <c r="B49" i="67"/>
  <c r="T3" i="23" l="1"/>
  <c r="S7" i="23"/>
  <c r="S99" i="67" s="1"/>
  <c r="S95" i="67"/>
  <c r="T3" i="6"/>
  <c r="S7" i="6"/>
  <c r="S9" i="67" s="1"/>
  <c r="S5" i="67"/>
  <c r="T2" i="31"/>
  <c r="S4" i="31"/>
  <c r="S116" i="67" s="1"/>
  <c r="S3" i="31"/>
  <c r="S115" i="67" s="1"/>
  <c r="S5" i="31"/>
  <c r="S117" i="67" s="1"/>
  <c r="S114" i="67"/>
  <c r="U2" i="10"/>
  <c r="T7" i="10"/>
  <c r="T59" i="67" s="1"/>
  <c r="T4" i="10"/>
  <c r="T56" i="67" s="1"/>
  <c r="T6" i="10"/>
  <c r="T58" i="67" s="1"/>
  <c r="T5" i="10"/>
  <c r="T57" i="67" s="1"/>
  <c r="T3" i="10"/>
  <c r="T55" i="67" s="1"/>
  <c r="T54" i="67"/>
  <c r="R4" i="6"/>
  <c r="R5" i="6" s="1"/>
  <c r="R7" i="67" s="1"/>
  <c r="Q6" i="67"/>
  <c r="U87" i="67"/>
  <c r="U86" i="67"/>
  <c r="T127" i="67"/>
  <c r="T126" i="67"/>
  <c r="T129" i="67"/>
  <c r="U3" i="6" l="1"/>
  <c r="T7" i="6"/>
  <c r="T9" i="67" s="1"/>
  <c r="T5" i="67"/>
  <c r="V2" i="10"/>
  <c r="U5" i="10"/>
  <c r="U57" i="67" s="1"/>
  <c r="U7" i="10"/>
  <c r="U59" i="67" s="1"/>
  <c r="U4" i="10"/>
  <c r="U56" i="67" s="1"/>
  <c r="U6" i="10"/>
  <c r="U58" i="67" s="1"/>
  <c r="U3" i="10"/>
  <c r="U55" i="67" s="1"/>
  <c r="U54" i="67"/>
  <c r="U2" i="31"/>
  <c r="T4" i="31"/>
  <c r="T116" i="67" s="1"/>
  <c r="T3" i="31"/>
  <c r="T115" i="67" s="1"/>
  <c r="T5" i="31"/>
  <c r="T117" i="67" s="1"/>
  <c r="T114" i="67"/>
  <c r="U3" i="23"/>
  <c r="T7" i="23"/>
  <c r="T99" i="67" s="1"/>
  <c r="T95" i="67"/>
  <c r="S4" i="6"/>
  <c r="S5" i="6" s="1"/>
  <c r="S7" i="67" s="1"/>
  <c r="R6" i="67"/>
  <c r="V87" i="67"/>
  <c r="V86" i="67"/>
  <c r="U127" i="67"/>
  <c r="U126" i="67"/>
  <c r="U129" i="67"/>
  <c r="AE95" i="68"/>
  <c r="S95" i="68"/>
  <c r="G95" i="68"/>
  <c r="X95" i="68"/>
  <c r="L95" i="68"/>
  <c r="V95" i="68"/>
  <c r="J95" i="68"/>
  <c r="U95" i="68"/>
  <c r="I95" i="68"/>
  <c r="AC95" i="68"/>
  <c r="M95" i="68"/>
  <c r="AB95" i="68"/>
  <c r="K95" i="68"/>
  <c r="AA95" i="68"/>
  <c r="H95" i="68"/>
  <c r="Z95" i="68"/>
  <c r="F95" i="68"/>
  <c r="Y95" i="68"/>
  <c r="E95" i="68"/>
  <c r="W95" i="68"/>
  <c r="D95" i="68"/>
  <c r="AF95" i="68"/>
  <c r="O95" i="68"/>
  <c r="AD95" i="68"/>
  <c r="N95" i="68"/>
  <c r="R95" i="68"/>
  <c r="T95" i="68"/>
  <c r="Q95" i="68"/>
  <c r="P95" i="68"/>
  <c r="C95" i="68"/>
  <c r="B95" i="68"/>
  <c r="V8" i="68"/>
  <c r="J8" i="68"/>
  <c r="AC5" i="68"/>
  <c r="Q5" i="68"/>
  <c r="E5" i="68"/>
  <c r="U8" i="68"/>
  <c r="I8" i="68"/>
  <c r="AB5" i="68"/>
  <c r="P5" i="68"/>
  <c r="D5" i="68"/>
  <c r="AF8" i="68"/>
  <c r="T8" i="68"/>
  <c r="H8" i="68"/>
  <c r="AA5" i="68"/>
  <c r="O5" i="68"/>
  <c r="C5" i="68"/>
  <c r="AE8" i="68"/>
  <c r="S8" i="68"/>
  <c r="G8" i="68"/>
  <c r="Z5" i="68"/>
  <c r="N5" i="68"/>
  <c r="B5" i="68"/>
  <c r="AC8" i="68"/>
  <c r="Q8" i="68"/>
  <c r="E8" i="68"/>
  <c r="X5" i="68"/>
  <c r="L5" i="68"/>
  <c r="X8" i="68"/>
  <c r="L8" i="68"/>
  <c r="AE5" i="68"/>
  <c r="S5" i="68"/>
  <c r="G5" i="68"/>
  <c r="W8" i="68"/>
  <c r="K8" i="68"/>
  <c r="AD5" i="68"/>
  <c r="R5" i="68"/>
  <c r="F5" i="68"/>
  <c r="Z8" i="68"/>
  <c r="Y5" i="68"/>
  <c r="Y8" i="68"/>
  <c r="W5" i="68"/>
  <c r="J5" i="68"/>
  <c r="R8" i="68"/>
  <c r="V5" i="68"/>
  <c r="F8" i="68"/>
  <c r="P8" i="68"/>
  <c r="U5" i="68"/>
  <c r="O8" i="68"/>
  <c r="T5" i="68"/>
  <c r="N8" i="68"/>
  <c r="M5" i="68"/>
  <c r="M8" i="68"/>
  <c r="K5" i="68"/>
  <c r="D8" i="68"/>
  <c r="I5" i="68"/>
  <c r="AB8" i="68"/>
  <c r="B8" i="68"/>
  <c r="AA8" i="68"/>
  <c r="AF5" i="68"/>
  <c r="H5" i="68"/>
  <c r="AD8" i="68"/>
  <c r="C8" i="68"/>
  <c r="Y9" i="68"/>
  <c r="J11" i="68"/>
  <c r="X9" i="68"/>
  <c r="P9" i="68"/>
  <c r="I11" i="68"/>
  <c r="G9" i="68"/>
  <c r="B9" i="68"/>
  <c r="X11" i="68"/>
  <c r="V9" i="68"/>
  <c r="N9" i="68"/>
  <c r="G11" i="68"/>
  <c r="E9" i="68"/>
  <c r="AB9" i="68"/>
  <c r="D9" i="68"/>
  <c r="AA9" i="68"/>
  <c r="S9" i="68"/>
  <c r="C9" i="68"/>
  <c r="AB11" i="68"/>
  <c r="Z9" i="68"/>
  <c r="B11" i="67"/>
  <c r="B9" i="67"/>
  <c r="V3" i="23" l="1"/>
  <c r="U7" i="23"/>
  <c r="U99" i="67" s="1"/>
  <c r="U95" i="67"/>
  <c r="W2" i="10"/>
  <c r="V5" i="10"/>
  <c r="V57" i="67" s="1"/>
  <c r="V7" i="10"/>
  <c r="V59" i="67" s="1"/>
  <c r="V4" i="10"/>
  <c r="V56" i="67" s="1"/>
  <c r="V6" i="10"/>
  <c r="V58" i="67" s="1"/>
  <c r="V3" i="10"/>
  <c r="V55" i="67" s="1"/>
  <c r="V54" i="67"/>
  <c r="V2" i="31"/>
  <c r="U3" i="31"/>
  <c r="U115" i="67" s="1"/>
  <c r="U5" i="31"/>
  <c r="U117" i="67" s="1"/>
  <c r="U4" i="31"/>
  <c r="U116" i="67" s="1"/>
  <c r="U114" i="67"/>
  <c r="V3" i="6"/>
  <c r="U7" i="6"/>
  <c r="U9" i="67" s="1"/>
  <c r="U5" i="67"/>
  <c r="T4" i="6"/>
  <c r="T5" i="6" s="1"/>
  <c r="T7" i="67" s="1"/>
  <c r="S6" i="67"/>
  <c r="W87" i="67"/>
  <c r="W86" i="67"/>
  <c r="U11" i="68"/>
  <c r="AC11" i="68"/>
  <c r="O9" i="68"/>
  <c r="AF11" i="68"/>
  <c r="L9" i="68"/>
  <c r="W11" i="68"/>
  <c r="Y11" i="68"/>
  <c r="Q11" i="68"/>
  <c r="T11" i="68"/>
  <c r="U9" i="68"/>
  <c r="Z11" i="68"/>
  <c r="R9" i="68"/>
  <c r="M11" i="68"/>
  <c r="O11" i="68"/>
  <c r="B11" i="68"/>
  <c r="AD9" i="68"/>
  <c r="S11" i="68"/>
  <c r="AF9" i="68"/>
  <c r="D11" i="68"/>
  <c r="V11" i="68"/>
  <c r="C11" i="68"/>
  <c r="V126" i="67"/>
  <c r="V127" i="67"/>
  <c r="V129" i="67"/>
  <c r="E11" i="68"/>
  <c r="J9" i="68"/>
  <c r="M9" i="68"/>
  <c r="H11" i="68"/>
  <c r="H9" i="68"/>
  <c r="K11" i="68"/>
  <c r="P11" i="68"/>
  <c r="AA11" i="68"/>
  <c r="AC9" i="68"/>
  <c r="T9" i="68"/>
  <c r="R11" i="68"/>
  <c r="L11" i="68"/>
  <c r="AE11" i="68"/>
  <c r="F11" i="68"/>
  <c r="W9" i="68"/>
  <c r="I9" i="68"/>
  <c r="K9" i="68"/>
  <c r="N11" i="68"/>
  <c r="F9" i="68"/>
  <c r="AE9" i="68"/>
  <c r="Q9" i="68"/>
  <c r="AD11" i="68"/>
  <c r="X2" i="10" l="1"/>
  <c r="W3" i="10"/>
  <c r="W55" i="67" s="1"/>
  <c r="W5" i="10"/>
  <c r="W57" i="67" s="1"/>
  <c r="W7" i="10"/>
  <c r="W59" i="67" s="1"/>
  <c r="W4" i="10"/>
  <c r="W56" i="67" s="1"/>
  <c r="W6" i="10"/>
  <c r="W58" i="67" s="1"/>
  <c r="W54" i="67"/>
  <c r="W2" i="31"/>
  <c r="V3" i="31"/>
  <c r="V115" i="67" s="1"/>
  <c r="V5" i="31"/>
  <c r="V117" i="67" s="1"/>
  <c r="V4" i="31"/>
  <c r="V116" i="67" s="1"/>
  <c r="V114" i="67"/>
  <c r="W3" i="6"/>
  <c r="V7" i="6"/>
  <c r="V9" i="67" s="1"/>
  <c r="V5" i="67"/>
  <c r="W3" i="23"/>
  <c r="V7" i="23"/>
  <c r="V99" i="67" s="1"/>
  <c r="V95" i="67"/>
  <c r="U4" i="6"/>
  <c r="U5" i="6" s="1"/>
  <c r="U7" i="67" s="1"/>
  <c r="T6" i="67"/>
  <c r="X87" i="67"/>
  <c r="X86" i="67"/>
  <c r="W127" i="67"/>
  <c r="W126" i="67"/>
  <c r="W129" i="67"/>
  <c r="X2" i="31" l="1"/>
  <c r="W3" i="31"/>
  <c r="W115" i="67" s="1"/>
  <c r="W5" i="31"/>
  <c r="W117" i="67" s="1"/>
  <c r="W4" i="31"/>
  <c r="W116" i="67" s="1"/>
  <c r="W114" i="67"/>
  <c r="X3" i="23"/>
  <c r="W7" i="23"/>
  <c r="W99" i="67" s="1"/>
  <c r="W95" i="67"/>
  <c r="X3" i="6"/>
  <c r="W7" i="6"/>
  <c r="W9" i="67" s="1"/>
  <c r="W5" i="67"/>
  <c r="Y2" i="10"/>
  <c r="X3" i="10"/>
  <c r="X55" i="67" s="1"/>
  <c r="X5" i="10"/>
  <c r="X57" i="67" s="1"/>
  <c r="X7" i="10"/>
  <c r="X59" i="67" s="1"/>
  <c r="X4" i="10"/>
  <c r="X56" i="67" s="1"/>
  <c r="X6" i="10"/>
  <c r="X58" i="67" s="1"/>
  <c r="X54" i="67"/>
  <c r="V4" i="6"/>
  <c r="V5" i="6" s="1"/>
  <c r="V7" i="67" s="1"/>
  <c r="U6" i="67"/>
  <c r="Y87" i="67"/>
  <c r="Y86" i="67"/>
  <c r="X127" i="67"/>
  <c r="X126" i="67"/>
  <c r="X129" i="67"/>
  <c r="Z2" i="10" l="1"/>
  <c r="Y3" i="10"/>
  <c r="Y55" i="67" s="1"/>
  <c r="Y5" i="10"/>
  <c r="Y57" i="67" s="1"/>
  <c r="Y7" i="10"/>
  <c r="Y59" i="67" s="1"/>
  <c r="Y4" i="10"/>
  <c r="Y56" i="67" s="1"/>
  <c r="Y6" i="10"/>
  <c r="Y58" i="67" s="1"/>
  <c r="Y54" i="67"/>
  <c r="Y3" i="6"/>
  <c r="X7" i="6"/>
  <c r="X9" i="67" s="1"/>
  <c r="X5" i="67"/>
  <c r="Y3" i="23"/>
  <c r="X7" i="23"/>
  <c r="X99" i="67" s="1"/>
  <c r="X95" i="67"/>
  <c r="Y2" i="31"/>
  <c r="X3" i="31"/>
  <c r="X115" i="67" s="1"/>
  <c r="X5" i="31"/>
  <c r="X117" i="67" s="1"/>
  <c r="X4" i="31"/>
  <c r="X116" i="67" s="1"/>
  <c r="X114" i="67"/>
  <c r="W4" i="6"/>
  <c r="W5" i="6" s="1"/>
  <c r="W7" i="67" s="1"/>
  <c r="V6" i="67"/>
  <c r="Z87" i="67"/>
  <c r="Z86" i="67"/>
  <c r="Y127" i="67"/>
  <c r="Y126" i="67"/>
  <c r="Y129" i="67"/>
  <c r="Z3" i="23" l="1"/>
  <c r="Y7" i="23"/>
  <c r="Y99" i="67" s="1"/>
  <c r="Y95" i="67"/>
  <c r="Z3" i="6"/>
  <c r="Y7" i="6"/>
  <c r="Y9" i="67" s="1"/>
  <c r="Y5" i="67"/>
  <c r="Z2" i="31"/>
  <c r="Y3" i="31"/>
  <c r="Y115" i="67" s="1"/>
  <c r="Y5" i="31"/>
  <c r="Y117" i="67" s="1"/>
  <c r="Y4" i="31"/>
  <c r="Y116" i="67" s="1"/>
  <c r="Y114" i="67"/>
  <c r="AA2" i="10"/>
  <c r="Z3" i="10"/>
  <c r="Z55" i="67" s="1"/>
  <c r="Z5" i="10"/>
  <c r="Z57" i="67" s="1"/>
  <c r="Z6" i="10"/>
  <c r="Z58" i="67" s="1"/>
  <c r="Z7" i="10"/>
  <c r="Z59" i="67" s="1"/>
  <c r="Z4" i="10"/>
  <c r="Z56" i="67" s="1"/>
  <c r="Z54" i="67"/>
  <c r="X4" i="6"/>
  <c r="X5" i="6" s="1"/>
  <c r="X7" i="67" s="1"/>
  <c r="W6" i="67"/>
  <c r="AA87" i="67"/>
  <c r="AA86" i="67"/>
  <c r="Z126" i="67"/>
  <c r="Z127" i="67"/>
  <c r="Z129" i="67"/>
  <c r="AB2" i="10" l="1"/>
  <c r="AA4" i="10"/>
  <c r="AA56" i="67" s="1"/>
  <c r="AA6" i="10"/>
  <c r="AA58" i="67" s="1"/>
  <c r="AA3" i="10"/>
  <c r="AA55" i="67" s="1"/>
  <c r="AA5" i="10"/>
  <c r="AA57" i="67" s="1"/>
  <c r="AA7" i="10"/>
  <c r="AA59" i="67" s="1"/>
  <c r="AA54" i="67"/>
  <c r="AA3" i="6"/>
  <c r="Z7" i="6"/>
  <c r="Z9" i="67" s="1"/>
  <c r="Z5" i="67"/>
  <c r="AA2" i="31"/>
  <c r="Z4" i="31"/>
  <c r="Z116" i="67" s="1"/>
  <c r="Z3" i="31"/>
  <c r="Z115" i="67" s="1"/>
  <c r="Z5" i="31"/>
  <c r="Z117" i="67" s="1"/>
  <c r="Z114" i="67"/>
  <c r="AA3" i="23"/>
  <c r="Z7" i="23"/>
  <c r="Z99" i="67" s="1"/>
  <c r="Z95" i="67"/>
  <c r="Y4" i="6"/>
  <c r="Y5" i="6" s="1"/>
  <c r="Y7" i="67" s="1"/>
  <c r="X6" i="67"/>
  <c r="AB87" i="67"/>
  <c r="AB86" i="67"/>
  <c r="AA127" i="67"/>
  <c r="AA126" i="67"/>
  <c r="AA129" i="67"/>
  <c r="AB3" i="23" l="1"/>
  <c r="AA7" i="23"/>
  <c r="AA99" i="67" s="1"/>
  <c r="AA95" i="67"/>
  <c r="AB2" i="31"/>
  <c r="AA4" i="31"/>
  <c r="AA116" i="67" s="1"/>
  <c r="AA3" i="31"/>
  <c r="AA115" i="67" s="1"/>
  <c r="AA5" i="31"/>
  <c r="AA117" i="67" s="1"/>
  <c r="AA114" i="67"/>
  <c r="AB3" i="6"/>
  <c r="AA7" i="6"/>
  <c r="AA9" i="67" s="1"/>
  <c r="AA5" i="67"/>
  <c r="AC2" i="10"/>
  <c r="AB4" i="10"/>
  <c r="AB56" i="67" s="1"/>
  <c r="AB6" i="10"/>
  <c r="AB58" i="67" s="1"/>
  <c r="AB7" i="10"/>
  <c r="AB59" i="67" s="1"/>
  <c r="AB3" i="10"/>
  <c r="AB55" i="67" s="1"/>
  <c r="AB5" i="10"/>
  <c r="AB57" i="67" s="1"/>
  <c r="AB54" i="67"/>
  <c r="Z4" i="6"/>
  <c r="Z5" i="6" s="1"/>
  <c r="Z7" i="67" s="1"/>
  <c r="Y6" i="67"/>
  <c r="AC87" i="67"/>
  <c r="AC86" i="67"/>
  <c r="AB127" i="67"/>
  <c r="AB126" i="67"/>
  <c r="AB129" i="67"/>
  <c r="AD2" i="10" l="1"/>
  <c r="AC7" i="10"/>
  <c r="AC59" i="67" s="1"/>
  <c r="AC4" i="10"/>
  <c r="AC56" i="67" s="1"/>
  <c r="AC6" i="10"/>
  <c r="AC58" i="67" s="1"/>
  <c r="AC3" i="10"/>
  <c r="AC55" i="67" s="1"/>
  <c r="AC5" i="10"/>
  <c r="AC57" i="67" s="1"/>
  <c r="AC54" i="67"/>
  <c r="AC2" i="31"/>
  <c r="AB4" i="31"/>
  <c r="AB116" i="67" s="1"/>
  <c r="AB3" i="31"/>
  <c r="AB115" i="67" s="1"/>
  <c r="AB5" i="31"/>
  <c r="AB117" i="67" s="1"/>
  <c r="AB114" i="67"/>
  <c r="AC3" i="6"/>
  <c r="AB7" i="6"/>
  <c r="AB9" i="67" s="1"/>
  <c r="AB5" i="67"/>
  <c r="AC3" i="23"/>
  <c r="AB7" i="23"/>
  <c r="AB99" i="67" s="1"/>
  <c r="AB95" i="67"/>
  <c r="AA4" i="6"/>
  <c r="AA5" i="6" s="1"/>
  <c r="AA7" i="67" s="1"/>
  <c r="Z6" i="67"/>
  <c r="AD87" i="67"/>
  <c r="AD86" i="67"/>
  <c r="AC127" i="67"/>
  <c r="AC126" i="67"/>
  <c r="AC129" i="67"/>
  <c r="AD2" i="31" l="1"/>
  <c r="AC4" i="31"/>
  <c r="AC116" i="67" s="1"/>
  <c r="AC3" i="31"/>
  <c r="AC115" i="67" s="1"/>
  <c r="AC5" i="31"/>
  <c r="AC117" i="67" s="1"/>
  <c r="AC114" i="67"/>
  <c r="AD3" i="23"/>
  <c r="AC7" i="23"/>
  <c r="AC99" i="67" s="1"/>
  <c r="AC95" i="67"/>
  <c r="AD3" i="6"/>
  <c r="AC7" i="6"/>
  <c r="AC9" i="67" s="1"/>
  <c r="AC5" i="67"/>
  <c r="AE2" i="10"/>
  <c r="AD7" i="10"/>
  <c r="AD59" i="67" s="1"/>
  <c r="AD4" i="10"/>
  <c r="AD56" i="67" s="1"/>
  <c r="AD6" i="10"/>
  <c r="AD58" i="67" s="1"/>
  <c r="AD3" i="10"/>
  <c r="AD55" i="67" s="1"/>
  <c r="AD5" i="10"/>
  <c r="AD57" i="67" s="1"/>
  <c r="AD54" i="67"/>
  <c r="AB4" i="6"/>
  <c r="AB5" i="6" s="1"/>
  <c r="AB7" i="67" s="1"/>
  <c r="AA6" i="67"/>
  <c r="AE87" i="67"/>
  <c r="AE86" i="67"/>
  <c r="AD126" i="67"/>
  <c r="AD127" i="67"/>
  <c r="AD129" i="67"/>
  <c r="AE3" i="6" l="1"/>
  <c r="AD7" i="6"/>
  <c r="AD9" i="67" s="1"/>
  <c r="AD5" i="67"/>
  <c r="AE3" i="23"/>
  <c r="AD7" i="23"/>
  <c r="AD99" i="67" s="1"/>
  <c r="AD95" i="67"/>
  <c r="AF2" i="10"/>
  <c r="AE7" i="10"/>
  <c r="AE59" i="67" s="1"/>
  <c r="AE4" i="10"/>
  <c r="AE56" i="67" s="1"/>
  <c r="AE6" i="10"/>
  <c r="AE58" i="67" s="1"/>
  <c r="AE3" i="10"/>
  <c r="AE55" i="67" s="1"/>
  <c r="AE5" i="10"/>
  <c r="AE57" i="67" s="1"/>
  <c r="AE54" i="67"/>
  <c r="AE2" i="31"/>
  <c r="AD4" i="31"/>
  <c r="AD116" i="67" s="1"/>
  <c r="AD3" i="31"/>
  <c r="AD115" i="67" s="1"/>
  <c r="AD5" i="31"/>
  <c r="AD117" i="67" s="1"/>
  <c r="AD114" i="67"/>
  <c r="AC4" i="6"/>
  <c r="AC5" i="6" s="1"/>
  <c r="AC7" i="67" s="1"/>
  <c r="AB6" i="67"/>
  <c r="AF87" i="67"/>
  <c r="AF86" i="67"/>
  <c r="AE127" i="67"/>
  <c r="AE126" i="67"/>
  <c r="AE129" i="67"/>
  <c r="AF7" i="10" l="1"/>
  <c r="AF59" i="67" s="1"/>
  <c r="AF4" i="10"/>
  <c r="AF56" i="67" s="1"/>
  <c r="AF6" i="10"/>
  <c r="AF58" i="67" s="1"/>
  <c r="AF5" i="10"/>
  <c r="AF57" i="67" s="1"/>
  <c r="AF3" i="10"/>
  <c r="AF55" i="67" s="1"/>
  <c r="AF54" i="67"/>
  <c r="AF3" i="23"/>
  <c r="AE7" i="23"/>
  <c r="AE99" i="67" s="1"/>
  <c r="AE95" i="67"/>
  <c r="AF2" i="31"/>
  <c r="AE4" i="31"/>
  <c r="AE116" i="67" s="1"/>
  <c r="AE3" i="31"/>
  <c r="AE115" i="67" s="1"/>
  <c r="AE5" i="31"/>
  <c r="AE117" i="67" s="1"/>
  <c r="AE114" i="67"/>
  <c r="AF3" i="6"/>
  <c r="AE7" i="6"/>
  <c r="AE9" i="67" s="1"/>
  <c r="AE5" i="67"/>
  <c r="AD4" i="6"/>
  <c r="AD5" i="6" s="1"/>
  <c r="AD7" i="67" s="1"/>
  <c r="AC6" i="67"/>
  <c r="AF127" i="67"/>
  <c r="AF126" i="67"/>
  <c r="AF129" i="67"/>
  <c r="AF4" i="31" l="1"/>
  <c r="AF116" i="67" s="1"/>
  <c r="AF5" i="31"/>
  <c r="AF117" i="67" s="1"/>
  <c r="AF3" i="31"/>
  <c r="AF115" i="67" s="1"/>
  <c r="AF114" i="67"/>
  <c r="AF7" i="23"/>
  <c r="AF99" i="67" s="1"/>
  <c r="AF95" i="67"/>
  <c r="AF7" i="6"/>
  <c r="AF9" i="67" s="1"/>
  <c r="AF5" i="67"/>
  <c r="AE4" i="6"/>
  <c r="AE5" i="6" s="1"/>
  <c r="AE7" i="67" s="1"/>
  <c r="AD6" i="67"/>
  <c r="AF4" i="6" l="1"/>
  <c r="AE6" i="67"/>
  <c r="AF6" i="67" l="1"/>
  <c r="AF5" i="6"/>
  <c r="AF7" i="67" s="1"/>
</calcChain>
</file>

<file path=xl/sharedStrings.xml><?xml version="1.0" encoding="utf-8"?>
<sst xmlns="http://schemas.openxmlformats.org/spreadsheetml/2006/main" count="1661" uniqueCount="507">
  <si>
    <t>Notes</t>
  </si>
  <si>
    <t>Sources:</t>
  </si>
  <si>
    <t>Lignite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</si>
  <si>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</si>
  <si>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</si>
  <si>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</si>
  <si>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</si>
  <si>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</si>
  <si>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</si>
  <si>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</si>
  <si>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</si>
  <si>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</si>
  <si>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</si>
  <si>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</si>
  <si>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Fuel Tax ($/BTU)</t>
  </si>
  <si>
    <t>BFPaT BAU Pretax Fuel Price by Sector</t>
  </si>
  <si>
    <t>BFPaT BAU Fuel Tax by Sector</t>
  </si>
  <si>
    <t>-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</si>
  <si>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</si>
  <si>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</si>
  <si>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</si>
  <si>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</si>
  <si>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</si>
  <si>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</si>
  <si>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</si>
  <si>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</si>
  <si>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</si>
  <si>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</si>
  <si>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</si>
  <si>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</si>
  <si>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</si>
  <si>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</si>
  <si>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</si>
  <si>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</si>
  <si>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</si>
  <si>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</si>
  <si>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</si>
  <si>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</si>
  <si>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주택용</t>
  </si>
  <si>
    <t>주택용</t>
    <phoneticPr fontId="27" type="noConversion"/>
  </si>
  <si>
    <t>교육용</t>
  </si>
  <si>
    <t>교육용</t>
    <phoneticPr fontId="27" type="noConversion"/>
  </si>
  <si>
    <t>산업용</t>
  </si>
  <si>
    <t>산업용</t>
    <phoneticPr fontId="27" type="noConversion"/>
  </si>
  <si>
    <t>농사용</t>
  </si>
  <si>
    <t>농사용</t>
    <phoneticPr fontId="27" type="noConversion"/>
  </si>
  <si>
    <t>가로등</t>
  </si>
  <si>
    <t>가로등</t>
    <phoneticPr fontId="27" type="noConversion"/>
  </si>
  <si>
    <t>일반용</t>
  </si>
  <si>
    <t>일반용</t>
    <phoneticPr fontId="27" type="noConversion"/>
  </si>
  <si>
    <t>주거용 고객, 집단주거용 사회복지시설(기숙사포함), 주거용 오피스텔 고객</t>
    <phoneticPr fontId="27" type="noConversion"/>
  </si>
  <si>
    <t>상가</t>
    <phoneticPr fontId="27" type="noConversion"/>
  </si>
  <si>
    <t>전기차용</t>
    <phoneticPr fontId="27" type="noConversion"/>
  </si>
  <si>
    <t>구분x</t>
    <phoneticPr fontId="27" type="noConversion"/>
  </si>
  <si>
    <t>연도</t>
  </si>
  <si>
    <t>심야</t>
  </si>
  <si>
    <t>합계</t>
  </si>
  <si>
    <t>급속기준사용</t>
    <phoneticPr fontId="27" type="noConversion"/>
  </si>
  <si>
    <r>
      <t>원</t>
    </r>
    <r>
      <rPr>
        <sz val="11"/>
        <rFont val="맑은 고딕"/>
        <family val="2"/>
        <charset val="129"/>
      </rPr>
      <t>/kWh</t>
    </r>
    <phoneticPr fontId="27" type="noConversion"/>
  </si>
  <si>
    <t>USD</t>
    <phoneticPr fontId="27" type="noConversion"/>
  </si>
  <si>
    <t>1btu</t>
    <phoneticPr fontId="27" type="noConversion"/>
  </si>
  <si>
    <t>kWh</t>
    <phoneticPr fontId="27" type="noConversion"/>
  </si>
  <si>
    <t>무연탄</t>
  </si>
  <si>
    <t>무연탄</t>
    <phoneticPr fontId="27" type="noConversion"/>
  </si>
  <si>
    <t>won/ton</t>
    <phoneticPr fontId="27" type="noConversion"/>
  </si>
  <si>
    <t>kcal</t>
    <phoneticPr fontId="27" type="noConversion"/>
  </si>
  <si>
    <t>발열량</t>
    <phoneticPr fontId="27" type="noConversion"/>
  </si>
  <si>
    <t>Kcal/kg</t>
    <phoneticPr fontId="27" type="noConversion"/>
  </si>
  <si>
    <t>Kcal/ton</t>
    <phoneticPr fontId="27" type="noConversion"/>
  </si>
  <si>
    <t>won/Kcal</t>
    <phoneticPr fontId="27" type="noConversion"/>
  </si>
  <si>
    <r>
      <t>도시가스요금</t>
    </r>
    <r>
      <rPr>
        <sz val="11"/>
        <color theme="1"/>
        <rFont val="맑은 고딕"/>
        <family val="2"/>
        <charset val="129"/>
      </rPr>
      <t xml:space="preserve"> 조정 현황</t>
    </r>
    <phoneticPr fontId="27" type="noConversion"/>
  </si>
  <si>
    <t>구분</t>
    <phoneticPr fontId="27" type="noConversion"/>
  </si>
  <si>
    <t>현행(A) (20.07월~)</t>
    <phoneticPr fontId="27" type="noConversion"/>
  </si>
  <si>
    <t>조정(B) (21.05월 ~)</t>
    <phoneticPr fontId="27" type="noConversion"/>
  </si>
  <si>
    <t>주택용</t>
    <phoneticPr fontId="27" type="noConversion"/>
  </si>
  <si>
    <r>
      <t>일반용</t>
    </r>
    <r>
      <rPr>
        <sz val="11"/>
        <color theme="1"/>
        <rFont val="맑은 고딕"/>
        <family val="2"/>
        <charset val="129"/>
      </rPr>
      <t>(영업용1)</t>
    </r>
    <phoneticPr fontId="27" type="noConversion"/>
  </si>
  <si>
    <t>일반용(영업용2)</t>
    <phoneticPr fontId="27" type="noConversion"/>
  </si>
  <si>
    <r>
      <t>(원</t>
    </r>
    <r>
      <rPr>
        <sz val="11"/>
        <color theme="1"/>
        <rFont val="맑은 고딕"/>
        <family val="2"/>
        <charset val="129"/>
      </rPr>
      <t>/MJ)</t>
    </r>
    <phoneticPr fontId="27" type="noConversion"/>
  </si>
  <si>
    <t>상업용, 도시가스 발전용</t>
    <phoneticPr fontId="27" type="noConversion"/>
  </si>
  <si>
    <t>업무난방용</t>
    <phoneticPr fontId="27" type="noConversion"/>
  </si>
  <si>
    <t>냉난방공조용</t>
    <phoneticPr fontId="27" type="noConversion"/>
  </si>
  <si>
    <t>산업용</t>
    <phoneticPr fontId="27" type="noConversion"/>
  </si>
  <si>
    <t>수송용</t>
    <phoneticPr fontId="27" type="noConversion"/>
  </si>
  <si>
    <t>열병합용</t>
    <phoneticPr fontId="27" type="noConversion"/>
  </si>
  <si>
    <t>연료전지용</t>
    <phoneticPr fontId="27" type="noConversion"/>
  </si>
  <si>
    <t>열전용설비용</t>
    <phoneticPr fontId="27" type="noConversion"/>
  </si>
  <si>
    <t>영업용1</t>
    <phoneticPr fontId="27" type="noConversion"/>
  </si>
  <si>
    <t>음식점업, 구내식당, 이미용업, 숙박업, 수영장 등</t>
    <phoneticPr fontId="27" type="noConversion"/>
  </si>
  <si>
    <t>영업용2</t>
    <phoneticPr fontId="27" type="noConversion"/>
  </si>
  <si>
    <t>목욕탕, 폐기물처리장, 쓰레기소각장 등</t>
    <phoneticPr fontId="27" type="noConversion"/>
  </si>
  <si>
    <t>현행(A) (21.04월)</t>
    <phoneticPr fontId="27" type="noConversion"/>
  </si>
  <si>
    <t>J</t>
    <phoneticPr fontId="27" type="noConversion"/>
  </si>
  <si>
    <t>MJ</t>
    <phoneticPr fontId="27" type="noConversion"/>
  </si>
  <si>
    <t>민수용</t>
    <phoneticPr fontId="27" type="noConversion"/>
  </si>
  <si>
    <t>상업용</t>
    <phoneticPr fontId="27" type="noConversion"/>
  </si>
  <si>
    <t>도시가스발전용</t>
    <phoneticPr fontId="27" type="noConversion"/>
  </si>
  <si>
    <t>통계표명:</t>
  </si>
  <si>
    <t>국내 석탄(무연탄)수급 동향</t>
  </si>
  <si>
    <t>단위:</t>
  </si>
  <si>
    <t/>
  </si>
  <si>
    <t>생산</t>
  </si>
  <si>
    <t>소비</t>
  </si>
  <si>
    <t>연탄용소비</t>
  </si>
  <si>
    <t>발전용소비</t>
  </si>
  <si>
    <t>산업용소비</t>
  </si>
  <si>
    <t>재고</t>
  </si>
  <si>
    <t>정부비축</t>
  </si>
  <si>
    <t>출처:</t>
  </si>
  <si>
    <t>산업통상자원부「광물생산보고서」</t>
  </si>
  <si>
    <t>주석:</t>
  </si>
  <si>
    <t>* 재고 : 정부비축량 + 석탄 생산업체 및 연탄공장 재고량</t>
  </si>
  <si>
    <t>Notes</t>
    <phoneticPr fontId="27" type="noConversion"/>
  </si>
  <si>
    <t>가격</t>
    <phoneticPr fontId="27" type="noConversion"/>
  </si>
  <si>
    <t>기간</t>
  </si>
  <si>
    <t>연료단가</t>
  </si>
  <si>
    <t>열량단가</t>
  </si>
  <si>
    <t>연료비단가</t>
  </si>
  <si>
    <t>원자력</t>
  </si>
  <si>
    <t>유연탄</t>
  </si>
  <si>
    <t>유류</t>
  </si>
  <si>
    <t>LNG</t>
  </si>
  <si>
    <t>원/kWh</t>
  </si>
  <si>
    <t>원/ton</t>
  </si>
  <si>
    <t>원/kl</t>
  </si>
  <si>
    <t>원/Gcal</t>
  </si>
  <si>
    <r>
      <t>용도별</t>
    </r>
    <r>
      <rPr>
        <b/>
        <sz val="11"/>
        <rFont val="맑은 고딕"/>
        <family val="2"/>
        <charset val="129"/>
      </rPr>
      <t xml:space="preserve"> 판매단가</t>
    </r>
    <phoneticPr fontId="27" type="noConversion"/>
  </si>
  <si>
    <t>유연탄</t>
    <phoneticPr fontId="27" type="noConversion"/>
  </si>
  <si>
    <t>http://epsis.kpx.or.kr/epsisnew/selectEkmaFucUpfChart.do?menuId=040100</t>
  </si>
  <si>
    <t>EPSIS</t>
    <phoneticPr fontId="27" type="noConversion"/>
  </si>
  <si>
    <t>2001 - 2021</t>
    <phoneticPr fontId="27" type="noConversion"/>
  </si>
  <si>
    <t>http://epsis.kpx.or.kr/epsisnew/selectEksaScfChart.do?menuId=060600</t>
    <phoneticPr fontId="27" type="noConversion"/>
  </si>
  <si>
    <t>won/kWh</t>
    <phoneticPr fontId="27" type="noConversion"/>
  </si>
  <si>
    <t>LPG 프로판</t>
    <phoneticPr fontId="27" type="noConversion"/>
  </si>
  <si>
    <t>세전공급가</t>
    <phoneticPr fontId="27" type="noConversion"/>
  </si>
  <si>
    <t>세후공급가</t>
    <phoneticPr fontId="27" type="noConversion"/>
  </si>
  <si>
    <t>충전소</t>
    <phoneticPr fontId="27" type="noConversion"/>
  </si>
  <si>
    <t>판매소</t>
    <phoneticPr fontId="27" type="noConversion"/>
  </si>
  <si>
    <t>세전공장도</t>
    <phoneticPr fontId="27" type="noConversion"/>
  </si>
  <si>
    <t>세후공장도</t>
    <phoneticPr fontId="27" type="noConversion"/>
  </si>
  <si>
    <t>구분</t>
  </si>
  <si>
    <t>에너지원</t>
  </si>
  <si>
    <t>단위</t>
  </si>
  <si>
    <t>총발열량</t>
  </si>
  <si>
    <t>순발열량</t>
  </si>
  <si>
    <t>MJ</t>
  </si>
  <si>
    <t>kcal</t>
  </si>
  <si>
    <t>석유환산톤</t>
  </si>
  <si>
    <t>석유</t>
  </si>
  <si>
    <t>원유</t>
  </si>
  <si>
    <t>kg</t>
  </si>
  <si>
    <t>휘발유</t>
  </si>
  <si>
    <t>L</t>
  </si>
  <si>
    <t>등유</t>
  </si>
  <si>
    <t>경유</t>
  </si>
  <si>
    <r>
      <t>B-A</t>
    </r>
    <r>
      <rPr>
        <sz val="10"/>
        <color rgb="FF000000"/>
        <rFont val="Calibri"/>
        <family val="2"/>
        <scheme val="minor"/>
      </rPr>
      <t>유</t>
    </r>
  </si>
  <si>
    <r>
      <t>B-B</t>
    </r>
    <r>
      <rPr>
        <sz val="10"/>
        <color rgb="FF000000"/>
        <rFont val="Calibri"/>
        <family val="2"/>
        <scheme val="minor"/>
      </rPr>
      <t>유</t>
    </r>
  </si>
  <si>
    <r>
      <t>B-C</t>
    </r>
    <r>
      <rPr>
        <sz val="10"/>
        <color rgb="FF000000"/>
        <rFont val="Calibri"/>
        <family val="2"/>
        <scheme val="minor"/>
      </rPr>
      <t>유</t>
    </r>
  </si>
  <si>
    <r>
      <t>프로판</t>
    </r>
    <r>
      <rPr>
        <sz val="10"/>
        <color rgb="FF000000"/>
        <rFont val="한양신명조"/>
        <family val="3"/>
        <charset val="129"/>
      </rPr>
      <t>(LPG1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</si>
  <si>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r>
      <t>부탄</t>
    </r>
    <r>
      <rPr>
        <sz val="10"/>
        <color rgb="FF000000"/>
        <rFont val="한양신명조"/>
        <family val="3"/>
        <charset val="129"/>
      </rPr>
      <t>(LPG3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</si>
  <si>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t>나프타</t>
  </si>
  <si>
    <t>용제</t>
  </si>
  <si>
    <t>항공유</t>
  </si>
  <si>
    <t>아스팔트</t>
  </si>
  <si>
    <t>윤활유</t>
  </si>
  <si>
    <t>석유코크스</t>
  </si>
  <si>
    <r>
      <t>부생연료유</t>
    </r>
    <r>
      <rPr>
        <sz val="10"/>
        <color rgb="FF000000"/>
        <rFont val="한양신명조"/>
        <family val="3"/>
        <charset val="129"/>
      </rPr>
      <t>1</t>
    </r>
    <r>
      <rPr>
        <sz val="10"/>
        <color rgb="FF000000"/>
        <rFont val="Calibri"/>
        <family val="2"/>
        <scheme val="minor"/>
      </rPr>
      <t>호</t>
    </r>
  </si>
  <si>
    <r>
      <t>부생연료유</t>
    </r>
    <r>
      <rPr>
        <sz val="10"/>
        <color rgb="FF000000"/>
        <rFont val="한양신명조"/>
        <family val="3"/>
        <charset val="129"/>
      </rPr>
      <t>2</t>
    </r>
    <r>
      <rPr>
        <sz val="10"/>
        <color rgb="FF000000"/>
        <rFont val="Calibri"/>
        <family val="2"/>
        <scheme val="minor"/>
      </rPr>
      <t>호</t>
    </r>
  </si>
  <si>
    <t>가스</t>
  </si>
  <si>
    <r>
      <t>천연가스</t>
    </r>
    <r>
      <rPr>
        <sz val="10"/>
        <color rgb="FF000000"/>
        <rFont val="한양신명조"/>
        <family val="3"/>
        <charset val="129"/>
      </rPr>
      <t>(LNG)</t>
    </r>
  </si>
  <si>
    <r>
      <t>도시가스</t>
    </r>
    <r>
      <rPr>
        <sz val="10"/>
        <color rgb="FF000000"/>
        <rFont val="한양신명조"/>
        <family val="3"/>
        <charset val="129"/>
      </rPr>
      <t>(LNG)</t>
    </r>
  </si>
  <si>
    <r>
      <t>Nm</t>
    </r>
    <r>
      <rPr>
        <vertAlign val="superscript"/>
        <sz val="10"/>
        <color rgb="FF000000"/>
        <rFont val="한양신명조"/>
        <family val="3"/>
        <charset val="129"/>
      </rPr>
      <t>3</t>
    </r>
  </si>
  <si>
    <r>
      <t>도시가스</t>
    </r>
    <r>
      <rPr>
        <sz val="10"/>
        <color rgb="FF000000"/>
        <rFont val="한양신명조"/>
        <family val="3"/>
        <charset val="129"/>
      </rPr>
      <t>(LPG)</t>
    </r>
  </si>
  <si>
    <t>석탄</t>
  </si>
  <si>
    <t>국내무연탄</t>
  </si>
  <si>
    <t>연료용 수입무연탄</t>
  </si>
  <si>
    <t>원료용 수입무연탄</t>
  </si>
  <si>
    <r>
      <t>연료용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</si>
  <si>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r>
      <t>원료용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</si>
  <si>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t>아역청탄</t>
  </si>
  <si>
    <t>코크스</t>
  </si>
  <si>
    <t>전기</t>
  </si>
  <si>
    <t>등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</si>
  <si>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발전기준</t>
    </r>
    <r>
      <rPr>
        <sz val="10"/>
        <color rgb="FF000000"/>
        <rFont val="한양신명조"/>
        <family val="3"/>
        <charset val="129"/>
      </rPr>
      <t>)</t>
    </r>
  </si>
  <si>
    <t>kWh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</si>
  <si>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소비기준</t>
    </r>
    <r>
      <rPr>
        <sz val="10"/>
        <color rgb="FF000000"/>
        <rFont val="한양신명조"/>
        <family val="3"/>
        <charset val="129"/>
      </rPr>
      <t>)</t>
    </r>
  </si>
  <si>
    <t>신탄</t>
  </si>
  <si>
    <t>비고</t>
  </si>
  <si>
    <r>
      <t>1. “</t>
    </r>
    <r>
      <rPr>
        <sz val="9.5"/>
        <color rgb="FF000000"/>
        <rFont val="Calibri"/>
        <family val="2"/>
        <scheme val="minor"/>
      </rPr>
      <t>총발열량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포함한 발열량을 말한다</t>
    </r>
    <r>
      <rPr>
        <sz val="9.5"/>
        <color rgb="FF000000"/>
        <rFont val="한양신명조"/>
        <family val="3"/>
        <charset val="129"/>
      </rPr>
      <t>.</t>
    </r>
  </si>
  <si>
    <r>
      <t>2. “</t>
    </r>
    <r>
      <rPr>
        <sz val="9.5"/>
        <color rgb="FF000000"/>
        <rFont val="Calibri"/>
        <family val="2"/>
        <scheme val="minor"/>
      </rPr>
      <t>순발열량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제외한 발열량을 말한다</t>
    </r>
    <r>
      <rPr>
        <sz val="9.5"/>
        <color rgb="FF000000"/>
        <rFont val="한양신명조"/>
        <family val="3"/>
        <charset val="129"/>
      </rPr>
      <t>.</t>
    </r>
  </si>
  <si>
    <r>
      <t>3. “</t>
    </r>
    <r>
      <rPr>
        <sz val="9.5"/>
        <color rgb="FF000000"/>
        <rFont val="Calibri"/>
        <family val="2"/>
        <scheme val="minor"/>
      </rPr>
      <t>석유환산톤</t>
    </r>
    <r>
      <rPr>
        <sz val="9.5"/>
        <color rgb="FF000000"/>
        <rFont val="한양신명조"/>
        <family val="3"/>
        <charset val="129"/>
      </rPr>
      <t>”(toe: ton of oil equivalent)</t>
    </r>
    <r>
      <rPr>
        <sz val="9.5"/>
        <color rgb="FF000000"/>
        <rFont val="Calibri"/>
        <family val="2"/>
        <scheme val="minor"/>
      </rPr>
      <t xml:space="preserve">이란 원유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톤</t>
    </r>
    <r>
      <rPr>
        <sz val="9.5"/>
        <color rgb="FF000000"/>
        <rFont val="한양신명조"/>
        <family val="3"/>
        <charset val="129"/>
      </rPr>
      <t>(t)</t>
    </r>
    <r>
      <rPr>
        <sz val="9.5"/>
        <color rgb="FF000000"/>
        <rFont val="Calibri"/>
        <family val="2"/>
        <scheme val="minor"/>
      </rPr>
      <t xml:space="preserve">이 갖는 열량으로 </t>
    </r>
    <r>
      <rPr>
        <sz val="9.5"/>
        <color rgb="FF000000"/>
        <rFont val="한양신명조"/>
        <family val="3"/>
        <charset val="129"/>
      </rPr>
      <t>10</t>
    </r>
    <r>
      <rPr>
        <vertAlign val="superscript"/>
        <sz val="9.5"/>
        <color rgb="FF000000"/>
        <rFont val="한양신명조"/>
        <family val="3"/>
        <charset val="129"/>
      </rPr>
      <t>7</t>
    </r>
    <r>
      <rPr>
        <sz val="9.5"/>
        <color rgb="FF000000"/>
        <rFont val="한양신명조"/>
        <family val="3"/>
        <charset val="129"/>
      </rPr>
      <t>kcal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</si>
  <si>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4. </t>
    </r>
    <r>
      <rPr>
        <sz val="9.5"/>
        <color rgb="FF000000"/>
        <rFont val="Calibri"/>
        <family val="2"/>
        <scheme val="minor"/>
      </rPr>
      <t>석탄의 발열량은 인수식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引受式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다만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코크스는 건식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乾式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</si>
  <si>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5. </t>
    </r>
    <r>
      <rPr>
        <sz val="9.5"/>
        <color rgb="FF000000"/>
        <rFont val="Calibri"/>
        <family val="2"/>
        <scheme val="minor"/>
      </rPr>
      <t xml:space="preserve">최종 에너지사용자가 사용하는 전력량 값을 열량 값으로 환산할 경우에는 </t>
    </r>
    <r>
      <rPr>
        <sz val="9.5"/>
        <color rgb="FF000000"/>
        <rFont val="한양신명조"/>
        <family val="3"/>
        <charset val="129"/>
      </rPr>
      <t>1kWh=860kcal</t>
    </r>
    <r>
      <rPr>
        <sz val="9.5"/>
        <color rgb="FF000000"/>
        <rFont val="Calibri"/>
        <family val="2"/>
        <scheme val="minor"/>
      </rPr>
      <t>를 적용한다</t>
    </r>
    <r>
      <rPr>
        <sz val="9.5"/>
        <color rgb="FF000000"/>
        <rFont val="한양신명조"/>
        <family val="3"/>
        <charset val="129"/>
      </rPr>
      <t>.</t>
    </r>
  </si>
  <si>
    <r>
      <t>6. 1cal=4.1868J</t>
    </r>
    <r>
      <rPr>
        <sz val="9.5"/>
        <color rgb="FF000000"/>
        <rFont val="Calibri"/>
        <family val="2"/>
        <scheme val="minor"/>
      </rPr>
      <t>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 xml:space="preserve">도시가스 단위인 </t>
    </r>
    <r>
      <rPr>
        <sz val="9.5"/>
        <color rgb="FF000000"/>
        <rFont val="한양신명조"/>
        <family val="3"/>
        <charset val="129"/>
      </rPr>
      <t>Nm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Calibri"/>
        <family val="2"/>
        <scheme val="minor"/>
      </rPr>
      <t xml:space="preserve">은 </t>
    </r>
    <r>
      <rPr>
        <sz val="9.5"/>
        <color rgb="FF000000"/>
        <rFont val="한양신명조"/>
        <family val="3"/>
        <charset val="129"/>
      </rPr>
      <t>0</t>
    </r>
    <r>
      <rPr>
        <sz val="9.5"/>
        <color rgb="FF000000"/>
        <rFont val="Calibri"/>
        <family val="2"/>
        <scheme val="minor"/>
      </rPr>
      <t>℃</t>
    </r>
    <r>
      <rPr>
        <sz val="9.5"/>
        <color rgb="FF000000"/>
        <rFont val="한양신명조"/>
        <family val="3"/>
        <charset val="129"/>
      </rPr>
      <t xml:space="preserve"> 1</t>
    </r>
    <r>
      <rPr>
        <sz val="9.5"/>
        <color rgb="FF000000"/>
        <rFont val="Calibri"/>
        <family val="2"/>
        <scheme val="minor"/>
      </rPr>
      <t>기압</t>
    </r>
    <r>
      <rPr>
        <sz val="9.5"/>
        <color rgb="FF000000"/>
        <rFont val="한양신명조"/>
        <family val="3"/>
        <charset val="129"/>
      </rPr>
      <t xml:space="preserve">(atm) </t>
    </r>
    <r>
      <rPr>
        <sz val="9.5"/>
        <color rgb="FF000000"/>
        <rFont val="Calibri"/>
        <family val="2"/>
        <scheme val="minor"/>
      </rPr>
      <t>상태의 부피 단위</t>
    </r>
    <r>
      <rPr>
        <sz val="9.5"/>
        <color rgb="FF000000"/>
        <rFont val="한양신명조"/>
        <family val="3"/>
        <charset val="129"/>
      </rPr>
      <t>(m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</si>
  <si>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7. </t>
    </r>
    <r>
      <rPr>
        <sz val="9.5"/>
        <color rgb="FF000000"/>
        <rFont val="Calibri"/>
        <family val="2"/>
        <scheme val="minor"/>
      </rPr>
      <t>에너지원별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은 소수점 아래 둘째 자리에서 반올림한 값이며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발열량</t>
    </r>
    <r>
      <rPr>
        <sz val="9.5"/>
        <color rgb="FF000000"/>
        <rFont val="한양신명조"/>
        <family val="3"/>
        <charset val="129"/>
      </rPr>
      <t>(kcal)</t>
    </r>
    <r>
      <rPr>
        <sz val="9.5"/>
        <color rgb="FF000000"/>
        <rFont val="Calibri"/>
        <family val="2"/>
        <scheme val="minor"/>
      </rPr>
      <t>은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 xml:space="preserve">으로부터 환산한 후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의 자리에서 반올림한 값이다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두 단위 간 상충될 경우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이 우선한다</t>
    </r>
    <r>
      <rPr>
        <sz val="9.5"/>
        <color rgb="FF000000"/>
        <rFont val="한양신명조"/>
        <family val="3"/>
        <charset val="129"/>
      </rPr>
      <t>.</t>
    </r>
  </si>
  <si>
    <t>부탄</t>
    <phoneticPr fontId="27" type="noConversion"/>
  </si>
  <si>
    <t>※ 비고</t>
  </si>
  <si>
    <t>1. 갱신시기 : M+1월 초</t>
  </si>
  <si>
    <t>2. 자료출처 : 전력시장 최종정산 기준자료로 운영자료로서 연간 전력시장통계 확정시점까지 변경될 수 있음</t>
  </si>
  <si>
    <t>3. 정산단가 산정시 전력거래대금에서 RPS의무이행비용정산금 및 배출권거래비용정산금은 제외</t>
  </si>
  <si>
    <r>
      <rPr>
        <b/>
        <sz val="11"/>
        <color theme="1"/>
        <rFont val="Calibri"/>
        <family val="3"/>
        <charset val="129"/>
        <scheme val="minor"/>
      </rPr>
      <t>연별</t>
    </r>
    <r>
      <rPr>
        <b/>
        <sz val="11"/>
        <color theme="1"/>
        <rFont val="맑은 고딕"/>
        <family val="2"/>
        <charset val="129"/>
      </rPr>
      <t xml:space="preserve"> 발전 연료비단가</t>
    </r>
    <phoneticPr fontId="27" type="noConversion"/>
  </si>
  <si>
    <t>연료원별 정산단가</t>
    <phoneticPr fontId="27" type="noConversion"/>
  </si>
  <si>
    <t>지역</t>
  </si>
  <si>
    <t>양수</t>
  </si>
  <si>
    <t>신재생</t>
  </si>
  <si>
    <t>기타</t>
  </si>
  <si>
    <t>연료전지</t>
  </si>
  <si>
    <t>석탄가스화</t>
  </si>
  <si>
    <t>태양</t>
  </si>
  <si>
    <t>풍력</t>
  </si>
  <si>
    <t>수력</t>
  </si>
  <si>
    <t>해양</t>
  </si>
  <si>
    <t>바이오</t>
  </si>
  <si>
    <t>폐기물</t>
  </si>
  <si>
    <t>(단위:원/kWh)</t>
  </si>
  <si>
    <t>정산단가</t>
    <phoneticPr fontId="27" type="noConversion"/>
  </si>
  <si>
    <r>
      <rPr>
        <sz val="11"/>
        <color theme="1"/>
        <rFont val="나눔고딕"/>
        <family val="2"/>
        <charset val="129"/>
      </rPr>
      <t>전력시장에서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전력거래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전력공급자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전력구매자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받아야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부담해야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산출하여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계산한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단위당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가격</t>
    </r>
    <phoneticPr fontId="27" type="noConversion"/>
  </si>
  <si>
    <t>전력통계에 의하면 연료전지 정산금은 발전량에만 해당되므로 fuel price로 사용</t>
    <phoneticPr fontId="27" type="noConversion"/>
  </si>
  <si>
    <r>
      <t>에너지열량 환산기준</t>
    </r>
    <r>
      <rPr>
        <b/>
        <sz val="12"/>
        <color rgb="FF000000"/>
        <rFont val="한양신명조"/>
        <family val="3"/>
        <charset val="129"/>
      </rPr>
      <t>(</t>
    </r>
    <r>
      <rPr>
        <b/>
        <sz val="12"/>
        <color rgb="FF000000"/>
        <rFont val="Calibri"/>
        <family val="2"/>
        <scheme val="minor"/>
      </rPr>
      <t>제</t>
    </r>
    <r>
      <rPr>
        <b/>
        <sz val="12"/>
        <color rgb="FF000000"/>
        <rFont val="한양신명조"/>
        <family val="3"/>
        <charset val="129"/>
      </rPr>
      <t>5</t>
    </r>
    <r>
      <rPr>
        <b/>
        <sz val="12"/>
        <color rgb="FF000000"/>
        <rFont val="Calibri"/>
        <family val="2"/>
        <scheme val="minor"/>
      </rPr>
      <t>조제</t>
    </r>
    <r>
      <rPr>
        <b/>
        <sz val="12"/>
        <color rgb="FF000000"/>
        <rFont val="한양신명조"/>
        <family val="3"/>
        <charset val="129"/>
      </rPr>
      <t>1</t>
    </r>
    <r>
      <rPr>
        <b/>
        <sz val="12"/>
        <color rgb="FF000000"/>
        <rFont val="Calibri"/>
        <family val="2"/>
        <scheme val="minor"/>
      </rPr>
      <t>항 관련</t>
    </r>
    <r>
      <rPr>
        <b/>
        <sz val="12"/>
        <color rgb="FF000000"/>
        <rFont val="한양신명조"/>
        <family val="3"/>
        <charset val="129"/>
      </rPr>
      <t>)</t>
    </r>
  </si>
  <si>
    <r>
      <t>(10</t>
    </r>
    <r>
      <rPr>
        <b/>
        <vertAlign val="superscript"/>
        <sz val="10"/>
        <color rgb="FF000000"/>
        <rFont val="한양신명조"/>
        <family val="3"/>
        <charset val="129"/>
      </rPr>
      <t>-3</t>
    </r>
    <r>
      <rPr>
        <b/>
        <sz val="10"/>
        <color rgb="FF000000"/>
        <rFont val="한양신명조"/>
        <family val="3"/>
        <charset val="129"/>
      </rPr>
      <t>toe)</t>
    </r>
  </si>
  <si>
    <r>
      <t>폐기물에너지는</t>
    </r>
    <r>
      <rPr>
        <sz val="11"/>
        <color theme="1"/>
        <rFont val="맑은 고딕"/>
        <family val="2"/>
        <charset val="129"/>
      </rPr>
      <t xml:space="preserve"> 비재생폐기물(석유, 석탄 등 화석연료에 기원한 화학섬유, 인조가죽, 비닐 등으로서 생물 기원이 아닌 폐기물을 말한다)로부터 생산된 것은 제외한다</t>
    </r>
    <phoneticPr fontId="27" type="noConversion"/>
  </si>
  <si>
    <t>즉 msw 제외</t>
    <phoneticPr fontId="27" type="noConversion"/>
  </si>
  <si>
    <t>lpgprop</t>
    <phoneticPr fontId="27" type="noConversion"/>
  </si>
  <si>
    <t>http://www.petroleum.or.kr/ko/meterial/meterial2.php?ca_id=102070&amp;mode=read</t>
    <phoneticPr fontId="27" type="noConversion"/>
  </si>
  <si>
    <t>세전공장도</t>
    <phoneticPr fontId="27" type="noConversion"/>
  </si>
  <si>
    <t>세후공장도</t>
    <phoneticPr fontId="27" type="noConversion"/>
  </si>
  <si>
    <t>대리점</t>
    <phoneticPr fontId="27" type="noConversion"/>
  </si>
  <si>
    <t>Notes</t>
    <phoneticPr fontId="27" type="noConversion"/>
  </si>
  <si>
    <t>발열량</t>
    <phoneticPr fontId="27" type="noConversion"/>
  </si>
  <si>
    <t>자동차용부탄(won/L)</t>
    <phoneticPr fontId="27" type="noConversion"/>
  </si>
  <si>
    <t>일반용부탄(won/kg)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</si>
  <si>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프로판</t>
    </r>
    <r>
      <rPr>
        <b/>
        <sz val="11"/>
        <color theme="1"/>
        <rFont val="돋움"/>
        <family val="2"/>
        <charset val="129"/>
      </rPr>
      <t>(</t>
    </r>
    <r>
      <rPr>
        <b/>
        <sz val="11"/>
        <color theme="1"/>
        <rFont val="Calibri"/>
        <family val="2"/>
      </rPr>
      <t>won</t>
    </r>
    <r>
      <rPr>
        <b/>
        <sz val="11"/>
        <color theme="1"/>
        <rFont val="돋움"/>
        <family val="2"/>
        <charset val="129"/>
      </rPr>
      <t>/kg)</t>
    </r>
    <phoneticPr fontId="27" type="noConversion"/>
  </si>
  <si>
    <t>http://www.petroleum.or.kr/ko/meterial/meterial1.php?ca_id=10101070&amp;mode=read</t>
    <phoneticPr fontId="27" type="noConversion"/>
  </si>
  <si>
    <t>7월</t>
    <phoneticPr fontId="27" type="noConversion"/>
  </si>
  <si>
    <t>1 ~ 7월</t>
    <phoneticPr fontId="27" type="noConversion"/>
  </si>
  <si>
    <t>물량</t>
    <phoneticPr fontId="27" type="noConversion"/>
  </si>
  <si>
    <t>천Bbl</t>
    <phoneticPr fontId="27" type="noConversion"/>
  </si>
  <si>
    <t>단가($/B)</t>
    <phoneticPr fontId="27" type="noConversion"/>
  </si>
  <si>
    <t>FOB</t>
    <phoneticPr fontId="27" type="noConversion"/>
  </si>
  <si>
    <t>C&amp;F</t>
    <phoneticPr fontId="27" type="noConversion"/>
  </si>
  <si>
    <t>CIF</t>
    <phoneticPr fontId="27" type="noConversion"/>
  </si>
  <si>
    <r>
      <t>금액</t>
    </r>
    <r>
      <rPr>
        <sz val="11"/>
        <color theme="1"/>
        <rFont val="맑은 고딕"/>
        <family val="2"/>
        <charset val="129"/>
      </rPr>
      <t>(천$)</t>
    </r>
    <phoneticPr fontId="27" type="noConversion"/>
  </si>
  <si>
    <t>CIF(A)</t>
    <phoneticPr fontId="27" type="noConversion"/>
  </si>
  <si>
    <r>
      <t>총수입액</t>
    </r>
    <r>
      <rPr>
        <sz val="11"/>
        <color theme="1"/>
        <rFont val="맑은 고딕"/>
        <family val="2"/>
        <charset val="129"/>
      </rPr>
      <t>(백만$)</t>
    </r>
    <phoneticPr fontId="27" type="noConversion"/>
  </si>
  <si>
    <t>Total imports(B)</t>
    <phoneticPr fontId="27" type="noConversion"/>
  </si>
  <si>
    <t>1Barrel</t>
    <phoneticPr fontId="27" type="noConversion"/>
  </si>
  <si>
    <t>kcal/kg</t>
    <phoneticPr fontId="27" type="noConversion"/>
  </si>
  <si>
    <t>$/kcal</t>
    <phoneticPr fontId="27" type="noConversion"/>
  </si>
  <si>
    <t>L</t>
    <phoneticPr fontId="27" type="noConversion"/>
  </si>
  <si>
    <t>http://rfs.kemco.or.kr/rfsm/HM/SC/HMSCEtc.do</t>
    <phoneticPr fontId="27" type="noConversion"/>
  </si>
  <si>
    <t>가격정보</t>
    <phoneticPr fontId="27" type="noConversion"/>
  </si>
  <si>
    <t>환산정보</t>
    <phoneticPr fontId="27" type="noConversion"/>
  </si>
  <si>
    <t>원유도입가격</t>
    <phoneticPr fontId="27" type="noConversion"/>
  </si>
  <si>
    <t>가격에 있어</t>
    <phoneticPr fontId="27" type="noConversion"/>
  </si>
  <si>
    <t>https://www.index.go.kr/potal/main/EachDtlPageDetail.do?idx_cd=1164</t>
  </si>
  <si>
    <r>
      <t>위</t>
    </r>
    <r>
      <rPr>
        <sz val="11"/>
        <color theme="1"/>
        <rFont val="맑은 고딕"/>
        <family val="2"/>
        <charset val="129"/>
      </rPr>
      <t xml:space="preserve"> 자료의 수입액/수입량을 사용할지?</t>
    </r>
    <phoneticPr fontId="27" type="noConversion"/>
  </si>
  <si>
    <t>원유를 정제하지 않고 바로 사용하진 않는 것으로 보임</t>
    <phoneticPr fontId="27" type="noConversion"/>
  </si>
  <si>
    <t>대리점</t>
    <phoneticPr fontId="27" type="noConversion"/>
  </si>
  <si>
    <t>주유소</t>
    <phoneticPr fontId="27" type="noConversion"/>
  </si>
  <si>
    <t>kcal/L</t>
    <phoneticPr fontId="27" type="noConversion"/>
  </si>
  <si>
    <t>won/kcal</t>
    <phoneticPr fontId="27" type="noConversion"/>
  </si>
  <si>
    <t>lpgbut</t>
    <phoneticPr fontId="27" type="noConversion"/>
  </si>
  <si>
    <r>
      <t>가정</t>
    </r>
    <r>
      <rPr>
        <sz val="11"/>
        <color theme="1"/>
        <rFont val="맑은 고딕"/>
        <family val="2"/>
        <charset val="129"/>
      </rPr>
      <t xml:space="preserve"> 상업, 취사, 난방용, 산업용</t>
    </r>
    <phoneticPr fontId="27" type="noConversion"/>
  </si>
  <si>
    <r>
      <t>자동차</t>
    </r>
    <r>
      <rPr>
        <sz val="11"/>
        <color theme="1"/>
        <rFont val="맑은 고딕"/>
        <family val="2"/>
        <charset val="129"/>
      </rPr>
      <t>, 산업용, 석유화학원료</t>
    </r>
    <phoneticPr fontId="27" type="noConversion"/>
  </si>
  <si>
    <t>용도구분</t>
    <phoneticPr fontId="27" type="noConversion"/>
  </si>
  <si>
    <t>lpgprop, lpgbut</t>
    <phoneticPr fontId="27" type="noConversion"/>
  </si>
  <si>
    <t>kcal/ton</t>
    <phoneticPr fontId="27" type="noConversion"/>
  </si>
  <si>
    <t>won/L</t>
    <phoneticPr fontId="27" type="noConversion"/>
  </si>
  <si>
    <t>2019사용</t>
    <phoneticPr fontId="27" type="noConversion"/>
  </si>
  <si>
    <r>
      <t>2019</t>
    </r>
    <r>
      <rPr>
        <b/>
        <sz val="11"/>
        <color theme="1"/>
        <rFont val="맑은 고딕"/>
        <family val="3"/>
        <charset val="129"/>
      </rPr>
      <t>사용</t>
    </r>
    <phoneticPr fontId="27" type="noConversion"/>
  </si>
  <si>
    <r>
      <t>2019</t>
    </r>
    <r>
      <rPr>
        <b/>
        <sz val="11"/>
        <color theme="1"/>
        <rFont val="맑은 고딕"/>
        <family val="2"/>
        <charset val="129"/>
      </rPr>
      <t>사용</t>
    </r>
    <phoneticPr fontId="27" type="noConversion"/>
  </si>
  <si>
    <t>kcal/L</t>
    <phoneticPr fontId="27" type="noConversion"/>
  </si>
  <si>
    <t>won/kcal</t>
    <phoneticPr fontId="27" type="noConversion"/>
  </si>
  <si>
    <t>세전공장가</t>
    <phoneticPr fontId="27" type="noConversion"/>
  </si>
  <si>
    <t>세전공장가</t>
    <phoneticPr fontId="27" type="noConversion"/>
  </si>
  <si>
    <t>2019사용</t>
    <phoneticPr fontId="27" type="noConversion"/>
  </si>
  <si>
    <t>http://www.petroleum.or.kr/ko/meterial/meterial3.php?ca_id=1030b0&amp;mode=read</t>
    <phoneticPr fontId="27" type="noConversion"/>
  </si>
  <si>
    <t>https://www.motie.go.kr/common/download.do?fid=bbs&amp;bbs_cd_n=98&amp;bbs_seq_n=725&amp;file_seq_n=1</t>
    <phoneticPr fontId="27" type="noConversion"/>
  </si>
  <si>
    <t>Page 3</t>
    <phoneticPr fontId="27" type="noConversion"/>
  </si>
  <si>
    <t>http://www.index.go.kr/potal/stts/idxMain/selectPoSttsIdxMainPrint.do?idx_cd=1166&amp;board_cd=INDX_001</t>
    <phoneticPr fontId="27" type="noConversion"/>
  </si>
  <si>
    <t>URL:</t>
    <phoneticPr fontId="27" type="noConversion"/>
  </si>
  <si>
    <r>
      <t>B - C(</t>
    </r>
    <r>
      <rPr>
        <b/>
        <sz val="11"/>
        <color theme="1"/>
        <rFont val="Calibri"/>
        <family val="3"/>
      </rPr>
      <t>won/L</t>
    </r>
    <r>
      <rPr>
        <b/>
        <sz val="11"/>
        <color theme="1"/>
        <rFont val="맑은 고딕"/>
        <family val="2"/>
        <charset val="129"/>
      </rPr>
      <t>)</t>
    </r>
    <phoneticPr fontId="27" type="noConversion"/>
  </si>
  <si>
    <t>휘발유(won/L)</t>
    <phoneticPr fontId="27" type="noConversion"/>
  </si>
  <si>
    <t>경유(won/L)</t>
    <phoneticPr fontId="27" type="noConversion"/>
  </si>
  <si>
    <t>LPG but(won/kg)</t>
    <phoneticPr fontId="27" type="noConversion"/>
  </si>
  <si>
    <t>중유,B-C(won/L)</t>
    <phoneticPr fontId="27" type="noConversion"/>
  </si>
  <si>
    <t>LPG prop(won/kg)</t>
    <phoneticPr fontId="27" type="noConversion"/>
  </si>
  <si>
    <t>LNG(won/kg)</t>
    <phoneticPr fontId="27" type="noConversion"/>
  </si>
  <si>
    <t>유연탄(won/kg)</t>
    <phoneticPr fontId="27" type="noConversion"/>
  </si>
  <si>
    <r>
      <t>전기</t>
    </r>
    <r>
      <rPr>
        <sz val="11"/>
        <color theme="1"/>
        <rFont val="맑은 고딕"/>
        <family val="3"/>
        <charset val="129"/>
      </rPr>
      <t>(won/kwh)</t>
    </r>
    <phoneticPr fontId="27" type="noConversion"/>
  </si>
  <si>
    <r>
      <t>열</t>
    </r>
    <r>
      <rPr>
        <sz val="11"/>
        <color theme="1"/>
        <rFont val="맑은 고딕"/>
        <family val="3"/>
        <charset val="129"/>
      </rPr>
      <t>(won/10000kcal)</t>
    </r>
    <phoneticPr fontId="27" type="noConversion"/>
  </si>
  <si>
    <r>
      <t>수송용</t>
    </r>
    <r>
      <rPr>
        <sz val="11"/>
        <color theme="1"/>
        <rFont val="맑은 고딕"/>
        <family val="2"/>
        <charset val="129"/>
      </rPr>
      <t xml:space="preserve"> 등</t>
    </r>
    <phoneticPr fontId="27" type="noConversion"/>
  </si>
  <si>
    <t>난방, 산업용 등</t>
    <phoneticPr fontId="27" type="noConversion"/>
  </si>
  <si>
    <t>발전용 등</t>
    <phoneticPr fontId="27" type="noConversion"/>
  </si>
  <si>
    <r>
      <rPr>
        <sz val="11"/>
        <color theme="1"/>
        <rFont val="Calibri"/>
        <family val="3"/>
        <charset val="129"/>
        <scheme val="minor"/>
      </rPr>
      <t>실내</t>
    </r>
    <r>
      <rPr>
        <sz val="11"/>
        <color theme="1"/>
        <rFont val="맑은 고딕"/>
        <family val="2"/>
        <charset val="129"/>
      </rPr>
      <t xml:space="preserve"> 등유(won/L)</t>
    </r>
    <phoneticPr fontId="27" type="noConversion"/>
  </si>
  <si>
    <t>https://www.korea.kr/news/pressReleaseView.do?newsId=156449444</t>
    <phoneticPr fontId="27" type="noConversion"/>
  </si>
  <si>
    <t>Category</t>
    <phoneticPr fontId="27" type="noConversion"/>
  </si>
  <si>
    <t>http://www.petroleum.or.kr/ko/meterial/meterial2.php?ca_id=102030&amp;mode=read</t>
    <phoneticPr fontId="27" type="noConversion"/>
  </si>
  <si>
    <t>http://www.petroleum.or.kr/ko/meterial/meterial2.php?ca_id=102060&amp;mode=read</t>
    <phoneticPr fontId="27" type="noConversion"/>
  </si>
  <si>
    <t>http://www.petroleum.or.kr/ko/meterial/meterial2.php?ca_id=102020&amp;mode=read</t>
    <phoneticPr fontId="27" type="noConversion"/>
  </si>
  <si>
    <t>http://www.petroleum.or.kr/ko/meterial/meterial2.php?ca_id=102040&amp;mode=read</t>
    <phoneticPr fontId="27" type="noConversion"/>
  </si>
  <si>
    <t>http://epsis.kpx.or.kr/epsisnew/selectEkmaUpsBftChart.do?menuId=040701</t>
    <phoneticPr fontId="27" type="noConversion"/>
  </si>
  <si>
    <t>환율기준</t>
    <phoneticPr fontId="27" type="noConversion"/>
  </si>
  <si>
    <r>
      <rPr>
        <sz val="11"/>
        <color theme="1"/>
        <rFont val="Calibri"/>
        <family val="3"/>
        <charset val="129"/>
        <scheme val="minor"/>
      </rPr>
      <t>1000</t>
    </r>
    <r>
      <rPr>
        <sz val="11"/>
        <color theme="1"/>
        <rFont val="Calibri"/>
        <family val="3"/>
      </rPr>
      <t>ton</t>
    </r>
    <phoneticPr fontId="27" type="noConversion"/>
  </si>
  <si>
    <t>https://www.daesungcleanenergy.co.kr/supply/gasinfo_about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</si>
  <si>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경유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</si>
  <si>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r>
      <t>휘발유</t>
    </r>
    <r>
      <rPr>
        <b/>
        <sz val="11"/>
        <color theme="1"/>
        <rFont val="맑은 고딕"/>
        <family val="2"/>
        <charset val="129"/>
      </rPr>
      <t>(won/L)</t>
    </r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</si>
  <si>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등유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</si>
  <si>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t>사용요금(단일요금)</t>
    <phoneticPr fontId="27" type="noConversion"/>
  </si>
  <si>
    <t>난방용</t>
    <phoneticPr fontId="27" type="noConversion"/>
  </si>
  <si>
    <t>냉방용</t>
    <phoneticPr fontId="27" type="noConversion"/>
  </si>
  <si>
    <t>업무용</t>
    <phoneticPr fontId="27" type="noConversion"/>
  </si>
  <si>
    <t>공공용</t>
    <phoneticPr fontId="27" type="noConversion"/>
  </si>
  <si>
    <t>won/Mcal</t>
    <phoneticPr fontId="27" type="noConversion"/>
  </si>
  <si>
    <t>Mcal</t>
    <phoneticPr fontId="27" type="noConversion"/>
  </si>
  <si>
    <t>https://www.kdhc.co.kr/cyb/Cy_Content/CM2017.do</t>
    <phoneticPr fontId="27" type="noConversion"/>
  </si>
  <si>
    <r>
      <t>한국지역난방공사의</t>
    </r>
    <r>
      <rPr>
        <b/>
        <sz val="11"/>
        <color theme="1"/>
        <rFont val="맑은 고딕"/>
        <family val="2"/>
        <charset val="129"/>
      </rPr>
      <t xml:space="preserve"> 열요금표</t>
    </r>
    <phoneticPr fontId="27" type="noConversion"/>
  </si>
  <si>
    <t>Jet Fuel Price</t>
    <phoneticPr fontId="27" type="noConversion"/>
  </si>
  <si>
    <t>$/bbl</t>
    <phoneticPr fontId="27" type="noConversion"/>
  </si>
  <si>
    <t>https://www.airportal.go.kr/down/filedown.jsp?file=/upload/newAttrends/aviation202001.pdf&amp;file2=aviation202001.pdf</t>
  </si>
  <si>
    <t>Page 83</t>
    <phoneticPr fontId="27" type="noConversion"/>
  </si>
  <si>
    <t>1bbl</t>
    <phoneticPr fontId="27" type="noConversion"/>
  </si>
  <si>
    <t>L</t>
    <phoneticPr fontId="27" type="noConversion"/>
  </si>
  <si>
    <t>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</t>
    <phoneticPr fontId="27" type="noConversion"/>
  </si>
  <si>
    <t>Page 64</t>
    <phoneticPr fontId="27" type="noConversion"/>
  </si>
  <si>
    <t>BFPaT-pretax-electricity</t>
  </si>
  <si>
    <t>BFPaT-pretax-coal</t>
  </si>
  <si>
    <t>BFPaT-pretax-nuclear</t>
  </si>
  <si>
    <t>BFPaT-pretax-biomass</t>
  </si>
  <si>
    <t>BFPaT-pretax-petgas</t>
  </si>
  <si>
    <t>BFPaT-pretax-petdies</t>
  </si>
  <si>
    <t>BFPaT-pretax-biogas</t>
  </si>
  <si>
    <t>BFPaT-pretax-biodies</t>
  </si>
  <si>
    <t>BFPaT-pretax-jetkerosene</t>
  </si>
  <si>
    <t>BFPaT-pretax-heat</t>
  </si>
  <si>
    <t>BFPaT-pretax-lignite</t>
  </si>
  <si>
    <t>BFPaT-pretax-crude</t>
  </si>
  <si>
    <t>BFPaT-pretax-heavyfueloil</t>
  </si>
  <si>
    <t>BFPaT-pretax-lpgpropbut</t>
  </si>
  <si>
    <t>BFPaT-pretax-hydrogen</t>
  </si>
  <si>
    <t>BFPaT-pretax-natgas</t>
  </si>
  <si>
    <t>https://www.engineeringtoolbox.com/fuels-higher-calorific-values-d_169.html</t>
    <phoneticPr fontId="27" type="noConversion"/>
  </si>
  <si>
    <t>연료비</t>
    <phoneticPr fontId="27" type="noConversion"/>
  </si>
  <si>
    <t>won/kg</t>
    <phoneticPr fontId="27" type="noConversion"/>
  </si>
  <si>
    <t>https://www.ev.or.kr/jf/rDlF.do?fileId=GP0RBD7CQHRL&amp;fileSeq=3&amp;useSecurity=&amp;uploadMode=db</t>
    <phoneticPr fontId="27" type="noConversion"/>
  </si>
  <si>
    <r>
      <t xml:space="preserve">2021 </t>
    </r>
    <r>
      <rPr>
        <b/>
        <sz val="11"/>
        <color theme="1"/>
        <rFont val="Calibri"/>
        <family val="3"/>
        <charset val="129"/>
        <scheme val="minor"/>
      </rPr>
      <t>수소 충전</t>
    </r>
    <r>
      <rPr>
        <b/>
        <sz val="11"/>
        <color theme="1"/>
        <rFont val="돋움"/>
        <family val="2"/>
        <charset val="129"/>
      </rPr>
      <t xml:space="preserve"> 가격</t>
    </r>
    <phoneticPr fontId="27" type="noConversion"/>
  </si>
  <si>
    <r>
      <t>수소</t>
    </r>
    <r>
      <rPr>
        <b/>
        <sz val="11"/>
        <color theme="1"/>
        <rFont val="맑은 고딕"/>
        <family val="2"/>
        <charset val="129"/>
      </rPr>
      <t xml:space="preserve"> kg -&gt; kWh 단위환산</t>
    </r>
    <phoneticPr fontId="27" type="noConversion"/>
  </si>
  <si>
    <r>
      <t>수소차</t>
    </r>
    <r>
      <rPr>
        <b/>
        <sz val="11"/>
        <color theme="1"/>
        <rFont val="돋움"/>
        <family val="2"/>
        <charset val="129"/>
      </rPr>
      <t xml:space="preserve"> 연료비</t>
    </r>
    <phoneticPr fontId="27" type="noConversion"/>
  </si>
  <si>
    <t>2022-2030</t>
    <phoneticPr fontId="27" type="noConversion"/>
  </si>
  <si>
    <t>CAGR</t>
    <phoneticPr fontId="27" type="noConversion"/>
  </si>
  <si>
    <t>1kg</t>
    <phoneticPr fontId="27" type="noConversion"/>
  </si>
  <si>
    <t>Higher</t>
    <phoneticPr fontId="27" type="noConversion"/>
  </si>
  <si>
    <t>Lower</t>
    <phoneticPr fontId="27" type="noConversion"/>
  </si>
  <si>
    <t>avg</t>
    <phoneticPr fontId="27" type="noConversion"/>
  </si>
  <si>
    <t>2030-2040</t>
    <phoneticPr fontId="27" type="noConversion"/>
  </si>
  <si>
    <r>
      <t>2040년</t>
    </r>
    <r>
      <rPr>
        <sz val="11"/>
        <color theme="1"/>
        <rFont val="돋움"/>
        <family val="2"/>
        <charset val="129"/>
      </rPr>
      <t xml:space="preserve"> 이후 가격 동결</t>
    </r>
    <phoneticPr fontId="27" type="noConversion"/>
  </si>
  <si>
    <t>Page 24</t>
    <phoneticPr fontId="27" type="noConversion"/>
  </si>
  <si>
    <t>https://www.kistep.re.kr/boardDownload.es?bid=0031&amp;list_no=34997&amp;seq=12808</t>
    <phoneticPr fontId="27" type="noConversion"/>
  </si>
  <si>
    <t>fuel price</t>
    <phoneticPr fontId="27" type="noConversion"/>
  </si>
  <si>
    <t>발열량은 신재생에너지 보급통계 환산 기준</t>
    <phoneticPr fontId="27" type="noConversion"/>
  </si>
  <si>
    <t>https://www.korea.kr/news/policyNewsView.do?newsId=148879769</t>
    <phoneticPr fontId="27" type="noConversion"/>
  </si>
  <si>
    <r>
      <t>수송분야에만</t>
    </r>
    <r>
      <rPr>
        <sz val="11"/>
        <color theme="1"/>
        <rFont val="맑은 고딕"/>
        <family val="2"/>
        <charset val="129"/>
      </rPr>
      <t xml:space="preserve"> 사용</t>
    </r>
    <phoneticPr fontId="27" type="noConversion"/>
  </si>
  <si>
    <t>MJ/L</t>
    <phoneticPr fontId="27" type="noConversion"/>
  </si>
  <si>
    <t>won/MJ</t>
    <phoneticPr fontId="27" type="noConversion"/>
  </si>
  <si>
    <t>품목별 국가별  수출입실적</t>
  </si>
  <si>
    <t>통계기준:수리일,조회구분:2018~2021,품목명:목재 펠릿(pellet),국가:[]</t>
  </si>
  <si>
    <t>단위:천 불(USD 1,000) / 톤(TON)</t>
  </si>
  <si>
    <t>품목명</t>
  </si>
  <si>
    <t>품목코드</t>
  </si>
  <si>
    <t>국가명</t>
  </si>
  <si>
    <t>수출중량</t>
  </si>
  <si>
    <t>수입중량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</si>
  <si>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</si>
  <si>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</si>
  <si>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</si>
  <si>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</si>
  <si>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</si>
  <si>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</si>
  <si>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</si>
  <si>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</si>
  <si>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</si>
  <si>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</si>
  <si>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</si>
  <si>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</si>
  <si>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</si>
  <si>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</si>
  <si>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</si>
  <si>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</si>
  <si>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</si>
  <si>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</si>
  <si>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</si>
  <si>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</si>
  <si>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</si>
  <si>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</si>
  <si>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</si>
  <si>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</si>
  <si>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</si>
  <si>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</si>
  <si>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</si>
  <si>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</si>
  <si>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</si>
  <si>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</si>
  <si>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</si>
  <si>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</si>
  <si>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</si>
  <si>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</si>
  <si>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</si>
  <si>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</si>
  <si>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</si>
  <si>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</si>
  <si>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</si>
  <si>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</si>
  <si>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</si>
  <si>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</si>
  <si>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</si>
  <si>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</si>
  <si>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https://unipass.customs.go.kr/ets/index.do</t>
    <phoneticPr fontId="27" type="noConversion"/>
  </si>
  <si>
    <t>수입중량</t>
    <phoneticPr fontId="27" type="noConversion"/>
  </si>
  <si>
    <t>USD/ton</t>
    <phoneticPr fontId="27" type="noConversion"/>
  </si>
  <si>
    <r>
      <rPr>
        <sz val="11"/>
        <color theme="1"/>
        <rFont val="Calibri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27" type="noConversion"/>
  </si>
  <si>
    <t>http://www.fki.or.kr/Common/Download.aspx?id=b4217106-10b7-424a-88bd-33e41f7d5b9d</t>
    <phoneticPr fontId="27" type="noConversion"/>
  </si>
  <si>
    <t>Page 22</t>
    <phoneticPr fontId="27" type="noConversion"/>
  </si>
  <si>
    <t>https://www.knrec.or.kr/download/file_download.aspx?key=45&amp;gubun=statistics&amp;div=FILE_NM1</t>
  </si>
  <si>
    <t>Page 57</t>
    <phoneticPr fontId="27" type="noConversion"/>
  </si>
  <si>
    <t>https://worldbioenergy.org/uploads/201210%20WBA%20GBS%202020.pdf</t>
    <phoneticPr fontId="27" type="noConversion"/>
  </si>
  <si>
    <r>
      <t>바이오디젤</t>
    </r>
    <r>
      <rPr>
        <sz val="11"/>
        <color theme="1"/>
        <rFont val="맑은 고딕"/>
        <family val="2"/>
        <charset val="129"/>
      </rPr>
      <t xml:space="preserve"> 원가 cross check</t>
    </r>
    <phoneticPr fontId="27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</si>
  <si>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27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</si>
  <si>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27" type="noConversion"/>
  </si>
  <si>
    <t>Page 22</t>
    <phoneticPr fontId="27" type="noConversion"/>
  </si>
  <si>
    <t>Generation fuel price</t>
    <phoneticPr fontId="27" type="noConversion"/>
  </si>
  <si>
    <t>Electricity price by purpose</t>
    <phoneticPr fontId="27" type="noConversion"/>
  </si>
  <si>
    <t>Settlement price by fuel</t>
    <phoneticPr fontId="27" type="noConversion"/>
  </si>
  <si>
    <t>Natural gas price</t>
    <phoneticPr fontId="27" type="noConversion"/>
  </si>
  <si>
    <t>MOTIE</t>
    <phoneticPr fontId="27" type="noConversion"/>
  </si>
  <si>
    <t>City gas price by purpose</t>
    <phoneticPr fontId="27" type="noConversion"/>
  </si>
  <si>
    <t>Price trend of oil products</t>
    <phoneticPr fontId="27" type="noConversion"/>
  </si>
  <si>
    <r>
      <t xml:space="preserve">Domestic petroleum price trend </t>
    </r>
    <r>
      <rPr>
        <b/>
        <sz val="11"/>
        <rFont val="Calibri"/>
        <family val="2"/>
      </rPr>
      <t>(petgas)</t>
    </r>
    <phoneticPr fontId="27" type="noConversion"/>
  </si>
  <si>
    <r>
      <rPr>
        <b/>
        <sz val="11"/>
        <rFont val="Calibri"/>
        <family val="3"/>
      </rPr>
      <t xml:space="preserve">Domestic diesel price trend </t>
    </r>
    <r>
      <rPr>
        <b/>
        <sz val="11"/>
        <rFont val="Calibri"/>
        <family val="2"/>
      </rPr>
      <t>(petdies)</t>
    </r>
    <phoneticPr fontId="27" type="noConversion"/>
  </si>
  <si>
    <r>
      <rPr>
        <b/>
        <sz val="11"/>
        <rFont val="Calibri"/>
        <family val="3"/>
      </rPr>
      <t>Domestic LNG price trend</t>
    </r>
    <r>
      <rPr>
        <b/>
        <sz val="11"/>
        <rFont val="Calibri"/>
        <family val="2"/>
      </rPr>
      <t>(lpgpropbut)</t>
    </r>
    <phoneticPr fontId="27" type="noConversion"/>
  </si>
  <si>
    <r>
      <rPr>
        <b/>
        <sz val="11"/>
        <rFont val="Calibri"/>
        <family val="3"/>
      </rPr>
      <t xml:space="preserve">Domestic kerosene price trend </t>
    </r>
    <r>
      <rPr>
        <b/>
        <sz val="11"/>
        <rFont val="Calibri"/>
        <family val="2"/>
      </rPr>
      <t>(jetkersosene)</t>
    </r>
    <phoneticPr fontId="27" type="noConversion"/>
  </si>
  <si>
    <r>
      <rPr>
        <b/>
        <sz val="11"/>
        <rFont val="Calibri"/>
        <family val="3"/>
      </rPr>
      <t xml:space="preserve">Domestic B-C oil price trend </t>
    </r>
    <r>
      <rPr>
        <b/>
        <sz val="11"/>
        <rFont val="Calibri"/>
        <family val="2"/>
      </rPr>
      <t>(heavyfueloil)</t>
    </r>
    <phoneticPr fontId="27" type="noConversion"/>
  </si>
  <si>
    <t>Energy conversion chart</t>
    <phoneticPr fontId="27" type="noConversion"/>
  </si>
  <si>
    <t>Partial revision of the Enforcement Regulations of the Energy Act</t>
  </si>
  <si>
    <t>Oil product by purpose</t>
    <phoneticPr fontId="27" type="noConversion"/>
  </si>
  <si>
    <t>Korea Petroleum Association</t>
    <phoneticPr fontId="27" type="noConversion"/>
  </si>
  <si>
    <t>Oil industry statistics</t>
    <phoneticPr fontId="27" type="noConversion"/>
  </si>
  <si>
    <t>Korea distributed heating corporation - heat price</t>
    <phoneticPr fontId="27" type="noConversion"/>
  </si>
  <si>
    <t>Korea distributed heating corporation</t>
    <phoneticPr fontId="27" type="noConversion"/>
  </si>
  <si>
    <t>Heat price</t>
    <phoneticPr fontId="27" type="noConversion"/>
  </si>
  <si>
    <t>Jet fuel price</t>
    <phoneticPr fontId="27" type="noConversion"/>
  </si>
  <si>
    <t>Korea aviation association</t>
    <phoneticPr fontId="27" type="noConversion"/>
  </si>
  <si>
    <r>
      <t xml:space="preserve">Jet fuel </t>
    </r>
    <r>
      <rPr>
        <sz val="11"/>
        <color theme="1"/>
        <rFont val="맑은 고딕"/>
        <family val="2"/>
        <charset val="129"/>
      </rPr>
      <t xml:space="preserve">Platts </t>
    </r>
    <r>
      <rPr>
        <sz val="11"/>
        <color theme="1"/>
        <rFont val="Calibri"/>
        <family val="2"/>
      </rPr>
      <t>index and price by region</t>
    </r>
    <phoneticPr fontId="27" type="noConversion"/>
  </si>
  <si>
    <t>Energy tax</t>
    <phoneticPr fontId="27" type="noConversion"/>
  </si>
  <si>
    <t>National Assembly Budget Office</t>
    <phoneticPr fontId="27" type="noConversion"/>
  </si>
  <si>
    <t>Current status of tax levy for energy tax in Korea.</t>
    <phoneticPr fontId="27" type="noConversion"/>
  </si>
  <si>
    <t>Hydrogen fuel price forecast</t>
    <phoneticPr fontId="27" type="noConversion"/>
  </si>
  <si>
    <t>Korea Institute of S&amp;T Evaluation and Planning</t>
    <phoneticPr fontId="27" type="noConversion"/>
  </si>
  <si>
    <t>Hydrogen price per kg</t>
    <phoneticPr fontId="27" type="noConversion"/>
  </si>
  <si>
    <t>Biomass fuel price</t>
    <phoneticPr fontId="27" type="noConversion"/>
  </si>
  <si>
    <t>National Tax Service</t>
    <phoneticPr fontId="27" type="noConversion"/>
  </si>
  <si>
    <t>2018-2021 Import and export of wood pellet by country</t>
    <phoneticPr fontId="27" type="noConversion"/>
  </si>
  <si>
    <t>Biodiesel price</t>
    <phoneticPr fontId="27" type="noConversion"/>
  </si>
  <si>
    <t>KEEI</t>
    <phoneticPr fontId="27" type="noConversion"/>
  </si>
  <si>
    <t>Subtotal of raw materials and sub-materials in the analysis of production cost of biodiesel producers.</t>
    <phoneticPr fontId="27" type="noConversion"/>
  </si>
  <si>
    <t>Energy conversion rate of renewable energy</t>
    <phoneticPr fontId="27" type="noConversion"/>
  </si>
  <si>
    <t>Korea Energy Corporation</t>
    <phoneticPr fontId="27" type="noConversion"/>
  </si>
  <si>
    <t>Energy conversion rate</t>
    <phoneticPr fontId="27" type="noConversion"/>
  </si>
  <si>
    <t>We used 2019 price for petgas, petdies, lpgpropbut, jetkerosene, heavyfueloil</t>
    <phoneticPr fontId="27" type="noConversion"/>
  </si>
  <si>
    <t>We used the annual change rate from the EI dataset (US).</t>
    <phoneticPr fontId="27" type="noConversion"/>
  </si>
  <si>
    <t xml:space="preserve">We allocated all crude oil for industrial use, as the entire amount will be refined domestically. </t>
    <phoneticPr fontId="27" type="noConversion"/>
  </si>
  <si>
    <t>Biogas is not included in the dataset as its share is &lt;0.1% of the total bioenergy.</t>
    <phoneticPr fontId="27" type="noConversion"/>
  </si>
  <si>
    <t>We applied the import price of wood pellet for biomass.</t>
    <phoneticPr fontId="27" type="noConversion"/>
  </si>
  <si>
    <t>We seperated 'jetkerosene-fee' into jetfuel and kerosene for domestic purposes.</t>
    <phoneticPr fontId="27" type="noConversion"/>
  </si>
  <si>
    <t>Hydrogen is used only for vehicles in South Korea.</t>
    <phoneticPr fontId="27" type="noConversion"/>
  </si>
  <si>
    <r>
      <rPr>
        <sz val="11"/>
        <color theme="1"/>
        <rFont val="Calibri"/>
        <family val="3"/>
      </rPr>
      <t>Code</t>
    </r>
    <r>
      <rPr>
        <sz val="11"/>
        <color theme="1"/>
        <rFont val="맑은 고딕"/>
        <family val="2"/>
        <charset val="129"/>
      </rPr>
      <t xml:space="preserve"> 44,01,31,0000</t>
    </r>
    <phoneticPr fontId="27" type="noConversion"/>
  </si>
  <si>
    <t>발열량은 연도와 상관없이 1, 2, 3, 4급의 평균</t>
    <phoneticPr fontId="27" type="noConversion"/>
  </si>
  <si>
    <t>coal 용도</t>
    <phoneticPr fontId="71" type="noConversion"/>
  </si>
  <si>
    <t>coal, lignite</t>
    <phoneticPr fontId="71" type="noConversion"/>
  </si>
  <si>
    <t>dist-heat</t>
    <phoneticPr fontId="71" type="noConversion"/>
  </si>
  <si>
    <t>http://epsis.kpx.or.kr/epsisnew/selectEkpoBcrGrid.do?menuId=020400</t>
    <phoneticPr fontId="71" type="noConversion"/>
  </si>
  <si>
    <t>coal</t>
    <phoneticPr fontId="71" type="noConversion"/>
  </si>
  <si>
    <t>bldgs</t>
    <phoneticPr fontId="71" type="noConversion"/>
  </si>
  <si>
    <t>https://kosis.kr/statHtml/statHtml.do?orgId=115&amp;tblId=DT_F_C845&amp;vw_cd=MT_ZTITLE&amp;list_id=11505_001&amp;seqNo=&amp;lang_mode=ko&amp;language=kor&amp;obj_var_id=&amp;itm_id=&amp;conn_path=MT_ZTITLE</t>
    <phoneticPr fontId="71" type="noConversion"/>
  </si>
  <si>
    <t>KOSIS</t>
    <phoneticPr fontId="27" type="noConversion"/>
  </si>
  <si>
    <r>
      <t>제품별</t>
    </r>
    <r>
      <rPr>
        <sz val="11"/>
        <color theme="1"/>
        <rFont val="맑은 고딕"/>
        <family val="2"/>
        <charset val="129"/>
      </rPr>
      <t xml:space="preserve"> 산업별 소비</t>
    </r>
    <phoneticPr fontId="27" type="noConversion"/>
  </si>
  <si>
    <t>https://kosis.kr/statHtml/statHtml.do?orgId=318&amp;tblId=TX_31801_A006&amp;conn_path=I2</t>
    <phoneticPr fontId="27" type="noConversion"/>
  </si>
  <si>
    <r>
      <t>석유제품별</t>
    </r>
    <r>
      <rPr>
        <b/>
        <sz val="11"/>
        <color theme="1"/>
        <rFont val="맑은 고딕"/>
        <family val="2"/>
        <charset val="129"/>
      </rPr>
      <t xml:space="preserve"> 용도별 구분</t>
    </r>
    <phoneticPr fontId="27" type="noConversion"/>
  </si>
  <si>
    <t>KOSIS, 제품별 산업별 소비</t>
    <phoneticPr fontId="27" type="noConversion"/>
  </si>
  <si>
    <t>전기자동차 충전전력요금</t>
  </si>
  <si>
    <t>(1) 환경친화적 자동차의 개발 및 보급촉진에 관한 법률 제2조 제3호에 따른 전기자동차(단, 이륜자동차는 제외) 충전설비</t>
  </si>
  <si>
    <t>적용일자 : 2021년 1월 1일</t>
  </si>
  <si>
    <t>전기자동차 충전전력</t>
  </si>
  <si>
    <t>기본요금</t>
  </si>
  <si>
    <t>(원/kW)</t>
  </si>
  <si>
    <t>전력량 요금(원/kWh)</t>
  </si>
  <si>
    <t>시간대</t>
  </si>
  <si>
    <t>여름철</t>
  </si>
  <si>
    <t>봄·가을철</t>
  </si>
  <si>
    <t>겨울철</t>
  </si>
  <si>
    <t>자가소비</t>
  </si>
  <si>
    <t>저압</t>
  </si>
  <si>
    <t>경부하</t>
  </si>
  <si>
    <t>중간부하</t>
  </si>
  <si>
    <t>최대부하</t>
  </si>
  <si>
    <t>고압</t>
  </si>
  <si>
    <t>https://cyber.kepco.co.kr/ckepco/front/jsp/CY/E/E/CYEEHP00108.jsp</t>
    <phoneticPr fontId="27" type="noConversion"/>
  </si>
  <si>
    <t>적용일자 : 2022년 4월 1일</t>
  </si>
  <si>
    <t>완속기준사용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</si>
</sst>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E+00"/>
    <numFmt numFmtId="165" formatCode="#,##0.0"/>
    <numFmt numFmtId="166" formatCode="#,##0.00_ "/>
    <numFmt numFmtId="167" formatCode="#,##0_ "/>
    <numFmt numFmtId="168" formatCode="0.0"/>
  </numFmts>
  <fonts count="7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b/>
      <sz val="10"/>
      <name val="맑은 고딕"/>
      <family val="3"/>
      <charset val="129"/>
    </font>
    <font>
      <sz val="11"/>
      <name val="Calibri"/>
      <family val="2"/>
      <scheme val="minor"/>
    </font>
    <font>
      <sz val="10"/>
      <name val="맑은 고딕"/>
      <family val="3"/>
      <charset val="129"/>
    </font>
    <font>
      <sz val="11"/>
      <name val="맑은 고딕"/>
      <family val="2"/>
      <charset val="129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2"/>
      <charset val="129"/>
    </font>
    <font>
      <b/>
      <sz val="11"/>
      <name val="Calibri"/>
      <family val="2"/>
      <scheme val="minor"/>
    </font>
    <font>
      <b/>
      <sz val="1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Calibri"/>
      <family val="2"/>
      <scheme val="minor"/>
    </font>
    <font>
      <sz val="10"/>
      <color rgb="FF000000"/>
      <name val="한양신명조"/>
      <family val="3"/>
      <charset val="129"/>
    </font>
    <font>
      <vertAlign val="superscript"/>
      <sz val="10"/>
      <color rgb="FF000000"/>
      <name val="한양신명조"/>
      <family val="3"/>
      <charset val="129"/>
    </font>
    <font>
      <sz val="9.5"/>
      <color rgb="FF000000"/>
      <name val="Calibri"/>
      <family val="2"/>
      <scheme val="minor"/>
    </font>
    <font>
      <sz val="9.5"/>
      <color rgb="FF000000"/>
      <name val="한양신명조"/>
      <family val="3"/>
      <charset val="129"/>
    </font>
    <font>
      <vertAlign val="superscript"/>
      <sz val="9.5"/>
      <color rgb="FF000000"/>
      <name val="한양신명조"/>
      <family val="3"/>
      <charset val="129"/>
    </font>
    <font>
      <sz val="9"/>
      <color rgb="FF000000"/>
      <name val="NanumGothic"/>
      <family val="2"/>
    </font>
    <font>
      <b/>
      <sz val="11"/>
      <color theme="1"/>
      <name val="Calibri"/>
      <family val="3"/>
      <charset val="129"/>
      <scheme val="minor"/>
    </font>
    <font>
      <b/>
      <sz val="11"/>
      <color rgb="FF000000"/>
      <name val="Malgun Gothic Semilight"/>
      <family val="2"/>
      <charset val="129"/>
    </font>
    <font>
      <sz val="11"/>
      <color theme="1"/>
      <name val="나눔고딕"/>
      <family val="2"/>
      <charset val="129"/>
    </font>
    <font>
      <sz val="11"/>
      <color rgb="FF000000"/>
      <name val="NanumGothic"/>
      <family val="2"/>
    </font>
    <font>
      <sz val="11"/>
      <color theme="1"/>
      <name val="Calibri"/>
      <family val="2"/>
      <charset val="129"/>
      <scheme val="minor"/>
    </font>
    <font>
      <b/>
      <sz val="12"/>
      <color rgb="FF000000"/>
      <name val="한양신명조"/>
      <family val="3"/>
      <charset val="129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한양신명조"/>
      <family val="3"/>
      <charset val="129"/>
    </font>
    <font>
      <b/>
      <vertAlign val="superscript"/>
      <sz val="10"/>
      <color rgb="FF000000"/>
      <name val="한양신명조"/>
      <family val="3"/>
      <charset val="129"/>
    </font>
    <font>
      <sz val="11"/>
      <color theme="1"/>
      <name val="Calibri"/>
      <family val="3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돋움"/>
      <family val="2"/>
      <charset val="129"/>
    </font>
    <font>
      <sz val="11"/>
      <name val="Calibri"/>
      <family val="2"/>
    </font>
    <font>
      <b/>
      <sz val="11"/>
      <color theme="1"/>
      <name val="Calibri"/>
      <family val="3"/>
    </font>
    <font>
      <u/>
      <sz val="11"/>
      <color theme="4"/>
      <name val="Calibri"/>
      <family val="2"/>
    </font>
    <font>
      <sz val="11"/>
      <color theme="1"/>
      <name val="돋움"/>
      <family val="2"/>
      <charset val="129"/>
    </font>
    <font>
      <b/>
      <sz val="18"/>
      <name val="Calibri"/>
      <family val="2"/>
    </font>
    <font>
      <b/>
      <u/>
      <sz val="11"/>
      <color theme="4"/>
      <name val="Calibri"/>
      <family val="2"/>
    </font>
    <font>
      <b/>
      <sz val="11"/>
      <name val="Calibri"/>
      <family val="3"/>
    </font>
    <font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b/>
      <sz val="14"/>
      <color rgb="FF1479C7"/>
      <name val="Malgun Gothic"/>
      <family val="3"/>
      <charset val="129"/>
    </font>
    <font>
      <sz val="9"/>
      <color rgb="FF454545"/>
      <name val="Tahoma"/>
      <family val="2"/>
    </font>
    <font>
      <sz val="9"/>
      <color rgb="FFED1C24"/>
      <name val="Tahoma"/>
      <family val="2"/>
    </font>
    <font>
      <sz val="9"/>
      <color rgb="FF1D69A3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F2F9FF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B3D2E9"/>
      </left>
      <right style="medium">
        <color rgb="FFB3D2E9"/>
      </right>
      <top/>
      <bottom/>
      <diagonal/>
    </border>
    <border>
      <left style="medium">
        <color rgb="FFB3D2E9"/>
      </left>
      <right/>
      <top/>
      <bottom style="medium">
        <color rgb="FFB3D2E9"/>
      </bottom>
      <diagonal/>
    </border>
    <border>
      <left/>
      <right/>
      <top/>
      <bottom style="medium">
        <color rgb="FFB3D2E9"/>
      </bottom>
      <diagonal/>
    </border>
    <border>
      <left style="medium">
        <color rgb="FFB3D2E9"/>
      </left>
      <right/>
      <top/>
      <bottom/>
      <diagonal/>
    </border>
    <border>
      <left/>
      <right style="medium">
        <color rgb="FFB3D2E9"/>
      </right>
      <top/>
      <bottom style="medium">
        <color rgb="FFB3D2E9"/>
      </bottom>
      <diagonal/>
    </border>
    <border>
      <left/>
      <right style="medium">
        <color rgb="FFB3D2E9"/>
      </right>
      <top/>
      <bottom/>
      <diagonal/>
    </border>
    <border>
      <left style="medium">
        <color rgb="FFB3D2E9"/>
      </left>
      <right style="medium">
        <color rgb="FFB3D2E9"/>
      </right>
      <top/>
      <bottom style="medium">
        <color rgb="FFB3D2E9"/>
      </bottom>
      <diagonal/>
    </border>
    <border>
      <left style="medium">
        <color rgb="FFB3D2E9"/>
      </left>
      <right style="medium">
        <color rgb="FFB3D2E9"/>
      </right>
      <top style="medium">
        <color rgb="FFB3D2E9"/>
      </top>
      <bottom/>
      <diagonal/>
    </border>
  </borders>
  <cellStyleXfs count="8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6" borderId="14" applyNumberFormat="0" applyAlignment="0" applyProtection="0"/>
    <xf numFmtId="0" fontId="18" fillId="7" borderId="15" applyNumberFormat="0" applyAlignment="0" applyProtection="0"/>
    <xf numFmtId="0" fontId="19" fillId="7" borderId="14" applyNumberFormat="0" applyAlignment="0" applyProtection="0"/>
    <xf numFmtId="0" fontId="20" fillId="0" borderId="16" applyNumberFormat="0" applyFill="0" applyAlignment="0" applyProtection="0"/>
    <xf numFmtId="0" fontId="21" fillId="8" borderId="17" applyNumberFormat="0" applyAlignment="0" applyProtection="0"/>
    <xf numFmtId="0" fontId="22" fillId="0" borderId="0" applyNumberFormat="0" applyFill="0" applyBorder="0" applyAlignment="0" applyProtection="0"/>
    <xf numFmtId="0" fontId="10" fillId="9" borderId="18" applyNumberFormat="0" applyFont="0" applyAlignment="0" applyProtection="0"/>
    <xf numFmtId="0" fontId="23" fillId="0" borderId="0" applyNumberFormat="0" applyFill="0" applyBorder="0" applyAlignment="0" applyProtection="0"/>
    <xf numFmtId="0" fontId="6" fillId="0" borderId="19" applyNumberFormat="0" applyFill="0" applyAlignment="0" applyProtection="0"/>
    <xf numFmtId="0" fontId="24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10" fillId="9" borderId="18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8" fillId="0" borderId="11">
      <alignment wrapText="1"/>
    </xf>
    <xf numFmtId="0" fontId="9" fillId="0" borderId="9">
      <alignment wrapText="1"/>
    </xf>
    <xf numFmtId="0" fontId="8" fillId="0" borderId="10">
      <alignment wrapText="1"/>
    </xf>
    <xf numFmtId="0" fontId="9" fillId="0" borderId="8">
      <alignment wrapText="1"/>
    </xf>
    <xf numFmtId="0" fontId="8" fillId="0" borderId="0"/>
    <xf numFmtId="0" fontId="7" fillId="0" borderId="0">
      <alignment horizontal="left"/>
    </xf>
  </cellStyleXfs>
  <cellXfs count="239">
    <xf numFmtId="0" fontId="0" fillId="0" borderId="0" xfId="0"/>
    <xf numFmtId="0" fontId="0" fillId="0" borderId="0" xfId="0"/>
    <xf numFmtId="0" fontId="6" fillId="0" borderId="0" xfId="0" applyFont="1"/>
    <xf numFmtId="164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0" xfId="0" applyFont="1"/>
    <xf numFmtId="0" fontId="6" fillId="0" borderId="0" xfId="0" applyNumberFormat="1" applyFont="1"/>
    <xf numFmtId="0" fontId="0" fillId="0" borderId="0" xfId="0" applyNumberFormat="1" applyFill="1"/>
    <xf numFmtId="11" fontId="0" fillId="0" borderId="0" xfId="0" applyNumberFormat="1" applyFill="1"/>
    <xf numFmtId="0" fontId="30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31" fillId="0" borderId="0" xfId="0" applyFont="1"/>
    <xf numFmtId="0" fontId="28" fillId="0" borderId="0" xfId="0" applyFont="1"/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0" fontId="32" fillId="35" borderId="20" xfId="0" applyFont="1" applyFill="1" applyBorder="1" applyAlignment="1">
      <alignment horizontal="center" vertical="center" wrapText="1"/>
    </xf>
    <xf numFmtId="0" fontId="3" fillId="0" borderId="0" xfId="9" applyAlignment="1" applyProtection="1">
      <alignment vertical="center"/>
    </xf>
    <xf numFmtId="0" fontId="34" fillId="0" borderId="20" xfId="0" applyNumberFormat="1" applyFont="1" applyBorder="1" applyAlignment="1">
      <alignment horizontal="center" vertical="center"/>
    </xf>
    <xf numFmtId="4" fontId="34" fillId="0" borderId="20" xfId="0" applyNumberFormat="1" applyFont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horizontal="right"/>
    </xf>
    <xf numFmtId="0" fontId="26" fillId="36" borderId="21" xfId="0" applyFont="1" applyFill="1" applyBorder="1" applyAlignment="1">
      <alignment horizontal="center" vertical="center"/>
    </xf>
    <xf numFmtId="0" fontId="26" fillId="36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0" fontId="30" fillId="0" borderId="0" xfId="0" applyFont="1"/>
    <xf numFmtId="0" fontId="37" fillId="0" borderId="0" xfId="0" applyFont="1"/>
    <xf numFmtId="0" fontId="32" fillId="35" borderId="20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4" fontId="0" fillId="0" borderId="0" xfId="0" applyNumberFormat="1"/>
    <xf numFmtId="0" fontId="28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8" fillId="0" borderId="0" xfId="0" applyFont="1"/>
    <xf numFmtId="166" fontId="0" fillId="0" borderId="0" xfId="0" applyNumberFormat="1"/>
    <xf numFmtId="0" fontId="42" fillId="0" borderId="27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right" vertical="center" wrapText="1"/>
    </xf>
    <xf numFmtId="3" fontId="0" fillId="0" borderId="0" xfId="0" applyNumberFormat="1"/>
    <xf numFmtId="3" fontId="43" fillId="0" borderId="26" xfId="0" applyNumberFormat="1" applyFont="1" applyBorder="1" applyAlignment="1">
      <alignment horizontal="right" vertical="center" wrapText="1"/>
    </xf>
    <xf numFmtId="0" fontId="42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34" fillId="0" borderId="20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34" fillId="0" borderId="20" xfId="0" applyNumberFormat="1" applyFont="1" applyBorder="1" applyAlignment="1">
      <alignment horizontal="right" vertical="center"/>
    </xf>
    <xf numFmtId="0" fontId="51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6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6" fillId="0" borderId="0" xfId="0" applyNumberFormat="1" applyFont="1" applyAlignment="1">
      <alignment vertical="center"/>
    </xf>
    <xf numFmtId="0" fontId="41" fillId="0" borderId="0" xfId="0" applyFont="1"/>
    <xf numFmtId="0" fontId="0" fillId="34" borderId="0" xfId="0" applyFill="1"/>
    <xf numFmtId="167" fontId="0" fillId="34" borderId="0" xfId="0" applyNumberFormat="1" applyFill="1"/>
    <xf numFmtId="38" fontId="0" fillId="0" borderId="0" xfId="0" applyNumberFormat="1"/>
    <xf numFmtId="38" fontId="0" fillId="34" borderId="0" xfId="0" applyNumberFormat="1" applyFill="1"/>
    <xf numFmtId="0" fontId="37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0" fillId="34" borderId="0" xfId="0" applyFill="1" applyAlignment="1">
      <alignment vertical="center"/>
    </xf>
    <xf numFmtId="0" fontId="63" fillId="0" borderId="0" xfId="0" applyFont="1" applyFill="1" applyBorder="1" applyAlignment="1">
      <alignment horizontal="right" vertic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0" fillId="0" borderId="0" xfId="0" applyFont="1" applyFill="1"/>
    <xf numFmtId="0" fontId="3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7" fillId="2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5" fillId="0" borderId="0" xfId="9" applyFont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7" fillId="2" borderId="0" xfId="0" applyFont="1" applyFill="1" applyAlignment="1">
      <alignment vertical="center"/>
    </xf>
    <xf numFmtId="0" fontId="65" fillId="0" borderId="0" xfId="9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3" fillId="0" borderId="0" xfId="9" applyFont="1" applyAlignment="1" applyProtection="1">
      <alignment vertical="center"/>
    </xf>
    <xf numFmtId="0" fontId="65" fillId="0" borderId="0" xfId="9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166" fontId="0" fillId="34" borderId="0" xfId="0" applyNumberFormat="1" applyFill="1" applyAlignment="1">
      <alignment vertical="center"/>
    </xf>
    <xf numFmtId="0" fontId="3" fillId="0" borderId="0" xfId="9" applyAlignment="1" applyProtection="1">
      <alignment horizontal="left" vertical="center"/>
    </xf>
    <xf numFmtId="0" fontId="63" fillId="0" borderId="0" xfId="9" applyFont="1" applyAlignment="1" applyProtection="1">
      <alignment horizontal="left" vertical="center"/>
    </xf>
    <xf numFmtId="0" fontId="35" fillId="0" borderId="0" xfId="9" applyFont="1" applyAlignment="1" applyProtection="1">
      <alignment horizontal="left" vertical="center"/>
    </xf>
    <xf numFmtId="0" fontId="31" fillId="2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164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0" borderId="36" xfId="0" applyBorder="1"/>
    <xf numFmtId="0" fontId="0" fillId="0" borderId="37" xfId="0" applyBorder="1"/>
    <xf numFmtId="0" fontId="6" fillId="0" borderId="38" xfId="0" applyFont="1" applyBorder="1"/>
    <xf numFmtId="0" fontId="0" fillId="0" borderId="35" xfId="0" applyBorder="1"/>
    <xf numFmtId="0" fontId="6" fillId="0" borderId="39" xfId="0" applyFont="1" applyBorder="1"/>
    <xf numFmtId="0" fontId="0" fillId="0" borderId="40" xfId="0" applyBorder="1"/>
    <xf numFmtId="11" fontId="0" fillId="0" borderId="35" xfId="0" applyNumberFormat="1" applyBorder="1"/>
    <xf numFmtId="0" fontId="0" fillId="0" borderId="35" xfId="0" applyNumberFormat="1" applyBorder="1"/>
    <xf numFmtId="11" fontId="0" fillId="0" borderId="40" xfId="0" applyNumberFormat="1" applyBorder="1"/>
    <xf numFmtId="0" fontId="28" fillId="0" borderId="0" xfId="0" applyFont="1" applyAlignment="1">
      <alignment horizontal="left" vertical="center"/>
    </xf>
    <xf numFmtId="0" fontId="6" fillId="0" borderId="36" xfId="0" applyFont="1" applyBorder="1"/>
    <xf numFmtId="0" fontId="6" fillId="0" borderId="41" xfId="0" applyFont="1" applyBorder="1"/>
    <xf numFmtId="0" fontId="6" fillId="0" borderId="37" xfId="0" applyFont="1" applyBorder="1"/>
    <xf numFmtId="0" fontId="66" fillId="0" borderId="38" xfId="0" applyFont="1" applyBorder="1"/>
    <xf numFmtId="0" fontId="0" fillId="0" borderId="0" xfId="0" applyBorder="1"/>
    <xf numFmtId="0" fontId="0" fillId="0" borderId="38" xfId="0" applyBorder="1"/>
    <xf numFmtId="0" fontId="37" fillId="0" borderId="0" xfId="0" applyFont="1" applyBorder="1"/>
    <xf numFmtId="0" fontId="0" fillId="0" borderId="39" xfId="0" applyBorder="1"/>
    <xf numFmtId="0" fontId="0" fillId="0" borderId="42" xfId="0" applyBorder="1"/>
    <xf numFmtId="0" fontId="0" fillId="0" borderId="41" xfId="0" applyBorder="1"/>
    <xf numFmtId="0" fontId="59" fillId="0" borderId="0" xfId="0" applyFont="1" applyAlignment="1">
      <alignment horizontal="left" vertical="center"/>
    </xf>
    <xf numFmtId="3" fontId="0" fillId="0" borderId="0" xfId="0" applyNumberFormat="1" applyBorder="1"/>
    <xf numFmtId="0" fontId="0" fillId="37" borderId="21" xfId="0" applyFill="1" applyBorder="1" applyAlignment="1">
      <alignment horizontal="center" vertical="center"/>
    </xf>
    <xf numFmtId="0" fontId="0" fillId="0" borderId="21" xfId="0" applyBorder="1" applyAlignment="1"/>
    <xf numFmtId="4" fontId="0" fillId="0" borderId="21" xfId="0" applyNumberFormat="1" applyBorder="1" applyAlignment="1"/>
    <xf numFmtId="0" fontId="0" fillId="0" borderId="21" xfId="0" applyNumberFormat="1" applyBorder="1" applyAlignment="1"/>
    <xf numFmtId="3" fontId="0" fillId="0" borderId="21" xfId="0" applyNumberFormat="1" applyBorder="1" applyAlignment="1"/>
    <xf numFmtId="0" fontId="0" fillId="0" borderId="36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60" fillId="0" borderId="3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28" fillId="0" borderId="3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 applyAlignment="1">
      <alignment vertical="center"/>
    </xf>
    <xf numFmtId="0" fontId="38" fillId="2" borderId="0" xfId="0" applyFont="1" applyFill="1" applyAlignment="1">
      <alignment horizontal="left" vertical="center"/>
    </xf>
    <xf numFmtId="0" fontId="68" fillId="2" borderId="0" xfId="9" applyFont="1" applyFill="1" applyAlignment="1" applyProtection="1">
      <alignment horizontal="left" vertical="center"/>
    </xf>
    <xf numFmtId="3" fontId="0" fillId="0" borderId="42" xfId="0" applyNumberFormat="1" applyBorder="1"/>
    <xf numFmtId="0" fontId="0" fillId="0" borderId="0" xfId="0" applyFill="1" applyBorder="1"/>
    <xf numFmtId="0" fontId="0" fillId="34" borderId="0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34" borderId="35" xfId="0" applyFill="1" applyBorder="1" applyAlignment="1">
      <alignment vertical="center"/>
    </xf>
    <xf numFmtId="0" fontId="28" fillId="0" borderId="0" xfId="0" quotePrefix="1" applyFont="1" applyAlignment="1">
      <alignment vertical="center"/>
    </xf>
    <xf numFmtId="0" fontId="64" fillId="2" borderId="0" xfId="0" applyFont="1" applyFill="1" applyAlignment="1">
      <alignment horizontal="left" vertical="center"/>
    </xf>
    <xf numFmtId="0" fontId="64" fillId="2" borderId="0" xfId="0" applyFont="1" applyFill="1" applyAlignment="1">
      <alignment vertical="center"/>
    </xf>
    <xf numFmtId="0" fontId="59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69" fillId="0" borderId="0" xfId="9" applyFont="1" applyAlignment="1" applyProtection="1">
      <alignment vertical="center"/>
    </xf>
    <xf numFmtId="0" fontId="69" fillId="2" borderId="0" xfId="9" applyFont="1" applyFill="1" applyAlignment="1" applyProtection="1">
      <alignment horizontal="left" vertical="center"/>
    </xf>
    <xf numFmtId="0" fontId="29" fillId="0" borderId="0" xfId="0" applyFont="1" applyAlignment="1">
      <alignment horizontal="left" vertical="center"/>
    </xf>
    <xf numFmtId="0" fontId="70" fillId="0" borderId="38" xfId="0" applyFont="1" applyBorder="1" applyAlignment="1">
      <alignment vertical="center"/>
    </xf>
    <xf numFmtId="0" fontId="63" fillId="0" borderId="0" xfId="0" applyFont="1"/>
    <xf numFmtId="0" fontId="63" fillId="34" borderId="0" xfId="0" applyFont="1" applyFill="1"/>
    <xf numFmtId="0" fontId="63" fillId="0" borderId="0" xfId="0" applyFont="1" applyFill="1"/>
    <xf numFmtId="0" fontId="63" fillId="0" borderId="0" xfId="0" applyNumberFormat="1" applyFont="1"/>
    <xf numFmtId="164" fontId="63" fillId="0" borderId="0" xfId="0" applyNumberFormat="1" applyFont="1" applyFill="1"/>
    <xf numFmtId="164" fontId="63" fillId="0" borderId="0" xfId="0" applyNumberFormat="1" applyFont="1"/>
    <xf numFmtId="0" fontId="72" fillId="0" borderId="0" xfId="0" applyFont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0" borderId="0" xfId="0" applyFont="1" applyAlignment="1">
      <alignment horizontal="right" vertical="center" wrapText="1"/>
    </xf>
    <xf numFmtId="0" fontId="75" fillId="38" borderId="43" xfId="0" applyFont="1" applyFill="1" applyBorder="1" applyAlignment="1">
      <alignment horizontal="center" vertical="center" wrapText="1"/>
    </xf>
    <xf numFmtId="0" fontId="75" fillId="38" borderId="46" xfId="0" applyFont="1" applyFill="1" applyBorder="1" applyAlignment="1">
      <alignment horizontal="center" vertical="center" wrapText="1"/>
    </xf>
    <xf numFmtId="0" fontId="73" fillId="0" borderId="44" xfId="0" applyFont="1" applyBorder="1" applyAlignment="1">
      <alignment horizontal="center" vertical="center" wrapText="1"/>
    </xf>
    <xf numFmtId="0" fontId="73" fillId="0" borderId="45" xfId="0" applyFont="1" applyBorder="1" applyAlignment="1">
      <alignment horizontal="center" vertical="center" wrapText="1"/>
    </xf>
    <xf numFmtId="0" fontId="0" fillId="34" borderId="0" xfId="0" applyFill="1" applyAlignment="1">
      <alignment horizontal="right" vertical="center"/>
    </xf>
    <xf numFmtId="168" fontId="33" fillId="34" borderId="0" xfId="0" applyNumberFormat="1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35" borderId="2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0" fillId="0" borderId="0" xfId="0"/>
    <xf numFmtId="0" fontId="75" fillId="38" borderId="0" xfId="0" applyFont="1" applyFill="1" applyAlignment="1">
      <alignment horizontal="center" vertical="center" wrapText="1"/>
    </xf>
    <xf numFmtId="0" fontId="75" fillId="38" borderId="48" xfId="0" applyFont="1" applyFill="1" applyBorder="1" applyAlignment="1">
      <alignment horizontal="center" vertical="center" wrapText="1"/>
    </xf>
    <xf numFmtId="0" fontId="75" fillId="38" borderId="44" xfId="0" applyFont="1" applyFill="1" applyBorder="1" applyAlignment="1">
      <alignment horizontal="center" vertical="center" wrapText="1"/>
    </xf>
    <xf numFmtId="0" fontId="75" fillId="38" borderId="45" xfId="0" applyFont="1" applyFill="1" applyBorder="1" applyAlignment="1">
      <alignment horizontal="center" vertical="center" wrapText="1"/>
    </xf>
    <xf numFmtId="0" fontId="73" fillId="0" borderId="48" xfId="0" applyFont="1" applyBorder="1" applyAlignment="1">
      <alignment horizontal="center" vertical="center" wrapText="1"/>
    </xf>
    <xf numFmtId="0" fontId="73" fillId="0" borderId="47" xfId="0" applyFont="1" applyBorder="1" applyAlignment="1">
      <alignment horizontal="center" vertical="center" wrapText="1"/>
    </xf>
    <xf numFmtId="0" fontId="73" fillId="0" borderId="43" xfId="0" applyFont="1" applyBorder="1" applyAlignment="1">
      <alignment horizontal="center" vertical="center" wrapText="1"/>
    </xf>
    <xf numFmtId="0" fontId="73" fillId="0" borderId="49" xfId="0" applyFont="1" applyBorder="1" applyAlignment="1">
      <alignment horizontal="center" vertical="center" wrapText="1"/>
    </xf>
    <xf numFmtId="3" fontId="73" fillId="0" borderId="43" xfId="0" applyNumberFormat="1" applyFont="1" applyBorder="1" applyAlignment="1">
      <alignment horizontal="center" vertical="center" wrapText="1"/>
    </xf>
    <xf numFmtId="3" fontId="73" fillId="0" borderId="49" xfId="0" applyNumberFormat="1" applyFont="1" applyBorder="1" applyAlignment="1">
      <alignment horizontal="center" vertical="center" wrapText="1"/>
    </xf>
    <xf numFmtId="0" fontId="73" fillId="0" borderId="50" xfId="0" applyFont="1" applyBorder="1" applyAlignment="1">
      <alignment horizontal="center" vertical="center" wrapText="1"/>
    </xf>
    <xf numFmtId="3" fontId="73" fillId="0" borderId="50" xfId="0" applyNumberFormat="1" applyFont="1" applyBorder="1" applyAlignment="1">
      <alignment horizontal="center" vertical="center" wrapText="1"/>
    </xf>
    <xf numFmtId="0" fontId="55" fillId="0" borderId="25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29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56" fillId="0" borderId="31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57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46" fillId="0" borderId="0" xfId="0" applyFont="1" applyAlignment="1">
      <alignment horizontal="left" vertical="center" wrapText="1" indent="1"/>
    </xf>
    <xf numFmtId="0" fontId="42" fillId="0" borderId="2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 indent="2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</cellXfs>
  <cellStyles count="80">
    <cellStyle name="20% - Accent1" xfId="37" builtinId="30" customBuiltin="1"/>
    <cellStyle name="20% - Accent1 2" xfId="62" xr:uid="{00000000-0005-0000-0000-000001000000}"/>
    <cellStyle name="20% - Accent2" xfId="40" builtinId="34" customBuiltin="1"/>
    <cellStyle name="20% - Accent2 2" xfId="64" xr:uid="{00000000-0005-0000-0000-000003000000}"/>
    <cellStyle name="20% - Accent3" xfId="43" builtinId="38" customBuiltin="1"/>
    <cellStyle name="20% - Accent3 2" xfId="66" xr:uid="{00000000-0005-0000-0000-000005000000}"/>
    <cellStyle name="20% - Accent4" xfId="46" builtinId="42" customBuiltin="1"/>
    <cellStyle name="20% - Accent4 2" xfId="68" xr:uid="{00000000-0005-0000-0000-000007000000}"/>
    <cellStyle name="20% - Accent5" xfId="49" builtinId="46" customBuiltin="1"/>
    <cellStyle name="20% - Accent5 2" xfId="70" xr:uid="{00000000-0005-0000-0000-000009000000}"/>
    <cellStyle name="20% - Accent6" xfId="52" builtinId="50" customBuiltin="1"/>
    <cellStyle name="20% - Accent6 2" xfId="72" xr:uid="{00000000-0005-0000-0000-00000B000000}"/>
    <cellStyle name="40% - Accent1" xfId="38" builtinId="31" customBuiltin="1"/>
    <cellStyle name="40% - Accent1 2" xfId="63" xr:uid="{00000000-0005-0000-0000-00000D000000}"/>
    <cellStyle name="40% - Accent2" xfId="41" builtinId="35" customBuiltin="1"/>
    <cellStyle name="40% - Accent2 2" xfId="65" xr:uid="{00000000-0005-0000-0000-00000F000000}"/>
    <cellStyle name="40% - Accent3" xfId="44" builtinId="39" customBuiltin="1"/>
    <cellStyle name="40% - Accent3 2" xfId="67" xr:uid="{00000000-0005-0000-0000-000011000000}"/>
    <cellStyle name="40% - Accent4" xfId="47" builtinId="43" customBuiltin="1"/>
    <cellStyle name="40% - Accent4 2" xfId="69" xr:uid="{00000000-0005-0000-0000-000013000000}"/>
    <cellStyle name="40% - Accent5" xfId="50" builtinId="47" customBuiltin="1"/>
    <cellStyle name="40% - Accent5 2" xfId="71" xr:uid="{00000000-0005-0000-0000-000015000000}"/>
    <cellStyle name="40% - Accent6" xfId="53" builtinId="51" customBuiltin="1"/>
    <cellStyle name="40% - Accent6 2" xfId="73" xr:uid="{00000000-0005-0000-0000-000017000000}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Accent1" xfId="36" builtinId="29" customBuiltin="1"/>
    <cellStyle name="Accent2" xfId="39" builtinId="33" customBuiltin="1"/>
    <cellStyle name="Accent3" xfId="42" builtinId="37" customBuiltin="1"/>
    <cellStyle name="Accent4" xfId="45" builtinId="41" customBuiltin="1"/>
    <cellStyle name="Accent5" xfId="48" builtinId="45" customBuiltin="1"/>
    <cellStyle name="Accent6" xfId="51" builtinId="49" customBuiltin="1"/>
    <cellStyle name="Bad" xfId="26" builtinId="27" customBuiltin="1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Calculation" xfId="29" builtinId="22" customBuiltin="1"/>
    <cellStyle name="Check Cell" xfId="31" builtinId="23" customBuiltin="1"/>
    <cellStyle name="Explanatory Text" xfId="34" builtinId="53" customBuiltin="1"/>
    <cellStyle name="Followed Hyperlink" xfId="10" builtinId="9" customBuiltin="1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Good" xfId="25" builtinId="26" customBuiltin="1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Hyperlink" xfId="9" builtinId="8" customBuiltin="1"/>
    <cellStyle name="Input" xfId="27" builtinId="20" customBuiltin="1"/>
    <cellStyle name="Linked Cell" xfId="30" builtinId="24" customBuiltin="1"/>
    <cellStyle name="Neutral 2" xfId="54" xr:uid="{00000000-0005-0000-0000-00003D000000}"/>
    <cellStyle name="Normal" xfId="0" builtinId="0"/>
    <cellStyle name="Normal 2" xfId="13" xr:uid="{00000000-0005-0000-0000-00003F000000}"/>
    <cellStyle name="Note" xfId="33" builtinId="10" customBuiltin="1"/>
    <cellStyle name="Note 2" xfId="61" xr:uid="{00000000-0005-0000-0000-000041000000}"/>
    <cellStyle name="Output" xfId="28" builtinId="21" customBuiltin="1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Title" xfId="20" builtinId="15" customBuiltin="1"/>
    <cellStyle name="Total" xfId="35" builtinId="25" customBuiltin="1"/>
    <cellStyle name="Warning Text" xfId="32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60</xdr:row>
      <xdr:rowOff>38100</xdr:rowOff>
    </xdr:from>
    <xdr:to>
      <xdr:col>3</xdr:col>
      <xdr:colOff>1324868</xdr:colOff>
      <xdr:row>104</xdr:row>
      <xdr:rowOff>172639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CA24B7-7701-4851-8C2F-0A3C2AFB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1506200"/>
          <a:ext cx="6401693" cy="85165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123825</xdr:rowOff>
    </xdr:from>
    <xdr:to>
      <xdr:col>8</xdr:col>
      <xdr:colOff>581918</xdr:colOff>
      <xdr:row>65</xdr:row>
      <xdr:rowOff>77337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42E255-B53F-455B-B6F5-F4DB951AD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019675"/>
          <a:ext cx="6401693" cy="81450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145</xdr:row>
      <xdr:rowOff>134291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5B5545D-7A93-4DA6-88C0-FA9001FF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297900"/>
          <a:ext cx="5039428" cy="67446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7</xdr:col>
      <xdr:colOff>343517</xdr:colOff>
      <xdr:row>19</xdr:row>
      <xdr:rowOff>29079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7A1408F-387D-455E-888F-AA989FF9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4420217" cy="361047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13</xdr:row>
      <xdr:rowOff>76200</xdr:rowOff>
    </xdr:from>
    <xdr:to>
      <xdr:col>12</xdr:col>
      <xdr:colOff>409873</xdr:colOff>
      <xdr:row>24</xdr:row>
      <xdr:rowOff>9811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810ED10-D293-46FE-86BC-37CE495C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609850"/>
          <a:ext cx="2133898" cy="204816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85725</xdr:rowOff>
    </xdr:from>
    <xdr:to>
      <xdr:col>13</xdr:col>
      <xdr:colOff>286888</xdr:colOff>
      <xdr:row>28</xdr:row>
      <xdr:rowOff>28886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BCD107-6007-4709-B941-04B1D8A0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000875"/>
          <a:ext cx="8154538" cy="222916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104775</xdr:rowOff>
    </xdr:from>
    <xdr:to>
      <xdr:col>9</xdr:col>
      <xdr:colOff>534234</xdr:colOff>
      <xdr:row>12</xdr:row>
      <xdr:rowOff>143202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B63013-E61F-4DF6-98EA-76B37E185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85775"/>
          <a:ext cx="5973009" cy="2343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35</xdr:row>
      <xdr:rowOff>47625</xdr:rowOff>
    </xdr:from>
    <xdr:to>
      <xdr:col>4</xdr:col>
      <xdr:colOff>839266</xdr:colOff>
      <xdr:row>59</xdr:row>
      <xdr:rowOff>68783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E421311-EDD7-44B9-92DD-A850C46E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067675"/>
          <a:ext cx="7640116" cy="5353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19050</xdr:rowOff>
    </xdr:from>
    <xdr:to>
      <xdr:col>11</xdr:col>
      <xdr:colOff>239182</xdr:colOff>
      <xdr:row>46</xdr:row>
      <xdr:rowOff>162610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1CB3F9D-FA84-4823-B82C-5A4BD83F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05300"/>
          <a:ext cx="7573432" cy="4906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10</xdr:col>
      <xdr:colOff>448568</xdr:colOff>
      <xdr:row>42</xdr:row>
      <xdr:rowOff>163052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DAE616-85FD-4F1E-BEB8-6296AC92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5725"/>
          <a:ext cx="6401693" cy="8078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77035</xdr:colOff>
      <xdr:row>47</xdr:row>
      <xdr:rowOff>143727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6D12E93-B6C2-4623-A00A-56BB9D44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5982535" cy="61063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9</xdr:col>
      <xdr:colOff>381834</xdr:colOff>
      <xdr:row>47</xdr:row>
      <xdr:rowOff>172325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3D1D32-387D-4B4B-A38A-961E79D0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33700"/>
          <a:ext cx="5973009" cy="6268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14</xdr:row>
      <xdr:rowOff>85725</xdr:rowOff>
    </xdr:from>
    <xdr:to>
      <xdr:col>12</xdr:col>
      <xdr:colOff>582118</xdr:colOff>
      <xdr:row>32</xdr:row>
      <xdr:rowOff>19519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92B4A9-B3C0-4346-98EE-0804688B0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828925"/>
          <a:ext cx="7830643" cy="33627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10</xdr:row>
      <xdr:rowOff>142875</xdr:rowOff>
    </xdr:from>
    <xdr:to>
      <xdr:col>11</xdr:col>
      <xdr:colOff>153341</xdr:colOff>
      <xdr:row>45</xdr:row>
      <xdr:rowOff>115227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116A1A-5213-4BB0-96C3-8856E32F8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028825"/>
          <a:ext cx="6744641" cy="66398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286896</xdr:colOff>
      <xdr:row>72</xdr:row>
      <xdr:rowOff>153913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685561-A856-4398-9A23-EA56276BE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24200"/>
          <a:ext cx="8211696" cy="10840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etroleum.or.kr/ko/meterial/meterial2.php?ca_id=102040&amp;mode=read" TargetMode="External"/><Relationship Id="rId13" Type="http://schemas.openxmlformats.org/officeDocument/2006/relationships/hyperlink" Target="https://www.kistep.re.kr/boardDownload.es?bid=0031&amp;list_no=34997&amp;seq=12808" TargetMode="External"/><Relationship Id="rId3" Type="http://schemas.openxmlformats.org/officeDocument/2006/relationships/hyperlink" Target="http://www.petroleum.or.kr/ko/meterial/meterial3.php?ca_id=1030b0&amp;mode=read" TargetMode="External"/><Relationship Id="rId7" Type="http://schemas.openxmlformats.org/officeDocument/2006/relationships/hyperlink" Target="http://www.petroleum.or.kr/ko/meterial/meterial2.php?ca_id=102020&amp;mode=read" TargetMode="External"/><Relationship Id="rId12" Type="http://schemas.openxmlformats.org/officeDocument/2006/relationships/hyperlink" Target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epsis.kpx.or.kr/epsisnew/selectEksaScfChart.do?menuId=060600" TargetMode="External"/><Relationship Id="rId16" Type="http://schemas.openxmlformats.org/officeDocument/2006/relationships/hyperlink" Target="https://kosis.kr/statHtml/statHtml.do?orgId=318&amp;tblId=TX_31801_A006&amp;conn_path=I2" TargetMode="External"/><Relationship Id="rId1" Type="http://schemas.openxmlformats.org/officeDocument/2006/relationships/hyperlink" Target="http://www.petroleum.or.kr/ko/meterial/meterial2.php?ca_id=102030&amp;mode=read" TargetMode="External"/><Relationship Id="rId6" Type="http://schemas.openxmlformats.org/officeDocument/2006/relationships/hyperlink" Target="http://www.petroleum.or.kr/ko/meterial/meterial2.php?ca_id=102060&amp;mode=read" TargetMode="External"/><Relationship Id="rId11" Type="http://schemas.openxmlformats.org/officeDocument/2006/relationships/hyperlink" Target="https://www.kdhc.co.kr/cyb/Cy_Content/CM2017.do" TargetMode="External"/><Relationship Id="rId5" Type="http://schemas.openxmlformats.org/officeDocument/2006/relationships/hyperlink" Target="https://www.korea.kr/news/pressReleaseView.do?newsId=156449444" TargetMode="External"/><Relationship Id="rId15" Type="http://schemas.openxmlformats.org/officeDocument/2006/relationships/hyperlink" Target="http://www.fki.or.kr/Common/Download.aspx?id=b4217106-10b7-424a-88bd-33e41f7d5b9d" TargetMode="External"/><Relationship Id="rId10" Type="http://schemas.openxmlformats.org/officeDocument/2006/relationships/hyperlink" Target="http://epsis.kpx.or.kr/epsisnew/selectEkmaUpsBftChart.do?menuId=040701" TargetMode="External"/><Relationship Id="rId4" Type="http://schemas.openxmlformats.org/officeDocument/2006/relationships/hyperlink" Target="https://www.motie.go.kr/common/download.do?fid=bbs&amp;bbs_cd_n=98&amp;bbs_seq_n=725&amp;file_seq_n=1" TargetMode="External"/><Relationship Id="rId9" Type="http://schemas.openxmlformats.org/officeDocument/2006/relationships/hyperlink" Target="http://www.petroleum.or.kr/ko/meterial/meterial2.php?ca_id=102070&amp;mode=read" TargetMode="External"/><Relationship Id="rId14" Type="http://schemas.openxmlformats.org/officeDocument/2006/relationships/hyperlink" Target="https://unipass.customs.go.kr/ets/index.d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rfs.kemco.or.kr/rfsm/HM/SC/HMSCEtc.do" TargetMode="External"/><Relationship Id="rId1" Type="http://schemas.openxmlformats.org/officeDocument/2006/relationships/hyperlink" Target="http://www.petroleum.or.kr/ko/meterial/meterial1.php?ca_id=10101070&amp;mode=rea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orldbioenergy.org/uploads/201210%20WBA%20GBS%202020.pdf" TargetMode="External"/><Relationship Id="rId1" Type="http://schemas.openxmlformats.org/officeDocument/2006/relationships/hyperlink" Target="https://www.korea.kr/news/policyNewsView.do?newsId=14887976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ev.or.kr/jf/rDlF.do?fileId=GP0RBD7CQHRL&amp;fileSeq=3&amp;useSecurity=&amp;uploadMode=db" TargetMode="External"/><Relationship Id="rId1" Type="http://schemas.openxmlformats.org/officeDocument/2006/relationships/hyperlink" Target="https://www.engineeringtoolbox.com/fuels-higher-calorific-values-d_169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yber.kepco.co.kr/ckepco/front/jsp/CY/E/E/CYEEHP00108.jsp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115&amp;tblId=DT_F_C845&amp;vw_cd=MT_ZTITLE&amp;list_id=11505_001&amp;seqNo=&amp;lang_mode=ko&amp;language=kor&amp;obj_var_id=&amp;itm_id=&amp;conn_path=MT_ZTITLE" TargetMode="External"/><Relationship Id="rId2" Type="http://schemas.openxmlformats.org/officeDocument/2006/relationships/hyperlink" Target="http://epsis.kpx.or.kr/epsisnew/selectEkpoBcrGrid.do?menuId=020400" TargetMode="External"/><Relationship Id="rId1" Type="http://schemas.openxmlformats.org/officeDocument/2006/relationships/hyperlink" Target="http://www.index.go.kr/potal/stts/idxMain/selectPoSttsIdxMainPrint.do?idx_cd=1166&amp;board_cd=INDX_001" TargetMode="External"/><Relationship Id="rId4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esungcleanenergy.co.kr/supply/gasinfo_about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4"/>
  <sheetViews>
    <sheetView tabSelected="1" workbookViewId="0">
      <selection activeCell="E11" sqref="E11"/>
    </sheetView>
  </sheetViews>
  <sheetFormatPr defaultColWidth="9.140625" defaultRowHeight="15"/>
  <cols>
    <col min="1" max="1" width="8.7109375" style="95" customWidth="1"/>
    <col min="2" max="2" width="60.42578125" style="95" customWidth="1"/>
    <col min="3" max="3" width="9.140625" style="95"/>
    <col min="4" max="4" width="41.42578125" style="95" customWidth="1"/>
    <col min="5" max="16384" width="9.140625" style="95"/>
  </cols>
  <sheetData>
    <row r="1" spans="1:14">
      <c r="A1" s="75" t="s">
        <v>15</v>
      </c>
    </row>
    <row r="2" spans="1:14">
      <c r="A2" s="75" t="s">
        <v>16</v>
      </c>
    </row>
    <row r="4" spans="1:14" ht="16.5">
      <c r="A4" s="75" t="s">
        <v>1</v>
      </c>
      <c r="B4" s="164" t="s">
        <v>428</v>
      </c>
      <c r="D4" s="164" t="s">
        <v>430</v>
      </c>
      <c r="F4" s="97" t="s">
        <v>451</v>
      </c>
      <c r="G4" s="112"/>
      <c r="H4" s="112"/>
      <c r="I4" s="112"/>
      <c r="K4" s="101" t="s">
        <v>485</v>
      </c>
      <c r="L4" s="112"/>
      <c r="M4" s="112"/>
      <c r="N4" s="112"/>
    </row>
    <row r="5" spans="1:14" ht="16.5">
      <c r="B5" s="98" t="s">
        <v>128</v>
      </c>
      <c r="D5" s="98" t="s">
        <v>128</v>
      </c>
      <c r="F5" s="92" t="s">
        <v>452</v>
      </c>
      <c r="K5" s="98" t="s">
        <v>482</v>
      </c>
    </row>
    <row r="6" spans="1:14">
      <c r="B6" s="98">
        <v>2021</v>
      </c>
      <c r="D6" s="98">
        <v>2021</v>
      </c>
      <c r="F6" s="98">
        <v>2019</v>
      </c>
      <c r="K6" s="98">
        <v>2020</v>
      </c>
    </row>
    <row r="7" spans="1:14" ht="16.5">
      <c r="B7" s="98" t="s">
        <v>129</v>
      </c>
      <c r="D7" s="98" t="s">
        <v>129</v>
      </c>
      <c r="F7" s="137" t="s">
        <v>453</v>
      </c>
      <c r="K7" s="98" t="s">
        <v>483</v>
      </c>
    </row>
    <row r="8" spans="1:14">
      <c r="B8" s="99" t="s">
        <v>127</v>
      </c>
      <c r="D8" s="99" t="s">
        <v>300</v>
      </c>
      <c r="F8" s="109" t="s">
        <v>322</v>
      </c>
      <c r="K8" s="26" t="s">
        <v>484</v>
      </c>
    </row>
    <row r="9" spans="1:14">
      <c r="F9" s="98" t="s">
        <v>323</v>
      </c>
    </row>
    <row r="11" spans="1:14">
      <c r="B11" s="164" t="s">
        <v>429</v>
      </c>
      <c r="D11" s="164" t="s">
        <v>440</v>
      </c>
      <c r="F11" s="97" t="s">
        <v>454</v>
      </c>
      <c r="G11" s="112"/>
      <c r="H11" s="112"/>
      <c r="I11" s="112"/>
    </row>
    <row r="12" spans="1:14">
      <c r="B12" s="98" t="s">
        <v>128</v>
      </c>
      <c r="D12" s="95" t="s">
        <v>432</v>
      </c>
      <c r="F12" s="98" t="s">
        <v>455</v>
      </c>
    </row>
    <row r="13" spans="1:14">
      <c r="B13" s="98">
        <v>2021</v>
      </c>
      <c r="D13" s="98">
        <v>2017</v>
      </c>
      <c r="F13" s="98">
        <v>2021</v>
      </c>
    </row>
    <row r="14" spans="1:14">
      <c r="B14" s="98" t="s">
        <v>129</v>
      </c>
      <c r="D14" s="98" t="s">
        <v>441</v>
      </c>
      <c r="F14" s="137" t="s">
        <v>456</v>
      </c>
    </row>
    <row r="15" spans="1:14">
      <c r="B15" s="99" t="s">
        <v>130</v>
      </c>
      <c r="D15" s="99" t="s">
        <v>276</v>
      </c>
      <c r="F15" s="109" t="s">
        <v>356</v>
      </c>
    </row>
    <row r="16" spans="1:14">
      <c r="D16" s="100" t="s">
        <v>277</v>
      </c>
      <c r="F16" s="98" t="s">
        <v>355</v>
      </c>
    </row>
    <row r="17" spans="1:15">
      <c r="F17" s="98"/>
    </row>
    <row r="18" spans="1:15" ht="16.5">
      <c r="B18" s="165" t="s">
        <v>431</v>
      </c>
      <c r="D18" s="164" t="s">
        <v>442</v>
      </c>
      <c r="F18" s="164" t="s">
        <v>457</v>
      </c>
      <c r="G18" s="97"/>
      <c r="H18" s="101"/>
      <c r="I18" s="101"/>
      <c r="O18" s="113"/>
    </row>
    <row r="19" spans="1:15" ht="16.5">
      <c r="B19" s="166" t="s">
        <v>432</v>
      </c>
      <c r="D19" s="98" t="s">
        <v>443</v>
      </c>
      <c r="F19" s="126" t="s">
        <v>458</v>
      </c>
      <c r="G19" s="98"/>
      <c r="O19" s="98"/>
    </row>
    <row r="20" spans="1:15">
      <c r="B20" s="98">
        <v>2021</v>
      </c>
      <c r="D20" s="98">
        <v>2020</v>
      </c>
      <c r="F20" s="98">
        <v>2021</v>
      </c>
      <c r="G20" s="98"/>
    </row>
    <row r="21" spans="1:15">
      <c r="B21" s="95" t="s">
        <v>433</v>
      </c>
      <c r="D21" s="137" t="s">
        <v>444</v>
      </c>
      <c r="F21" s="170" t="s">
        <v>459</v>
      </c>
      <c r="G21" s="98"/>
    </row>
    <row r="22" spans="1:15">
      <c r="B22" s="102" t="s">
        <v>294</v>
      </c>
      <c r="D22" s="99" t="s">
        <v>275</v>
      </c>
      <c r="F22" s="109" t="s">
        <v>415</v>
      </c>
      <c r="G22" s="99"/>
    </row>
    <row r="23" spans="1:15" ht="16.5">
      <c r="B23" s="95" t="s">
        <v>277</v>
      </c>
      <c r="D23" s="98"/>
      <c r="F23" s="137" t="s">
        <v>473</v>
      </c>
      <c r="G23" s="99"/>
    </row>
    <row r="24" spans="1:15">
      <c r="D24" s="102"/>
      <c r="F24" s="98"/>
      <c r="G24" s="99"/>
    </row>
    <row r="25" spans="1:15" ht="16.5">
      <c r="B25" s="165" t="s">
        <v>434</v>
      </c>
      <c r="D25" s="169" t="s">
        <v>445</v>
      </c>
      <c r="F25" s="156" t="s">
        <v>460</v>
      </c>
      <c r="G25" s="157"/>
      <c r="H25" s="101"/>
      <c r="I25" s="101"/>
    </row>
    <row r="26" spans="1:15" ht="16.5">
      <c r="B26" s="98" t="s">
        <v>443</v>
      </c>
      <c r="D26" s="111" t="s">
        <v>446</v>
      </c>
      <c r="F26" s="126" t="s">
        <v>461</v>
      </c>
      <c r="G26" s="99"/>
      <c r="K26" s="23"/>
      <c r="L26" s="23"/>
    </row>
    <row r="27" spans="1:15">
      <c r="B27" s="98">
        <v>2020</v>
      </c>
      <c r="D27" s="110">
        <v>2020</v>
      </c>
      <c r="F27" s="98">
        <v>2006</v>
      </c>
      <c r="G27" s="99"/>
      <c r="L27" s="23"/>
    </row>
    <row r="28" spans="1:15" ht="16.5">
      <c r="A28" s="103"/>
      <c r="B28" s="167" t="s">
        <v>435</v>
      </c>
      <c r="D28" s="111" t="s">
        <v>447</v>
      </c>
      <c r="F28" s="137" t="s">
        <v>462</v>
      </c>
      <c r="G28" s="99"/>
      <c r="K28" s="23"/>
      <c r="L28" s="23"/>
    </row>
    <row r="29" spans="1:15">
      <c r="A29" s="103"/>
      <c r="B29" s="102" t="s">
        <v>296</v>
      </c>
      <c r="D29" s="99" t="s">
        <v>314</v>
      </c>
      <c r="F29" s="109" t="s">
        <v>419</v>
      </c>
      <c r="G29" s="99"/>
      <c r="K29" s="23"/>
      <c r="L29" s="23"/>
    </row>
    <row r="30" spans="1:15">
      <c r="A30" s="103"/>
      <c r="B30" s="104"/>
      <c r="D30" s="102"/>
      <c r="F30" s="98" t="s">
        <v>420</v>
      </c>
      <c r="G30" s="99"/>
      <c r="K30" s="23"/>
      <c r="L30" s="23"/>
    </row>
    <row r="31" spans="1:15">
      <c r="A31" s="103"/>
      <c r="B31" s="168" t="s">
        <v>436</v>
      </c>
      <c r="F31" s="98"/>
      <c r="G31" s="99"/>
      <c r="L31" s="23"/>
    </row>
    <row r="32" spans="1:15">
      <c r="A32" s="103"/>
      <c r="B32" s="102" t="s">
        <v>297</v>
      </c>
      <c r="D32" s="165" t="s">
        <v>448</v>
      </c>
      <c r="F32" s="164" t="s">
        <v>463</v>
      </c>
      <c r="G32" s="101"/>
      <c r="H32" s="101"/>
      <c r="I32" s="101"/>
      <c r="K32" s="23"/>
      <c r="L32" s="23"/>
    </row>
    <row r="33" spans="1:12" ht="16.5">
      <c r="A33" s="103"/>
      <c r="B33" s="104"/>
      <c r="D33" s="166" t="s">
        <v>449</v>
      </c>
      <c r="F33" s="126" t="s">
        <v>464</v>
      </c>
      <c r="K33" s="23"/>
      <c r="L33" s="23"/>
    </row>
    <row r="34" spans="1:12">
      <c r="A34" s="103"/>
      <c r="B34" s="168" t="s">
        <v>437</v>
      </c>
      <c r="D34" s="98">
        <v>2020</v>
      </c>
      <c r="F34" s="98">
        <v>2010</v>
      </c>
      <c r="K34" s="23"/>
      <c r="L34" s="23"/>
    </row>
    <row r="35" spans="1:12" ht="16.5">
      <c r="A35" s="103"/>
      <c r="B35" s="102" t="s">
        <v>298</v>
      </c>
      <c r="D35" s="95" t="s">
        <v>450</v>
      </c>
      <c r="F35" s="137" t="s">
        <v>463</v>
      </c>
      <c r="K35" s="23"/>
      <c r="L35" s="23"/>
    </row>
    <row r="36" spans="1:12">
      <c r="A36" s="103"/>
      <c r="B36" s="104"/>
      <c r="D36" s="95" t="s">
        <v>318</v>
      </c>
      <c r="F36" s="98" t="s">
        <v>421</v>
      </c>
    </row>
    <row r="37" spans="1:12">
      <c r="A37" s="103"/>
      <c r="B37" s="168" t="s">
        <v>438</v>
      </c>
      <c r="D37" s="95" t="s">
        <v>319</v>
      </c>
    </row>
    <row r="38" spans="1:12">
      <c r="A38" s="103"/>
      <c r="B38" s="102" t="s">
        <v>299</v>
      </c>
    </row>
    <row r="39" spans="1:12">
      <c r="A39" s="103"/>
      <c r="B39" s="104"/>
    </row>
    <row r="40" spans="1:12">
      <c r="A40" s="103"/>
      <c r="B40" s="168" t="s">
        <v>439</v>
      </c>
    </row>
    <row r="41" spans="1:12">
      <c r="A41" s="103"/>
      <c r="B41" s="105" t="s">
        <v>222</v>
      </c>
    </row>
    <row r="42" spans="1:12">
      <c r="B42" s="106"/>
    </row>
    <row r="43" spans="1:12">
      <c r="A43" s="75" t="s">
        <v>0</v>
      </c>
    </row>
    <row r="44" spans="1:12">
      <c r="A44" s="166" t="s">
        <v>465</v>
      </c>
    </row>
    <row r="45" spans="1:12">
      <c r="A45" s="187" t="s">
        <v>60</v>
      </c>
      <c r="B45" s="95">
        <v>2.93071E-4</v>
      </c>
      <c r="C45" s="95" t="s">
        <v>61</v>
      </c>
    </row>
    <row r="46" spans="1:12">
      <c r="A46" s="187"/>
      <c r="B46" s="95">
        <v>0.252164</v>
      </c>
      <c r="C46" s="95" t="s">
        <v>65</v>
      </c>
    </row>
    <row r="47" spans="1:12">
      <c r="A47" s="187"/>
      <c r="B47" s="95">
        <f>B46/10^3</f>
        <v>2.5216399999999998E-4</v>
      </c>
      <c r="C47" s="95" t="s">
        <v>313</v>
      </c>
    </row>
    <row r="48" spans="1:12">
      <c r="A48" s="187"/>
      <c r="B48" s="95">
        <v>1055.06</v>
      </c>
      <c r="C48" s="95" t="s">
        <v>91</v>
      </c>
    </row>
    <row r="49" spans="1:3">
      <c r="A49" s="187"/>
      <c r="B49" s="95">
        <f>B48/10^6</f>
        <v>1.05506E-3</v>
      </c>
      <c r="C49" s="95" t="s">
        <v>92</v>
      </c>
    </row>
    <row r="50" spans="1:3">
      <c r="A50" s="95" t="s">
        <v>320</v>
      </c>
      <c r="B50" s="95">
        <v>158.98699999999999</v>
      </c>
      <c r="C50" s="95" t="s">
        <v>321</v>
      </c>
    </row>
    <row r="52" spans="1:3">
      <c r="A52" s="95" t="s">
        <v>301</v>
      </c>
      <c r="B52" s="95">
        <v>1179.9000000000001</v>
      </c>
      <c r="C52" s="95" t="s">
        <v>59</v>
      </c>
    </row>
    <row r="54" spans="1:3">
      <c r="A54" s="95" t="s">
        <v>466</v>
      </c>
    </row>
    <row r="55" spans="1:3">
      <c r="A55" s="166" t="s">
        <v>467</v>
      </c>
    </row>
    <row r="57" spans="1:3">
      <c r="A57" s="166" t="s">
        <v>468</v>
      </c>
    </row>
    <row r="59" spans="1:3" ht="16.5">
      <c r="A59" s="33" t="s">
        <v>469</v>
      </c>
    </row>
    <row r="60" spans="1:3" ht="16.5">
      <c r="A60" s="69" t="s">
        <v>470</v>
      </c>
    </row>
    <row r="62" spans="1:3" ht="16.5">
      <c r="A62" s="163" t="s">
        <v>471</v>
      </c>
    </row>
    <row r="64" spans="1:3">
      <c r="A64" s="166" t="s">
        <v>472</v>
      </c>
    </row>
  </sheetData>
  <mergeCells count="1">
    <mergeCell ref="A45:A49"/>
  </mergeCells>
  <phoneticPr fontId="27" type="noConversion"/>
  <hyperlinks>
    <hyperlink ref="B29" r:id="rId1" xr:uid="{00000000-0004-0000-0000-000000000000}"/>
    <hyperlink ref="B15" r:id="rId2" xr:uid="{DE4B510F-3979-431F-A5E6-4A7613879016}"/>
    <hyperlink ref="D22" r:id="rId3" xr:uid="{91CCBE2C-21E4-4A8D-8CF6-A89FAD6D98FE}"/>
    <hyperlink ref="D15" r:id="rId4" xr:uid="{86B794EE-F211-4C48-9771-6DCDFBF258E9}"/>
    <hyperlink ref="B22" r:id="rId5" xr:uid="{7FBB7650-EB80-48E3-B0D2-AB7A1F9A4569}"/>
    <hyperlink ref="B32" r:id="rId6" xr:uid="{9E162237-3AE7-419F-B794-EF71781A6011}"/>
    <hyperlink ref="B35" r:id="rId7" xr:uid="{BD8AFDDC-D89A-46F7-9C11-9327D8700096}"/>
    <hyperlink ref="B38" r:id="rId8" xr:uid="{01CC6319-40CB-4F89-B46D-615A71130A3B}"/>
    <hyperlink ref="B41" r:id="rId9" xr:uid="{5FFEB616-01B3-4612-8B26-807D8C823B32}"/>
    <hyperlink ref="D8" r:id="rId10" xr:uid="{179C49C0-64FA-48A3-B4C0-4E6DB922D629}"/>
    <hyperlink ref="D29" r:id="rId11" xr:uid="{92D09681-BECD-4FEF-96DD-00DDFBE3878A}"/>
    <hyperlink ref="F8" r:id="rId12" display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xr:uid="{D1C1B399-7953-4089-8754-65FA0181DD92}"/>
    <hyperlink ref="F15" r:id="rId13" xr:uid="{7D01355D-5212-4084-87C6-44FF458AA851}"/>
    <hyperlink ref="F22" r:id="rId14" xr:uid="{1C22DC48-68F9-46D9-A9CA-E2BAD61C45E3}"/>
    <hyperlink ref="F29" r:id="rId15" xr:uid="{ED02A050-9919-4602-9E56-7BB4C67098E6}"/>
    <hyperlink ref="K8" r:id="rId16" xr:uid="{E4FD357B-86FD-45CE-8668-1620D3754D18}"/>
  </hyperlinks>
  <pageMargins left="0.7" right="0.7" top="0.75" bottom="0.75" header="0.3" footer="0.3"/>
  <pageSetup orientation="portrait" horizontalDpi="1200" verticalDpi="12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F1CE-464E-4A06-A724-14B50AF5386B}">
  <sheetPr codeName="Sheet9"/>
  <dimension ref="A1:L48"/>
  <sheetViews>
    <sheetView workbookViewId="0">
      <selection activeCell="C20" sqref="C20"/>
    </sheetView>
  </sheetViews>
  <sheetFormatPr defaultColWidth="8.85546875" defaultRowHeight="15"/>
  <cols>
    <col min="1" max="1" width="10.85546875" customWidth="1"/>
    <col min="2" max="2" width="12" customWidth="1"/>
    <col min="3" max="3" width="13" bestFit="1" customWidth="1"/>
    <col min="4" max="4" width="11.42578125" bestFit="1" customWidth="1"/>
    <col min="5" max="5" width="9.28515625" bestFit="1" customWidth="1"/>
    <col min="6" max="6" width="12" customWidth="1"/>
    <col min="7" max="7" width="13" bestFit="1" customWidth="1"/>
    <col min="8" max="9" width="9.28515625" bestFit="1" customWidth="1"/>
    <col min="10" max="10" width="12.7109375" customWidth="1"/>
    <col min="11" max="11" width="13" bestFit="1" customWidth="1"/>
    <col min="12" max="12" width="10" bestFit="1" customWidth="1"/>
  </cols>
  <sheetData>
    <row r="1" spans="1:12">
      <c r="B1" s="72" t="s">
        <v>230</v>
      </c>
      <c r="C1" s="9"/>
      <c r="D1" s="9"/>
      <c r="E1" s="9"/>
      <c r="F1" s="73" t="s">
        <v>229</v>
      </c>
      <c r="G1" s="9"/>
      <c r="H1" s="9"/>
      <c r="I1" s="9"/>
      <c r="J1" s="73" t="s">
        <v>228</v>
      </c>
      <c r="K1" s="9"/>
      <c r="L1" s="9"/>
    </row>
    <row r="2" spans="1:12">
      <c r="B2" s="9" t="s">
        <v>133</v>
      </c>
      <c r="C2" s="73" t="s">
        <v>134</v>
      </c>
      <c r="D2" s="9" t="s">
        <v>135</v>
      </c>
      <c r="E2" s="73" t="s">
        <v>136</v>
      </c>
      <c r="F2" s="73" t="s">
        <v>137</v>
      </c>
      <c r="G2" s="73" t="s">
        <v>138</v>
      </c>
      <c r="H2" s="73" t="s">
        <v>135</v>
      </c>
      <c r="I2" s="73" t="s">
        <v>136</v>
      </c>
      <c r="J2" s="73" t="s">
        <v>137</v>
      </c>
      <c r="K2" s="73" t="s">
        <v>138</v>
      </c>
      <c r="L2" s="73" t="s">
        <v>135</v>
      </c>
    </row>
    <row r="3" spans="1:12">
      <c r="A3">
        <v>2015</v>
      </c>
      <c r="B3" s="50">
        <v>642.52</v>
      </c>
      <c r="C3" s="50">
        <v>727.07</v>
      </c>
      <c r="D3" s="50">
        <v>1037.6600000000001</v>
      </c>
      <c r="E3" s="50">
        <v>1801.3</v>
      </c>
      <c r="F3" s="50">
        <v>681.14</v>
      </c>
      <c r="G3" s="50">
        <v>1170.6199999999999</v>
      </c>
      <c r="H3" s="50">
        <v>1098.1400000000001</v>
      </c>
      <c r="I3" s="50">
        <v>2034.08</v>
      </c>
      <c r="J3" s="50"/>
      <c r="K3" s="50">
        <v>683.64</v>
      </c>
      <c r="L3" s="50">
        <v>806.44</v>
      </c>
    </row>
    <row r="4" spans="1:12">
      <c r="A4">
        <v>2016</v>
      </c>
      <c r="B4" s="50">
        <v>510.71</v>
      </c>
      <c r="C4" s="50">
        <v>582.16</v>
      </c>
      <c r="D4" s="50">
        <v>899.18</v>
      </c>
      <c r="E4" s="50">
        <v>1690.02</v>
      </c>
      <c r="F4" s="50">
        <v>554.48</v>
      </c>
      <c r="G4" s="50">
        <v>1031.3</v>
      </c>
      <c r="H4" s="50">
        <v>966.95</v>
      </c>
      <c r="I4" s="50">
        <v>1914.71</v>
      </c>
      <c r="J4" s="50"/>
      <c r="K4" s="50">
        <v>602.28</v>
      </c>
      <c r="L4" s="50">
        <v>734.14</v>
      </c>
    </row>
    <row r="5" spans="1:12">
      <c r="A5" s="8">
        <v>2017</v>
      </c>
      <c r="B5" s="50">
        <v>645.85</v>
      </c>
      <c r="C5" s="50">
        <v>730.82</v>
      </c>
      <c r="D5" s="50">
        <v>1058.0899999999999</v>
      </c>
      <c r="E5" s="50">
        <v>1833.66</v>
      </c>
      <c r="F5" s="50">
        <v>689.88</v>
      </c>
      <c r="G5" s="50">
        <v>1180.23</v>
      </c>
      <c r="H5" s="50">
        <v>1126.48</v>
      </c>
      <c r="I5" s="50">
        <v>2069.7800000000002</v>
      </c>
      <c r="J5" s="50"/>
      <c r="K5" s="50">
        <v>689.25</v>
      </c>
      <c r="L5" s="50">
        <v>826.43</v>
      </c>
    </row>
    <row r="6" spans="1:12">
      <c r="A6" s="8">
        <v>2018</v>
      </c>
      <c r="B6" s="50">
        <v>719.81</v>
      </c>
      <c r="C6" s="50">
        <v>812.18</v>
      </c>
      <c r="D6" s="50">
        <v>1150.3699999999999</v>
      </c>
      <c r="E6" s="50">
        <v>1920.51</v>
      </c>
      <c r="F6" s="50">
        <v>751.18</v>
      </c>
      <c r="G6" s="50">
        <v>1239.74</v>
      </c>
      <c r="H6" s="50">
        <v>1213.3599999999999</v>
      </c>
      <c r="I6" s="50">
        <v>2173.9699999999998</v>
      </c>
      <c r="J6" s="50"/>
      <c r="K6" s="50">
        <v>724.01</v>
      </c>
      <c r="L6" s="50">
        <v>874.59</v>
      </c>
    </row>
    <row r="7" spans="1:12">
      <c r="A7" s="8">
        <v>2019</v>
      </c>
      <c r="B7" s="50">
        <v>634.64</v>
      </c>
      <c r="C7" s="50">
        <v>718.49</v>
      </c>
      <c r="D7" s="50">
        <v>1061.51</v>
      </c>
      <c r="E7" s="50">
        <v>1869.67</v>
      </c>
      <c r="F7" s="50">
        <v>659.76</v>
      </c>
      <c r="G7" s="50">
        <v>1121.3599999999999</v>
      </c>
      <c r="H7" s="50">
        <v>1129.27</v>
      </c>
      <c r="I7" s="50">
        <v>2137.0500000000002</v>
      </c>
      <c r="J7" s="50"/>
      <c r="K7" s="50">
        <v>654.87</v>
      </c>
      <c r="L7" s="50">
        <v>806.24</v>
      </c>
    </row>
    <row r="8" spans="1:12">
      <c r="A8" s="8">
        <v>2020</v>
      </c>
      <c r="B8" s="50">
        <v>594</v>
      </c>
      <c r="C8" s="50">
        <v>673.79</v>
      </c>
      <c r="D8" s="50">
        <v>1029.97</v>
      </c>
      <c r="E8" s="50">
        <v>1859.75</v>
      </c>
      <c r="F8" s="50">
        <v>630.27</v>
      </c>
      <c r="G8" s="50">
        <v>1114.6600000000001</v>
      </c>
      <c r="H8" s="50">
        <v>1119.8399999999999</v>
      </c>
      <c r="I8" s="50">
        <v>2139.67</v>
      </c>
      <c r="J8" s="50"/>
      <c r="K8" s="50">
        <v>650.96</v>
      </c>
      <c r="L8" s="50">
        <v>797.85</v>
      </c>
    </row>
    <row r="10" spans="1:12" ht="16.5">
      <c r="A10" s="49" t="str">
        <f>B1</f>
        <v>프로판(won/kg)</v>
      </c>
      <c r="B10" s="9"/>
      <c r="C10" s="86">
        <v>2020</v>
      </c>
      <c r="D10" s="87">
        <v>2021</v>
      </c>
    </row>
    <row r="11" spans="1:12" ht="16.5">
      <c r="A11" s="80" t="s">
        <v>133</v>
      </c>
      <c r="B11" s="8" t="s">
        <v>64</v>
      </c>
      <c r="C11" s="76">
        <f>B8*1000</f>
        <v>594000</v>
      </c>
      <c r="D11" s="82">
        <f>B7*1000</f>
        <v>634640</v>
      </c>
    </row>
    <row r="12" spans="1:12">
      <c r="A12" s="40" t="s">
        <v>66</v>
      </c>
      <c r="B12" s="8" t="s">
        <v>245</v>
      </c>
      <c r="C12" s="76">
        <f>'energy convesion standard'!E12</f>
        <v>12040</v>
      </c>
      <c r="D12" s="76"/>
    </row>
    <row r="13" spans="1:12">
      <c r="A13" s="8"/>
      <c r="B13" s="8" t="s">
        <v>265</v>
      </c>
      <c r="C13" s="76">
        <f>C12*1000</f>
        <v>12040000</v>
      </c>
      <c r="D13" s="76"/>
    </row>
    <row r="14" spans="1:12">
      <c r="A14" s="8"/>
      <c r="B14" s="8" t="s">
        <v>69</v>
      </c>
      <c r="C14" s="8">
        <f>$C$11/$C$13</f>
        <v>4.9335548172757475E-2</v>
      </c>
      <c r="D14">
        <f>D11/$C$13</f>
        <v>5.2710963455149501E-2</v>
      </c>
    </row>
    <row r="16" spans="1:12" ht="16.5">
      <c r="A16" s="49" t="str">
        <f>F1</f>
        <v>일반용부탄(won/kg)</v>
      </c>
      <c r="B16" s="9"/>
      <c r="C16" s="85">
        <v>2020</v>
      </c>
      <c r="D16" s="85">
        <v>2021</v>
      </c>
    </row>
    <row r="17" spans="1:4" ht="16.5">
      <c r="A17" s="80" t="s">
        <v>137</v>
      </c>
      <c r="B17" s="8" t="s">
        <v>64</v>
      </c>
      <c r="C17" s="83">
        <f>F8*1000</f>
        <v>630270</v>
      </c>
      <c r="D17" s="84">
        <f>F7*1000</f>
        <v>659760</v>
      </c>
    </row>
    <row r="18" spans="1:4" s="8" customFormat="1">
      <c r="A18" s="40" t="s">
        <v>66</v>
      </c>
      <c r="B18" s="8" t="s">
        <v>245</v>
      </c>
      <c r="C18" s="83">
        <f>'energy convesion standard'!E13</f>
        <v>11820</v>
      </c>
      <c r="D18" s="83"/>
    </row>
    <row r="19" spans="1:4" s="8" customFormat="1">
      <c r="B19" s="8" t="s">
        <v>265</v>
      </c>
      <c r="C19" s="83">
        <f>C18*1000</f>
        <v>11820000</v>
      </c>
      <c r="D19" s="83"/>
    </row>
    <row r="20" spans="1:4" s="8" customFormat="1">
      <c r="B20" s="8" t="s">
        <v>69</v>
      </c>
      <c r="C20" s="8">
        <f>$C$17/$C$19</f>
        <v>5.332233502538071E-2</v>
      </c>
      <c r="D20" s="8">
        <f>D17/$C$19</f>
        <v>5.5817258883248733E-2</v>
      </c>
    </row>
    <row r="21" spans="1:4" s="8" customFormat="1"/>
    <row r="22" spans="1:4" s="8" customFormat="1" ht="16.5">
      <c r="A22" s="49" t="str">
        <f>J1</f>
        <v>자동차용부탄(won/L)</v>
      </c>
      <c r="B22" s="9"/>
      <c r="C22" s="85">
        <v>2020</v>
      </c>
      <c r="D22" s="85">
        <v>2021</v>
      </c>
    </row>
    <row r="23" spans="1:4" s="8" customFormat="1" ht="16.5">
      <c r="A23" s="80" t="s">
        <v>138</v>
      </c>
      <c r="B23" s="8" t="s">
        <v>64</v>
      </c>
      <c r="C23" s="83">
        <f>K8*1000</f>
        <v>650960</v>
      </c>
      <c r="D23" s="84">
        <f>K7*1000</f>
        <v>654870</v>
      </c>
    </row>
    <row r="24" spans="1:4" s="8" customFormat="1">
      <c r="A24" s="40" t="s">
        <v>66</v>
      </c>
      <c r="B24" s="8" t="s">
        <v>245</v>
      </c>
      <c r="C24" s="83">
        <f>'energy convesion standard'!E13</f>
        <v>11820</v>
      </c>
      <c r="D24" s="83"/>
    </row>
    <row r="25" spans="1:4" s="8" customFormat="1">
      <c r="B25" s="8" t="s">
        <v>265</v>
      </c>
      <c r="C25" s="83">
        <f>C24*1000</f>
        <v>11820000</v>
      </c>
      <c r="D25" s="83"/>
    </row>
    <row r="26" spans="1:4" s="8" customFormat="1">
      <c r="B26" s="8" t="s">
        <v>69</v>
      </c>
      <c r="C26" s="8">
        <f>C23/$C$25</f>
        <v>5.5072758037225042E-2</v>
      </c>
      <c r="D26" s="8">
        <f>D23/$C$25</f>
        <v>5.5403553299492383E-2</v>
      </c>
    </row>
    <row r="27" spans="1:4" s="8" customFormat="1" ht="16.5">
      <c r="D27" s="40" t="s">
        <v>268</v>
      </c>
    </row>
    <row r="28" spans="1:4" s="8" customFormat="1"/>
    <row r="29" spans="1:4" s="8" customFormat="1"/>
    <row r="30" spans="1:4" s="8" customFormat="1">
      <c r="B30" s="40" t="s">
        <v>263</v>
      </c>
    </row>
    <row r="31" spans="1:4" s="8" customFormat="1">
      <c r="B31" s="8" t="s">
        <v>221</v>
      </c>
      <c r="C31" s="8" t="s">
        <v>132</v>
      </c>
    </row>
    <row r="32" spans="1:4" s="8" customFormat="1" ht="16.5">
      <c r="B32" s="8" t="s">
        <v>261</v>
      </c>
    </row>
    <row r="33" spans="1:6">
      <c r="A33" s="8"/>
      <c r="B33" s="8" t="s">
        <v>260</v>
      </c>
      <c r="C33" s="8" t="s">
        <v>194</v>
      </c>
      <c r="D33" s="8"/>
      <c r="E33" s="8"/>
      <c r="F33" s="8"/>
    </row>
    <row r="34" spans="1:6" ht="16.5">
      <c r="A34" s="8"/>
      <c r="B34" s="8" t="s">
        <v>262</v>
      </c>
      <c r="C34" s="8"/>
      <c r="D34" s="8"/>
      <c r="E34" s="8"/>
      <c r="F34" s="8"/>
    </row>
    <row r="35" spans="1:6">
      <c r="A35" s="9" t="s">
        <v>4</v>
      </c>
      <c r="B35" s="8" t="s">
        <v>260</v>
      </c>
      <c r="C35" s="8"/>
      <c r="D35" s="8"/>
      <c r="E35" s="8"/>
      <c r="F35" s="8"/>
    </row>
    <row r="36" spans="1:6">
      <c r="A36" s="9" t="s">
        <v>5</v>
      </c>
      <c r="B36" s="8"/>
      <c r="C36" s="8"/>
      <c r="D36" s="8"/>
      <c r="E36" s="8"/>
      <c r="F36" s="8"/>
    </row>
    <row r="37" spans="1:6">
      <c r="A37" s="9" t="s">
        <v>6</v>
      </c>
      <c r="B37" s="8" t="s">
        <v>221</v>
      </c>
      <c r="C37" s="8"/>
      <c r="D37" s="8"/>
      <c r="E37" s="8"/>
      <c r="F37" s="8"/>
    </row>
    <row r="38" spans="1:6">
      <c r="A38" s="9" t="s">
        <v>7</v>
      </c>
      <c r="B38" s="8" t="s">
        <v>221</v>
      </c>
      <c r="C38" s="8"/>
      <c r="D38" s="8"/>
      <c r="E38" s="8"/>
      <c r="F38" s="8"/>
    </row>
    <row r="39" spans="1:6">
      <c r="A39" s="9" t="s">
        <v>8</v>
      </c>
      <c r="B39" s="8" t="s">
        <v>264</v>
      </c>
      <c r="C39" s="8"/>
      <c r="D39" s="8"/>
      <c r="E39" s="8"/>
      <c r="F39" s="8"/>
    </row>
    <row r="40" spans="1:6">
      <c r="A40" s="9" t="s">
        <v>9</v>
      </c>
      <c r="B40" s="8" t="s">
        <v>221</v>
      </c>
      <c r="C40" s="8"/>
      <c r="D40" s="8"/>
      <c r="E40" s="8"/>
      <c r="F40" s="8"/>
    </row>
    <row r="41" spans="1:6">
      <c r="A41" s="9" t="s">
        <v>10</v>
      </c>
      <c r="B41" s="8"/>
      <c r="C41" s="8"/>
      <c r="D41" s="8"/>
      <c r="E41" s="8"/>
      <c r="F41" s="8"/>
    </row>
    <row r="42" spans="1:6">
      <c r="A42" s="15" t="s">
        <v>11</v>
      </c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E87-74FD-4A59-9860-6E6AB9B9B076}">
  <sheetPr codeName="Sheet10"/>
  <dimension ref="A1:E34"/>
  <sheetViews>
    <sheetView workbookViewId="0">
      <selection activeCell="C35" sqref="C35"/>
    </sheetView>
  </sheetViews>
  <sheetFormatPr defaultColWidth="8.85546875" defaultRowHeight="15"/>
  <sheetData>
    <row r="1" spans="1:5">
      <c r="A1" s="9"/>
      <c r="B1" s="228" t="s">
        <v>306</v>
      </c>
      <c r="C1" s="227"/>
      <c r="D1" s="227"/>
      <c r="E1" s="227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507.4</v>
      </c>
      <c r="C3">
        <v>638.35</v>
      </c>
      <c r="D3">
        <v>670.95</v>
      </c>
      <c r="E3">
        <v>948.54</v>
      </c>
    </row>
    <row r="4" spans="1:5">
      <c r="A4">
        <v>2016</v>
      </c>
      <c r="B4">
        <v>424.43</v>
      </c>
      <c r="C4">
        <v>547.09</v>
      </c>
      <c r="D4">
        <v>574.41</v>
      </c>
      <c r="E4">
        <v>784.4</v>
      </c>
    </row>
    <row r="5" spans="1:5">
      <c r="A5" s="8">
        <v>2017</v>
      </c>
      <c r="B5">
        <v>505.99</v>
      </c>
      <c r="C5">
        <v>636.80999999999995</v>
      </c>
      <c r="D5">
        <v>659.99</v>
      </c>
      <c r="E5">
        <v>851.83</v>
      </c>
    </row>
    <row r="6" spans="1:5">
      <c r="A6" s="8">
        <v>2018</v>
      </c>
      <c r="B6">
        <v>635.11</v>
      </c>
      <c r="C6">
        <v>778.83</v>
      </c>
      <c r="D6">
        <v>797.35</v>
      </c>
      <c r="E6">
        <v>943</v>
      </c>
    </row>
    <row r="7" spans="1:5">
      <c r="A7" s="8">
        <v>2019</v>
      </c>
      <c r="B7">
        <v>616.80999999999995</v>
      </c>
      <c r="C7">
        <v>758.7</v>
      </c>
      <c r="D7">
        <v>780.73</v>
      </c>
      <c r="E7">
        <v>962.37</v>
      </c>
    </row>
    <row r="8" spans="1:5">
      <c r="A8" s="8">
        <v>2020</v>
      </c>
      <c r="B8">
        <v>396.7</v>
      </c>
      <c r="C8">
        <v>516.58000000000004</v>
      </c>
      <c r="D8">
        <v>592.1</v>
      </c>
      <c r="E8">
        <v>870.09</v>
      </c>
    </row>
    <row r="10" spans="1:5">
      <c r="A10" s="40" t="str">
        <f>B1</f>
        <v>등유(won/L)</v>
      </c>
      <c r="C10" s="85">
        <v>2020</v>
      </c>
      <c r="D10" s="85">
        <v>2021</v>
      </c>
    </row>
    <row r="11" spans="1:5" ht="16.5">
      <c r="A11" s="80" t="s">
        <v>273</v>
      </c>
      <c r="B11" t="s">
        <v>266</v>
      </c>
      <c r="C11">
        <f>B8</f>
        <v>396.7</v>
      </c>
      <c r="D11" s="81">
        <f>B7</f>
        <v>616.80999999999995</v>
      </c>
    </row>
    <row r="12" spans="1:5" ht="16.5">
      <c r="A12" s="80" t="s">
        <v>66</v>
      </c>
      <c r="B12" t="s">
        <v>258</v>
      </c>
      <c r="C12" s="55">
        <f>'energy convesion standard'!E7</f>
        <v>8770</v>
      </c>
    </row>
    <row r="13" spans="1:5">
      <c r="B13" t="s">
        <v>259</v>
      </c>
      <c r="C13">
        <f>C11/$C$12</f>
        <v>4.5233751425313565E-2</v>
      </c>
      <c r="D13">
        <f>D11/$C$12</f>
        <v>7.0331812998859738E-2</v>
      </c>
    </row>
    <row r="14" spans="1:5">
      <c r="D14" s="40" t="s">
        <v>267</v>
      </c>
    </row>
    <row r="34" spans="1:3">
      <c r="A34" t="s">
        <v>316</v>
      </c>
      <c r="B34">
        <v>76.63</v>
      </c>
      <c r="C34" t="s">
        <v>317</v>
      </c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21A-86F7-4A36-8D95-D4465F243F0D}">
  <dimension ref="A1:D10"/>
  <sheetViews>
    <sheetView workbookViewId="0">
      <selection activeCell="G4" sqref="G4"/>
    </sheetView>
  </sheetViews>
  <sheetFormatPr defaultColWidth="8.85546875" defaultRowHeight="15"/>
  <cols>
    <col min="2" max="2" width="9.140625" style="8"/>
  </cols>
  <sheetData>
    <row r="1" spans="1:4" ht="16.5">
      <c r="C1" s="9" t="s">
        <v>315</v>
      </c>
      <c r="D1" s="9"/>
    </row>
    <row r="2" spans="1:4" ht="16.5">
      <c r="C2" s="49" t="s">
        <v>307</v>
      </c>
      <c r="D2" s="9"/>
    </row>
    <row r="3" spans="1:4" s="8" customFormat="1">
      <c r="D3" s="8">
        <v>2020</v>
      </c>
    </row>
    <row r="4" spans="1:4" ht="16.5" customHeight="1">
      <c r="A4" s="229" t="s">
        <v>39</v>
      </c>
      <c r="B4" s="8" t="s">
        <v>308</v>
      </c>
      <c r="C4" t="s">
        <v>312</v>
      </c>
      <c r="D4">
        <v>65.23</v>
      </c>
    </row>
    <row r="5" spans="1:4" ht="16.5">
      <c r="A5" s="229"/>
      <c r="B5" s="22" t="s">
        <v>309</v>
      </c>
    </row>
    <row r="6" spans="1:4" ht="16.5">
      <c r="A6" s="229" t="s">
        <v>310</v>
      </c>
      <c r="B6" s="22" t="s">
        <v>308</v>
      </c>
      <c r="C6" s="8" t="s">
        <v>312</v>
      </c>
      <c r="D6">
        <v>84.69</v>
      </c>
    </row>
    <row r="7" spans="1:4" ht="16.5">
      <c r="A7" s="229"/>
      <c r="B7" s="22" t="s">
        <v>309</v>
      </c>
    </row>
    <row r="8" spans="1:4" ht="16.5">
      <c r="A8" s="229" t="s">
        <v>311</v>
      </c>
      <c r="B8" s="22" t="s">
        <v>308</v>
      </c>
      <c r="C8" s="8" t="s">
        <v>312</v>
      </c>
      <c r="D8">
        <v>73.97</v>
      </c>
    </row>
    <row r="9" spans="1:4" ht="16.5">
      <c r="A9" s="229"/>
      <c r="B9" s="22" t="s">
        <v>309</v>
      </c>
    </row>
    <row r="10" spans="1:4" ht="16.5">
      <c r="A10" s="40" t="s">
        <v>111</v>
      </c>
      <c r="B10" s="22"/>
    </row>
  </sheetData>
  <mergeCells count="3">
    <mergeCell ref="A4:A5"/>
    <mergeCell ref="A6:A7"/>
    <mergeCell ref="A8:A9"/>
  </mergeCells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A186-D15A-4D84-B861-252D4D772BC9}">
  <sheetPr codeName="Sheet11"/>
  <dimension ref="A1:D18"/>
  <sheetViews>
    <sheetView workbookViewId="0">
      <selection activeCell="A16" sqref="A16"/>
    </sheetView>
  </sheetViews>
  <sheetFormatPr defaultColWidth="9.140625" defaultRowHeight="15"/>
  <cols>
    <col min="1" max="16384" width="9.140625" style="23"/>
  </cols>
  <sheetData>
    <row r="1" spans="1:4" ht="16.5">
      <c r="A1" s="230"/>
      <c r="B1" s="230" t="s">
        <v>280</v>
      </c>
      <c r="C1" s="230"/>
      <c r="D1" s="230"/>
    </row>
    <row r="2" spans="1:4" ht="16.5">
      <c r="A2" s="230"/>
      <c r="B2" s="74" t="s">
        <v>223</v>
      </c>
      <c r="C2" s="74" t="s">
        <v>224</v>
      </c>
      <c r="D2" s="74" t="s">
        <v>225</v>
      </c>
    </row>
    <row r="3" spans="1:4">
      <c r="A3" s="23">
        <v>2015</v>
      </c>
      <c r="B3" s="23">
        <v>478.47</v>
      </c>
      <c r="C3" s="23">
        <v>548.34</v>
      </c>
      <c r="D3" s="23">
        <v>612.07000000000005</v>
      </c>
    </row>
    <row r="4" spans="1:4">
      <c r="A4" s="23">
        <v>2016</v>
      </c>
      <c r="B4" s="23">
        <v>384.46</v>
      </c>
      <c r="C4" s="23">
        <v>444.93</v>
      </c>
      <c r="D4" s="23">
        <v>520.6</v>
      </c>
    </row>
    <row r="5" spans="1:4">
      <c r="A5" s="23">
        <v>2017</v>
      </c>
      <c r="B5" s="23">
        <v>493.61</v>
      </c>
      <c r="C5" s="23">
        <v>564.99</v>
      </c>
      <c r="D5" s="23">
        <v>619.53</v>
      </c>
    </row>
    <row r="6" spans="1:4">
      <c r="A6" s="23">
        <v>2018</v>
      </c>
      <c r="B6" s="23">
        <v>591.12</v>
      </c>
      <c r="C6" s="23">
        <v>672.26</v>
      </c>
      <c r="D6" s="23">
        <v>734.79</v>
      </c>
    </row>
    <row r="7" spans="1:4">
      <c r="A7" s="23">
        <v>2019</v>
      </c>
      <c r="B7" s="23">
        <v>602.28</v>
      </c>
      <c r="C7" s="23">
        <v>684.53</v>
      </c>
      <c r="D7" s="23">
        <v>743.94</v>
      </c>
    </row>
    <row r="8" spans="1:4">
      <c r="A8" s="23">
        <v>2020</v>
      </c>
      <c r="B8" s="23">
        <v>469.82</v>
      </c>
      <c r="C8" s="23">
        <v>538.82000000000005</v>
      </c>
      <c r="D8" s="23">
        <v>592.05999999999995</v>
      </c>
    </row>
    <row r="10" spans="1:4">
      <c r="A10" s="75" t="str">
        <f>B1</f>
        <v>B - C(won/L)</v>
      </c>
      <c r="C10" s="88">
        <v>2020</v>
      </c>
      <c r="D10" s="88">
        <v>2021</v>
      </c>
    </row>
    <row r="11" spans="1:4">
      <c r="A11" s="75" t="s">
        <v>272</v>
      </c>
      <c r="C11" s="23">
        <f>B8</f>
        <v>469.82</v>
      </c>
      <c r="D11" s="89">
        <f>B7</f>
        <v>602.28</v>
      </c>
    </row>
    <row r="12" spans="1:4" ht="16.5">
      <c r="A12" s="61" t="s">
        <v>227</v>
      </c>
      <c r="B12" s="23" t="s">
        <v>270</v>
      </c>
      <c r="C12" s="70">
        <f>'energy convesion standard'!E11</f>
        <v>9960</v>
      </c>
    </row>
    <row r="13" spans="1:4">
      <c r="B13" s="23" t="s">
        <v>271</v>
      </c>
      <c r="C13" s="23">
        <f>C11/$C$12</f>
        <v>4.7170682730923695E-2</v>
      </c>
      <c r="D13" s="23">
        <f>D11/$C$12</f>
        <v>6.0469879518072284E-2</v>
      </c>
    </row>
    <row r="14" spans="1:4">
      <c r="D14" s="75" t="s">
        <v>274</v>
      </c>
    </row>
    <row r="16" spans="1:4" ht="16.5">
      <c r="A16" s="61" t="s">
        <v>486</v>
      </c>
    </row>
    <row r="17" spans="1:1" ht="16.5">
      <c r="A17" s="69"/>
    </row>
    <row r="18" spans="1:1">
      <c r="A18" s="26"/>
    </row>
  </sheetData>
  <mergeCells count="2">
    <mergeCell ref="A1:A2"/>
    <mergeCell ref="B1:D1"/>
  </mergeCells>
  <phoneticPr fontId="2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804-EDF6-4BF3-9FC2-99C1FE5DE8D6}">
  <sheetPr codeName="Sheet12"/>
  <dimension ref="A1:F71"/>
  <sheetViews>
    <sheetView workbookViewId="0">
      <selection activeCell="H15" sqref="H15"/>
    </sheetView>
  </sheetViews>
  <sheetFormatPr defaultColWidth="9.140625" defaultRowHeight="15"/>
  <cols>
    <col min="1" max="1" width="10.140625" style="23" customWidth="1"/>
    <col min="2" max="4" width="13" style="23" bestFit="1" customWidth="1"/>
    <col min="5" max="5" width="10.28515625" style="23" bestFit="1" customWidth="1"/>
    <col min="6" max="6" width="11.42578125" style="23" bestFit="1" customWidth="1"/>
    <col min="7" max="16384" width="9.140625" style="23"/>
  </cols>
  <sheetData>
    <row r="1" spans="1:6">
      <c r="C1" s="231">
        <v>2020</v>
      </c>
      <c r="D1" s="231"/>
      <c r="E1" s="231">
        <v>2021</v>
      </c>
      <c r="F1" s="231"/>
    </row>
    <row r="2" spans="1:6" ht="16.5">
      <c r="A2" s="232" t="s">
        <v>251</v>
      </c>
      <c r="B2" s="232"/>
      <c r="C2" s="30" t="s">
        <v>232</v>
      </c>
      <c r="D2" s="30" t="s">
        <v>233</v>
      </c>
      <c r="E2" s="30" t="s">
        <v>232</v>
      </c>
      <c r="F2" s="30" t="s">
        <v>233</v>
      </c>
    </row>
    <row r="3" spans="1:6" ht="16.5">
      <c r="A3" s="74" t="s">
        <v>234</v>
      </c>
      <c r="B3" s="74" t="s">
        <v>235</v>
      </c>
      <c r="C3" s="79">
        <v>86446</v>
      </c>
      <c r="D3" s="79">
        <v>585342</v>
      </c>
      <c r="E3" s="79">
        <v>78032</v>
      </c>
      <c r="F3" s="79">
        <v>546280</v>
      </c>
    </row>
    <row r="4" spans="1:6" ht="16.5" customHeight="1">
      <c r="A4" s="229" t="s">
        <v>236</v>
      </c>
      <c r="B4" s="23" t="s">
        <v>237</v>
      </c>
      <c r="C4" s="78">
        <v>37.31</v>
      </c>
      <c r="D4" s="78">
        <v>43.64</v>
      </c>
      <c r="E4" s="78">
        <v>71.73</v>
      </c>
      <c r="F4" s="78">
        <v>62.72</v>
      </c>
    </row>
    <row r="5" spans="1:6">
      <c r="A5" s="229"/>
      <c r="B5" s="23" t="s">
        <v>238</v>
      </c>
      <c r="C5" s="78">
        <v>39.21</v>
      </c>
      <c r="D5" s="78">
        <v>45.91</v>
      </c>
      <c r="E5" s="78">
        <v>73.42</v>
      </c>
      <c r="F5" s="78">
        <v>64.400000000000006</v>
      </c>
    </row>
    <row r="6" spans="1:6">
      <c r="A6" s="229"/>
      <c r="B6" s="23" t="s">
        <v>239</v>
      </c>
      <c r="C6" s="78">
        <v>39.22</v>
      </c>
      <c r="D6" s="108">
        <v>45.92</v>
      </c>
      <c r="E6" s="78">
        <v>73.42</v>
      </c>
      <c r="F6" s="108">
        <v>64.41</v>
      </c>
    </row>
    <row r="7" spans="1:6" ht="16.5" customHeight="1">
      <c r="A7" s="231" t="s">
        <v>240</v>
      </c>
      <c r="B7" s="23" t="s">
        <v>237</v>
      </c>
      <c r="C7" s="77">
        <v>3225041</v>
      </c>
      <c r="D7" s="77">
        <v>25440490</v>
      </c>
      <c r="E7" s="77">
        <v>5597336</v>
      </c>
      <c r="F7" s="77">
        <v>34259992</v>
      </c>
    </row>
    <row r="8" spans="1:6">
      <c r="A8" s="231"/>
      <c r="B8" s="23" t="s">
        <v>238</v>
      </c>
      <c r="C8" s="77">
        <v>3389678</v>
      </c>
      <c r="D8" s="77">
        <v>26873116</v>
      </c>
      <c r="E8" s="77">
        <v>5728768</v>
      </c>
      <c r="F8" s="77">
        <v>35181772</v>
      </c>
    </row>
    <row r="9" spans="1:6">
      <c r="A9" s="231"/>
      <c r="B9" s="23" t="s">
        <v>241</v>
      </c>
      <c r="C9" s="77">
        <v>3390168</v>
      </c>
      <c r="D9" s="77">
        <v>26877518</v>
      </c>
      <c r="E9" s="77">
        <v>5728264</v>
      </c>
      <c r="F9" s="77">
        <v>35185101</v>
      </c>
    </row>
    <row r="10" spans="1:6" ht="16.5">
      <c r="A10" s="23" t="s">
        <v>242</v>
      </c>
      <c r="B10" s="23" t="s">
        <v>243</v>
      </c>
      <c r="C10" s="77">
        <v>38849</v>
      </c>
      <c r="D10" s="77">
        <v>268738</v>
      </c>
      <c r="E10" s="77">
        <v>53662</v>
      </c>
      <c r="F10" s="77">
        <v>338903</v>
      </c>
    </row>
    <row r="12" spans="1:6">
      <c r="C12" s="23">
        <v>2020</v>
      </c>
      <c r="D12" s="23">
        <v>2021</v>
      </c>
    </row>
    <row r="13" spans="1:6">
      <c r="A13" s="230" t="str">
        <f>A4</f>
        <v>단가($/B)</v>
      </c>
      <c r="B13" s="230"/>
      <c r="C13" s="78">
        <f>D6</f>
        <v>45.92</v>
      </c>
      <c r="D13" s="78">
        <f>F6</f>
        <v>64.41</v>
      </c>
    </row>
    <row r="14" spans="1:6">
      <c r="A14" s="30" t="s">
        <v>244</v>
      </c>
      <c r="B14" s="30" t="s">
        <v>247</v>
      </c>
      <c r="C14" s="23">
        <v>158.98400000000001</v>
      </c>
    </row>
    <row r="15" spans="1:6" ht="16.5">
      <c r="A15" s="74" t="s">
        <v>66</v>
      </c>
      <c r="B15" s="30" t="s">
        <v>245</v>
      </c>
      <c r="C15" s="70">
        <f>'energy convesion standard'!E5</f>
        <v>10750</v>
      </c>
      <c r="D15" s="70"/>
    </row>
    <row r="16" spans="1:6">
      <c r="A16" s="30"/>
      <c r="B16" s="30" t="s">
        <v>246</v>
      </c>
      <c r="C16" s="23">
        <f>C13/$C$14/$C$15</f>
        <v>2.6868288047707595E-5</v>
      </c>
      <c r="D16" s="23">
        <f>D13/$C$14/$C$15</f>
        <v>3.7686986784687414E-5</v>
      </c>
    </row>
    <row r="18" spans="1:2">
      <c r="A18" s="75" t="s">
        <v>111</v>
      </c>
    </row>
    <row r="19" spans="1:2">
      <c r="A19" s="23" t="s">
        <v>249</v>
      </c>
    </row>
    <row r="20" spans="1:2">
      <c r="A20" s="26" t="s">
        <v>231</v>
      </c>
      <c r="B20" s="26"/>
    </row>
    <row r="21" spans="1:2" ht="16.5">
      <c r="A21" s="33" t="s">
        <v>250</v>
      </c>
    </row>
    <row r="22" spans="1:2">
      <c r="A22" s="26" t="s">
        <v>248</v>
      </c>
    </row>
    <row r="68" spans="1:1" ht="16.5">
      <c r="A68" s="33" t="s">
        <v>252</v>
      </c>
    </row>
    <row r="69" spans="1:1">
      <c r="A69" s="23" t="s">
        <v>253</v>
      </c>
    </row>
    <row r="70" spans="1:1" ht="16.5">
      <c r="A70" s="23" t="s">
        <v>254</v>
      </c>
    </row>
    <row r="71" spans="1:1" ht="16.5">
      <c r="A71" s="33" t="s">
        <v>255</v>
      </c>
    </row>
  </sheetData>
  <mergeCells count="6">
    <mergeCell ref="A13:B13"/>
    <mergeCell ref="A4:A6"/>
    <mergeCell ref="A7:A9"/>
    <mergeCell ref="C1:D1"/>
    <mergeCell ref="E1:F1"/>
    <mergeCell ref="A2:B2"/>
  </mergeCells>
  <phoneticPr fontId="27" type="noConversion"/>
  <hyperlinks>
    <hyperlink ref="A20" r:id="rId1" xr:uid="{51253933-4983-4DB3-A3BC-D91E57171480}"/>
    <hyperlink ref="A22" r:id="rId2" xr:uid="{D258BDE9-A173-40D8-AF5F-E658E6FC9158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3040-2A2F-4BD2-916A-0668752709D0}">
  <dimension ref="A1:I114"/>
  <sheetViews>
    <sheetView topLeftCell="A91" workbookViewId="0">
      <selection activeCell="F105" sqref="F105"/>
    </sheetView>
  </sheetViews>
  <sheetFormatPr defaultColWidth="9.140625" defaultRowHeight="15"/>
  <cols>
    <col min="1" max="9" width="26.85546875" style="23" customWidth="1"/>
    <col min="10" max="16384" width="9.140625" style="23"/>
  </cols>
  <sheetData>
    <row r="1" spans="1:9" ht="45" customHeight="1">
      <c r="A1" s="233" t="s">
        <v>363</v>
      </c>
      <c r="B1" s="234"/>
      <c r="C1" s="234"/>
      <c r="D1" s="234"/>
      <c r="E1" s="234"/>
      <c r="F1" s="234"/>
    </row>
    <row r="3" spans="1:9">
      <c r="A3" s="23" t="s">
        <v>364</v>
      </c>
    </row>
    <row r="4" spans="1:9">
      <c r="I4" s="23" t="s">
        <v>365</v>
      </c>
    </row>
    <row r="5" spans="1:9">
      <c r="A5" s="139" t="s">
        <v>113</v>
      </c>
      <c r="B5" s="139" t="s">
        <v>366</v>
      </c>
      <c r="C5" s="139" t="s">
        <v>367</v>
      </c>
      <c r="D5" s="139" t="s">
        <v>368</v>
      </c>
      <c r="E5" s="139" t="s">
        <v>369</v>
      </c>
      <c r="F5" s="139" t="s">
        <v>370</v>
      </c>
      <c r="G5" s="139" t="s">
        <v>371</v>
      </c>
      <c r="H5" s="139" t="s">
        <v>372</v>
      </c>
      <c r="I5" s="139" t="s">
        <v>373</v>
      </c>
    </row>
    <row r="6" spans="1:9">
      <c r="A6" s="140" t="s">
        <v>374</v>
      </c>
      <c r="B6" s="140" t="s">
        <v>99</v>
      </c>
      <c r="C6" s="140" t="s">
        <v>99</v>
      </c>
      <c r="D6" s="140" t="s">
        <v>99</v>
      </c>
      <c r="E6" s="141">
        <v>2691.4</v>
      </c>
      <c r="F6" s="141">
        <v>11776355.1</v>
      </c>
      <c r="G6" s="142">
        <v>393</v>
      </c>
      <c r="H6" s="143">
        <v>1498297</v>
      </c>
      <c r="I6" s="143">
        <v>-1497904</v>
      </c>
    </row>
    <row r="7" spans="1:9">
      <c r="A7" s="142">
        <v>2018</v>
      </c>
      <c r="B7" s="140" t="s">
        <v>375</v>
      </c>
      <c r="C7" s="142">
        <v>4401310000</v>
      </c>
      <c r="D7" s="140" t="s">
        <v>376</v>
      </c>
      <c r="E7" s="142">
        <v>0</v>
      </c>
      <c r="F7" s="141">
        <v>11107.8</v>
      </c>
      <c r="G7" s="142">
        <v>0</v>
      </c>
      <c r="H7" s="143">
        <v>1953</v>
      </c>
      <c r="I7" s="143">
        <v>-1953</v>
      </c>
    </row>
    <row r="8" spans="1:9">
      <c r="A8" s="142">
        <v>2018</v>
      </c>
      <c r="B8" s="140" t="s">
        <v>375</v>
      </c>
      <c r="C8" s="142">
        <v>4401310000</v>
      </c>
      <c r="D8" s="140" t="s">
        <v>377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</row>
    <row r="9" spans="1:9">
      <c r="A9" s="142">
        <v>2018</v>
      </c>
      <c r="B9" s="140" t="s">
        <v>375</v>
      </c>
      <c r="C9" s="142">
        <v>4401310000</v>
      </c>
      <c r="D9" s="140" t="s">
        <v>378</v>
      </c>
      <c r="E9" s="142">
        <v>0</v>
      </c>
      <c r="F9" s="141">
        <v>40519.5</v>
      </c>
      <c r="G9" s="142">
        <v>0</v>
      </c>
      <c r="H9" s="143">
        <v>7062</v>
      </c>
      <c r="I9" s="143">
        <v>-7062</v>
      </c>
    </row>
    <row r="10" spans="1:9">
      <c r="A10" s="142">
        <v>2018</v>
      </c>
      <c r="B10" s="140" t="s">
        <v>375</v>
      </c>
      <c r="C10" s="142">
        <v>4401310000</v>
      </c>
      <c r="D10" s="140" t="s">
        <v>379</v>
      </c>
      <c r="E10" s="142">
        <v>0</v>
      </c>
      <c r="F10" s="142">
        <v>116.3</v>
      </c>
      <c r="G10" s="142">
        <v>0</v>
      </c>
      <c r="H10" s="142">
        <v>20</v>
      </c>
      <c r="I10" s="142">
        <v>-20</v>
      </c>
    </row>
    <row r="11" spans="1:9">
      <c r="A11" s="142">
        <v>2018</v>
      </c>
      <c r="B11" s="140" t="s">
        <v>375</v>
      </c>
      <c r="C11" s="142">
        <v>4401310000</v>
      </c>
      <c r="D11" s="140" t="s">
        <v>380</v>
      </c>
      <c r="E11" s="142">
        <v>0</v>
      </c>
      <c r="F11" s="142">
        <v>22.3</v>
      </c>
      <c r="G11" s="142">
        <v>0</v>
      </c>
      <c r="H11" s="142">
        <v>17</v>
      </c>
      <c r="I11" s="142">
        <v>-17</v>
      </c>
    </row>
    <row r="12" spans="1:9">
      <c r="A12" s="142">
        <v>2018</v>
      </c>
      <c r="B12" s="140" t="s">
        <v>375</v>
      </c>
      <c r="C12" s="142">
        <v>4401310000</v>
      </c>
      <c r="D12" s="140" t="s">
        <v>381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</row>
    <row r="13" spans="1:9">
      <c r="A13" s="142">
        <v>2018</v>
      </c>
      <c r="B13" s="140" t="s">
        <v>375</v>
      </c>
      <c r="C13" s="142">
        <v>4401310000</v>
      </c>
      <c r="D13" s="140" t="s">
        <v>382</v>
      </c>
      <c r="E13" s="142">
        <v>0</v>
      </c>
      <c r="F13" s="142">
        <v>520.70000000000005</v>
      </c>
      <c r="G13" s="142">
        <v>0</v>
      </c>
      <c r="H13" s="142">
        <v>68</v>
      </c>
      <c r="I13" s="142">
        <v>-68</v>
      </c>
    </row>
    <row r="14" spans="1:9">
      <c r="A14" s="142">
        <v>2018</v>
      </c>
      <c r="B14" s="140" t="s">
        <v>375</v>
      </c>
      <c r="C14" s="142">
        <v>4401310000</v>
      </c>
      <c r="D14" s="140" t="s">
        <v>383</v>
      </c>
      <c r="E14" s="142">
        <v>0</v>
      </c>
      <c r="F14" s="141">
        <v>221716.9</v>
      </c>
      <c r="G14" s="142">
        <v>0</v>
      </c>
      <c r="H14" s="143">
        <v>31463</v>
      </c>
      <c r="I14" s="143">
        <v>-31463</v>
      </c>
    </row>
    <row r="15" spans="1:9">
      <c r="A15" s="142">
        <v>2018</v>
      </c>
      <c r="B15" s="140" t="s">
        <v>375</v>
      </c>
      <c r="C15" s="142">
        <v>4401310000</v>
      </c>
      <c r="D15" s="140" t="s">
        <v>384</v>
      </c>
      <c r="E15" s="142">
        <v>1.1000000000000001</v>
      </c>
      <c r="F15" s="142">
        <v>8.8000000000000007</v>
      </c>
      <c r="G15" s="142">
        <v>0</v>
      </c>
      <c r="H15" s="142">
        <v>3</v>
      </c>
      <c r="I15" s="142">
        <v>-3</v>
      </c>
    </row>
    <row r="16" spans="1:9">
      <c r="A16" s="142">
        <v>2018</v>
      </c>
      <c r="B16" s="140" t="s">
        <v>375</v>
      </c>
      <c r="C16" s="142">
        <v>4401310000</v>
      </c>
      <c r="D16" s="140" t="s">
        <v>385</v>
      </c>
      <c r="E16" s="142">
        <v>0</v>
      </c>
      <c r="F16" s="142">
        <v>256.60000000000002</v>
      </c>
      <c r="G16" s="142">
        <v>0</v>
      </c>
      <c r="H16" s="142">
        <v>55</v>
      </c>
      <c r="I16" s="142">
        <v>-55</v>
      </c>
    </row>
    <row r="17" spans="1:9">
      <c r="A17" s="142">
        <v>2018</v>
      </c>
      <c r="B17" s="140" t="s">
        <v>375</v>
      </c>
      <c r="C17" s="142">
        <v>4401310000</v>
      </c>
      <c r="D17" s="140" t="s">
        <v>386</v>
      </c>
      <c r="E17" s="142">
        <v>0</v>
      </c>
      <c r="F17" s="142">
        <v>0</v>
      </c>
      <c r="G17" s="142">
        <v>0</v>
      </c>
      <c r="H17" s="142">
        <v>0</v>
      </c>
      <c r="I17" s="142">
        <v>0</v>
      </c>
    </row>
    <row r="18" spans="1:9">
      <c r="A18" s="142">
        <v>2018</v>
      </c>
      <c r="B18" s="140" t="s">
        <v>375</v>
      </c>
      <c r="C18" s="142">
        <v>4401310000</v>
      </c>
      <c r="D18" s="140" t="s">
        <v>387</v>
      </c>
      <c r="E18" s="142">
        <v>232</v>
      </c>
      <c r="F18" s="141">
        <v>585614.6</v>
      </c>
      <c r="G18" s="142">
        <v>34</v>
      </c>
      <c r="H18" s="143">
        <v>87105</v>
      </c>
      <c r="I18" s="143">
        <v>-87072</v>
      </c>
    </row>
    <row r="19" spans="1:9">
      <c r="A19" s="142">
        <v>2018</v>
      </c>
      <c r="B19" s="140" t="s">
        <v>375</v>
      </c>
      <c r="C19" s="142">
        <v>4401310000</v>
      </c>
      <c r="D19" s="140" t="s">
        <v>388</v>
      </c>
      <c r="E19" s="142">
        <v>0</v>
      </c>
      <c r="F19" s="142">
        <v>67.099999999999994</v>
      </c>
      <c r="G19" s="142">
        <v>0</v>
      </c>
      <c r="H19" s="142">
        <v>33</v>
      </c>
      <c r="I19" s="142">
        <v>-33</v>
      </c>
    </row>
    <row r="20" spans="1:9">
      <c r="A20" s="142">
        <v>2018</v>
      </c>
      <c r="B20" s="140" t="s">
        <v>375</v>
      </c>
      <c r="C20" s="142">
        <v>4401310000</v>
      </c>
      <c r="D20" s="140" t="s">
        <v>389</v>
      </c>
      <c r="E20" s="142">
        <v>0</v>
      </c>
      <c r="F20" s="141">
        <v>10672.7</v>
      </c>
      <c r="G20" s="142">
        <v>0</v>
      </c>
      <c r="H20" s="143">
        <v>2147</v>
      </c>
      <c r="I20" s="143">
        <v>-2147</v>
      </c>
    </row>
    <row r="21" spans="1:9">
      <c r="A21" s="142">
        <v>2018</v>
      </c>
      <c r="B21" s="140" t="s">
        <v>375</v>
      </c>
      <c r="C21" s="142">
        <v>4401310000</v>
      </c>
      <c r="D21" s="140" t="s">
        <v>390</v>
      </c>
      <c r="E21" s="142">
        <v>0</v>
      </c>
      <c r="F21" s="142">
        <v>848.8</v>
      </c>
      <c r="G21" s="142">
        <v>0</v>
      </c>
      <c r="H21" s="142">
        <v>128</v>
      </c>
      <c r="I21" s="142">
        <v>-128</v>
      </c>
    </row>
    <row r="22" spans="1:9">
      <c r="A22" s="142">
        <v>2018</v>
      </c>
      <c r="B22" s="140" t="s">
        <v>375</v>
      </c>
      <c r="C22" s="142">
        <v>4401310000</v>
      </c>
      <c r="D22" s="140" t="s">
        <v>391</v>
      </c>
      <c r="E22" s="142">
        <v>0</v>
      </c>
      <c r="F22" s="142">
        <v>91</v>
      </c>
      <c r="G22" s="142">
        <v>0</v>
      </c>
      <c r="H22" s="142">
        <v>39</v>
      </c>
      <c r="I22" s="142">
        <v>-39</v>
      </c>
    </row>
    <row r="23" spans="1:9">
      <c r="A23" s="142">
        <v>2018</v>
      </c>
      <c r="B23" s="140" t="s">
        <v>375</v>
      </c>
      <c r="C23" s="142">
        <v>4401310000</v>
      </c>
      <c r="D23" s="140" t="s">
        <v>392</v>
      </c>
      <c r="E23" s="142">
        <v>0</v>
      </c>
      <c r="F23" s="141">
        <v>70186.600000000006</v>
      </c>
      <c r="G23" s="142">
        <v>0</v>
      </c>
      <c r="H23" s="143">
        <v>10690</v>
      </c>
      <c r="I23" s="143">
        <v>-10690</v>
      </c>
    </row>
    <row r="24" spans="1:9">
      <c r="A24" s="142">
        <v>2018</v>
      </c>
      <c r="B24" s="140" t="s">
        <v>375</v>
      </c>
      <c r="C24" s="142">
        <v>4401310000</v>
      </c>
      <c r="D24" s="140" t="s">
        <v>393</v>
      </c>
      <c r="E24" s="142">
        <v>0</v>
      </c>
      <c r="F24" s="142">
        <v>0.2</v>
      </c>
      <c r="G24" s="142">
        <v>0</v>
      </c>
      <c r="H24" s="142">
        <v>1</v>
      </c>
      <c r="I24" s="142">
        <v>-1</v>
      </c>
    </row>
    <row r="25" spans="1:9">
      <c r="A25" s="142">
        <v>2018</v>
      </c>
      <c r="B25" s="140" t="s">
        <v>375</v>
      </c>
      <c r="C25" s="142">
        <v>4401310000</v>
      </c>
      <c r="D25" s="140" t="s">
        <v>394</v>
      </c>
      <c r="E25" s="142">
        <v>0</v>
      </c>
      <c r="F25" s="141">
        <v>304618</v>
      </c>
      <c r="G25" s="142">
        <v>0</v>
      </c>
      <c r="H25" s="143">
        <v>45720</v>
      </c>
      <c r="I25" s="143">
        <v>-45720</v>
      </c>
    </row>
    <row r="26" spans="1:9">
      <c r="A26" s="142">
        <v>2018</v>
      </c>
      <c r="B26" s="140" t="s">
        <v>375</v>
      </c>
      <c r="C26" s="142">
        <v>4401310000</v>
      </c>
      <c r="D26" s="140" t="s">
        <v>395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</row>
    <row r="27" spans="1:9">
      <c r="A27" s="142">
        <v>2018</v>
      </c>
      <c r="B27" s="140" t="s">
        <v>375</v>
      </c>
      <c r="C27" s="142">
        <v>4401310000</v>
      </c>
      <c r="D27" s="140" t="s">
        <v>396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</row>
    <row r="28" spans="1:9">
      <c r="A28" s="142">
        <v>2018</v>
      </c>
      <c r="B28" s="140" t="s">
        <v>375</v>
      </c>
      <c r="C28" s="142">
        <v>4401310000</v>
      </c>
      <c r="D28" s="140" t="s">
        <v>397</v>
      </c>
      <c r="E28" s="142">
        <v>0</v>
      </c>
      <c r="F28" s="141">
        <v>12255.5</v>
      </c>
      <c r="G28" s="142">
        <v>0</v>
      </c>
      <c r="H28" s="143">
        <v>2199</v>
      </c>
      <c r="I28" s="143">
        <v>-2199</v>
      </c>
    </row>
    <row r="29" spans="1:9">
      <c r="A29" s="142">
        <v>2018</v>
      </c>
      <c r="B29" s="140" t="s">
        <v>375</v>
      </c>
      <c r="C29" s="142">
        <v>4401310000</v>
      </c>
      <c r="D29" s="140" t="s">
        <v>398</v>
      </c>
      <c r="E29" s="142">
        <v>0</v>
      </c>
      <c r="F29" s="142">
        <v>0</v>
      </c>
      <c r="G29" s="142">
        <v>1</v>
      </c>
      <c r="H29" s="142">
        <v>0</v>
      </c>
      <c r="I29" s="142">
        <v>1</v>
      </c>
    </row>
    <row r="30" spans="1:9">
      <c r="A30" s="142">
        <v>2018</v>
      </c>
      <c r="B30" s="140" t="s">
        <v>375</v>
      </c>
      <c r="C30" s="142">
        <v>4401310000</v>
      </c>
      <c r="D30" s="140" t="s">
        <v>399</v>
      </c>
      <c r="E30" s="141">
        <v>2384.6</v>
      </c>
      <c r="F30" s="141">
        <v>2186512</v>
      </c>
      <c r="G30" s="142">
        <v>340</v>
      </c>
      <c r="H30" s="143">
        <v>333064</v>
      </c>
      <c r="I30" s="143">
        <v>-332724</v>
      </c>
    </row>
    <row r="31" spans="1:9">
      <c r="A31" s="142">
        <v>2018</v>
      </c>
      <c r="B31" s="140" t="s">
        <v>375</v>
      </c>
      <c r="C31" s="142">
        <v>4401310000</v>
      </c>
      <c r="D31" s="140" t="s">
        <v>400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</row>
    <row r="32" spans="1:9">
      <c r="A32" s="142">
        <v>2018</v>
      </c>
      <c r="B32" s="140" t="s">
        <v>375</v>
      </c>
      <c r="C32" s="142">
        <v>4401310000</v>
      </c>
      <c r="D32" s="140" t="s">
        <v>401</v>
      </c>
      <c r="E32" s="142">
        <v>0</v>
      </c>
      <c r="F32" s="142">
        <v>0.9</v>
      </c>
      <c r="G32" s="142">
        <v>0</v>
      </c>
      <c r="H32" s="142">
        <v>1</v>
      </c>
      <c r="I32" s="142">
        <v>-1</v>
      </c>
    </row>
    <row r="33" spans="1:9">
      <c r="A33" s="142">
        <v>2019</v>
      </c>
      <c r="B33" s="140" t="s">
        <v>375</v>
      </c>
      <c r="C33" s="142">
        <v>4401310000</v>
      </c>
      <c r="D33" s="140" t="s">
        <v>378</v>
      </c>
      <c r="E33" s="142">
        <v>0</v>
      </c>
      <c r="F33" s="141">
        <v>11162.2</v>
      </c>
      <c r="G33" s="142">
        <v>0</v>
      </c>
      <c r="H33" s="143">
        <v>1941</v>
      </c>
      <c r="I33" s="143">
        <v>-1941</v>
      </c>
    </row>
    <row r="34" spans="1:9">
      <c r="A34" s="142">
        <v>2019</v>
      </c>
      <c r="B34" s="140" t="s">
        <v>375</v>
      </c>
      <c r="C34" s="142">
        <v>4401310000</v>
      </c>
      <c r="D34" s="140" t="s">
        <v>399</v>
      </c>
      <c r="E34" s="142">
        <v>0.1</v>
      </c>
      <c r="F34" s="141">
        <v>1941460.4</v>
      </c>
      <c r="G34" s="142">
        <v>0</v>
      </c>
      <c r="H34" s="143">
        <v>221474</v>
      </c>
      <c r="I34" s="143">
        <v>-221474</v>
      </c>
    </row>
    <row r="35" spans="1:9">
      <c r="A35" s="142">
        <v>2019</v>
      </c>
      <c r="B35" s="140" t="s">
        <v>375</v>
      </c>
      <c r="C35" s="142">
        <v>4401310000</v>
      </c>
      <c r="D35" s="140" t="s">
        <v>379</v>
      </c>
      <c r="E35" s="142">
        <v>0</v>
      </c>
      <c r="F35" s="141">
        <v>8026.5</v>
      </c>
      <c r="G35" s="142">
        <v>0</v>
      </c>
      <c r="H35" s="143">
        <v>1153</v>
      </c>
      <c r="I35" s="143">
        <v>-1153</v>
      </c>
    </row>
    <row r="36" spans="1:9">
      <c r="A36" s="142">
        <v>2019</v>
      </c>
      <c r="B36" s="140" t="s">
        <v>375</v>
      </c>
      <c r="C36" s="142">
        <v>4401310000</v>
      </c>
      <c r="D36" s="140" t="s">
        <v>380</v>
      </c>
      <c r="E36" s="142">
        <v>0</v>
      </c>
      <c r="F36" s="142">
        <v>82.2</v>
      </c>
      <c r="G36" s="142">
        <v>0</v>
      </c>
      <c r="H36" s="142">
        <v>72</v>
      </c>
      <c r="I36" s="142">
        <v>-72</v>
      </c>
    </row>
    <row r="37" spans="1:9">
      <c r="A37" s="142">
        <v>2019</v>
      </c>
      <c r="B37" s="140" t="s">
        <v>375</v>
      </c>
      <c r="C37" s="142">
        <v>4401310000</v>
      </c>
      <c r="D37" s="140" t="s">
        <v>402</v>
      </c>
      <c r="E37" s="142">
        <v>0</v>
      </c>
      <c r="F37" s="142">
        <v>0</v>
      </c>
      <c r="G37" s="142">
        <v>0</v>
      </c>
      <c r="H37" s="142">
        <v>0</v>
      </c>
      <c r="I37" s="142">
        <v>0</v>
      </c>
    </row>
    <row r="38" spans="1:9">
      <c r="A38" s="142">
        <v>2019</v>
      </c>
      <c r="B38" s="140" t="s">
        <v>375</v>
      </c>
      <c r="C38" s="142">
        <v>4401310000</v>
      </c>
      <c r="D38" s="140" t="s">
        <v>403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</row>
    <row r="39" spans="1:9">
      <c r="A39" s="142">
        <v>2019</v>
      </c>
      <c r="B39" s="140" t="s">
        <v>375</v>
      </c>
      <c r="C39" s="142">
        <v>4401310000</v>
      </c>
      <c r="D39" s="140" t="s">
        <v>383</v>
      </c>
      <c r="E39" s="142">
        <v>0</v>
      </c>
      <c r="F39" s="141">
        <v>239037</v>
      </c>
      <c r="G39" s="142">
        <v>0</v>
      </c>
      <c r="H39" s="143">
        <v>31936</v>
      </c>
      <c r="I39" s="143">
        <v>-31936</v>
      </c>
    </row>
    <row r="40" spans="1:9">
      <c r="A40" s="142">
        <v>2019</v>
      </c>
      <c r="B40" s="140" t="s">
        <v>375</v>
      </c>
      <c r="C40" s="142">
        <v>4401310000</v>
      </c>
      <c r="D40" s="140" t="s">
        <v>404</v>
      </c>
      <c r="E40" s="142">
        <v>0.4</v>
      </c>
      <c r="F40" s="142">
        <v>0</v>
      </c>
      <c r="G40" s="142">
        <v>8</v>
      </c>
      <c r="H40" s="142">
        <v>0</v>
      </c>
      <c r="I40" s="142">
        <v>8</v>
      </c>
    </row>
    <row r="41" spans="1:9">
      <c r="A41" s="142">
        <v>2019</v>
      </c>
      <c r="B41" s="140" t="s">
        <v>375</v>
      </c>
      <c r="C41" s="142">
        <v>4401310000</v>
      </c>
      <c r="D41" s="140" t="s">
        <v>385</v>
      </c>
      <c r="E41" s="142">
        <v>0</v>
      </c>
      <c r="F41" s="142">
        <v>197.5</v>
      </c>
      <c r="G41" s="142">
        <v>0</v>
      </c>
      <c r="H41" s="142">
        <v>47</v>
      </c>
      <c r="I41" s="142">
        <v>-47</v>
      </c>
    </row>
    <row r="42" spans="1:9">
      <c r="A42" s="142">
        <v>2019</v>
      </c>
      <c r="B42" s="140" t="s">
        <v>375</v>
      </c>
      <c r="C42" s="142">
        <v>4401310000</v>
      </c>
      <c r="D42" s="140" t="s">
        <v>405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</row>
    <row r="43" spans="1:9">
      <c r="A43" s="142">
        <v>2019</v>
      </c>
      <c r="B43" s="140" t="s">
        <v>375</v>
      </c>
      <c r="C43" s="142">
        <v>4401310000</v>
      </c>
      <c r="D43" s="140" t="s">
        <v>406</v>
      </c>
      <c r="E43" s="142">
        <v>0</v>
      </c>
      <c r="F43" s="142">
        <v>126</v>
      </c>
      <c r="G43" s="142">
        <v>0</v>
      </c>
      <c r="H43" s="142">
        <v>29</v>
      </c>
      <c r="I43" s="142">
        <v>-29</v>
      </c>
    </row>
    <row r="44" spans="1:9">
      <c r="A44" s="142">
        <v>2019</v>
      </c>
      <c r="B44" s="140" t="s">
        <v>375</v>
      </c>
      <c r="C44" s="142">
        <v>4401310000</v>
      </c>
      <c r="D44" s="140" t="s">
        <v>387</v>
      </c>
      <c r="E44" s="142">
        <v>72</v>
      </c>
      <c r="F44" s="141">
        <v>520292.4</v>
      </c>
      <c r="G44" s="142">
        <v>8</v>
      </c>
      <c r="H44" s="143">
        <v>67425</v>
      </c>
      <c r="I44" s="143">
        <v>-67417</v>
      </c>
    </row>
    <row r="45" spans="1:9">
      <c r="A45" s="142">
        <v>2019</v>
      </c>
      <c r="B45" s="140" t="s">
        <v>375</v>
      </c>
      <c r="C45" s="142">
        <v>4401310000</v>
      </c>
      <c r="D45" s="140" t="s">
        <v>388</v>
      </c>
      <c r="E45" s="142">
        <v>0</v>
      </c>
      <c r="F45" s="142">
        <v>76.400000000000006</v>
      </c>
      <c r="G45" s="142">
        <v>0</v>
      </c>
      <c r="H45" s="142">
        <v>35</v>
      </c>
      <c r="I45" s="142">
        <v>-35</v>
      </c>
    </row>
    <row r="46" spans="1:9">
      <c r="A46" s="142">
        <v>2019</v>
      </c>
      <c r="B46" s="140" t="s">
        <v>375</v>
      </c>
      <c r="C46" s="142">
        <v>4401310000</v>
      </c>
      <c r="D46" s="140" t="s">
        <v>389</v>
      </c>
      <c r="E46" s="142">
        <v>0</v>
      </c>
      <c r="F46" s="141">
        <v>19822.2</v>
      </c>
      <c r="G46" s="142">
        <v>0</v>
      </c>
      <c r="H46" s="143">
        <v>4043</v>
      </c>
      <c r="I46" s="143">
        <v>-4043</v>
      </c>
    </row>
    <row r="47" spans="1:9">
      <c r="A47" s="142">
        <v>2019</v>
      </c>
      <c r="B47" s="140" t="s">
        <v>375</v>
      </c>
      <c r="C47" s="142">
        <v>4401310000</v>
      </c>
      <c r="D47" s="140" t="s">
        <v>390</v>
      </c>
      <c r="E47" s="142">
        <v>0</v>
      </c>
      <c r="F47" s="141">
        <v>1164.0999999999999</v>
      </c>
      <c r="G47" s="142">
        <v>0</v>
      </c>
      <c r="H47" s="142">
        <v>166</v>
      </c>
      <c r="I47" s="142">
        <v>-166</v>
      </c>
    </row>
    <row r="48" spans="1:9">
      <c r="A48" s="142">
        <v>2019</v>
      </c>
      <c r="B48" s="140" t="s">
        <v>375</v>
      </c>
      <c r="C48" s="142">
        <v>4401310000</v>
      </c>
      <c r="D48" s="140" t="s">
        <v>391</v>
      </c>
      <c r="E48" s="142">
        <v>0</v>
      </c>
      <c r="F48" s="142">
        <v>57</v>
      </c>
      <c r="G48" s="142">
        <v>0</v>
      </c>
      <c r="H48" s="142">
        <v>26</v>
      </c>
      <c r="I48" s="142">
        <v>-26</v>
      </c>
    </row>
    <row r="49" spans="1:9">
      <c r="A49" s="142">
        <v>2019</v>
      </c>
      <c r="B49" s="140" t="s">
        <v>375</v>
      </c>
      <c r="C49" s="142">
        <v>4401310000</v>
      </c>
      <c r="D49" s="140" t="s">
        <v>392</v>
      </c>
      <c r="E49" s="142">
        <v>0</v>
      </c>
      <c r="F49" s="141">
        <v>99480.3</v>
      </c>
      <c r="G49" s="142">
        <v>0</v>
      </c>
      <c r="H49" s="143">
        <v>12852</v>
      </c>
      <c r="I49" s="143">
        <v>-12852</v>
      </c>
    </row>
    <row r="50" spans="1:9">
      <c r="A50" s="142">
        <v>2019</v>
      </c>
      <c r="B50" s="140" t="s">
        <v>375</v>
      </c>
      <c r="C50" s="142">
        <v>4401310000</v>
      </c>
      <c r="D50" s="140" t="s">
        <v>393</v>
      </c>
      <c r="E50" s="142">
        <v>0</v>
      </c>
      <c r="F50" s="142">
        <v>0.1</v>
      </c>
      <c r="G50" s="142">
        <v>0</v>
      </c>
      <c r="H50" s="142">
        <v>1</v>
      </c>
      <c r="I50" s="142">
        <v>-1</v>
      </c>
    </row>
    <row r="51" spans="1:9">
      <c r="A51" s="142">
        <v>2019</v>
      </c>
      <c r="B51" s="140" t="s">
        <v>375</v>
      </c>
      <c r="C51" s="142">
        <v>4401310000</v>
      </c>
      <c r="D51" s="140" t="s">
        <v>394</v>
      </c>
      <c r="E51" s="142">
        <v>0</v>
      </c>
      <c r="F51" s="141">
        <v>157124</v>
      </c>
      <c r="G51" s="142">
        <v>0</v>
      </c>
      <c r="H51" s="143">
        <v>20212</v>
      </c>
      <c r="I51" s="143">
        <v>-20212</v>
      </c>
    </row>
    <row r="52" spans="1:9">
      <c r="A52" s="142">
        <v>2019</v>
      </c>
      <c r="B52" s="140" t="s">
        <v>375</v>
      </c>
      <c r="C52" s="142">
        <v>4401310000</v>
      </c>
      <c r="D52" s="140" t="s">
        <v>396</v>
      </c>
      <c r="E52" s="142">
        <v>0</v>
      </c>
      <c r="F52" s="142">
        <v>917.2</v>
      </c>
      <c r="G52" s="142">
        <v>0</v>
      </c>
      <c r="H52" s="142">
        <v>174</v>
      </c>
      <c r="I52" s="142">
        <v>-174</v>
      </c>
    </row>
    <row r="53" spans="1:9">
      <c r="A53" s="142">
        <v>2019</v>
      </c>
      <c r="B53" s="140" t="s">
        <v>375</v>
      </c>
      <c r="C53" s="142">
        <v>4401310000</v>
      </c>
      <c r="D53" s="140" t="s">
        <v>397</v>
      </c>
      <c r="E53" s="142">
        <v>0.9</v>
      </c>
      <c r="F53" s="141">
        <v>1653.7</v>
      </c>
      <c r="G53" s="142">
        <v>2</v>
      </c>
      <c r="H53" s="142">
        <v>368</v>
      </c>
      <c r="I53" s="142">
        <v>-366</v>
      </c>
    </row>
    <row r="54" spans="1:9">
      <c r="A54" s="142">
        <v>2019</v>
      </c>
      <c r="B54" s="140" t="s">
        <v>375</v>
      </c>
      <c r="C54" s="142">
        <v>4401310000</v>
      </c>
      <c r="D54" s="140" t="s">
        <v>407</v>
      </c>
      <c r="E54" s="142">
        <v>0</v>
      </c>
      <c r="F54" s="141">
        <v>1639</v>
      </c>
      <c r="G54" s="142">
        <v>0</v>
      </c>
      <c r="H54" s="142">
        <v>328</v>
      </c>
      <c r="I54" s="142">
        <v>-328</v>
      </c>
    </row>
    <row r="55" spans="1:9">
      <c r="A55" s="142">
        <v>2020</v>
      </c>
      <c r="B55" s="140" t="s">
        <v>375</v>
      </c>
      <c r="C55" s="142">
        <v>4401310000</v>
      </c>
      <c r="D55" s="140" t="s">
        <v>376</v>
      </c>
      <c r="E55" s="142">
        <v>0</v>
      </c>
      <c r="F55" s="142">
        <v>0.3</v>
      </c>
      <c r="G55" s="142">
        <v>0</v>
      </c>
      <c r="H55" s="142">
        <v>1</v>
      </c>
      <c r="I55" s="142">
        <v>-1</v>
      </c>
    </row>
    <row r="56" spans="1:9">
      <c r="A56" s="142">
        <v>2020</v>
      </c>
      <c r="B56" s="140" t="s">
        <v>375</v>
      </c>
      <c r="C56" s="142">
        <v>4401310000</v>
      </c>
      <c r="D56" s="140" t="s">
        <v>378</v>
      </c>
      <c r="E56" s="142">
        <v>0</v>
      </c>
      <c r="F56" s="141">
        <v>51594.8</v>
      </c>
      <c r="G56" s="142">
        <v>0</v>
      </c>
      <c r="H56" s="143">
        <v>9251</v>
      </c>
      <c r="I56" s="143">
        <v>-9251</v>
      </c>
    </row>
    <row r="57" spans="1:9">
      <c r="A57" s="142">
        <v>2020</v>
      </c>
      <c r="B57" s="140" t="s">
        <v>375</v>
      </c>
      <c r="C57" s="142">
        <v>4401310000</v>
      </c>
      <c r="D57" s="140" t="s">
        <v>399</v>
      </c>
      <c r="E57" s="142">
        <v>0</v>
      </c>
      <c r="F57" s="141">
        <v>1912404.9</v>
      </c>
      <c r="G57" s="142">
        <v>0</v>
      </c>
      <c r="H57" s="143">
        <v>201249</v>
      </c>
      <c r="I57" s="143">
        <v>-201249</v>
      </c>
    </row>
    <row r="58" spans="1:9">
      <c r="A58" s="142">
        <v>2020</v>
      </c>
      <c r="B58" s="140" t="s">
        <v>375</v>
      </c>
      <c r="C58" s="142">
        <v>4401310000</v>
      </c>
      <c r="D58" s="140" t="s">
        <v>397</v>
      </c>
      <c r="E58" s="142">
        <v>0</v>
      </c>
      <c r="F58" s="142">
        <v>56.5</v>
      </c>
      <c r="G58" s="142">
        <v>0</v>
      </c>
      <c r="H58" s="142">
        <v>47</v>
      </c>
      <c r="I58" s="142">
        <v>-47</v>
      </c>
    </row>
    <row r="59" spans="1:9">
      <c r="A59" s="142">
        <v>2020</v>
      </c>
      <c r="B59" s="140" t="s">
        <v>375</v>
      </c>
      <c r="C59" s="142">
        <v>4401310000</v>
      </c>
      <c r="D59" s="140" t="s">
        <v>396</v>
      </c>
      <c r="E59" s="142">
        <v>0</v>
      </c>
      <c r="F59" s="142">
        <v>453.6</v>
      </c>
      <c r="G59" s="142">
        <v>0</v>
      </c>
      <c r="H59" s="142">
        <v>87</v>
      </c>
      <c r="I59" s="142">
        <v>-87</v>
      </c>
    </row>
    <row r="60" spans="1:9">
      <c r="A60" s="142">
        <v>2020</v>
      </c>
      <c r="B60" s="140" t="s">
        <v>375</v>
      </c>
      <c r="C60" s="142">
        <v>4401310000</v>
      </c>
      <c r="D60" s="140" t="s">
        <v>394</v>
      </c>
      <c r="E60" s="142">
        <v>0</v>
      </c>
      <c r="F60" s="141">
        <v>49249.7</v>
      </c>
      <c r="G60" s="142">
        <v>0</v>
      </c>
      <c r="H60" s="143">
        <v>5323</v>
      </c>
      <c r="I60" s="143">
        <v>-5323</v>
      </c>
    </row>
    <row r="61" spans="1:9">
      <c r="A61" s="142">
        <v>2020</v>
      </c>
      <c r="B61" s="140" t="s">
        <v>375</v>
      </c>
      <c r="C61" s="142">
        <v>4401310000</v>
      </c>
      <c r="D61" s="140" t="s">
        <v>393</v>
      </c>
      <c r="E61" s="142">
        <v>0</v>
      </c>
      <c r="F61" s="142">
        <v>0.1</v>
      </c>
      <c r="G61" s="142">
        <v>0</v>
      </c>
      <c r="H61" s="142">
        <v>1</v>
      </c>
      <c r="I61" s="142">
        <v>-1</v>
      </c>
    </row>
    <row r="62" spans="1:9">
      <c r="A62" s="142">
        <v>2020</v>
      </c>
      <c r="B62" s="140" t="s">
        <v>375</v>
      </c>
      <c r="C62" s="142">
        <v>4401310000</v>
      </c>
      <c r="D62" s="140" t="s">
        <v>392</v>
      </c>
      <c r="E62" s="142">
        <v>0</v>
      </c>
      <c r="F62" s="141">
        <v>164592.79999999999</v>
      </c>
      <c r="G62" s="142">
        <v>0</v>
      </c>
      <c r="H62" s="143">
        <v>18222</v>
      </c>
      <c r="I62" s="143">
        <v>-18222</v>
      </c>
    </row>
    <row r="63" spans="1:9">
      <c r="A63" s="142">
        <v>2020</v>
      </c>
      <c r="B63" s="140" t="s">
        <v>375</v>
      </c>
      <c r="C63" s="142">
        <v>4401310000</v>
      </c>
      <c r="D63" s="140" t="s">
        <v>391</v>
      </c>
      <c r="E63" s="142">
        <v>0</v>
      </c>
      <c r="F63" s="142">
        <v>60.5</v>
      </c>
      <c r="G63" s="142">
        <v>0</v>
      </c>
      <c r="H63" s="142">
        <v>27</v>
      </c>
      <c r="I63" s="142">
        <v>-27</v>
      </c>
    </row>
    <row r="64" spans="1:9">
      <c r="A64" s="142">
        <v>2020</v>
      </c>
      <c r="B64" s="140" t="s">
        <v>375</v>
      </c>
      <c r="C64" s="142">
        <v>4401310000</v>
      </c>
      <c r="D64" s="140" t="s">
        <v>390</v>
      </c>
      <c r="E64" s="142">
        <v>0</v>
      </c>
      <c r="F64" s="142">
        <v>72</v>
      </c>
      <c r="G64" s="142">
        <v>0</v>
      </c>
      <c r="H64" s="142">
        <v>13</v>
      </c>
      <c r="I64" s="142">
        <v>-13</v>
      </c>
    </row>
    <row r="65" spans="1:9">
      <c r="A65" s="142">
        <v>2020</v>
      </c>
      <c r="B65" s="140" t="s">
        <v>375</v>
      </c>
      <c r="C65" s="142">
        <v>4401310000</v>
      </c>
      <c r="D65" s="140" t="s">
        <v>389</v>
      </c>
      <c r="E65" s="142">
        <v>0</v>
      </c>
      <c r="F65" s="141">
        <v>8933.6</v>
      </c>
      <c r="G65" s="142">
        <v>0</v>
      </c>
      <c r="H65" s="143">
        <v>1744</v>
      </c>
      <c r="I65" s="143">
        <v>-1744</v>
      </c>
    </row>
    <row r="66" spans="1:9">
      <c r="A66" s="142">
        <v>2020</v>
      </c>
      <c r="B66" s="140" t="s">
        <v>375</v>
      </c>
      <c r="C66" s="142">
        <v>4401310000</v>
      </c>
      <c r="D66" s="140" t="s">
        <v>388</v>
      </c>
      <c r="E66" s="142">
        <v>0</v>
      </c>
      <c r="F66" s="142">
        <v>12.9</v>
      </c>
      <c r="G66" s="142">
        <v>0</v>
      </c>
      <c r="H66" s="142">
        <v>6</v>
      </c>
      <c r="I66" s="142">
        <v>-6</v>
      </c>
    </row>
    <row r="67" spans="1:9">
      <c r="A67" s="142">
        <v>2020</v>
      </c>
      <c r="B67" s="140" t="s">
        <v>375</v>
      </c>
      <c r="C67" s="142">
        <v>4401310000</v>
      </c>
      <c r="D67" s="140" t="s">
        <v>387</v>
      </c>
      <c r="E67" s="142">
        <v>0</v>
      </c>
      <c r="F67" s="141">
        <v>508223</v>
      </c>
      <c r="G67" s="142">
        <v>0</v>
      </c>
      <c r="H67" s="143">
        <v>57453</v>
      </c>
      <c r="I67" s="143">
        <v>-57453</v>
      </c>
    </row>
    <row r="68" spans="1:9">
      <c r="A68" s="142">
        <v>2020</v>
      </c>
      <c r="B68" s="140" t="s">
        <v>375</v>
      </c>
      <c r="C68" s="142">
        <v>4401310000</v>
      </c>
      <c r="D68" s="140" t="s">
        <v>408</v>
      </c>
      <c r="E68" s="142">
        <v>0</v>
      </c>
      <c r="F68" s="142">
        <v>0</v>
      </c>
      <c r="G68" s="142">
        <v>0</v>
      </c>
      <c r="H68" s="142">
        <v>0</v>
      </c>
      <c r="I68" s="142">
        <v>0</v>
      </c>
    </row>
    <row r="69" spans="1:9">
      <c r="A69" s="142">
        <v>2020</v>
      </c>
      <c r="B69" s="140" t="s">
        <v>375</v>
      </c>
      <c r="C69" s="142">
        <v>4401310000</v>
      </c>
      <c r="D69" s="140" t="s">
        <v>409</v>
      </c>
      <c r="E69" s="142">
        <v>0</v>
      </c>
      <c r="F69" s="142">
        <v>0</v>
      </c>
      <c r="G69" s="142">
        <v>0</v>
      </c>
      <c r="H69" s="142">
        <v>0</v>
      </c>
      <c r="I69" s="142">
        <v>0</v>
      </c>
    </row>
    <row r="70" spans="1:9">
      <c r="A70" s="142">
        <v>2020</v>
      </c>
      <c r="B70" s="140" t="s">
        <v>375</v>
      </c>
      <c r="C70" s="142">
        <v>4401310000</v>
      </c>
      <c r="D70" s="140" t="s">
        <v>385</v>
      </c>
      <c r="E70" s="142">
        <v>0</v>
      </c>
      <c r="F70" s="142">
        <v>889.6</v>
      </c>
      <c r="G70" s="142">
        <v>0</v>
      </c>
      <c r="H70" s="142">
        <v>132</v>
      </c>
      <c r="I70" s="142">
        <v>-132</v>
      </c>
    </row>
    <row r="71" spans="1:9">
      <c r="A71" s="142">
        <v>2020</v>
      </c>
      <c r="B71" s="140" t="s">
        <v>375</v>
      </c>
      <c r="C71" s="142">
        <v>4401310000</v>
      </c>
      <c r="D71" s="140" t="s">
        <v>383</v>
      </c>
      <c r="E71" s="142">
        <v>0</v>
      </c>
      <c r="F71" s="141">
        <v>302704.09999999998</v>
      </c>
      <c r="G71" s="142">
        <v>0</v>
      </c>
      <c r="H71" s="143">
        <v>34734</v>
      </c>
      <c r="I71" s="143">
        <v>-34734</v>
      </c>
    </row>
    <row r="72" spans="1:9">
      <c r="A72" s="142">
        <v>2020</v>
      </c>
      <c r="B72" s="140" t="s">
        <v>375</v>
      </c>
      <c r="C72" s="142">
        <v>4401310000</v>
      </c>
      <c r="D72" s="140" t="s">
        <v>382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</row>
    <row r="73" spans="1:9">
      <c r="A73" s="142">
        <v>2020</v>
      </c>
      <c r="B73" s="140" t="s">
        <v>375</v>
      </c>
      <c r="C73" s="142">
        <v>4401310000</v>
      </c>
      <c r="D73" s="140" t="s">
        <v>410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</row>
    <row r="74" spans="1:9">
      <c r="A74" s="142">
        <v>2020</v>
      </c>
      <c r="B74" s="140" t="s">
        <v>375</v>
      </c>
      <c r="C74" s="142">
        <v>4401310000</v>
      </c>
      <c r="D74" s="140" t="s">
        <v>380</v>
      </c>
      <c r="E74" s="142">
        <v>0</v>
      </c>
      <c r="F74" s="142">
        <v>44.8</v>
      </c>
      <c r="G74" s="142">
        <v>0</v>
      </c>
      <c r="H74" s="142">
        <v>42</v>
      </c>
      <c r="I74" s="142">
        <v>-42</v>
      </c>
    </row>
    <row r="75" spans="1:9">
      <c r="A75" s="142">
        <v>2020</v>
      </c>
      <c r="B75" s="140" t="s">
        <v>375</v>
      </c>
      <c r="C75" s="142">
        <v>4401310000</v>
      </c>
      <c r="D75" s="140" t="s">
        <v>379</v>
      </c>
      <c r="E75" s="142">
        <v>0.2</v>
      </c>
      <c r="F75" s="141">
        <v>3374.7</v>
      </c>
      <c r="G75" s="142">
        <v>0</v>
      </c>
      <c r="H75" s="142">
        <v>493</v>
      </c>
      <c r="I75" s="142">
        <v>-493</v>
      </c>
    </row>
    <row r="76" spans="1:9">
      <c r="A76" s="142">
        <v>2020</v>
      </c>
      <c r="B76" s="140" t="s">
        <v>375</v>
      </c>
      <c r="C76" s="142">
        <v>4401310000</v>
      </c>
      <c r="D76" s="140" t="s">
        <v>407</v>
      </c>
      <c r="E76" s="142">
        <v>0</v>
      </c>
      <c r="F76" s="141">
        <v>1223.5999999999999</v>
      </c>
      <c r="G76" s="142">
        <v>0</v>
      </c>
      <c r="H76" s="142">
        <v>245</v>
      </c>
      <c r="I76" s="142">
        <v>-245</v>
      </c>
    </row>
    <row r="77" spans="1:9">
      <c r="A77" s="142">
        <v>2021</v>
      </c>
      <c r="B77" s="140" t="s">
        <v>375</v>
      </c>
      <c r="C77" s="142">
        <v>4401310000</v>
      </c>
      <c r="D77" s="140" t="s">
        <v>411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</row>
    <row r="78" spans="1:9">
      <c r="A78" s="142">
        <v>2021</v>
      </c>
      <c r="B78" s="140" t="s">
        <v>375</v>
      </c>
      <c r="C78" s="142">
        <v>4401310000</v>
      </c>
      <c r="D78" s="140" t="s">
        <v>399</v>
      </c>
      <c r="E78" s="142">
        <v>0</v>
      </c>
      <c r="F78" s="141">
        <v>1576745.6</v>
      </c>
      <c r="G78" s="142">
        <v>0</v>
      </c>
      <c r="H78" s="143">
        <v>181986</v>
      </c>
      <c r="I78" s="143">
        <v>-181986</v>
      </c>
    </row>
    <row r="79" spans="1:9">
      <c r="A79" s="142">
        <v>2021</v>
      </c>
      <c r="B79" s="140" t="s">
        <v>375</v>
      </c>
      <c r="C79" s="142">
        <v>4401310000</v>
      </c>
      <c r="D79" s="140" t="s">
        <v>396</v>
      </c>
      <c r="E79" s="142">
        <v>0</v>
      </c>
      <c r="F79" s="142">
        <v>113.7</v>
      </c>
      <c r="G79" s="142">
        <v>0</v>
      </c>
      <c r="H79" s="142">
        <v>45</v>
      </c>
      <c r="I79" s="142">
        <v>-45</v>
      </c>
    </row>
    <row r="80" spans="1:9">
      <c r="A80" s="142">
        <v>2021</v>
      </c>
      <c r="B80" s="140" t="s">
        <v>375</v>
      </c>
      <c r="C80" s="142">
        <v>4401310000</v>
      </c>
      <c r="D80" s="140" t="s">
        <v>412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</row>
    <row r="81" spans="1:9">
      <c r="A81" s="142">
        <v>2021</v>
      </c>
      <c r="B81" s="140" t="s">
        <v>375</v>
      </c>
      <c r="C81" s="142">
        <v>4401310000</v>
      </c>
      <c r="D81" s="140" t="s">
        <v>394</v>
      </c>
      <c r="E81" s="142">
        <v>0</v>
      </c>
      <c r="F81" s="142">
        <v>0.1</v>
      </c>
      <c r="G81" s="142">
        <v>0</v>
      </c>
      <c r="H81" s="142">
        <v>0</v>
      </c>
      <c r="I81" s="142">
        <v>0</v>
      </c>
    </row>
    <row r="82" spans="1:9">
      <c r="A82" s="142">
        <v>2021</v>
      </c>
      <c r="B82" s="140" t="s">
        <v>375</v>
      </c>
      <c r="C82" s="142">
        <v>4401310000</v>
      </c>
      <c r="D82" s="140" t="s">
        <v>393</v>
      </c>
      <c r="E82" s="142">
        <v>0</v>
      </c>
      <c r="F82" s="142">
        <v>0</v>
      </c>
      <c r="G82" s="142">
        <v>0</v>
      </c>
      <c r="H82" s="142">
        <v>0</v>
      </c>
      <c r="I82" s="142">
        <v>0</v>
      </c>
    </row>
    <row r="83" spans="1:9">
      <c r="A83" s="142">
        <v>2021</v>
      </c>
      <c r="B83" s="140" t="s">
        <v>375</v>
      </c>
      <c r="C83" s="142">
        <v>4401310000</v>
      </c>
      <c r="D83" s="140" t="s">
        <v>392</v>
      </c>
      <c r="E83" s="142">
        <v>0</v>
      </c>
      <c r="F83" s="141">
        <v>116460.5</v>
      </c>
      <c r="G83" s="142">
        <v>0</v>
      </c>
      <c r="H83" s="143">
        <v>14382</v>
      </c>
      <c r="I83" s="143">
        <v>-14382</v>
      </c>
    </row>
    <row r="84" spans="1:9">
      <c r="A84" s="142">
        <v>2021</v>
      </c>
      <c r="B84" s="140" t="s">
        <v>375</v>
      </c>
      <c r="C84" s="142">
        <v>4401310000</v>
      </c>
      <c r="D84" s="140" t="s">
        <v>391</v>
      </c>
      <c r="E84" s="142">
        <v>0</v>
      </c>
      <c r="F84" s="142">
        <v>21.6</v>
      </c>
      <c r="G84" s="142">
        <v>0</v>
      </c>
      <c r="H84" s="142">
        <v>10</v>
      </c>
      <c r="I84" s="142">
        <v>-10</v>
      </c>
    </row>
    <row r="85" spans="1:9">
      <c r="A85" s="142">
        <v>2021</v>
      </c>
      <c r="B85" s="140" t="s">
        <v>375</v>
      </c>
      <c r="C85" s="142">
        <v>4401310000</v>
      </c>
      <c r="D85" s="140" t="s">
        <v>390</v>
      </c>
      <c r="E85" s="142">
        <v>0</v>
      </c>
      <c r="F85" s="142">
        <v>48</v>
      </c>
      <c r="G85" s="142">
        <v>0</v>
      </c>
      <c r="H85" s="142">
        <v>26</v>
      </c>
      <c r="I85" s="142">
        <v>-26</v>
      </c>
    </row>
    <row r="86" spans="1:9">
      <c r="A86" s="142">
        <v>2021</v>
      </c>
      <c r="B86" s="140" t="s">
        <v>375</v>
      </c>
      <c r="C86" s="142">
        <v>4401310000</v>
      </c>
      <c r="D86" s="140" t="s">
        <v>389</v>
      </c>
      <c r="E86" s="142">
        <v>0</v>
      </c>
      <c r="F86" s="141">
        <v>3858.8</v>
      </c>
      <c r="G86" s="142">
        <v>0</v>
      </c>
      <c r="H86" s="142">
        <v>743</v>
      </c>
      <c r="I86" s="142">
        <v>-743</v>
      </c>
    </row>
    <row r="87" spans="1:9">
      <c r="A87" s="142">
        <v>2021</v>
      </c>
      <c r="B87" s="140" t="s">
        <v>375</v>
      </c>
      <c r="C87" s="142">
        <v>4401310000</v>
      </c>
      <c r="D87" s="140" t="s">
        <v>388</v>
      </c>
      <c r="E87" s="142">
        <v>0</v>
      </c>
      <c r="F87" s="142">
        <v>25.9</v>
      </c>
      <c r="G87" s="142">
        <v>0</v>
      </c>
      <c r="H87" s="142">
        <v>12</v>
      </c>
      <c r="I87" s="142">
        <v>-12</v>
      </c>
    </row>
    <row r="88" spans="1:9">
      <c r="A88" s="142">
        <v>2021</v>
      </c>
      <c r="B88" s="140" t="s">
        <v>375</v>
      </c>
      <c r="C88" s="142">
        <v>4401310000</v>
      </c>
      <c r="D88" s="140" t="s">
        <v>387</v>
      </c>
      <c r="E88" s="142">
        <v>0</v>
      </c>
      <c r="F88" s="141">
        <v>283363.90000000002</v>
      </c>
      <c r="G88" s="142">
        <v>0</v>
      </c>
      <c r="H88" s="143">
        <v>33243</v>
      </c>
      <c r="I88" s="143">
        <v>-33243</v>
      </c>
    </row>
    <row r="89" spans="1:9">
      <c r="A89" s="142">
        <v>2021</v>
      </c>
      <c r="B89" s="140" t="s">
        <v>375</v>
      </c>
      <c r="C89" s="142">
        <v>4401310000</v>
      </c>
      <c r="D89" s="140" t="s">
        <v>385</v>
      </c>
      <c r="E89" s="142">
        <v>0</v>
      </c>
      <c r="F89" s="142">
        <v>765.8</v>
      </c>
      <c r="G89" s="142">
        <v>0</v>
      </c>
      <c r="H89" s="142">
        <v>103</v>
      </c>
      <c r="I89" s="142">
        <v>-103</v>
      </c>
    </row>
    <row r="90" spans="1:9">
      <c r="A90" s="142">
        <v>2021</v>
      </c>
      <c r="B90" s="140" t="s">
        <v>375</v>
      </c>
      <c r="C90" s="142">
        <v>4401310000</v>
      </c>
      <c r="D90" s="140" t="s">
        <v>413</v>
      </c>
      <c r="E90" s="142">
        <v>0</v>
      </c>
      <c r="F90" s="142">
        <v>0</v>
      </c>
      <c r="G90" s="142">
        <v>0</v>
      </c>
      <c r="H90" s="142">
        <v>0</v>
      </c>
      <c r="I90" s="142">
        <v>0</v>
      </c>
    </row>
    <row r="91" spans="1:9">
      <c r="A91" s="142">
        <v>2021</v>
      </c>
      <c r="B91" s="140" t="s">
        <v>375</v>
      </c>
      <c r="C91" s="142">
        <v>4401310000</v>
      </c>
      <c r="D91" s="140" t="s">
        <v>383</v>
      </c>
      <c r="E91" s="142">
        <v>0</v>
      </c>
      <c r="F91" s="141">
        <v>181846.6</v>
      </c>
      <c r="G91" s="142">
        <v>0</v>
      </c>
      <c r="H91" s="143">
        <v>22537</v>
      </c>
      <c r="I91" s="143">
        <v>-22537</v>
      </c>
    </row>
    <row r="92" spans="1:9">
      <c r="A92" s="142">
        <v>2021</v>
      </c>
      <c r="B92" s="140" t="s">
        <v>375</v>
      </c>
      <c r="C92" s="142">
        <v>4401310000</v>
      </c>
      <c r="D92" s="140" t="s">
        <v>414</v>
      </c>
      <c r="E92" s="142">
        <v>0</v>
      </c>
      <c r="F92" s="142">
        <v>0</v>
      </c>
      <c r="G92" s="142">
        <v>0</v>
      </c>
      <c r="H92" s="142">
        <v>0</v>
      </c>
      <c r="I92" s="142">
        <v>0</v>
      </c>
    </row>
    <row r="93" spans="1:9">
      <c r="A93" s="142">
        <v>2021</v>
      </c>
      <c r="B93" s="140" t="s">
        <v>375</v>
      </c>
      <c r="C93" s="142">
        <v>4401310000</v>
      </c>
      <c r="D93" s="140" t="s">
        <v>380</v>
      </c>
      <c r="E93" s="142">
        <v>0</v>
      </c>
      <c r="F93" s="142">
        <v>34</v>
      </c>
      <c r="G93" s="142">
        <v>0</v>
      </c>
      <c r="H93" s="142">
        <v>24</v>
      </c>
      <c r="I93" s="142">
        <v>-24</v>
      </c>
    </row>
    <row r="94" spans="1:9">
      <c r="A94" s="142">
        <v>2021</v>
      </c>
      <c r="B94" s="140" t="s">
        <v>375</v>
      </c>
      <c r="C94" s="142">
        <v>4401310000</v>
      </c>
      <c r="D94" s="140" t="s">
        <v>379</v>
      </c>
      <c r="E94" s="142">
        <v>0</v>
      </c>
      <c r="F94" s="142">
        <v>0</v>
      </c>
      <c r="G94" s="142">
        <v>0</v>
      </c>
      <c r="H94" s="142">
        <v>0</v>
      </c>
      <c r="I94" s="142">
        <v>0</v>
      </c>
    </row>
    <row r="95" spans="1:9">
      <c r="A95" s="142">
        <v>2021</v>
      </c>
      <c r="B95" s="140" t="s">
        <v>375</v>
      </c>
      <c r="C95" s="142">
        <v>4401310000</v>
      </c>
      <c r="D95" s="140" t="s">
        <v>378</v>
      </c>
      <c r="E95" s="142">
        <v>0</v>
      </c>
      <c r="F95" s="141">
        <v>161697.79999999999</v>
      </c>
      <c r="G95" s="142">
        <v>0</v>
      </c>
      <c r="H95" s="143">
        <v>32055</v>
      </c>
      <c r="I95" s="143">
        <v>-32055</v>
      </c>
    </row>
    <row r="96" spans="1:9">
      <c r="A96" s="142">
        <v>2021</v>
      </c>
      <c r="B96" s="140" t="s">
        <v>375</v>
      </c>
      <c r="C96" s="142">
        <v>4401310000</v>
      </c>
      <c r="D96" s="140" t="s">
        <v>377</v>
      </c>
      <c r="E96" s="142">
        <v>0</v>
      </c>
      <c r="F96" s="142">
        <v>0</v>
      </c>
      <c r="G96" s="142">
        <v>0</v>
      </c>
      <c r="H96" s="142">
        <v>0</v>
      </c>
      <c r="I96" s="142">
        <v>0</v>
      </c>
    </row>
    <row r="97" spans="1:9">
      <c r="A97" s="142">
        <v>2021</v>
      </c>
      <c r="B97" s="140" t="s">
        <v>375</v>
      </c>
      <c r="C97" s="142">
        <v>4401310000</v>
      </c>
      <c r="D97" s="140" t="s">
        <v>376</v>
      </c>
      <c r="E97" s="142">
        <v>0</v>
      </c>
      <c r="F97" s="142">
        <v>0.1</v>
      </c>
      <c r="G97" s="142">
        <v>0</v>
      </c>
      <c r="H97" s="142">
        <v>0</v>
      </c>
      <c r="I97" s="142">
        <v>0</v>
      </c>
    </row>
    <row r="98" spans="1:9">
      <c r="A98" s="142">
        <v>2021</v>
      </c>
      <c r="B98" s="140" t="s">
        <v>375</v>
      </c>
      <c r="C98" s="142">
        <v>4401310000</v>
      </c>
      <c r="D98" s="140" t="s">
        <v>397</v>
      </c>
      <c r="E98" s="142">
        <v>0</v>
      </c>
      <c r="F98" s="142">
        <v>26.7</v>
      </c>
      <c r="G98" s="142">
        <v>0</v>
      </c>
      <c r="H98" s="142">
        <v>7</v>
      </c>
      <c r="I98" s="142">
        <v>-7</v>
      </c>
    </row>
    <row r="100" spans="1:9" ht="15.75" thickBot="1"/>
    <row r="101" spans="1:9">
      <c r="A101" s="144"/>
      <c r="B101" s="145">
        <v>2018</v>
      </c>
      <c r="C101" s="145">
        <v>2019</v>
      </c>
      <c r="D101" s="145">
        <v>2020</v>
      </c>
      <c r="E101" s="146">
        <v>2021</v>
      </c>
    </row>
    <row r="102" spans="1:9">
      <c r="A102" s="147" t="s">
        <v>418</v>
      </c>
      <c r="B102" s="148">
        <f>SUM(H7:H32)</f>
        <v>521768</v>
      </c>
      <c r="C102" s="148">
        <f>SUM(H33:H54)</f>
        <v>362282</v>
      </c>
      <c r="D102" s="149">
        <f>SUM(H55:H76)</f>
        <v>329070</v>
      </c>
      <c r="E102" s="150">
        <f>SUM(H77:H98)</f>
        <v>285173</v>
      </c>
    </row>
    <row r="103" spans="1:9" ht="16.5">
      <c r="A103" s="151" t="s">
        <v>416</v>
      </c>
      <c r="B103" s="152">
        <f>SUM(F7:F32)</f>
        <v>3445136.3</v>
      </c>
      <c r="C103" s="152">
        <f>SUM(F33:F54)</f>
        <v>3002318.2</v>
      </c>
      <c r="D103" s="149">
        <f>SUM(F55:F76)</f>
        <v>3003891.5000000005</v>
      </c>
      <c r="E103" s="150">
        <f>SUM(F77:F98)</f>
        <v>2325009.1</v>
      </c>
    </row>
    <row r="104" spans="1:9">
      <c r="A104" s="161" t="s">
        <v>417</v>
      </c>
      <c r="B104" s="149">
        <f>B102*1000/B103</f>
        <v>151.45061169277977</v>
      </c>
      <c r="C104" s="149">
        <f t="shared" ref="C104:E104" si="0">C102*1000/C103</f>
        <v>120.66742292672375</v>
      </c>
      <c r="D104" s="160">
        <f t="shared" si="0"/>
        <v>109.54789811815772</v>
      </c>
      <c r="E104" s="162">
        <f t="shared" si="0"/>
        <v>122.65457369607714</v>
      </c>
    </row>
    <row r="105" spans="1:9">
      <c r="A105" s="171" t="s">
        <v>66</v>
      </c>
      <c r="B105" s="149">
        <v>4300</v>
      </c>
      <c r="C105" s="149">
        <v>4040</v>
      </c>
      <c r="D105" s="149">
        <f>AVERAGE($B$105:$C$105)</f>
        <v>4170</v>
      </c>
      <c r="E105" s="150" t="s">
        <v>245</v>
      </c>
    </row>
    <row r="106" spans="1:9" ht="16.5">
      <c r="A106" s="151" t="s">
        <v>474</v>
      </c>
      <c r="B106" s="149"/>
      <c r="C106" s="149"/>
      <c r="D106" s="149">
        <f>D105*10^3</f>
        <v>4170000</v>
      </c>
      <c r="E106" s="150" t="s">
        <v>265</v>
      </c>
    </row>
    <row r="107" spans="1:9" ht="15.75" thickBot="1">
      <c r="A107" s="153"/>
      <c r="B107" s="154"/>
      <c r="C107" s="154"/>
      <c r="D107" s="154">
        <f>D104/D106</f>
        <v>2.6270479165025831E-5</v>
      </c>
      <c r="E107" s="155">
        <f>E104/D106</f>
        <v>2.9413566833591638E-5</v>
      </c>
    </row>
    <row r="108" spans="1:9">
      <c r="A108" s="149"/>
      <c r="B108" s="149"/>
      <c r="C108" s="149"/>
      <c r="D108" s="149"/>
      <c r="E108" s="149"/>
    </row>
    <row r="109" spans="1:9">
      <c r="A109" s="75" t="s">
        <v>111</v>
      </c>
    </row>
    <row r="110" spans="1:9" ht="16.5">
      <c r="A110" s="23" t="s">
        <v>425</v>
      </c>
    </row>
    <row r="111" spans="1:9" ht="16.5">
      <c r="A111" s="22"/>
      <c r="D111" s="26" t="s">
        <v>426</v>
      </c>
    </row>
    <row r="112" spans="1:9">
      <c r="D112" s="23" t="s">
        <v>427</v>
      </c>
    </row>
    <row r="114" spans="1:1">
      <c r="A114" s="26"/>
    </row>
  </sheetData>
  <mergeCells count="1">
    <mergeCell ref="A1:F1"/>
  </mergeCells>
  <phoneticPr fontId="27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946527DA-2625-4C19-BB9F-880DD1568705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04B9-11E8-4E4C-BDB0-7629A01A131E}">
  <dimension ref="A4:Q26"/>
  <sheetViews>
    <sheetView workbookViewId="0">
      <selection activeCell="A23" sqref="A23"/>
    </sheetView>
  </sheetViews>
  <sheetFormatPr defaultColWidth="8.85546875" defaultRowHeight="15"/>
  <sheetData>
    <row r="4" spans="10:17" ht="15.75" thickBot="1"/>
    <row r="5" spans="10:17">
      <c r="J5" s="117" t="s">
        <v>357</v>
      </c>
      <c r="K5" s="136">
        <v>809</v>
      </c>
      <c r="L5" s="118" t="s">
        <v>266</v>
      </c>
    </row>
    <row r="6" spans="10:17">
      <c r="J6" s="132" t="s">
        <v>66</v>
      </c>
      <c r="K6" s="138">
        <v>9050</v>
      </c>
      <c r="L6" s="120" t="s">
        <v>258</v>
      </c>
    </row>
    <row r="7" spans="10:17" ht="15.75" thickBot="1">
      <c r="J7" s="134"/>
      <c r="K7" s="135">
        <f>K5/K6</f>
        <v>8.9392265193370166E-2</v>
      </c>
      <c r="L7" s="122" t="s">
        <v>259</v>
      </c>
    </row>
    <row r="9" spans="10:17" ht="15.75" thickBot="1"/>
    <row r="10" spans="10:17">
      <c r="J10" s="117" t="s">
        <v>357</v>
      </c>
      <c r="K10" s="136">
        <v>34.5</v>
      </c>
      <c r="L10" s="118" t="s">
        <v>361</v>
      </c>
    </row>
    <row r="11" spans="10:17" ht="15.75" thickBot="1">
      <c r="J11" s="134"/>
      <c r="K11" s="158">
        <f>K5/K10</f>
        <v>23.44927536231884</v>
      </c>
      <c r="L11" s="122" t="s">
        <v>362</v>
      </c>
    </row>
    <row r="12" spans="10:17">
      <c r="J12" s="5" t="s">
        <v>423</v>
      </c>
      <c r="Q12" s="159" t="s">
        <v>422</v>
      </c>
    </row>
    <row r="13" spans="10:17" ht="16.5">
      <c r="J13" t="s">
        <v>424</v>
      </c>
    </row>
    <row r="22" spans="1:1">
      <c r="A22" s="40" t="s">
        <v>111</v>
      </c>
    </row>
    <row r="23" spans="1:1" ht="16.5">
      <c r="A23" s="22" t="s">
        <v>358</v>
      </c>
    </row>
    <row r="25" spans="1:1">
      <c r="A25" s="5" t="s">
        <v>359</v>
      </c>
    </row>
    <row r="26" spans="1:1" ht="16.5">
      <c r="A26" t="s">
        <v>360</v>
      </c>
    </row>
  </sheetData>
  <phoneticPr fontId="27" type="noConversion"/>
  <hyperlinks>
    <hyperlink ref="A25" r:id="rId1" xr:uid="{EA36C645-C977-4B5C-AA67-F7A35CD568ED}"/>
    <hyperlink ref="J12" r:id="rId2" xr:uid="{47F26E56-8475-42FE-B5E3-B3D7568D7AF8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C646-987D-438E-A304-BB4D337AFFF4}">
  <sheetPr codeName="Sheet13"/>
  <dimension ref="A2:R35"/>
  <sheetViews>
    <sheetView workbookViewId="0">
      <selection activeCell="P27" sqref="P27"/>
    </sheetView>
  </sheetViews>
  <sheetFormatPr defaultColWidth="8.85546875" defaultRowHeight="15"/>
  <sheetData>
    <row r="2" spans="1:18" s="8" customFormat="1"/>
    <row r="3" spans="1:18" s="8" customFormat="1" ht="15.75" thickBot="1"/>
    <row r="4" spans="1:18" s="8" customFormat="1">
      <c r="L4" s="127" t="s">
        <v>346</v>
      </c>
      <c r="M4" s="128"/>
      <c r="N4" s="128">
        <v>2021</v>
      </c>
      <c r="O4" s="128">
        <v>2022</v>
      </c>
      <c r="P4" s="128">
        <v>2030</v>
      </c>
      <c r="Q4" s="129">
        <v>2040</v>
      </c>
    </row>
    <row r="5" spans="1:18" s="8" customFormat="1">
      <c r="L5" s="130" t="s">
        <v>341</v>
      </c>
      <c r="M5" s="131" t="s">
        <v>342</v>
      </c>
      <c r="N5" s="131">
        <v>8800</v>
      </c>
      <c r="O5" s="131">
        <v>6000</v>
      </c>
      <c r="P5" s="131">
        <v>4000</v>
      </c>
      <c r="Q5" s="120">
        <v>3000</v>
      </c>
    </row>
    <row r="6" spans="1:18" s="8" customFormat="1">
      <c r="L6" s="132"/>
      <c r="M6" s="131" t="s">
        <v>131</v>
      </c>
      <c r="N6" s="131">
        <f>N5/$H$16</f>
        <v>242.09078404401654</v>
      </c>
      <c r="O6" s="131">
        <f>O5/$H$16</f>
        <v>165.06189821182946</v>
      </c>
      <c r="P6" s="131">
        <f>P5/$H$16</f>
        <v>110.04126547455297</v>
      </c>
      <c r="Q6" s="120">
        <f>Q5/$H$16</f>
        <v>82.530949105914729</v>
      </c>
    </row>
    <row r="7" spans="1:18" s="8" customFormat="1">
      <c r="L7" s="132"/>
      <c r="M7" s="131"/>
      <c r="N7" s="131"/>
      <c r="O7" s="131"/>
      <c r="P7" s="131"/>
      <c r="Q7" s="120"/>
    </row>
    <row r="8" spans="1:18" s="8" customFormat="1">
      <c r="K8"/>
      <c r="L8" s="132"/>
      <c r="M8" s="131"/>
      <c r="N8" s="133" t="s">
        <v>347</v>
      </c>
      <c r="O8" s="133" t="s">
        <v>353</v>
      </c>
      <c r="P8" s="131"/>
      <c r="Q8" s="120"/>
      <c r="R8"/>
    </row>
    <row r="9" spans="1:18" s="8" customFormat="1" ht="15.75" thickBot="1">
      <c r="K9"/>
      <c r="L9" s="134"/>
      <c r="M9" s="135" t="s">
        <v>348</v>
      </c>
      <c r="N9" s="135">
        <f>(P6/O6)^(1/8)-1</f>
        <v>-4.9420175045859271E-2</v>
      </c>
      <c r="O9" s="135">
        <f>(Q6/P6)^(1/8)-1</f>
        <v>-3.5321370039690603E-2</v>
      </c>
      <c r="P9" s="135"/>
      <c r="Q9" s="122"/>
      <c r="R9"/>
    </row>
    <row r="10" spans="1:18" s="8" customFormat="1">
      <c r="K10"/>
      <c r="L10"/>
      <c r="M10"/>
      <c r="N10"/>
      <c r="O10"/>
      <c r="P10"/>
      <c r="Q10"/>
      <c r="R10"/>
    </row>
    <row r="11" spans="1:18" s="8" customFormat="1">
      <c r="K11"/>
      <c r="L11"/>
      <c r="M11"/>
      <c r="N11"/>
      <c r="O11"/>
      <c r="P11"/>
      <c r="Q11"/>
      <c r="R11"/>
    </row>
    <row r="12" spans="1:18" s="8" customFormat="1">
      <c r="K12"/>
      <c r="L12"/>
      <c r="M12"/>
      <c r="N12"/>
      <c r="O12"/>
      <c r="P12"/>
      <c r="Q12"/>
      <c r="R12"/>
    </row>
    <row r="13" spans="1:18" s="8" customFormat="1"/>
    <row r="14" spans="1:18">
      <c r="A14" s="40" t="s">
        <v>111</v>
      </c>
    </row>
    <row r="15" spans="1:18" ht="16.5">
      <c r="A15" s="9" t="s">
        <v>345</v>
      </c>
      <c r="F15" t="s">
        <v>350</v>
      </c>
      <c r="G15" t="s">
        <v>351</v>
      </c>
      <c r="H15" t="s">
        <v>352</v>
      </c>
    </row>
    <row r="16" spans="1:18">
      <c r="E16" t="s">
        <v>349</v>
      </c>
      <c r="F16">
        <v>39.4</v>
      </c>
      <c r="G16">
        <v>33.299999999999997</v>
      </c>
      <c r="H16">
        <f>AVERAGE($F$16:$G$16)</f>
        <v>36.349999999999994</v>
      </c>
    </row>
    <row r="17" spans="1:15">
      <c r="A17" s="8"/>
      <c r="B17" s="8"/>
      <c r="C17" s="8"/>
      <c r="D17" s="8"/>
      <c r="E17" s="8"/>
      <c r="F17" s="8"/>
      <c r="G17" s="8"/>
      <c r="H17" s="8"/>
    </row>
    <row r="19" spans="1:15" s="8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30" spans="1:15">
      <c r="A30" s="5" t="s">
        <v>340</v>
      </c>
    </row>
    <row r="32" spans="1:15">
      <c r="A32" s="9" t="s">
        <v>344</v>
      </c>
    </row>
    <row r="33" spans="1:1">
      <c r="A33" s="5" t="s">
        <v>343</v>
      </c>
    </row>
    <row r="35" spans="1:1">
      <c r="A35" t="s">
        <v>354</v>
      </c>
    </row>
  </sheetData>
  <phoneticPr fontId="27" type="noConversion"/>
  <hyperlinks>
    <hyperlink ref="A30" r:id="rId1" xr:uid="{E3484A5F-CF1E-401D-9538-64D8089C23D6}"/>
    <hyperlink ref="A33" r:id="rId2" xr:uid="{E26C2D00-F474-45E8-A162-C58A6AE92AEB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FECF-D91C-40F3-80C4-3CB155556651}">
  <sheetPr>
    <tabColor theme="4"/>
  </sheetPr>
  <dimension ref="A1:B159"/>
  <sheetViews>
    <sheetView topLeftCell="A19" workbookViewId="0">
      <selection activeCell="B34" sqref="B34"/>
    </sheetView>
  </sheetViews>
  <sheetFormatPr defaultColWidth="8.85546875" defaultRowHeight="15"/>
  <cols>
    <col min="1" max="1" width="27.42578125" customWidth="1"/>
    <col min="2" max="2" width="9.7109375" bestFit="1" customWidth="1"/>
  </cols>
  <sheetData>
    <row r="1" spans="1:2">
      <c r="A1" s="117" t="s">
        <v>324</v>
      </c>
      <c r="B1" s="118"/>
    </row>
    <row r="2" spans="1:2">
      <c r="A2" s="119" t="s">
        <v>4</v>
      </c>
      <c r="B2" s="120">
        <v>-3.2738904043452298E-3</v>
      </c>
    </row>
    <row r="3" spans="1:2">
      <c r="A3" s="119" t="s">
        <v>5</v>
      </c>
      <c r="B3" s="120">
        <v>0</v>
      </c>
    </row>
    <row r="4" spans="1:2">
      <c r="A4" s="119" t="s">
        <v>6</v>
      </c>
      <c r="B4" s="120">
        <v>-3.2738904043452298E-3</v>
      </c>
    </row>
    <row r="5" spans="1:2">
      <c r="A5" s="119" t="s">
        <v>7</v>
      </c>
      <c r="B5" s="120">
        <v>-6.4273492547895997E-3</v>
      </c>
    </row>
    <row r="6" spans="1:2">
      <c r="A6" s="119" t="s">
        <v>8</v>
      </c>
      <c r="B6" s="120">
        <v>-7.6489401503594401E-3</v>
      </c>
    </row>
    <row r="7" spans="1:2">
      <c r="A7" s="119" t="s">
        <v>9</v>
      </c>
      <c r="B7" s="120">
        <v>-7.6489401503594401E-3</v>
      </c>
    </row>
    <row r="8" spans="1:2">
      <c r="A8" s="119" t="s">
        <v>10</v>
      </c>
      <c r="B8" s="120">
        <v>0</v>
      </c>
    </row>
    <row r="9" spans="1:2" ht="15.75" thickBot="1">
      <c r="A9" s="121" t="s">
        <v>11</v>
      </c>
      <c r="B9" s="122">
        <v>-7.6489401503594401E-3</v>
      </c>
    </row>
    <row r="10" spans="1:2" ht="15.75" thickBot="1"/>
    <row r="11" spans="1:2">
      <c r="A11" s="117" t="s">
        <v>325</v>
      </c>
      <c r="B11" s="118"/>
    </row>
    <row r="12" spans="1:2">
      <c r="A12" s="119" t="s">
        <v>4</v>
      </c>
      <c r="B12" s="120">
        <v>0</v>
      </c>
    </row>
    <row r="13" spans="1:2">
      <c r="A13" s="119" t="s">
        <v>5</v>
      </c>
      <c r="B13" s="120">
        <v>-6.8920015446152201E-3</v>
      </c>
    </row>
    <row r="14" spans="1:2">
      <c r="A14" s="119" t="s">
        <v>6</v>
      </c>
      <c r="B14" s="120">
        <v>0</v>
      </c>
    </row>
    <row r="15" spans="1:2">
      <c r="A15" s="119" t="s">
        <v>7</v>
      </c>
      <c r="B15" s="120">
        <v>0</v>
      </c>
    </row>
    <row r="16" spans="1:2">
      <c r="A16" s="119" t="s">
        <v>8</v>
      </c>
      <c r="B16" s="120">
        <v>1.71300783389605E-3</v>
      </c>
    </row>
    <row r="17" spans="1:2">
      <c r="A17" s="119" t="s">
        <v>9</v>
      </c>
      <c r="B17" s="120">
        <v>-6.8920015446152201E-3</v>
      </c>
    </row>
    <row r="18" spans="1:2">
      <c r="A18" s="119" t="s">
        <v>10</v>
      </c>
      <c r="B18" s="120">
        <v>0</v>
      </c>
    </row>
    <row r="19" spans="1:2" ht="15.75" thickBot="1">
      <c r="A19" s="121" t="s">
        <v>11</v>
      </c>
      <c r="B19" s="122">
        <v>1.71300783389605E-3</v>
      </c>
    </row>
    <row r="20" spans="1:2" ht="15.75" thickBot="1"/>
    <row r="21" spans="1:2" s="8" customFormat="1">
      <c r="A21" s="117" t="s">
        <v>339</v>
      </c>
      <c r="B21" s="118"/>
    </row>
    <row r="22" spans="1:2" s="8" customFormat="1">
      <c r="A22" s="119" t="s">
        <v>4</v>
      </c>
      <c r="B22" s="120">
        <v>-2.50219582018973E-3</v>
      </c>
    </row>
    <row r="23" spans="1:2" s="8" customFormat="1">
      <c r="A23" s="119" t="s">
        <v>5</v>
      </c>
      <c r="B23" s="120">
        <v>-6.3131731768734101E-3</v>
      </c>
    </row>
    <row r="24" spans="1:2" s="8" customFormat="1">
      <c r="A24" s="119" t="s">
        <v>6</v>
      </c>
      <c r="B24" s="120">
        <v>2.16320397927294E-4</v>
      </c>
    </row>
    <row r="25" spans="1:2" s="8" customFormat="1">
      <c r="A25" s="119" t="s">
        <v>7</v>
      </c>
      <c r="B25" s="120">
        <v>-4.1953961226026698E-4</v>
      </c>
    </row>
    <row r="26" spans="1:2" s="8" customFormat="1">
      <c r="A26" s="119" t="s">
        <v>8</v>
      </c>
      <c r="B26" s="120">
        <v>-5.2353426039871698E-3</v>
      </c>
    </row>
    <row r="27" spans="1:2" s="8" customFormat="1">
      <c r="A27" s="119" t="s">
        <v>9</v>
      </c>
      <c r="B27" s="120">
        <v>-6.3131731768734101E-3</v>
      </c>
    </row>
    <row r="28" spans="1:2" s="8" customFormat="1">
      <c r="A28" s="119" t="s">
        <v>10</v>
      </c>
      <c r="B28" s="120">
        <v>0</v>
      </c>
    </row>
    <row r="29" spans="1:2" s="8" customFormat="1" ht="15.75" thickBot="1">
      <c r="A29" s="121" t="s">
        <v>11</v>
      </c>
      <c r="B29" s="122">
        <v>-5.2353426039871698E-3</v>
      </c>
    </row>
    <row r="30" spans="1:2" s="8" customFormat="1" ht="15.75" thickBot="1"/>
    <row r="31" spans="1:2">
      <c r="A31" s="117" t="s">
        <v>326</v>
      </c>
      <c r="B31" s="118"/>
    </row>
    <row r="32" spans="1:2">
      <c r="A32" s="119" t="s">
        <v>4</v>
      </c>
      <c r="B32" s="120">
        <v>0</v>
      </c>
    </row>
    <row r="33" spans="1:2">
      <c r="A33" s="119" t="s">
        <v>5</v>
      </c>
      <c r="B33" s="120">
        <v>2.4863182843310998E-3</v>
      </c>
    </row>
    <row r="34" spans="1:2">
      <c r="A34" s="119" t="s">
        <v>6</v>
      </c>
      <c r="B34" s="120">
        <v>0</v>
      </c>
    </row>
    <row r="35" spans="1:2">
      <c r="A35" s="119" t="s">
        <v>7</v>
      </c>
      <c r="B35" s="120">
        <v>0</v>
      </c>
    </row>
    <row r="36" spans="1:2">
      <c r="A36" s="119" t="s">
        <v>8</v>
      </c>
      <c r="B36" s="120">
        <v>0</v>
      </c>
    </row>
    <row r="37" spans="1:2">
      <c r="A37" s="119" t="s">
        <v>9</v>
      </c>
      <c r="B37" s="120">
        <v>0</v>
      </c>
    </row>
    <row r="38" spans="1:2">
      <c r="A38" s="119" t="s">
        <v>10</v>
      </c>
      <c r="B38" s="120">
        <v>0</v>
      </c>
    </row>
    <row r="39" spans="1:2" ht="15.75" thickBot="1">
      <c r="A39" s="121" t="s">
        <v>11</v>
      </c>
      <c r="B39" s="122">
        <v>0</v>
      </c>
    </row>
    <row r="40" spans="1:2" ht="15.75" thickBot="1"/>
    <row r="41" spans="1:2">
      <c r="A41" s="117" t="s">
        <v>327</v>
      </c>
      <c r="B41" s="118"/>
    </row>
    <row r="42" spans="1:2">
      <c r="A42" s="119" t="s">
        <v>4</v>
      </c>
      <c r="B42" s="120">
        <v>0</v>
      </c>
    </row>
    <row r="43" spans="1:2">
      <c r="A43" s="119" t="s">
        <v>5</v>
      </c>
      <c r="B43" s="120">
        <v>0</v>
      </c>
    </row>
    <row r="44" spans="1:2">
      <c r="A44" s="119" t="s">
        <v>6</v>
      </c>
      <c r="B44" s="120">
        <v>0</v>
      </c>
    </row>
    <row r="45" spans="1:2">
      <c r="A45" s="119" t="s">
        <v>7</v>
      </c>
      <c r="B45" s="120">
        <v>0</v>
      </c>
    </row>
    <row r="46" spans="1:2">
      <c r="A46" s="119" t="s">
        <v>8</v>
      </c>
      <c r="B46" s="120">
        <v>0</v>
      </c>
    </row>
    <row r="47" spans="1:2">
      <c r="A47" s="119" t="s">
        <v>9</v>
      </c>
      <c r="B47" s="120">
        <v>0</v>
      </c>
    </row>
    <row r="48" spans="1:2">
      <c r="A48" s="119" t="s">
        <v>10</v>
      </c>
      <c r="B48" s="120">
        <v>0</v>
      </c>
    </row>
    <row r="49" spans="1:2" ht="15.75" thickBot="1">
      <c r="A49" s="121" t="s">
        <v>11</v>
      </c>
      <c r="B49" s="122">
        <v>0</v>
      </c>
    </row>
    <row r="50" spans="1:2" ht="15.75" thickBot="1"/>
    <row r="51" spans="1:2">
      <c r="A51" s="117" t="s">
        <v>328</v>
      </c>
      <c r="B51" s="118"/>
    </row>
    <row r="52" spans="1:2">
      <c r="A52" s="119" t="s">
        <v>4</v>
      </c>
      <c r="B52" s="120">
        <v>1.18302054256414E-2</v>
      </c>
    </row>
    <row r="53" spans="1:2">
      <c r="A53" s="119" t="s">
        <v>5</v>
      </c>
      <c r="B53" s="120">
        <v>0</v>
      </c>
    </row>
    <row r="54" spans="1:2">
      <c r="A54" s="119" t="s">
        <v>6</v>
      </c>
      <c r="B54" s="120">
        <v>0</v>
      </c>
    </row>
    <row r="55" spans="1:2">
      <c r="A55" s="119" t="s">
        <v>7</v>
      </c>
      <c r="B55" s="120">
        <v>0</v>
      </c>
    </row>
    <row r="56" spans="1:2">
      <c r="A56" s="119" t="s">
        <v>8</v>
      </c>
      <c r="B56" s="120">
        <v>0</v>
      </c>
    </row>
    <row r="57" spans="1:2">
      <c r="A57" s="119" t="s">
        <v>9</v>
      </c>
      <c r="B57" s="120">
        <v>0</v>
      </c>
    </row>
    <row r="58" spans="1:2">
      <c r="A58" s="119" t="s">
        <v>10</v>
      </c>
      <c r="B58" s="120">
        <v>0</v>
      </c>
    </row>
    <row r="59" spans="1:2" ht="15.75" thickBot="1">
      <c r="A59" s="121" t="s">
        <v>11</v>
      </c>
      <c r="B59" s="122">
        <v>0</v>
      </c>
    </row>
    <row r="60" spans="1:2" ht="15.75" thickBot="1"/>
    <row r="61" spans="1:2">
      <c r="A61" s="117" t="s">
        <v>329</v>
      </c>
      <c r="B61" s="118"/>
    </row>
    <row r="62" spans="1:2">
      <c r="A62" s="119" t="s">
        <v>4</v>
      </c>
      <c r="B62" s="120">
        <v>1.7112387766008201E-2</v>
      </c>
    </row>
    <row r="63" spans="1:2">
      <c r="A63" s="119" t="s">
        <v>5</v>
      </c>
      <c r="B63" s="120">
        <v>1.0670167236637801E-2</v>
      </c>
    </row>
    <row r="64" spans="1:2">
      <c r="A64" s="119" t="s">
        <v>6</v>
      </c>
      <c r="B64" s="120">
        <v>1.9011474057668998E-2</v>
      </c>
    </row>
    <row r="65" spans="1:2">
      <c r="A65" s="119" t="s">
        <v>7</v>
      </c>
      <c r="B65" s="120">
        <v>1.1868760005440101E-2</v>
      </c>
    </row>
    <row r="66" spans="1:2">
      <c r="A66" s="119" t="s">
        <v>8</v>
      </c>
      <c r="B66" s="120">
        <v>1.1721517824295299E-2</v>
      </c>
    </row>
    <row r="67" spans="1:2">
      <c r="A67" s="119" t="s">
        <v>9</v>
      </c>
      <c r="B67" s="120">
        <v>1.0670167236637801E-2</v>
      </c>
    </row>
    <row r="68" spans="1:2">
      <c r="A68" s="119" t="s">
        <v>10</v>
      </c>
      <c r="B68" s="120">
        <v>0</v>
      </c>
    </row>
    <row r="69" spans="1:2" ht="15.75" thickBot="1">
      <c r="A69" s="121" t="s">
        <v>11</v>
      </c>
      <c r="B69" s="122">
        <v>1.1721517824295299E-2</v>
      </c>
    </row>
    <row r="70" spans="1:2" ht="15.75" thickBot="1"/>
    <row r="71" spans="1:2">
      <c r="A71" s="117" t="s">
        <v>330</v>
      </c>
      <c r="B71" s="118"/>
    </row>
    <row r="72" spans="1:2">
      <c r="A72" s="119" t="s">
        <v>4</v>
      </c>
      <c r="B72" s="120">
        <v>1.3037864016721201E-2</v>
      </c>
    </row>
    <row r="73" spans="1:2">
      <c r="A73" s="119" t="s">
        <v>5</v>
      </c>
      <c r="B73" s="120">
        <v>0</v>
      </c>
    </row>
    <row r="74" spans="1:2">
      <c r="A74" s="119" t="s">
        <v>6</v>
      </c>
      <c r="B74" s="120">
        <v>0</v>
      </c>
    </row>
    <row r="75" spans="1:2">
      <c r="A75" s="119" t="s">
        <v>7</v>
      </c>
      <c r="B75" s="120">
        <v>0</v>
      </c>
    </row>
    <row r="76" spans="1:2">
      <c r="A76" s="119" t="s">
        <v>8</v>
      </c>
      <c r="B76" s="120">
        <v>0</v>
      </c>
    </row>
    <row r="77" spans="1:2">
      <c r="A77" s="119" t="s">
        <v>9</v>
      </c>
      <c r="B77" s="120">
        <v>0</v>
      </c>
    </row>
    <row r="78" spans="1:2">
      <c r="A78" s="119" t="s">
        <v>10</v>
      </c>
      <c r="B78" s="120">
        <v>0</v>
      </c>
    </row>
    <row r="79" spans="1:2" ht="15.75" thickBot="1">
      <c r="A79" s="121" t="s">
        <v>11</v>
      </c>
      <c r="B79" s="122">
        <v>0</v>
      </c>
    </row>
    <row r="80" spans="1:2" ht="15.75" thickBot="1"/>
    <row r="81" spans="1:2">
      <c r="A81" s="117" t="s">
        <v>331</v>
      </c>
      <c r="B81" s="118"/>
    </row>
    <row r="82" spans="1:2">
      <c r="A82" s="119" t="s">
        <v>4</v>
      </c>
      <c r="B82" s="120">
        <v>1.7112387766008201E-2</v>
      </c>
    </row>
    <row r="83" spans="1:2">
      <c r="A83" s="119" t="s">
        <v>5</v>
      </c>
      <c r="B83" s="120">
        <v>0</v>
      </c>
    </row>
    <row r="84" spans="1:2">
      <c r="A84" s="119" t="s">
        <v>6</v>
      </c>
      <c r="B84" s="120">
        <v>0</v>
      </c>
    </row>
    <row r="85" spans="1:2">
      <c r="A85" s="119" t="s">
        <v>7</v>
      </c>
      <c r="B85" s="120">
        <v>0</v>
      </c>
    </row>
    <row r="86" spans="1:2">
      <c r="A86" s="119" t="s">
        <v>8</v>
      </c>
      <c r="B86" s="120">
        <v>0</v>
      </c>
    </row>
    <row r="87" spans="1:2">
      <c r="A87" s="119" t="s">
        <v>9</v>
      </c>
      <c r="B87" s="120">
        <v>0</v>
      </c>
    </row>
    <row r="88" spans="1:2">
      <c r="A88" s="119" t="s">
        <v>10</v>
      </c>
      <c r="B88" s="120">
        <v>0</v>
      </c>
    </row>
    <row r="89" spans="1:2" ht="15.75" thickBot="1">
      <c r="A89" s="121" t="s">
        <v>11</v>
      </c>
      <c r="B89" s="122">
        <v>0</v>
      </c>
    </row>
    <row r="90" spans="1:2" ht="15.75" thickBot="1"/>
    <row r="91" spans="1:2">
      <c r="A91" s="117" t="s">
        <v>332</v>
      </c>
      <c r="B91" s="118"/>
    </row>
    <row r="92" spans="1:2">
      <c r="A92" s="119" t="s">
        <v>4</v>
      </c>
      <c r="B92" s="120">
        <v>2.10915041876438E-2</v>
      </c>
    </row>
    <row r="93" spans="1:2">
      <c r="A93" s="119" t="s">
        <v>5</v>
      </c>
      <c r="B93" s="120">
        <v>0</v>
      </c>
    </row>
    <row r="94" spans="1:2">
      <c r="A94" s="119" t="s">
        <v>6</v>
      </c>
      <c r="B94" s="120">
        <v>1.40428512081854E-2</v>
      </c>
    </row>
    <row r="95" spans="1:2">
      <c r="A95" s="119" t="s">
        <v>7</v>
      </c>
      <c r="B95" s="120">
        <v>6.9349644892600102E-3</v>
      </c>
    </row>
    <row r="96" spans="1:2">
      <c r="A96" s="119" t="s">
        <v>8</v>
      </c>
      <c r="B96" s="120">
        <v>0</v>
      </c>
    </row>
    <row r="97" spans="1:2">
      <c r="A97" s="119" t="s">
        <v>9</v>
      </c>
      <c r="B97" s="120">
        <v>0</v>
      </c>
    </row>
    <row r="98" spans="1:2">
      <c r="A98" s="119" t="s">
        <v>10</v>
      </c>
      <c r="B98" s="120">
        <v>0</v>
      </c>
    </row>
    <row r="99" spans="1:2" ht="15.75" thickBot="1">
      <c r="A99" s="121" t="s">
        <v>11</v>
      </c>
      <c r="B99" s="122">
        <v>0</v>
      </c>
    </row>
    <row r="100" spans="1:2" ht="15.75" thickBot="1"/>
    <row r="101" spans="1:2">
      <c r="A101" s="117" t="s">
        <v>333</v>
      </c>
      <c r="B101" s="118"/>
    </row>
    <row r="102" spans="1:2">
      <c r="A102" s="119" t="s">
        <v>4</v>
      </c>
      <c r="B102" s="120">
        <v>0</v>
      </c>
    </row>
    <row r="103" spans="1:2">
      <c r="A103" s="119" t="s">
        <v>5</v>
      </c>
      <c r="B103" s="120">
        <v>0</v>
      </c>
    </row>
    <row r="104" spans="1:2">
      <c r="A104" s="119" t="s">
        <v>6</v>
      </c>
      <c r="B104" s="120">
        <v>0</v>
      </c>
    </row>
    <row r="105" spans="1:2">
      <c r="A105" s="119" t="s">
        <v>7</v>
      </c>
      <c r="B105" s="120">
        <v>0</v>
      </c>
    </row>
    <row r="106" spans="1:2">
      <c r="A106" s="119" t="s">
        <v>8</v>
      </c>
      <c r="B106" s="120">
        <v>0</v>
      </c>
    </row>
    <row r="107" spans="1:2">
      <c r="A107" s="119" t="s">
        <v>9</v>
      </c>
      <c r="B107" s="120">
        <v>0</v>
      </c>
    </row>
    <row r="108" spans="1:2">
      <c r="A108" s="119" t="s">
        <v>10</v>
      </c>
      <c r="B108" s="120">
        <v>0</v>
      </c>
    </row>
    <row r="109" spans="1:2" ht="15.75" thickBot="1">
      <c r="A109" s="121" t="s">
        <v>11</v>
      </c>
      <c r="B109" s="122">
        <v>0</v>
      </c>
    </row>
    <row r="110" spans="1:2" ht="15.75" thickBot="1"/>
    <row r="111" spans="1:2">
      <c r="A111" s="117" t="s">
        <v>334</v>
      </c>
      <c r="B111" s="118"/>
    </row>
    <row r="112" spans="1:2">
      <c r="A112" s="119" t="s">
        <v>4</v>
      </c>
      <c r="B112" s="120">
        <v>0</v>
      </c>
    </row>
    <row r="113" spans="1:2">
      <c r="A113" s="119" t="s">
        <v>5</v>
      </c>
      <c r="B113" s="120">
        <v>-6.8920015446152201E-3</v>
      </c>
    </row>
    <row r="114" spans="1:2">
      <c r="A114" s="119" t="s">
        <v>6</v>
      </c>
      <c r="B114" s="120">
        <v>0</v>
      </c>
    </row>
    <row r="115" spans="1:2">
      <c r="A115" s="119" t="s">
        <v>7</v>
      </c>
      <c r="B115" s="120">
        <v>0</v>
      </c>
    </row>
    <row r="116" spans="1:2">
      <c r="A116" s="119" t="s">
        <v>8</v>
      </c>
      <c r="B116" s="120">
        <v>0</v>
      </c>
    </row>
    <row r="117" spans="1:2">
      <c r="A117" s="119" t="s">
        <v>9</v>
      </c>
      <c r="B117" s="120">
        <v>0</v>
      </c>
    </row>
    <row r="118" spans="1:2">
      <c r="A118" s="119" t="s">
        <v>10</v>
      </c>
      <c r="B118" s="120">
        <v>0</v>
      </c>
    </row>
    <row r="119" spans="1:2" ht="15.75" thickBot="1">
      <c r="A119" s="121" t="s">
        <v>11</v>
      </c>
      <c r="B119" s="122">
        <v>0</v>
      </c>
    </row>
    <row r="120" spans="1:2" ht="15.75" thickBot="1"/>
    <row r="121" spans="1:2">
      <c r="A121" s="117" t="s">
        <v>335</v>
      </c>
      <c r="B121" s="118"/>
    </row>
    <row r="122" spans="1:2">
      <c r="A122" s="119" t="s">
        <v>4</v>
      </c>
      <c r="B122" s="120">
        <v>0</v>
      </c>
    </row>
    <row r="123" spans="1:2">
      <c r="A123" s="119" t="s">
        <v>5</v>
      </c>
      <c r="B123" s="120">
        <v>1.9261185468714598E-2</v>
      </c>
    </row>
    <row r="124" spans="1:2">
      <c r="A124" s="119" t="s">
        <v>6</v>
      </c>
      <c r="B124" s="120">
        <v>0</v>
      </c>
    </row>
    <row r="125" spans="1:2">
      <c r="A125" s="119" t="s">
        <v>7</v>
      </c>
      <c r="B125" s="120">
        <v>0</v>
      </c>
    </row>
    <row r="126" spans="1:2">
      <c r="A126" s="119" t="s">
        <v>8</v>
      </c>
      <c r="B126" s="120">
        <v>1.9261185468714598E-2</v>
      </c>
    </row>
    <row r="127" spans="1:2">
      <c r="A127" s="119" t="s">
        <v>9</v>
      </c>
      <c r="B127" s="120">
        <v>0</v>
      </c>
    </row>
    <row r="128" spans="1:2">
      <c r="A128" s="119" t="s">
        <v>10</v>
      </c>
      <c r="B128" s="120">
        <v>0</v>
      </c>
    </row>
    <row r="129" spans="1:2" ht="15.75" thickBot="1">
      <c r="A129" s="121" t="s">
        <v>11</v>
      </c>
      <c r="B129" s="122">
        <v>1.9261185468714598E-2</v>
      </c>
    </row>
    <row r="130" spans="1:2" ht="15.75" thickBot="1"/>
    <row r="131" spans="1:2">
      <c r="A131" s="117" t="s">
        <v>336</v>
      </c>
      <c r="B131" s="118"/>
    </row>
    <row r="132" spans="1:2">
      <c r="A132" s="119" t="s">
        <v>4</v>
      </c>
      <c r="B132" s="120">
        <v>2.50696551493137E-2</v>
      </c>
    </row>
    <row r="133" spans="1:2">
      <c r="A133" s="119" t="s">
        <v>5</v>
      </c>
      <c r="B133" s="120">
        <v>1.84643769797883E-2</v>
      </c>
    </row>
    <row r="134" spans="1:2">
      <c r="A134" s="119" t="s">
        <v>6</v>
      </c>
      <c r="B134" s="120">
        <v>3.9749939402169199E-2</v>
      </c>
    </row>
    <row r="135" spans="1:2">
      <c r="A135" s="119" t="s">
        <v>7</v>
      </c>
      <c r="B135" s="120">
        <v>3.9749939402169199E-2</v>
      </c>
    </row>
    <row r="136" spans="1:2">
      <c r="A136" s="119" t="s">
        <v>8</v>
      </c>
      <c r="B136" s="120">
        <v>4.1801344060868703E-2</v>
      </c>
    </row>
    <row r="137" spans="1:2">
      <c r="A137" s="119" t="s">
        <v>9</v>
      </c>
      <c r="B137" s="120">
        <v>4.1801344060868703E-2</v>
      </c>
    </row>
    <row r="138" spans="1:2">
      <c r="A138" s="119" t="s">
        <v>10</v>
      </c>
      <c r="B138" s="120">
        <v>0</v>
      </c>
    </row>
    <row r="139" spans="1:2" ht="15.75" thickBot="1">
      <c r="A139" s="121" t="s">
        <v>11</v>
      </c>
      <c r="B139" s="122">
        <v>4.1801344060868703E-2</v>
      </c>
    </row>
    <row r="140" spans="1:2" ht="15.75" thickBot="1"/>
    <row r="141" spans="1:2">
      <c r="A141" s="117" t="s">
        <v>337</v>
      </c>
      <c r="B141" s="118"/>
    </row>
    <row r="142" spans="1:2">
      <c r="A142" s="119" t="s">
        <v>4</v>
      </c>
      <c r="B142" s="120">
        <v>9.0972176318633302E-3</v>
      </c>
    </row>
    <row r="143" spans="1:2">
      <c r="A143" s="119" t="s">
        <v>5</v>
      </c>
      <c r="B143" s="120">
        <v>0</v>
      </c>
    </row>
    <row r="144" spans="1:2">
      <c r="A144" s="119" t="s">
        <v>6</v>
      </c>
      <c r="B144" s="120">
        <v>8.9724123086902807E-3</v>
      </c>
    </row>
    <row r="145" spans="1:2">
      <c r="A145" s="119" t="s">
        <v>7</v>
      </c>
      <c r="B145" s="120">
        <v>9.5182128595745503E-3</v>
      </c>
    </row>
    <row r="146" spans="1:2">
      <c r="A146" s="119" t="s">
        <v>8</v>
      </c>
      <c r="B146" s="120">
        <v>1.3085799454665099E-2</v>
      </c>
    </row>
    <row r="147" spans="1:2">
      <c r="A147" s="119" t="s">
        <v>9</v>
      </c>
      <c r="B147" s="120">
        <v>0</v>
      </c>
    </row>
    <row r="148" spans="1:2">
      <c r="A148" s="119" t="s">
        <v>10</v>
      </c>
      <c r="B148" s="120">
        <v>0</v>
      </c>
    </row>
    <row r="149" spans="1:2" ht="15.75" thickBot="1">
      <c r="A149" s="121" t="s">
        <v>11</v>
      </c>
      <c r="B149" s="122">
        <v>1.3085799454665099E-2</v>
      </c>
    </row>
    <row r="150" spans="1:2" ht="15.75" thickBot="1"/>
    <row r="151" spans="1:2">
      <c r="A151" s="117" t="s">
        <v>338</v>
      </c>
      <c r="B151" s="118"/>
    </row>
    <row r="152" spans="1:2">
      <c r="A152" s="119" t="s">
        <v>4</v>
      </c>
      <c r="B152" s="123">
        <v>-7.5820617595241196E-2</v>
      </c>
    </row>
    <row r="153" spans="1:2">
      <c r="A153" s="119" t="s">
        <v>5</v>
      </c>
      <c r="B153" s="124">
        <v>0</v>
      </c>
    </row>
    <row r="154" spans="1:2">
      <c r="A154" s="119" t="s">
        <v>6</v>
      </c>
      <c r="B154" s="123">
        <v>-7.5820617595241196E-2</v>
      </c>
    </row>
    <row r="155" spans="1:2">
      <c r="A155" s="119" t="s">
        <v>7</v>
      </c>
      <c r="B155" s="123">
        <v>-7.5820617595241196E-2</v>
      </c>
    </row>
    <row r="156" spans="1:2">
      <c r="A156" s="119" t="s">
        <v>8</v>
      </c>
      <c r="B156" s="123">
        <v>-7.5820617595241196E-2</v>
      </c>
    </row>
    <row r="157" spans="1:2">
      <c r="A157" s="119" t="s">
        <v>9</v>
      </c>
      <c r="B157" s="123">
        <v>-7.5820617595241196E-2</v>
      </c>
    </row>
    <row r="158" spans="1:2">
      <c r="A158" s="119" t="s">
        <v>10</v>
      </c>
      <c r="B158" s="124">
        <v>0</v>
      </c>
    </row>
    <row r="159" spans="1:2" ht="15.75" thickBot="1">
      <c r="A159" s="121" t="s">
        <v>11</v>
      </c>
      <c r="B159" s="125">
        <v>-7.5820617595241196E-2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5C2-32A2-44AF-B3B4-0F69F9260AD7}">
  <sheetPr codeName="Sheet26">
    <tabColor rgb="FF92D050"/>
  </sheetPr>
  <dimension ref="A1:D13"/>
  <sheetViews>
    <sheetView workbookViewId="0">
      <selection activeCell="H23" sqref="H23"/>
    </sheetView>
  </sheetViews>
  <sheetFormatPr defaultColWidth="9.140625" defaultRowHeight="15"/>
  <cols>
    <col min="1" max="16384" width="9.140625" style="93"/>
  </cols>
  <sheetData>
    <row r="1" spans="1:4" ht="16.5">
      <c r="B1" s="229" t="s">
        <v>71</v>
      </c>
      <c r="C1" s="229"/>
      <c r="D1" s="93">
        <v>2019</v>
      </c>
    </row>
    <row r="2" spans="1:4" ht="16.5">
      <c r="A2" s="236" t="s">
        <v>290</v>
      </c>
      <c r="B2" s="189" t="s">
        <v>281</v>
      </c>
      <c r="C2" s="189"/>
      <c r="D2" s="93">
        <v>762.36</v>
      </c>
    </row>
    <row r="3" spans="1:4" ht="16.5">
      <c r="A3" s="236"/>
      <c r="B3" s="189" t="s">
        <v>282</v>
      </c>
      <c r="C3" s="189"/>
      <c r="D3" s="93">
        <v>545.22</v>
      </c>
    </row>
    <row r="4" spans="1:4">
      <c r="A4" s="236"/>
      <c r="B4" s="237" t="s">
        <v>283</v>
      </c>
      <c r="C4" s="237"/>
      <c r="D4" s="93">
        <v>383.05700000000002</v>
      </c>
    </row>
    <row r="5" spans="1:4" ht="16.5">
      <c r="A5" s="235" t="s">
        <v>291</v>
      </c>
      <c r="B5" s="238" t="s">
        <v>293</v>
      </c>
      <c r="C5" s="237"/>
      <c r="D5" s="93">
        <v>88.92</v>
      </c>
    </row>
    <row r="6" spans="1:4" ht="16.5">
      <c r="A6" s="235"/>
      <c r="B6" s="189" t="s">
        <v>284</v>
      </c>
      <c r="C6" s="189"/>
      <c r="D6" s="93">
        <v>36.020000000000003</v>
      </c>
    </row>
    <row r="7" spans="1:4" ht="16.5">
      <c r="A7" s="235"/>
      <c r="B7" s="189" t="s">
        <v>285</v>
      </c>
      <c r="C7" s="189"/>
      <c r="D7" s="93">
        <v>24.527000000000001</v>
      </c>
    </row>
    <row r="8" spans="1:4" ht="16.5">
      <c r="A8" s="235" t="s">
        <v>292</v>
      </c>
      <c r="B8" s="189" t="s">
        <v>286</v>
      </c>
      <c r="C8" s="189"/>
      <c r="D8" s="93">
        <v>20.63</v>
      </c>
    </row>
    <row r="9" spans="1:4" ht="16.5">
      <c r="A9" s="235"/>
      <c r="B9" s="189" t="s">
        <v>287</v>
      </c>
      <c r="C9" s="189"/>
      <c r="D9" s="93">
        <v>46</v>
      </c>
    </row>
    <row r="10" spans="1:4" ht="16.5">
      <c r="A10" s="235"/>
      <c r="B10" s="189" t="s">
        <v>288</v>
      </c>
      <c r="C10" s="189"/>
    </row>
    <row r="11" spans="1:4" ht="16.5">
      <c r="B11" s="189" t="s">
        <v>289</v>
      </c>
      <c r="C11" s="189"/>
    </row>
    <row r="13" spans="1:4" ht="16.5">
      <c r="B13" s="33"/>
    </row>
  </sheetData>
  <mergeCells count="14">
    <mergeCell ref="B11:C11"/>
    <mergeCell ref="A5:A7"/>
    <mergeCell ref="A2:A4"/>
    <mergeCell ref="A8:A10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7192-17C6-4540-A609-724085A65AC0}">
  <sheetPr codeName="Sheet2"/>
  <dimension ref="A1:R108"/>
  <sheetViews>
    <sheetView workbookViewId="0">
      <selection activeCell="D5" sqref="D5"/>
    </sheetView>
  </sheetViews>
  <sheetFormatPr defaultColWidth="25.7109375" defaultRowHeight="15"/>
  <cols>
    <col min="1" max="16384" width="25.7109375" style="23"/>
  </cols>
  <sheetData>
    <row r="1" spans="1:16" ht="16.5">
      <c r="A1" s="61" t="s">
        <v>199</v>
      </c>
    </row>
    <row r="2" spans="1:16">
      <c r="A2" s="188" t="s">
        <v>113</v>
      </c>
      <c r="B2" s="188" t="s">
        <v>114</v>
      </c>
      <c r="C2" s="188"/>
      <c r="D2" s="188"/>
      <c r="E2" s="188"/>
      <c r="F2" s="188"/>
      <c r="G2" s="188" t="s">
        <v>115</v>
      </c>
      <c r="H2" s="188"/>
      <c r="I2" s="188"/>
      <c r="J2" s="188"/>
      <c r="K2" s="188"/>
      <c r="L2" s="188" t="s">
        <v>116</v>
      </c>
      <c r="M2" s="188"/>
      <c r="N2" s="188"/>
      <c r="O2" s="188"/>
      <c r="P2" s="188"/>
    </row>
    <row r="3" spans="1:16">
      <c r="A3" s="188"/>
      <c r="B3" s="41" t="s">
        <v>117</v>
      </c>
      <c r="C3" s="41" t="s">
        <v>118</v>
      </c>
      <c r="D3" s="41" t="s">
        <v>62</v>
      </c>
      <c r="E3" s="41" t="s">
        <v>119</v>
      </c>
      <c r="F3" s="41" t="s">
        <v>120</v>
      </c>
      <c r="G3" s="41" t="s">
        <v>117</v>
      </c>
      <c r="H3" s="41" t="s">
        <v>118</v>
      </c>
      <c r="I3" s="41" t="s">
        <v>62</v>
      </c>
      <c r="J3" s="41" t="s">
        <v>119</v>
      </c>
      <c r="K3" s="41" t="s">
        <v>120</v>
      </c>
      <c r="L3" s="41" t="s">
        <v>117</v>
      </c>
      <c r="M3" s="41" t="s">
        <v>118</v>
      </c>
      <c r="N3" s="41" t="s">
        <v>62</v>
      </c>
      <c r="O3" s="41" t="s">
        <v>119</v>
      </c>
      <c r="P3" s="41" t="s">
        <v>120</v>
      </c>
    </row>
    <row r="4" spans="1:16">
      <c r="A4" s="188"/>
      <c r="B4" s="41" t="s">
        <v>121</v>
      </c>
      <c r="C4" s="41" t="s">
        <v>122</v>
      </c>
      <c r="D4" s="41" t="s">
        <v>122</v>
      </c>
      <c r="E4" s="41" t="s">
        <v>123</v>
      </c>
      <c r="F4" s="41" t="s">
        <v>122</v>
      </c>
      <c r="G4" s="41" t="s">
        <v>124</v>
      </c>
      <c r="H4" s="41" t="s">
        <v>124</v>
      </c>
      <c r="I4" s="41" t="s">
        <v>124</v>
      </c>
      <c r="J4" s="41" t="s">
        <v>124</v>
      </c>
      <c r="K4" s="41" t="s">
        <v>124</v>
      </c>
      <c r="L4" s="41" t="s">
        <v>121</v>
      </c>
      <c r="M4" s="41" t="s">
        <v>121</v>
      </c>
      <c r="N4" s="41" t="s">
        <v>121</v>
      </c>
      <c r="O4" s="41" t="s">
        <v>121</v>
      </c>
      <c r="P4" s="41" t="s">
        <v>121</v>
      </c>
    </row>
    <row r="5" spans="1:16">
      <c r="A5" s="27">
        <v>2021</v>
      </c>
      <c r="B5" s="28">
        <v>6.1601111111111102</v>
      </c>
      <c r="C5" s="28">
        <v>128908.17855555557</v>
      </c>
      <c r="D5" s="28">
        <v>171174.03200000001</v>
      </c>
      <c r="E5" s="28">
        <v>667616.01833333331</v>
      </c>
      <c r="F5" s="28">
        <v>605442.41966666677</v>
      </c>
      <c r="G5" s="28">
        <v>2482.9557777777782</v>
      </c>
      <c r="H5" s="28">
        <v>23322.241000000002</v>
      </c>
      <c r="I5" s="28">
        <v>25749</v>
      </c>
      <c r="J5" s="28">
        <v>72883.566222222216</v>
      </c>
      <c r="K5" s="28">
        <v>48061.691111111111</v>
      </c>
      <c r="L5" s="28">
        <v>6.1602222222222212</v>
      </c>
      <c r="M5" s="28">
        <v>52.31655555555556</v>
      </c>
      <c r="N5" s="28">
        <v>65.194999999999993</v>
      </c>
      <c r="O5" s="28">
        <v>170.49474444444442</v>
      </c>
      <c r="P5" s="28">
        <v>84.164222222222236</v>
      </c>
    </row>
    <row r="6" spans="1:16">
      <c r="A6" s="27">
        <v>2020</v>
      </c>
      <c r="B6" s="28">
        <v>6.0422249999999993</v>
      </c>
      <c r="C6" s="28">
        <v>124606.75304166669</v>
      </c>
      <c r="D6" s="28">
        <v>163441.19383333332</v>
      </c>
      <c r="E6" s="28">
        <v>574877.65424166655</v>
      </c>
      <c r="F6" s="28">
        <v>456580.85298333335</v>
      </c>
      <c r="G6" s="28">
        <v>2434.7904750000002</v>
      </c>
      <c r="H6" s="28">
        <v>22436.021366666664</v>
      </c>
      <c r="I6" s="28">
        <v>23878.25</v>
      </c>
      <c r="J6" s="28">
        <v>68278.784008333329</v>
      </c>
      <c r="K6" s="28">
        <v>41474.218366666668</v>
      </c>
      <c r="L6" s="28">
        <v>6.0422249999999993</v>
      </c>
      <c r="M6" s="28">
        <v>50.619366666666672</v>
      </c>
      <c r="N6" s="28">
        <v>60.458241666666659</v>
      </c>
      <c r="O6" s="28">
        <v>175.52839166666669</v>
      </c>
      <c r="P6" s="28">
        <v>71.828516666666658</v>
      </c>
    </row>
    <row r="7" spans="1:16">
      <c r="A7" s="27">
        <v>2019</v>
      </c>
      <c r="B7" s="28">
        <v>5.9422500000000005</v>
      </c>
      <c r="C7" s="28">
        <v>136910.43899999998</v>
      </c>
      <c r="D7" s="28">
        <v>196864.39650000003</v>
      </c>
      <c r="E7" s="28">
        <v>690816.98824999994</v>
      </c>
      <c r="F7" s="28">
        <v>679694.29333333333</v>
      </c>
      <c r="G7" s="28">
        <v>2396.3515833333331</v>
      </c>
      <c r="H7" s="28">
        <v>24972.104166666668</v>
      </c>
      <c r="I7" s="28">
        <v>26094.307833333336</v>
      </c>
      <c r="J7" s="28">
        <v>67667.391166666654</v>
      </c>
      <c r="K7" s="28">
        <v>53399.324916666672</v>
      </c>
      <c r="L7" s="28">
        <v>5.9422500000000005</v>
      </c>
      <c r="M7" s="28">
        <v>56.420333333333325</v>
      </c>
      <c r="N7" s="28">
        <v>66.166416666666649</v>
      </c>
      <c r="O7" s="28">
        <v>181.97649999999999</v>
      </c>
      <c r="P7" s="28">
        <v>93.375583333333338</v>
      </c>
    </row>
    <row r="8" spans="1:16">
      <c r="A8" s="27">
        <v>2018</v>
      </c>
      <c r="B8" s="28">
        <v>5.844011133666668</v>
      </c>
      <c r="C8" s="28">
        <v>131366.86833333332</v>
      </c>
      <c r="D8" s="28">
        <v>184725.07264166666</v>
      </c>
      <c r="E8" s="28">
        <v>641169.37811666669</v>
      </c>
      <c r="F8" s="28">
        <v>721497.4601583333</v>
      </c>
      <c r="G8" s="28">
        <v>2352.8285440833333</v>
      </c>
      <c r="H8" s="28">
        <v>24248.121748333331</v>
      </c>
      <c r="I8" s="28">
        <v>25091.164912499997</v>
      </c>
      <c r="J8" s="28">
        <v>62565.654736666656</v>
      </c>
      <c r="K8" s="28">
        <v>56142.823292499997</v>
      </c>
      <c r="L8" s="28">
        <v>5.8442611336333341</v>
      </c>
      <c r="M8" s="28">
        <v>54.33908852311751</v>
      </c>
      <c r="N8" s="28">
        <v>64.807613593880831</v>
      </c>
      <c r="O8" s="28">
        <v>164.57152422224081</v>
      </c>
      <c r="P8" s="28">
        <v>97.868458189029994</v>
      </c>
    </row>
    <row r="9" spans="1:16">
      <c r="A9" s="27">
        <v>2017</v>
      </c>
      <c r="B9" s="28">
        <v>5.725627499999999</v>
      </c>
      <c r="C9" s="28">
        <v>125256.7177275</v>
      </c>
      <c r="D9" s="28">
        <v>174919.38024416668</v>
      </c>
      <c r="E9" s="28">
        <v>537760.60347249999</v>
      </c>
      <c r="F9" s="28">
        <v>632880.66332083347</v>
      </c>
      <c r="G9" s="28">
        <v>2300.2265058333337</v>
      </c>
      <c r="H9" s="28">
        <v>21259.857513333332</v>
      </c>
      <c r="I9" s="28">
        <v>23132.905816666665</v>
      </c>
      <c r="J9" s="28">
        <v>52282.687817500002</v>
      </c>
      <c r="K9" s="28">
        <v>49498.905550833326</v>
      </c>
      <c r="L9" s="28">
        <v>5.725627499999999</v>
      </c>
      <c r="M9" s="28">
        <v>47.621464166666662</v>
      </c>
      <c r="N9" s="28">
        <v>61.225489166666669</v>
      </c>
      <c r="O9" s="28">
        <v>139.69673666666665</v>
      </c>
      <c r="P9" s="28">
        <v>85.850844166666676</v>
      </c>
    </row>
    <row r="10" spans="1:16">
      <c r="A10" s="27">
        <v>2016</v>
      </c>
      <c r="B10" s="28">
        <v>5.5321263332943609</v>
      </c>
      <c r="C10" s="28">
        <v>88591.27784214892</v>
      </c>
      <c r="D10" s="28">
        <v>156400.16919743235</v>
      </c>
      <c r="E10" s="28">
        <v>470218.98376593023</v>
      </c>
      <c r="F10" s="28">
        <v>595279.33101658733</v>
      </c>
      <c r="G10" s="28">
        <v>2217.7536973842075</v>
      </c>
      <c r="H10" s="28">
        <v>15433.412893945426</v>
      </c>
      <c r="I10" s="28">
        <v>18443.427044401164</v>
      </c>
      <c r="J10" s="28">
        <v>44094.008589060708</v>
      </c>
      <c r="K10" s="28">
        <v>45143.299213312181</v>
      </c>
      <c r="L10" s="28">
        <v>5.5321263332943609</v>
      </c>
      <c r="M10" s="28">
        <v>34.711512787445088</v>
      </c>
      <c r="N10" s="28">
        <v>49.94397444953993</v>
      </c>
      <c r="O10" s="28">
        <v>123.60801359485858</v>
      </c>
      <c r="P10" s="28">
        <v>80.218002369245099</v>
      </c>
    </row>
    <row r="11" spans="1:16">
      <c r="A11" s="27">
        <v>2015</v>
      </c>
      <c r="B11" s="28">
        <v>5.1598280160750596</v>
      </c>
      <c r="C11" s="28">
        <v>92218.187068511164</v>
      </c>
      <c r="D11" s="28">
        <v>162844.60021862941</v>
      </c>
      <c r="E11" s="28">
        <v>625003.03900004399</v>
      </c>
      <c r="F11" s="28">
        <v>832379.22406277817</v>
      </c>
      <c r="G11" s="28">
        <v>2070.1457027670363</v>
      </c>
      <c r="H11" s="28">
        <v>16465.6319596703</v>
      </c>
      <c r="I11" s="28">
        <v>19694.458265342575</v>
      </c>
      <c r="J11" s="28">
        <v>60267.027617903346</v>
      </c>
      <c r="K11" s="28">
        <v>59909.638478048088</v>
      </c>
      <c r="L11" s="28">
        <v>5.1598280160750596</v>
      </c>
      <c r="M11" s="28">
        <v>37.25145883632652</v>
      </c>
      <c r="N11" s="28">
        <v>53.263599515024765</v>
      </c>
      <c r="O11" s="28">
        <v>161.07846003707058</v>
      </c>
      <c r="P11" s="28">
        <v>106.75471294912222</v>
      </c>
    </row>
    <row r="12" spans="1:16">
      <c r="A12" s="27">
        <v>2014</v>
      </c>
      <c r="B12" s="28">
        <v>4.8395122776310817</v>
      </c>
      <c r="C12" s="28">
        <v>91245.75235856451</v>
      </c>
      <c r="D12" s="28">
        <v>162071.04358985185</v>
      </c>
      <c r="E12" s="28">
        <v>777195.13394619618</v>
      </c>
      <c r="F12" s="28">
        <v>1030186.7363117634</v>
      </c>
      <c r="G12" s="28">
        <v>1941.5247839838933</v>
      </c>
      <c r="H12" s="28">
        <v>16359.774863445693</v>
      </c>
      <c r="I12" s="28">
        <v>20584.446434639693</v>
      </c>
      <c r="J12" s="28">
        <v>83828.305550327568</v>
      </c>
      <c r="K12" s="28">
        <v>78661.843467541476</v>
      </c>
      <c r="L12" s="28">
        <v>4.8395122776310817</v>
      </c>
      <c r="M12" s="28">
        <v>37.021396547720649</v>
      </c>
      <c r="N12" s="28">
        <v>55.680058789762477</v>
      </c>
      <c r="O12" s="28">
        <v>211.69257095527055</v>
      </c>
      <c r="P12" s="28">
        <v>145.53777800808606</v>
      </c>
    </row>
    <row r="13" spans="1:16">
      <c r="A13" s="27">
        <v>2013</v>
      </c>
      <c r="B13" s="28">
        <v>4.5061867346666666</v>
      </c>
      <c r="C13" s="28">
        <v>94142.317877499983</v>
      </c>
      <c r="D13" s="28">
        <v>163321.60227499998</v>
      </c>
      <c r="E13" s="28">
        <v>898734.31801666657</v>
      </c>
      <c r="F13" s="28">
        <v>981271.87920833332</v>
      </c>
      <c r="G13" s="28">
        <v>1807.1226493333336</v>
      </c>
      <c r="H13" s="28">
        <v>17004.810386666668</v>
      </c>
      <c r="I13" s="28">
        <v>23629.050566666669</v>
      </c>
      <c r="J13" s="28">
        <v>88002.101295</v>
      </c>
      <c r="K13" s="28">
        <v>74896.940059166678</v>
      </c>
      <c r="L13" s="28">
        <v>4.5061867346666666</v>
      </c>
      <c r="M13" s="28">
        <v>38.54322097666666</v>
      </c>
      <c r="N13" s="28">
        <v>63.827063133333347</v>
      </c>
      <c r="O13" s="28">
        <v>228.37279820833336</v>
      </c>
      <c r="P13" s="28">
        <v>140.00238565833334</v>
      </c>
    </row>
    <row r="14" spans="1:16">
      <c r="A14" s="27">
        <v>2012</v>
      </c>
      <c r="B14" s="28">
        <v>4.0243333333333338</v>
      </c>
      <c r="C14" s="28">
        <v>117844.86033333333</v>
      </c>
      <c r="D14" s="28">
        <v>157453.2285</v>
      </c>
      <c r="E14" s="28">
        <v>985863.18383333331</v>
      </c>
      <c r="F14" s="28">
        <v>1001311.9646666666</v>
      </c>
      <c r="G14" s="28">
        <v>1645.1693333333333</v>
      </c>
      <c r="H14" s="28">
        <v>21611.829666666665</v>
      </c>
      <c r="I14" s="28">
        <v>27639.362500000003</v>
      </c>
      <c r="J14" s="28">
        <v>101429.03975</v>
      </c>
      <c r="K14" s="28">
        <v>76196.480333333326</v>
      </c>
      <c r="L14" s="28">
        <v>4.0243333333333338</v>
      </c>
      <c r="M14" s="28">
        <v>48.736416666666663</v>
      </c>
      <c r="N14" s="28">
        <v>74.644833333333338</v>
      </c>
      <c r="O14" s="28">
        <v>247.95433333333335</v>
      </c>
      <c r="P14" s="28">
        <v>140.97275000000002</v>
      </c>
    </row>
    <row r="15" spans="1:16">
      <c r="A15" s="27">
        <v>2011</v>
      </c>
      <c r="B15" s="28">
        <v>3.6647500000000002</v>
      </c>
      <c r="C15" s="28">
        <v>111154.183</v>
      </c>
      <c r="D15" s="28">
        <v>145359.07774999997</v>
      </c>
      <c r="E15" s="28">
        <v>839633.82700000005</v>
      </c>
      <c r="F15" s="28">
        <v>840147.53166666662</v>
      </c>
      <c r="G15" s="28">
        <v>1486.8454166666668</v>
      </c>
      <c r="H15" s="28">
        <v>20476.202583333335</v>
      </c>
      <c r="I15" s="28">
        <v>26388.183500000003</v>
      </c>
      <c r="J15" s="28">
        <v>85596.421166666667</v>
      </c>
      <c r="K15" s="28">
        <v>65512.401916666677</v>
      </c>
      <c r="L15" s="28">
        <v>3.6647500000000002</v>
      </c>
      <c r="M15" s="28">
        <v>45.751916666666659</v>
      </c>
      <c r="N15" s="28">
        <v>70.918916666666675</v>
      </c>
      <c r="O15" s="28">
        <v>202.10074999999998</v>
      </c>
      <c r="P15" s="28">
        <v>121.20341666666666</v>
      </c>
    </row>
    <row r="16" spans="1:16">
      <c r="A16" s="27">
        <v>2010</v>
      </c>
      <c r="B16" s="28">
        <v>3.3890833333333332</v>
      </c>
      <c r="C16" s="28">
        <v>98802.172750000012</v>
      </c>
      <c r="D16" s="28">
        <v>136502.62391666666</v>
      </c>
      <c r="E16" s="28">
        <v>677752.8979166667</v>
      </c>
      <c r="F16" s="28">
        <v>756615.8340833335</v>
      </c>
      <c r="G16" s="28">
        <v>1354.1375833333334</v>
      </c>
      <c r="H16" s="28">
        <v>17588.998583333334</v>
      </c>
      <c r="I16" s="28">
        <v>25809.429666666663</v>
      </c>
      <c r="J16" s="28">
        <v>69136.109750000003</v>
      </c>
      <c r="K16" s="28">
        <v>58113.575999999994</v>
      </c>
      <c r="L16" s="28">
        <v>3.3890833333333332</v>
      </c>
      <c r="M16" s="28">
        <v>39.495249999999999</v>
      </c>
      <c r="N16" s="28">
        <v>68.950833333333335</v>
      </c>
      <c r="O16" s="28">
        <v>163.87558333333331</v>
      </c>
      <c r="P16" s="28">
        <v>107.80366666666667</v>
      </c>
    </row>
    <row r="17" spans="1:18">
      <c r="A17" s="27">
        <v>2009</v>
      </c>
      <c r="B17" s="28">
        <v>3.2055890789166668</v>
      </c>
      <c r="C17" s="28">
        <v>115249.96768333337</v>
      </c>
      <c r="D17" s="28">
        <v>126167.5723</v>
      </c>
      <c r="E17" s="28">
        <v>573399.50818333332</v>
      </c>
      <c r="F17" s="28">
        <v>784438.99746666662</v>
      </c>
      <c r="G17" s="28">
        <v>1272.60421675</v>
      </c>
      <c r="H17" s="28">
        <v>19850.697029166669</v>
      </c>
      <c r="I17" s="28">
        <v>26119.628280833334</v>
      </c>
      <c r="J17" s="28">
        <v>58071.136535833335</v>
      </c>
      <c r="K17" s="28">
        <v>60545.236732500001</v>
      </c>
      <c r="L17" s="28">
        <v>3.2055890789166668</v>
      </c>
      <c r="M17" s="28">
        <v>44.554529030833329</v>
      </c>
      <c r="N17" s="28">
        <v>70.146062751666662</v>
      </c>
      <c r="O17" s="28">
        <v>138.93667919166663</v>
      </c>
      <c r="P17" s="28">
        <v>112.72354085000002</v>
      </c>
    </row>
    <row r="18" spans="1:18">
      <c r="A18" s="27">
        <v>2008</v>
      </c>
      <c r="B18" s="28">
        <v>3.0988423077500005</v>
      </c>
      <c r="C18" s="28">
        <v>83533.452971666658</v>
      </c>
      <c r="D18" s="28">
        <v>110495.32074166666</v>
      </c>
      <c r="E18" s="28">
        <v>660324.10139999993</v>
      </c>
      <c r="F18" s="28">
        <v>847344.74726666685</v>
      </c>
      <c r="G18" s="28">
        <v>1240.6879165000003</v>
      </c>
      <c r="H18" s="28">
        <v>14347.326198333336</v>
      </c>
      <c r="I18" s="28">
        <v>27440.558149166671</v>
      </c>
      <c r="J18" s="28">
        <v>65447.127564999995</v>
      </c>
      <c r="K18" s="28">
        <v>64723.650566666671</v>
      </c>
      <c r="L18" s="28">
        <v>3.0996756410833335</v>
      </c>
      <c r="M18" s="28">
        <v>32.270358210833329</v>
      </c>
      <c r="N18" s="28">
        <v>73.616036563333324</v>
      </c>
      <c r="O18" s="28">
        <v>156.29271792499998</v>
      </c>
      <c r="P18" s="28">
        <v>121.92072215000002</v>
      </c>
    </row>
    <row r="19" spans="1:18">
      <c r="A19" s="27">
        <v>2007</v>
      </c>
      <c r="B19" s="28">
        <v>3.087499999999999</v>
      </c>
      <c r="C19" s="28">
        <v>53145.166666666664</v>
      </c>
      <c r="D19" s="28">
        <v>99231.5</v>
      </c>
      <c r="E19" s="28">
        <v>396899</v>
      </c>
      <c r="F19" s="28">
        <v>568399.5</v>
      </c>
      <c r="G19" s="28">
        <v>1237.6666666666667</v>
      </c>
      <c r="H19" s="28">
        <v>9022.75</v>
      </c>
      <c r="I19" s="28">
        <v>22604.083333333332</v>
      </c>
      <c r="J19" s="28">
        <v>40334.166666666664</v>
      </c>
      <c r="K19" s="28">
        <v>43589.666666666664</v>
      </c>
      <c r="L19" s="28">
        <v>3.0916666666666663</v>
      </c>
      <c r="M19" s="28">
        <v>20.305833333333332</v>
      </c>
      <c r="N19" s="28">
        <v>60.515000000000008</v>
      </c>
      <c r="O19" s="28">
        <v>98.418333333333337</v>
      </c>
      <c r="P19" s="28">
        <v>82.892499999999998</v>
      </c>
    </row>
    <row r="20" spans="1:18">
      <c r="A20" s="27">
        <v>2006</v>
      </c>
      <c r="B20" s="28">
        <v>3.1466666666666665</v>
      </c>
      <c r="C20" s="28">
        <v>51037.333333333336</v>
      </c>
      <c r="D20" s="28">
        <v>92008.583333333328</v>
      </c>
      <c r="E20" s="28">
        <v>389343.16666666669</v>
      </c>
      <c r="F20" s="28">
        <v>563709.33333333337</v>
      </c>
      <c r="G20" s="28">
        <v>1260.8333333333333</v>
      </c>
      <c r="H20" s="28">
        <v>8695.3333333333339</v>
      </c>
      <c r="I20" s="28">
        <v>22250.5</v>
      </c>
      <c r="J20" s="28">
        <v>39576.5</v>
      </c>
      <c r="K20" s="28">
        <v>43320.833333333336</v>
      </c>
      <c r="L20" s="28">
        <v>3.1441666666666666</v>
      </c>
      <c r="M20" s="28">
        <v>19.709166666666665</v>
      </c>
      <c r="N20" s="28">
        <v>59.855833333333344</v>
      </c>
      <c r="O20" s="28">
        <v>96.825833333333321</v>
      </c>
      <c r="P20" s="28">
        <v>82.102500000000006</v>
      </c>
    </row>
    <row r="21" spans="1:18">
      <c r="A21" s="27">
        <v>2005</v>
      </c>
      <c r="B21" s="28">
        <v>3.2253333333333334</v>
      </c>
      <c r="C21" s="28">
        <v>56048.638833333331</v>
      </c>
      <c r="D21" s="28">
        <v>85750.04283333334</v>
      </c>
      <c r="E21" s="28">
        <v>313004.75683333329</v>
      </c>
      <c r="F21" s="28">
        <v>465063.53166666668</v>
      </c>
      <c r="G21" s="28">
        <v>1293.4166666666667</v>
      </c>
      <c r="H21" s="28">
        <v>9480</v>
      </c>
      <c r="I21" s="28">
        <v>20268.083333333332</v>
      </c>
      <c r="J21" s="28">
        <v>31898.25</v>
      </c>
      <c r="K21" s="28">
        <v>35774.666666666664</v>
      </c>
      <c r="L21" s="28">
        <v>3.2225000000000001</v>
      </c>
      <c r="M21" s="28">
        <v>21.331666666666663</v>
      </c>
      <c r="N21" s="28">
        <v>54.395000000000003</v>
      </c>
      <c r="O21" s="28">
        <v>78.03166666666668</v>
      </c>
      <c r="P21" s="28">
        <v>68.10833333333332</v>
      </c>
    </row>
    <row r="22" spans="1:18">
      <c r="A22" s="27">
        <v>2004</v>
      </c>
      <c r="B22" s="28">
        <v>3.2488333333333332</v>
      </c>
      <c r="C22" s="28">
        <v>52047.336249999993</v>
      </c>
      <c r="D22" s="28">
        <v>78623.619583333348</v>
      </c>
      <c r="E22" s="28">
        <v>269141.93441666669</v>
      </c>
      <c r="F22" s="28">
        <v>411785.46366666671</v>
      </c>
      <c r="G22" s="28">
        <v>1304.0745833333333</v>
      </c>
      <c r="H22" s="28">
        <v>8790.976083333333</v>
      </c>
      <c r="I22" s="28">
        <v>18443.198249999998</v>
      </c>
      <c r="J22" s="28">
        <v>27438.723499999996</v>
      </c>
      <c r="K22" s="28">
        <v>31762.716666666671</v>
      </c>
      <c r="L22" s="28">
        <v>3.2565833333333329</v>
      </c>
      <c r="M22" s="28">
        <v>19.458833333333335</v>
      </c>
      <c r="N22" s="28">
        <v>49.352750000000007</v>
      </c>
      <c r="O22" s="28">
        <v>66.881999999999991</v>
      </c>
      <c r="P22" s="28">
        <v>61.023166666666668</v>
      </c>
    </row>
    <row r="23" spans="1:18">
      <c r="A23" s="27">
        <v>2003</v>
      </c>
      <c r="B23" s="28">
        <v>3.2895833333333342</v>
      </c>
      <c r="C23" s="28">
        <v>34872.521750000007</v>
      </c>
      <c r="D23" s="28">
        <v>75199.264166666675</v>
      </c>
      <c r="E23" s="28">
        <v>256716.6523333333</v>
      </c>
      <c r="F23" s="28">
        <v>398401.15225000004</v>
      </c>
      <c r="G23" s="28">
        <v>1350.5573333333334</v>
      </c>
      <c r="H23" s="28">
        <v>5712.3784166666665</v>
      </c>
      <c r="I23" s="28">
        <v>18045.86141666667</v>
      </c>
      <c r="J23" s="28">
        <v>26197.225999999995</v>
      </c>
      <c r="K23" s="28">
        <v>30742.994999999999</v>
      </c>
      <c r="L23" s="28">
        <v>3.3827500000000001</v>
      </c>
      <c r="M23" s="28">
        <v>12.721416666666668</v>
      </c>
      <c r="N23" s="28">
        <v>48.831250000000004</v>
      </c>
      <c r="O23" s="28">
        <v>63.666249999999991</v>
      </c>
      <c r="P23" s="28">
        <v>58.910249999999998</v>
      </c>
    </row>
    <row r="24" spans="1:18">
      <c r="A24" s="27">
        <v>2002</v>
      </c>
      <c r="B24" s="28">
        <v>3.2713333333333332</v>
      </c>
      <c r="C24" s="28">
        <v>39996.006583333328</v>
      </c>
      <c r="D24" s="28">
        <v>71114.864749999993</v>
      </c>
      <c r="E24" s="28">
        <v>221674.65483333333</v>
      </c>
      <c r="F24" s="28">
        <v>375306.69741666666</v>
      </c>
      <c r="G24" s="28">
        <v>1407.0433333333333</v>
      </c>
      <c r="H24" s="28">
        <v>6511.0045</v>
      </c>
      <c r="I24" s="28">
        <v>16680.786416666666</v>
      </c>
      <c r="J24" s="28">
        <v>22338.523166666666</v>
      </c>
      <c r="K24" s="28">
        <v>28653.896916666668</v>
      </c>
      <c r="L24" s="28">
        <v>3.5424166666666665</v>
      </c>
      <c r="M24" s="28">
        <v>14.495249999999999</v>
      </c>
      <c r="N24" s="28">
        <v>44.524750000000004</v>
      </c>
      <c r="O24" s="28">
        <v>53.176500000000004</v>
      </c>
      <c r="P24" s="28">
        <v>54.917999999999999</v>
      </c>
    </row>
    <row r="25" spans="1:18">
      <c r="A25" s="27">
        <v>2001</v>
      </c>
      <c r="B25" s="28">
        <v>3.2759999999999998</v>
      </c>
      <c r="C25" s="28">
        <v>40648.310666666664</v>
      </c>
      <c r="D25" s="28">
        <v>67747.53833333333</v>
      </c>
      <c r="E25" s="28">
        <v>236921.41566666667</v>
      </c>
      <c r="F25" s="28">
        <v>423367.44399999996</v>
      </c>
      <c r="G25" s="28">
        <v>1402.700111111111</v>
      </c>
      <c r="H25" s="28">
        <v>6546.2324444444439</v>
      </c>
      <c r="I25" s="28">
        <v>17442.739444444444</v>
      </c>
      <c r="J25" s="28">
        <v>23838.458777777778</v>
      </c>
      <c r="K25" s="28">
        <v>32566.367666666672</v>
      </c>
      <c r="L25" s="28">
        <v>3.5372222222222223</v>
      </c>
      <c r="M25" s="28">
        <v>14.588777777777775</v>
      </c>
      <c r="N25" s="28">
        <v>46.780333333333338</v>
      </c>
      <c r="O25" s="28">
        <v>56.970666666666666</v>
      </c>
      <c r="P25" s="28">
        <v>63.311444444444447</v>
      </c>
    </row>
    <row r="26" spans="1:18">
      <c r="A26" s="60"/>
    </row>
    <row r="27" spans="1:18" ht="16.5">
      <c r="A27" s="62" t="s">
        <v>200</v>
      </c>
      <c r="B27" s="63" t="s">
        <v>213</v>
      </c>
    </row>
    <row r="28" spans="1:18">
      <c r="A28" s="188" t="s">
        <v>113</v>
      </c>
      <c r="B28" s="188" t="s">
        <v>201</v>
      </c>
      <c r="C28" s="188" t="s">
        <v>117</v>
      </c>
      <c r="D28" s="188" t="s">
        <v>118</v>
      </c>
      <c r="E28" s="188" t="s">
        <v>62</v>
      </c>
      <c r="F28" s="188" t="s">
        <v>119</v>
      </c>
      <c r="G28" s="188" t="s">
        <v>120</v>
      </c>
      <c r="H28" s="188" t="s">
        <v>202</v>
      </c>
      <c r="I28" s="188" t="s">
        <v>203</v>
      </c>
      <c r="J28" s="188"/>
      <c r="K28" s="188"/>
      <c r="L28" s="188"/>
      <c r="M28" s="188"/>
      <c r="N28" s="188"/>
      <c r="O28" s="188"/>
      <c r="P28" s="188"/>
      <c r="Q28" s="188" t="s">
        <v>204</v>
      </c>
      <c r="R28" s="188" t="s">
        <v>56</v>
      </c>
    </row>
    <row r="29" spans="1:18">
      <c r="A29" s="188"/>
      <c r="B29" s="188"/>
      <c r="C29" s="188"/>
      <c r="D29" s="188"/>
      <c r="E29" s="188"/>
      <c r="F29" s="188"/>
      <c r="G29" s="188"/>
      <c r="H29" s="188"/>
      <c r="I29" s="41" t="s">
        <v>205</v>
      </c>
      <c r="J29" s="41" t="s">
        <v>206</v>
      </c>
      <c r="K29" s="41" t="s">
        <v>207</v>
      </c>
      <c r="L29" s="41" t="s">
        <v>208</v>
      </c>
      <c r="M29" s="41" t="s">
        <v>209</v>
      </c>
      <c r="N29" s="41" t="s">
        <v>210</v>
      </c>
      <c r="O29" s="41" t="s">
        <v>211</v>
      </c>
      <c r="P29" s="41" t="s">
        <v>212</v>
      </c>
      <c r="Q29" s="188"/>
      <c r="R29" s="188"/>
    </row>
    <row r="30" spans="1:18">
      <c r="A30" s="27">
        <v>2021</v>
      </c>
      <c r="B30" s="59" t="s">
        <v>56</v>
      </c>
      <c r="C30" s="64">
        <v>64.545726020000004</v>
      </c>
      <c r="D30" s="64">
        <v>92.15875973</v>
      </c>
      <c r="E30" s="64">
        <v>91.428278109999994</v>
      </c>
      <c r="F30" s="64">
        <v>206.78117320000001</v>
      </c>
      <c r="G30" s="64">
        <v>107.84183708</v>
      </c>
      <c r="H30" s="64">
        <v>120.75365174</v>
      </c>
      <c r="I30" s="64">
        <v>80.758796500000003</v>
      </c>
      <c r="J30" s="64">
        <v>79.171232599999996</v>
      </c>
      <c r="K30" s="64">
        <v>83.048852999999994</v>
      </c>
      <c r="L30" s="64">
        <v>82.366640399999994</v>
      </c>
      <c r="M30" s="64">
        <v>94.474466500000005</v>
      </c>
      <c r="N30" s="64">
        <v>80.125975400000002</v>
      </c>
      <c r="O30" s="64">
        <v>121.89155030000001</v>
      </c>
      <c r="P30" s="64">
        <v>0</v>
      </c>
      <c r="Q30" s="64">
        <v>75.008565169999997</v>
      </c>
      <c r="R30" s="64">
        <v>90.201488040000001</v>
      </c>
    </row>
    <row r="31" spans="1:18">
      <c r="A31" s="27">
        <v>2020</v>
      </c>
      <c r="B31" s="59" t="s">
        <v>56</v>
      </c>
      <c r="C31" s="64">
        <v>59.587885749999998</v>
      </c>
      <c r="D31" s="64">
        <v>79.55506183</v>
      </c>
      <c r="E31" s="64">
        <v>80.347150099999993</v>
      </c>
      <c r="F31" s="64">
        <v>200.00778283</v>
      </c>
      <c r="G31" s="64">
        <v>98.502500690000005</v>
      </c>
      <c r="H31" s="64">
        <v>112.81099500000001</v>
      </c>
      <c r="I31" s="64">
        <v>66.112371100000004</v>
      </c>
      <c r="J31" s="64">
        <v>68.179153099999994</v>
      </c>
      <c r="K31" s="64">
        <v>70.333508899999998</v>
      </c>
      <c r="L31" s="64">
        <v>72.900031900000002</v>
      </c>
      <c r="M31" s="64">
        <v>79.329527600000006</v>
      </c>
      <c r="N31" s="64">
        <v>67.245799700000006</v>
      </c>
      <c r="O31" s="64">
        <v>113.4066406</v>
      </c>
      <c r="P31" s="64">
        <v>0</v>
      </c>
      <c r="Q31" s="64">
        <v>96.32430884</v>
      </c>
      <c r="R31" s="64">
        <v>79.636955659999998</v>
      </c>
    </row>
    <row r="32" spans="1:18">
      <c r="A32" s="27">
        <v>2019</v>
      </c>
      <c r="B32" s="59" t="s">
        <v>56</v>
      </c>
      <c r="C32" s="64">
        <v>58.311159410000002</v>
      </c>
      <c r="D32" s="64">
        <v>86.033473380000004</v>
      </c>
      <c r="E32" s="64">
        <v>101.53895627</v>
      </c>
      <c r="F32" s="64">
        <v>231.20339433999999</v>
      </c>
      <c r="G32" s="64">
        <v>118.67037615</v>
      </c>
      <c r="H32" s="64">
        <v>121.2500273</v>
      </c>
      <c r="I32" s="64">
        <v>89.002905100000007</v>
      </c>
      <c r="J32" s="64">
        <v>81.741087500000006</v>
      </c>
      <c r="K32" s="64">
        <v>93.820947000000004</v>
      </c>
      <c r="L32" s="64">
        <v>103.48974560000001</v>
      </c>
      <c r="M32" s="64">
        <v>103.8505126</v>
      </c>
      <c r="N32" s="64">
        <v>88.672789800000004</v>
      </c>
      <c r="O32" s="64">
        <v>119.8227997</v>
      </c>
      <c r="P32" s="64">
        <v>94.582371199999997</v>
      </c>
      <c r="Q32" s="64">
        <v>110.61896861</v>
      </c>
      <c r="R32" s="64">
        <v>89.380763930000001</v>
      </c>
    </row>
    <row r="33" spans="1:18">
      <c r="A33" s="27">
        <v>2018</v>
      </c>
      <c r="B33" s="59" t="s">
        <v>56</v>
      </c>
      <c r="C33" s="64">
        <v>62.096069120000003</v>
      </c>
      <c r="D33" s="64">
        <v>81.804995219999995</v>
      </c>
      <c r="E33" s="64">
        <v>104.63597289000001</v>
      </c>
      <c r="F33" s="64">
        <v>179.42702555</v>
      </c>
      <c r="G33" s="64">
        <v>121.03039819</v>
      </c>
      <c r="H33" s="64">
        <v>125.36563397</v>
      </c>
      <c r="I33" s="64">
        <v>94.443533799999997</v>
      </c>
      <c r="J33" s="64">
        <v>94.864451200000005</v>
      </c>
      <c r="K33" s="64">
        <v>97.929208299999999</v>
      </c>
      <c r="L33" s="64">
        <v>105.77359269999999</v>
      </c>
      <c r="M33" s="64">
        <v>106.6696077</v>
      </c>
      <c r="N33" s="64">
        <v>93.351625100000007</v>
      </c>
      <c r="O33" s="64">
        <v>94.342822499999997</v>
      </c>
      <c r="P33" s="64">
        <v>97.095339499999994</v>
      </c>
      <c r="Q33" s="64">
        <v>91.520024430000007</v>
      </c>
      <c r="R33" s="64">
        <v>90.088601030000007</v>
      </c>
    </row>
    <row r="34" spans="1:18">
      <c r="A34" s="27">
        <v>2017</v>
      </c>
      <c r="B34" s="59" t="s">
        <v>56</v>
      </c>
      <c r="C34" s="64">
        <v>60.676392419999999</v>
      </c>
      <c r="D34" s="64">
        <v>78.494843990000007</v>
      </c>
      <c r="E34" s="64">
        <v>95.425527220000006</v>
      </c>
      <c r="F34" s="64">
        <v>165.44800846999999</v>
      </c>
      <c r="G34" s="64">
        <v>111.60328042</v>
      </c>
      <c r="H34" s="64">
        <v>107.59732807</v>
      </c>
      <c r="I34" s="64">
        <v>80.322214200000005</v>
      </c>
      <c r="J34" s="64">
        <v>80.070125700000006</v>
      </c>
      <c r="K34" s="64">
        <v>84.1721115</v>
      </c>
      <c r="L34" s="64">
        <v>91.190576899999996</v>
      </c>
      <c r="M34" s="64">
        <v>93.699888299999998</v>
      </c>
      <c r="N34" s="64">
        <v>79.745911500000005</v>
      </c>
      <c r="O34" s="64">
        <v>80.284123800000003</v>
      </c>
      <c r="P34" s="64">
        <v>96.483917599999998</v>
      </c>
      <c r="Q34" s="64">
        <v>84.991933000000003</v>
      </c>
      <c r="R34" s="64">
        <v>82.982602080000007</v>
      </c>
    </row>
    <row r="35" spans="1:18">
      <c r="A35" s="27">
        <v>2016</v>
      </c>
      <c r="B35" s="59" t="s">
        <v>56</v>
      </c>
      <c r="C35" s="64">
        <v>67.907831049999999</v>
      </c>
      <c r="D35" s="64">
        <v>73.930433949999994</v>
      </c>
      <c r="E35" s="64">
        <v>88.702514160000007</v>
      </c>
      <c r="F35" s="64">
        <v>109.14979923</v>
      </c>
      <c r="G35" s="64">
        <v>99.386898220000006</v>
      </c>
      <c r="H35" s="64">
        <v>106.20826286</v>
      </c>
      <c r="I35" s="64">
        <v>76.457753499999995</v>
      </c>
      <c r="J35" s="64">
        <v>76.109020599999994</v>
      </c>
      <c r="K35" s="64">
        <v>76.812912800000007</v>
      </c>
      <c r="L35" s="64">
        <v>82.799791499999998</v>
      </c>
      <c r="M35" s="64">
        <v>84.185771000000003</v>
      </c>
      <c r="N35" s="64">
        <v>75.689869299999998</v>
      </c>
      <c r="O35" s="64">
        <v>76.259188600000002</v>
      </c>
      <c r="P35" s="64">
        <v>96.206171999999995</v>
      </c>
      <c r="Q35" s="64">
        <v>89.052626189999998</v>
      </c>
      <c r="R35" s="64">
        <v>79.585286179999997</v>
      </c>
    </row>
    <row r="36" spans="1:18">
      <c r="A36" s="27">
        <v>2015</v>
      </c>
      <c r="B36" s="59" t="s">
        <v>56</v>
      </c>
      <c r="C36" s="64">
        <v>62.694267580000002</v>
      </c>
      <c r="D36" s="64">
        <v>70.992006180000004</v>
      </c>
      <c r="E36" s="64">
        <v>107.69246927</v>
      </c>
      <c r="F36" s="64">
        <v>150.28634890999999</v>
      </c>
      <c r="G36" s="64">
        <v>126.34146452</v>
      </c>
      <c r="H36" s="64">
        <v>132.7471774</v>
      </c>
      <c r="I36" s="64">
        <v>116.27459380000001</v>
      </c>
      <c r="J36" s="64">
        <v>97.876368799999995</v>
      </c>
      <c r="K36" s="64">
        <v>169.17250949999999</v>
      </c>
      <c r="L36" s="64">
        <v>109.4142982</v>
      </c>
      <c r="M36" s="64">
        <v>113.3423452</v>
      </c>
      <c r="N36" s="64">
        <v>98.955919600000001</v>
      </c>
      <c r="O36" s="64">
        <v>103.28131070000001</v>
      </c>
      <c r="P36" s="64">
        <v>98.099766700000004</v>
      </c>
      <c r="Q36" s="64">
        <v>92.494382619999996</v>
      </c>
      <c r="R36" s="64">
        <v>84.044859189999997</v>
      </c>
    </row>
    <row r="37" spans="1:18">
      <c r="A37" s="27">
        <v>2014</v>
      </c>
      <c r="B37" s="59" t="s">
        <v>56</v>
      </c>
      <c r="C37" s="64">
        <v>54.696301269999999</v>
      </c>
      <c r="D37" s="64">
        <v>65.127000289999998</v>
      </c>
      <c r="E37" s="64">
        <v>91.10495942</v>
      </c>
      <c r="F37" s="64">
        <v>221.24225971999999</v>
      </c>
      <c r="G37" s="64">
        <v>160.90238664</v>
      </c>
      <c r="H37" s="64">
        <v>171.62960247000001</v>
      </c>
      <c r="I37" s="64">
        <v>157.8234746</v>
      </c>
      <c r="J37" s="64"/>
      <c r="K37" s="64">
        <v>220.81815739999999</v>
      </c>
      <c r="L37" s="64">
        <v>153.1610991</v>
      </c>
      <c r="M37" s="64">
        <v>155.78364579999999</v>
      </c>
      <c r="N37" s="64">
        <v>138.40096639999999</v>
      </c>
      <c r="O37" s="64">
        <v>160.29721330000001</v>
      </c>
      <c r="P37" s="64">
        <v>103.8215749</v>
      </c>
      <c r="Q37" s="64"/>
      <c r="R37" s="64">
        <v>90.479212390000001</v>
      </c>
    </row>
    <row r="38" spans="1:18">
      <c r="A38" s="27">
        <v>2013</v>
      </c>
      <c r="B38" s="59" t="s">
        <v>56</v>
      </c>
      <c r="C38" s="64">
        <v>39.029125909999998</v>
      </c>
      <c r="D38" s="64">
        <v>58.837463300000003</v>
      </c>
      <c r="E38" s="64">
        <v>91.645685240000006</v>
      </c>
      <c r="F38" s="64">
        <v>221.69779632000001</v>
      </c>
      <c r="G38" s="64">
        <v>160.7532243</v>
      </c>
      <c r="H38" s="64">
        <v>204.21587997</v>
      </c>
      <c r="I38" s="64">
        <v>156.0519055</v>
      </c>
      <c r="J38" s="64"/>
      <c r="K38" s="64">
        <v>171.8938699</v>
      </c>
      <c r="L38" s="64">
        <v>162.7336616</v>
      </c>
      <c r="M38" s="64">
        <v>167.6011263</v>
      </c>
      <c r="N38" s="64">
        <v>147.3036984</v>
      </c>
      <c r="O38" s="64">
        <v>153.37742840000001</v>
      </c>
      <c r="P38" s="64">
        <v>87.263119000000003</v>
      </c>
      <c r="Q38" s="64">
        <v>386087.38106961001</v>
      </c>
      <c r="R38" s="64">
        <v>87.809780009999997</v>
      </c>
    </row>
    <row r="39" spans="1:18">
      <c r="A39" s="27">
        <v>2012</v>
      </c>
      <c r="B39" s="59" t="s">
        <v>56</v>
      </c>
      <c r="C39" s="64">
        <v>39.524422649999998</v>
      </c>
      <c r="D39" s="64">
        <v>66.249260879999994</v>
      </c>
      <c r="E39" s="64">
        <v>103.79312410999999</v>
      </c>
      <c r="F39" s="64">
        <v>252.95775620000001</v>
      </c>
      <c r="G39" s="64">
        <v>168.10569348999999</v>
      </c>
      <c r="H39" s="64">
        <v>213.92837677</v>
      </c>
      <c r="I39" s="64">
        <v>157.0708635</v>
      </c>
      <c r="J39" s="64"/>
      <c r="K39" s="64">
        <v>170.56383120000001</v>
      </c>
      <c r="L39" s="64">
        <v>174.59175859999999</v>
      </c>
      <c r="M39" s="64">
        <v>177.68156279999999</v>
      </c>
      <c r="N39" s="64">
        <v>154.64752770000001</v>
      </c>
      <c r="O39" s="64">
        <v>157.53813299999999</v>
      </c>
      <c r="P39" s="64">
        <v>79.987149299999999</v>
      </c>
      <c r="Q39" s="64">
        <v>1624.09889699</v>
      </c>
      <c r="R39" s="64">
        <v>90.165713370000006</v>
      </c>
    </row>
    <row r="40" spans="1:18">
      <c r="A40" s="27">
        <v>2011</v>
      </c>
      <c r="B40" s="59" t="s">
        <v>56</v>
      </c>
      <c r="C40" s="64">
        <v>39.118309369999999</v>
      </c>
      <c r="D40" s="64">
        <v>67.131561579999996</v>
      </c>
      <c r="E40" s="64">
        <v>98.551235289999994</v>
      </c>
      <c r="F40" s="64">
        <v>225.82448094</v>
      </c>
      <c r="G40" s="64">
        <v>142.36703912999999</v>
      </c>
      <c r="H40" s="64">
        <v>168.82941726999999</v>
      </c>
      <c r="I40" s="64">
        <v>124.4702612</v>
      </c>
      <c r="J40" s="64"/>
      <c r="K40" s="64">
        <v>130.6827739</v>
      </c>
      <c r="L40" s="64">
        <v>143.07871370000001</v>
      </c>
      <c r="M40" s="64">
        <v>135.06671119999999</v>
      </c>
      <c r="N40" s="64">
        <v>134.04944230000001</v>
      </c>
      <c r="O40" s="64">
        <v>124.43480820000001</v>
      </c>
      <c r="P40" s="64">
        <v>79.353522299999995</v>
      </c>
      <c r="Q40" s="64">
        <v>997.00110677999999</v>
      </c>
      <c r="R40" s="64">
        <v>79.547970219999996</v>
      </c>
    </row>
    <row r="41" spans="1:18">
      <c r="A41" s="27">
        <v>2010</v>
      </c>
      <c r="B41" s="59" t="s">
        <v>56</v>
      </c>
      <c r="C41" s="64">
        <v>39.611926599999997</v>
      </c>
      <c r="D41" s="64">
        <v>60.79299966</v>
      </c>
      <c r="E41" s="64">
        <v>110.0482444</v>
      </c>
      <c r="F41" s="64">
        <v>184.60316692000001</v>
      </c>
      <c r="G41" s="64">
        <v>128.07469164</v>
      </c>
      <c r="H41" s="64">
        <v>202.60911503</v>
      </c>
      <c r="I41" s="64">
        <v>114.1626641</v>
      </c>
      <c r="J41" s="64"/>
      <c r="K41" s="64">
        <v>124.9336654</v>
      </c>
      <c r="L41" s="64">
        <v>124.34665750000001</v>
      </c>
      <c r="M41" s="64">
        <v>133.46935289999999</v>
      </c>
      <c r="N41" s="64">
        <v>117.5727346</v>
      </c>
      <c r="O41" s="64">
        <v>115.14653490000001</v>
      </c>
      <c r="P41" s="64">
        <v>66.738994899999994</v>
      </c>
      <c r="Q41" s="64">
        <v>1108.6355854999999</v>
      </c>
      <c r="R41" s="64">
        <v>73.093162050000004</v>
      </c>
    </row>
    <row r="42" spans="1:18">
      <c r="A42" s="27">
        <v>2009</v>
      </c>
      <c r="B42" s="59" t="s">
        <v>56</v>
      </c>
      <c r="C42" s="64">
        <v>35.558210649999999</v>
      </c>
      <c r="D42" s="64">
        <v>60.228837550000001</v>
      </c>
      <c r="E42" s="64">
        <v>109.10359296999999</v>
      </c>
      <c r="F42" s="64">
        <v>147.24079577000001</v>
      </c>
      <c r="G42" s="64">
        <v>129.53558251999999</v>
      </c>
      <c r="H42" s="64">
        <v>149.69605034</v>
      </c>
      <c r="I42" s="64">
        <v>101.9723068</v>
      </c>
      <c r="J42" s="64"/>
      <c r="K42" s="64">
        <v>103.7261245</v>
      </c>
      <c r="L42" s="64">
        <v>107.83568560000001</v>
      </c>
      <c r="M42" s="64">
        <v>109.25093990000001</v>
      </c>
      <c r="N42" s="64">
        <v>120.42779899999999</v>
      </c>
      <c r="O42" s="64">
        <v>103.9895313</v>
      </c>
      <c r="P42" s="64">
        <v>7.3895517999999996</v>
      </c>
      <c r="Q42" s="64">
        <v>1361.2052524000001</v>
      </c>
      <c r="R42" s="64">
        <v>66.335523879999997</v>
      </c>
    </row>
    <row r="43" spans="1:18">
      <c r="A43" s="27">
        <v>2008</v>
      </c>
      <c r="B43" s="59" t="s">
        <v>56</v>
      </c>
      <c r="C43" s="64">
        <v>39.021722250000003</v>
      </c>
      <c r="D43" s="64">
        <v>51.153006990000002</v>
      </c>
      <c r="E43" s="64">
        <v>117.54609547</v>
      </c>
      <c r="F43" s="64">
        <v>194.42737009000001</v>
      </c>
      <c r="G43" s="64">
        <v>143.74506274999999</v>
      </c>
      <c r="H43" s="64">
        <v>196.78159830000001</v>
      </c>
      <c r="I43" s="64">
        <v>146.8792157</v>
      </c>
      <c r="J43" s="64"/>
      <c r="K43" s="64">
        <v>136.87687729999999</v>
      </c>
      <c r="L43" s="64">
        <v>126.7325058</v>
      </c>
      <c r="M43" s="64">
        <v>134.30834110000001</v>
      </c>
      <c r="N43" s="64">
        <v>0</v>
      </c>
      <c r="O43" s="64">
        <v>121.344219</v>
      </c>
      <c r="P43" s="64">
        <v>4.9809628000000004</v>
      </c>
      <c r="Q43" s="64">
        <v>1435.5484874000001</v>
      </c>
      <c r="R43" s="64">
        <v>68.310792699999993</v>
      </c>
    </row>
    <row r="44" spans="1:18">
      <c r="A44" s="27">
        <v>2007</v>
      </c>
      <c r="B44" s="59" t="s">
        <v>56</v>
      </c>
      <c r="C44" s="64">
        <v>39.404805940000003</v>
      </c>
      <c r="D44" s="64">
        <v>40.925406469999999</v>
      </c>
      <c r="E44" s="64">
        <v>65.368162690000005</v>
      </c>
      <c r="F44" s="64">
        <v>118.30422152</v>
      </c>
      <c r="G44" s="64">
        <v>104.92722151</v>
      </c>
      <c r="H44" s="64">
        <v>163.31379483000001</v>
      </c>
      <c r="I44" s="64">
        <v>82.004065999999995</v>
      </c>
      <c r="J44" s="64"/>
      <c r="K44" s="64">
        <v>86.728889100000004</v>
      </c>
      <c r="L44" s="64">
        <v>83.673014699999996</v>
      </c>
      <c r="M44" s="64">
        <v>93.6022751</v>
      </c>
      <c r="N44" s="64">
        <v>0</v>
      </c>
      <c r="O44" s="64">
        <v>84.166080500000007</v>
      </c>
      <c r="P44" s="64">
        <v>3.0955268999999999</v>
      </c>
      <c r="Q44" s="64">
        <v>13948.18434541</v>
      </c>
      <c r="R44" s="64">
        <v>56.512066279999999</v>
      </c>
    </row>
    <row r="45" spans="1:18">
      <c r="A45" s="27">
        <v>2006</v>
      </c>
      <c r="B45" s="59" t="s">
        <v>56</v>
      </c>
      <c r="C45" s="64">
        <v>38.13109145</v>
      </c>
      <c r="D45" s="64">
        <v>38.43066211</v>
      </c>
      <c r="E45" s="64">
        <v>54.592636669999997</v>
      </c>
      <c r="F45" s="64">
        <v>116.72749995</v>
      </c>
      <c r="G45" s="64">
        <v>102.95183483</v>
      </c>
      <c r="H45" s="64">
        <v>136.80135046999999</v>
      </c>
      <c r="I45" s="64">
        <v>84.732412299999993</v>
      </c>
      <c r="J45" s="64"/>
      <c r="K45" s="64">
        <v>82.360959300000005</v>
      </c>
      <c r="L45" s="64">
        <v>79.028981000000002</v>
      </c>
      <c r="M45" s="64">
        <v>83.967196900000005</v>
      </c>
      <c r="N45" s="64">
        <v>0</v>
      </c>
      <c r="O45" s="64">
        <v>78.580860099999995</v>
      </c>
      <c r="P45" s="64">
        <v>1.9528406</v>
      </c>
      <c r="Q45" s="64"/>
      <c r="R45" s="64">
        <v>53.328165079999998</v>
      </c>
    </row>
    <row r="46" spans="1:18">
      <c r="A46" s="27">
        <v>2005</v>
      </c>
      <c r="B46" s="59" t="s">
        <v>56</v>
      </c>
      <c r="C46" s="64">
        <v>39.10271126</v>
      </c>
      <c r="D46" s="64">
        <v>43.538397459999999</v>
      </c>
      <c r="E46" s="64">
        <v>53.773367319999998</v>
      </c>
      <c r="F46" s="64">
        <v>92.774421810000007</v>
      </c>
      <c r="G46" s="64">
        <v>87.138983550000006</v>
      </c>
      <c r="H46" s="64">
        <v>108.28470777</v>
      </c>
      <c r="I46" s="64">
        <v>0</v>
      </c>
      <c r="J46" s="64"/>
      <c r="K46" s="64">
        <v>63.369090999999997</v>
      </c>
      <c r="L46" s="64">
        <v>63.154689099999999</v>
      </c>
      <c r="M46" s="64">
        <v>71.245947099999995</v>
      </c>
      <c r="N46" s="64">
        <v>0</v>
      </c>
      <c r="O46" s="64">
        <v>59.686649699999997</v>
      </c>
      <c r="P46" s="64">
        <v>1.0597928999999999</v>
      </c>
      <c r="Q46" s="64"/>
      <c r="R46" s="64">
        <v>50.997041209999999</v>
      </c>
    </row>
    <row r="47" spans="1:18">
      <c r="A47" s="27">
        <v>2004</v>
      </c>
      <c r="B47" s="59" t="s">
        <v>56</v>
      </c>
      <c r="C47" s="64">
        <v>39.519635379999997</v>
      </c>
      <c r="D47" s="64">
        <v>41.857235619999997</v>
      </c>
      <c r="E47" s="64">
        <v>52.172315990000001</v>
      </c>
      <c r="F47" s="64">
        <v>81.562387880000003</v>
      </c>
      <c r="G47" s="64">
        <v>77.913244419999998</v>
      </c>
      <c r="H47" s="64">
        <v>108.20063523</v>
      </c>
      <c r="I47" s="64">
        <v>0</v>
      </c>
      <c r="J47" s="64"/>
      <c r="K47" s="64">
        <v>58.544049999999999</v>
      </c>
      <c r="L47" s="64">
        <v>55.649896400000003</v>
      </c>
      <c r="M47" s="64">
        <v>62.009468300000002</v>
      </c>
      <c r="N47" s="64">
        <v>0</v>
      </c>
      <c r="O47" s="64">
        <v>54.537401099999997</v>
      </c>
      <c r="P47" s="64">
        <v>0.38072250000000002</v>
      </c>
      <c r="Q47" s="64"/>
      <c r="R47" s="64">
        <v>49.228160590000002</v>
      </c>
    </row>
    <row r="48" spans="1:18">
      <c r="A48" s="27">
        <v>2003</v>
      </c>
      <c r="B48" s="59" t="s">
        <v>56</v>
      </c>
      <c r="C48" s="64">
        <v>43.120080479999999</v>
      </c>
      <c r="D48" s="64">
        <v>42.905683969999998</v>
      </c>
      <c r="E48" s="64">
        <v>52.88427154</v>
      </c>
      <c r="F48" s="64">
        <v>84.356799730000006</v>
      </c>
      <c r="G48" s="64">
        <v>90.203226920000006</v>
      </c>
      <c r="H48" s="64">
        <v>89.960880509999996</v>
      </c>
      <c r="I48" s="64">
        <v>0</v>
      </c>
      <c r="J48" s="64"/>
      <c r="K48" s="64">
        <v>0</v>
      </c>
      <c r="L48" s="64">
        <v>141.1978307</v>
      </c>
      <c r="M48" s="64">
        <v>79.088432299999994</v>
      </c>
      <c r="N48" s="64">
        <v>0</v>
      </c>
      <c r="O48" s="64">
        <v>120.72904370000001</v>
      </c>
      <c r="P48" s="64">
        <v>7.9073314999999997</v>
      </c>
      <c r="Q48" s="64"/>
      <c r="R48" s="64">
        <v>51.704918839999998</v>
      </c>
    </row>
    <row r="49" spans="1:18">
      <c r="A49" s="27">
        <v>2002</v>
      </c>
      <c r="B49" s="59" t="s">
        <v>56</v>
      </c>
      <c r="C49" s="64">
        <v>39.549159170000003</v>
      </c>
      <c r="D49" s="64">
        <v>42.369704489999997</v>
      </c>
      <c r="E49" s="64">
        <v>48.730328929999999</v>
      </c>
      <c r="F49" s="64">
        <v>71.043530820000001</v>
      </c>
      <c r="G49" s="64">
        <v>75.595569949999998</v>
      </c>
      <c r="H49" s="64">
        <v>83.583277649999999</v>
      </c>
      <c r="I49" s="64">
        <v>0</v>
      </c>
      <c r="J49" s="64"/>
      <c r="K49" s="64">
        <v>0</v>
      </c>
      <c r="L49" s="64">
        <v>49.376000099999999</v>
      </c>
      <c r="M49" s="64">
        <v>54.504282699999997</v>
      </c>
      <c r="N49" s="64">
        <v>0</v>
      </c>
      <c r="O49" s="64">
        <v>46.030917000000002</v>
      </c>
      <c r="P49" s="64">
        <v>0</v>
      </c>
      <c r="Q49" s="64"/>
      <c r="R49" s="64">
        <v>47.202220349999997</v>
      </c>
    </row>
    <row r="50" spans="1:18">
      <c r="A50" s="27">
        <v>2001</v>
      </c>
      <c r="B50" s="59" t="s">
        <v>56</v>
      </c>
      <c r="C50" s="64">
        <v>39.645611789999997</v>
      </c>
      <c r="D50" s="64">
        <v>41.393979119999997</v>
      </c>
      <c r="E50" s="64">
        <v>56.690088979999999</v>
      </c>
      <c r="F50" s="64">
        <v>73.469069910000002</v>
      </c>
      <c r="G50" s="64">
        <v>87.774725090000004</v>
      </c>
      <c r="H50" s="64">
        <v>73.919139709999996</v>
      </c>
      <c r="I50" s="64">
        <v>0</v>
      </c>
      <c r="J50" s="64"/>
      <c r="K50" s="64">
        <v>0</v>
      </c>
      <c r="L50" s="64">
        <v>50.026044599999999</v>
      </c>
      <c r="M50" s="64">
        <v>58.025240199999999</v>
      </c>
      <c r="N50" s="64">
        <v>0</v>
      </c>
      <c r="O50" s="64">
        <v>54.365022000000003</v>
      </c>
      <c r="P50" s="64">
        <v>0</v>
      </c>
      <c r="Q50" s="64"/>
      <c r="R50" s="64">
        <v>47.871091300000003</v>
      </c>
    </row>
    <row r="51" spans="1:18">
      <c r="A51" s="60" t="s">
        <v>195</v>
      </c>
    </row>
    <row r="52" spans="1:18">
      <c r="A52" s="60" t="s">
        <v>196</v>
      </c>
    </row>
    <row r="53" spans="1:18">
      <c r="A53" s="60" t="s">
        <v>197</v>
      </c>
    </row>
    <row r="54" spans="1:18">
      <c r="A54" s="60" t="s">
        <v>198</v>
      </c>
    </row>
    <row r="56" spans="1:18">
      <c r="A56" s="65" t="s">
        <v>214</v>
      </c>
    </row>
    <row r="57" spans="1:18">
      <c r="A57" s="66" t="s">
        <v>215</v>
      </c>
    </row>
    <row r="59" spans="1:18">
      <c r="A59" s="65" t="s">
        <v>216</v>
      </c>
    </row>
    <row r="107" spans="1:1" ht="16.5">
      <c r="A107" s="23" t="s">
        <v>219</v>
      </c>
    </row>
    <row r="108" spans="1:1" ht="16.5">
      <c r="A108" s="33" t="s">
        <v>220</v>
      </c>
    </row>
  </sheetData>
  <mergeCells count="15">
    <mergeCell ref="Q28:Q29"/>
    <mergeCell ref="R28:R29"/>
    <mergeCell ref="A2:A4"/>
    <mergeCell ref="B2:F2"/>
    <mergeCell ref="G2:K2"/>
    <mergeCell ref="L2:P2"/>
    <mergeCell ref="A28:A29"/>
    <mergeCell ref="B28:B29"/>
    <mergeCell ref="C28:C29"/>
    <mergeCell ref="D28:D29"/>
    <mergeCell ref="E28:E29"/>
    <mergeCell ref="F28:F29"/>
    <mergeCell ref="G28:G29"/>
    <mergeCell ref="H28:H29"/>
    <mergeCell ref="I28:P28"/>
  </mergeCells>
  <phoneticPr fontId="2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8">
    <tabColor rgb="FFC00000"/>
  </sheetPr>
  <dimension ref="A1"/>
  <sheetViews>
    <sheetView topLeftCell="A4" workbookViewId="0">
      <selection activeCell="D38" sqref="D38"/>
    </sheetView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rgb="FF002060"/>
  </sheetPr>
  <dimension ref="A1:AH24"/>
  <sheetViews>
    <sheetView workbookViewId="0">
      <selection activeCell="M5" sqref="M5"/>
    </sheetView>
  </sheetViews>
  <sheetFormatPr defaultColWidth="9.140625" defaultRowHeight="15"/>
  <cols>
    <col min="1" max="1" width="41.42578125" style="1" customWidth="1"/>
    <col min="2" max="7" width="10" style="7" customWidth="1"/>
    <col min="8" max="32" width="10" style="1" customWidth="1"/>
    <col min="33" max="16384" width="9.140625" style="1"/>
  </cols>
  <sheetData>
    <row r="1" spans="1:34">
      <c r="A1" s="2" t="s">
        <v>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2" t="s">
        <v>4</v>
      </c>
      <c r="B2" s="11">
        <f>'elec-fee'!D32*About!$B$45/About!$B$52</f>
        <v>2.5698322988765528E-5</v>
      </c>
      <c r="C2" s="11">
        <f>'elec-fee'!E32*About!$B$45/About!$B$52</f>
        <v>2.4456391469145221E-5</v>
      </c>
      <c r="D2" s="114">
        <f>'elec-fee'!F32*About!$B$45/About!$B$52</f>
        <v>2.5673484358373122E-5</v>
      </c>
      <c r="E2" s="11">
        <f>D2*(1+CAGR!$B$2)</f>
        <v>2.5589432184286136E-5</v>
      </c>
      <c r="F2" s="11">
        <f>E2*(1+CAGR!$B$2)</f>
        <v>2.550565518780536E-5</v>
      </c>
      <c r="G2" s="11">
        <f>F2*(1+CAGR!$B$2)</f>
        <v>2.5422152468029465E-5</v>
      </c>
      <c r="H2" s="11">
        <f>G2*(1+CAGR!$B$2)</f>
        <v>2.5338923127006582E-5</v>
      </c>
      <c r="I2" s="11">
        <f>H2*(1+CAGR!$B$2)</f>
        <v>2.5255966269724632E-5</v>
      </c>
      <c r="J2" s="11">
        <f>I2*(1+CAGR!$B$2)</f>
        <v>2.5173281004101713E-5</v>
      </c>
      <c r="K2" s="11">
        <f>J2*(1+CAGR!$B$2)</f>
        <v>2.5090866440976497E-5</v>
      </c>
      <c r="L2" s="11">
        <f>K2*(1+CAGR!$B$2)</f>
        <v>2.5008721694098676E-5</v>
      </c>
      <c r="M2" s="11">
        <f>L2*(1+CAGR!$B$2)</f>
        <v>2.4926845880119426E-5</v>
      </c>
      <c r="N2" s="11">
        <f>M2*(1+CAGR!$B$2)</f>
        <v>2.484523811858191E-5</v>
      </c>
      <c r="O2" s="11">
        <f>N2*(1+CAGR!$B$2)</f>
        <v>2.4763897531911812E-5</v>
      </c>
      <c r="P2" s="11">
        <f>O2*(1+CAGR!$B$2)</f>
        <v>2.4682823245407898E-5</v>
      </c>
      <c r="Q2" s="11">
        <f>P2*(1+CAGR!$B$2)</f>
        <v>2.4602014387232609E-5</v>
      </c>
      <c r="R2" s="11">
        <f>Q2*(1+CAGR!$B$2)</f>
        <v>2.4521470088402684E-5</v>
      </c>
      <c r="S2" s="11">
        <f>R2*(1+CAGR!$B$2)</f>
        <v>2.4441189482779824E-5</v>
      </c>
      <c r="T2" s="11">
        <f>S2*(1+CAGR!$B$2)</f>
        <v>2.4361171707061366E-5</v>
      </c>
      <c r="U2" s="11">
        <f>T2*(1+CAGR!$B$2)</f>
        <v>2.4281415900771013E-5</v>
      </c>
      <c r="V2" s="11">
        <f>U2*(1+CAGR!$B$2)</f>
        <v>2.4201921206249565E-5</v>
      </c>
      <c r="W2" s="11">
        <f>V2*(1+CAGR!$B$2)</f>
        <v>2.4122686768645707E-5</v>
      </c>
      <c r="X2" s="11">
        <f>W2*(1+CAGR!$B$2)</f>
        <v>2.404371173590681E-5</v>
      </c>
      <c r="Y2" s="11">
        <f>X2*(1+CAGR!$B$2)</f>
        <v>2.3964995258769783E-5</v>
      </c>
      <c r="Z2" s="11">
        <f>Y2*(1+CAGR!$B$2)</f>
        <v>2.3886536490751917E-5</v>
      </c>
      <c r="AA2" s="11">
        <f>Z2*(1+CAGR!$B$2)</f>
        <v>2.3808334588141803E-5</v>
      </c>
      <c r="AB2" s="11">
        <f>AA2*(1+CAGR!$B$2)</f>
        <v>2.3730388709990246E-5</v>
      </c>
      <c r="AC2" s="11">
        <f>AB2*(1+CAGR!$B$2)</f>
        <v>2.3652698018101225E-5</v>
      </c>
      <c r="AD2" s="11">
        <f>AC2*(1+CAGR!$B$2)</f>
        <v>2.3575261677022889E-5</v>
      </c>
      <c r="AE2" s="11">
        <f>AD2*(1+CAGR!$B$2)</f>
        <v>2.3498078854038555E-5</v>
      </c>
      <c r="AF2" s="11">
        <f>AE2*(1+CAGR!$B$2)</f>
        <v>2.3421148719157769E-5</v>
      </c>
      <c r="AG2" s="8"/>
      <c r="AH2" s="8"/>
    </row>
    <row r="3" spans="1:34">
      <c r="A3" s="2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11">
        <f>'elec-fee'!$B$3*About!$B$45/About!$B$52</f>
        <v>2.6798398330366978E-5</v>
      </c>
      <c r="C4" s="11">
        <f>'elec-fee'!$B$3*About!$B$45/About!$B$52</f>
        <v>2.6798398330366978E-5</v>
      </c>
      <c r="D4" s="114">
        <f>C4*(1+CAGR!$B$4)</f>
        <v>2.6710663311221369E-5</v>
      </c>
      <c r="E4" s="11">
        <f>D4*(1+CAGR!$B$4)</f>
        <v>2.6623215526913064E-5</v>
      </c>
      <c r="F4" s="11">
        <f>E4*(1+CAGR!$B$4)</f>
        <v>2.6536054037066689E-5</v>
      </c>
      <c r="G4" s="11">
        <f>F4*(1+CAGR!$B$4)</f>
        <v>2.6449177904385549E-5</v>
      </c>
      <c r="H4" s="11">
        <f>G4*(1+CAGR!$B$4)</f>
        <v>2.6362586194641563E-5</v>
      </c>
      <c r="I4" s="11">
        <f>H4*(1+CAGR!$B$4)</f>
        <v>2.6276277976665202E-5</v>
      </c>
      <c r="J4" s="11">
        <f>I4*(1+CAGR!$B$4)</f>
        <v>2.6190252322335489E-5</v>
      </c>
      <c r="K4" s="11">
        <f>J4*(1+CAGR!$B$4)</f>
        <v>2.6104508306570015E-5</v>
      </c>
      <c r="L4" s="11">
        <f>K4*(1+CAGR!$B$4)</f>
        <v>2.6019045007314986E-5</v>
      </c>
      <c r="M4" s="11">
        <f>L4*(1+CAGR!$B$4)</f>
        <v>2.593386150553531E-5</v>
      </c>
      <c r="N4" s="11">
        <f>M4*(1+CAGR!$B$4)</f>
        <v>2.584895688520472E-5</v>
      </c>
      <c r="O4" s="11">
        <f>N4*(1+CAGR!$B$4)</f>
        <v>2.5764330233295915E-5</v>
      </c>
      <c r="P4" s="11">
        <f>O4*(1+CAGR!$B$4)</f>
        <v>2.5679980639770744E-5</v>
      </c>
      <c r="Q4" s="11">
        <f>P4*(1+CAGR!$B$4)</f>
        <v>2.5595907197570427E-5</v>
      </c>
      <c r="R4" s="11">
        <f>Q4*(1+CAGR!$B$4)</f>
        <v>2.5512109002605789E-5</v>
      </c>
      <c r="S4" s="11">
        <f>R4*(1+CAGR!$B$4)</f>
        <v>2.5428585153747547E-5</v>
      </c>
      <c r="T4" s="11">
        <f>S4*(1+CAGR!$B$4)</f>
        <v>2.5345334752816618E-5</v>
      </c>
      <c r="U4" s="11">
        <f>T4*(1+CAGR!$B$4)</f>
        <v>2.5262356904574454E-5</v>
      </c>
      <c r="V4" s="11">
        <f>U4*(1+CAGR!$B$4)</f>
        <v>2.5179650716713424E-5</v>
      </c>
      <c r="W4" s="11">
        <f>V4*(1+CAGR!$B$4)</f>
        <v>2.5097215299847212E-5</v>
      </c>
      <c r="X4" s="11">
        <f>W4*(1+CAGR!$B$4)</f>
        <v>2.5015049767501257E-5</v>
      </c>
      <c r="Y4" s="11">
        <f>X4*(1+CAGR!$B$4)</f>
        <v>2.4933153236103216E-5</v>
      </c>
      <c r="Z4" s="11">
        <f>Y4*(1+CAGR!$B$4)</f>
        <v>2.4851524824973468E-5</v>
      </c>
      <c r="AA4" s="11">
        <f>Z4*(1+CAGR!$B$4)</f>
        <v>2.477016365631564E-5</v>
      </c>
      <c r="AB4" s="11">
        <f>AA4*(1+CAGR!$B$4)</f>
        <v>2.4689068855207167E-5</v>
      </c>
      <c r="AC4" s="11">
        <f>AB4*(1+CAGR!$B$4)</f>
        <v>2.4608239549589887E-5</v>
      </c>
      <c r="AD4" s="11">
        <f>AC4*(1+CAGR!$B$4)</f>
        <v>2.4527674870260655E-5</v>
      </c>
      <c r="AE4" s="11">
        <f>AD4*(1+CAGR!$B$4)</f>
        <v>2.4447373950862011E-5</v>
      </c>
      <c r="AF4" s="11">
        <f>AE4*(1+CAGR!$B$4)</f>
        <v>2.4367335927872845E-5</v>
      </c>
      <c r="AG4" s="8"/>
      <c r="AH4" s="8"/>
    </row>
    <row r="5" spans="1:34">
      <c r="A5" s="2" t="s">
        <v>7</v>
      </c>
      <c r="B5" s="11">
        <f>'elec-fee'!$C$3*About!$B$45/About!$B$52</f>
        <v>3.2687637596406472E-5</v>
      </c>
      <c r="C5" s="11">
        <f>'elec-fee'!$C$3*About!$B$45/About!$B$52</f>
        <v>3.2687637596406472E-5</v>
      </c>
      <c r="D5" s="114">
        <f>C5*(1+CAGR!$B$5)</f>
        <v>3.247754273326038E-5</v>
      </c>
      <c r="E5" s="11">
        <f>D5*(1+CAGR!$B$5)</f>
        <v>3.2268798223176363E-5</v>
      </c>
      <c r="F5" s="11">
        <f>E5*(1+CAGR!$B$5)</f>
        <v>3.2061395386963672E-5</v>
      </c>
      <c r="G5" s="11">
        <f>F5*(1+CAGR!$B$5)</f>
        <v>3.1855325601215754E-5</v>
      </c>
      <c r="H5" s="11">
        <f>G5*(1+CAGR!$B$5)</f>
        <v>3.1650580297951703E-5</v>
      </c>
      <c r="I5" s="11">
        <f>H5*(1+CAGR!$B$5)</f>
        <v>3.1447150964260006E-5</v>
      </c>
      <c r="J5" s="11">
        <f>I5*(1+CAGR!$B$5)</f>
        <v>3.1245029141944612E-5</v>
      </c>
      <c r="K5" s="11">
        <f>J5*(1+CAGR!$B$5)</f>
        <v>3.1044206427173257E-5</v>
      </c>
      <c r="L5" s="11">
        <f>K5*(1+CAGR!$B$5)</f>
        <v>3.0844674470128028E-5</v>
      </c>
      <c r="M5" s="11">
        <f>L5*(1+CAGR!$B$5)</f>
        <v>3.0646424974658225E-5</v>
      </c>
      <c r="N5" s="11">
        <f>M5*(1+CAGR!$B$5)</f>
        <v>3.044944969793539E-5</v>
      </c>
      <c r="O5" s="11">
        <f>N5*(1+CAGR!$B$5)</f>
        <v>3.0253740450110612E-5</v>
      </c>
      <c r="P5" s="11">
        <f>O5*(1+CAGR!$B$5)</f>
        <v>3.0059289093973994E-5</v>
      </c>
      <c r="Q5" s="11">
        <f>P5*(1+CAGR!$B$5)</f>
        <v>2.9866087544616337E-5</v>
      </c>
      <c r="R5" s="11">
        <f>Q5*(1+CAGR!$B$5)</f>
        <v>2.9674127769092965E-5</v>
      </c>
      <c r="S5" s="11">
        <f>R5*(1+CAGR!$B$5)</f>
        <v>2.9483401786089752E-5</v>
      </c>
      <c r="T5" s="11">
        <f>S5*(1+CAGR!$B$5)</f>
        <v>2.9293901665591267E-5</v>
      </c>
      <c r="U5" s="11">
        <f>T5*(1+CAGR!$B$5)</f>
        <v>2.9105619528551049E-5</v>
      </c>
      <c r="V5" s="11">
        <f>U5*(1+CAGR!$B$5)</f>
        <v>2.8918547546564028E-5</v>
      </c>
      <c r="W5" s="11">
        <f>V5*(1+CAGR!$B$5)</f>
        <v>2.8732677941541022E-5</v>
      </c>
      <c r="X5" s="11">
        <f>W5*(1+CAGR!$B$5)</f>
        <v>2.8548002985385348E-5</v>
      </c>
      <c r="Y5" s="11">
        <f>X5*(1+CAGR!$B$5)</f>
        <v>2.8364514999671501E-5</v>
      </c>
      <c r="Z5" s="11">
        <f>Y5*(1+CAGR!$B$5)</f>
        <v>2.8182206355325892E-5</v>
      </c>
      <c r="AA5" s="11">
        <f>Z5*(1+CAGR!$B$5)</f>
        <v>2.8001069472309661E-5</v>
      </c>
      <c r="AB5" s="11">
        <f>AA5*(1+CAGR!$B$5)</f>
        <v>2.78210968193035E-5</v>
      </c>
      <c r="AC5" s="11">
        <f>AB5*(1+CAGR!$B$5)</f>
        <v>2.7642280913394519E-5</v>
      </c>
      <c r="AD5" s="11">
        <f>AC5*(1+CAGR!$B$5)</f>
        <v>2.7464614319765129E-5</v>
      </c>
      <c r="AE5" s="11">
        <f>AD5*(1+CAGR!$B$5)</f>
        <v>2.7288089651383902E-5</v>
      </c>
      <c r="AF5" s="11">
        <f>AE5*(1+CAGR!$B$5)</f>
        <v>2.7112699568698449E-5</v>
      </c>
      <c r="AG5" s="8"/>
      <c r="AH5" s="8"/>
    </row>
    <row r="6" spans="1:34">
      <c r="A6" s="2" t="s">
        <v>8</v>
      </c>
      <c r="B6" s="11">
        <f>'elec-fee'!$E$3*About!$B$45/About!$B$52</f>
        <v>2.6664269726247984E-5</v>
      </c>
      <c r="C6" s="11">
        <f>'elec-fee'!$E$3*About!$B$45/About!$B$52</f>
        <v>2.6664269726247984E-5</v>
      </c>
      <c r="D6" s="114">
        <f>C6*(1+CAGR!$B$6)</f>
        <v>2.6460316322958872E-5</v>
      </c>
      <c r="E6" s="11">
        <f>D6*(1+CAGR!$B$6)</f>
        <v>2.6257922947044982E-5</v>
      </c>
      <c r="F6" s="11">
        <f>E6*(1+CAGR!$B$6)</f>
        <v>2.6057077665950285E-5</v>
      </c>
      <c r="G6" s="11">
        <f>F6*(1+CAGR!$B$6)</f>
        <v>2.5857768638390163E-5</v>
      </c>
      <c r="H6" s="11">
        <f>G6*(1+CAGR!$B$6)</f>
        <v>2.5659984113653276E-5</v>
      </c>
      <c r="I6" s="11">
        <f>H6*(1+CAGR!$B$6)</f>
        <v>2.5463712430908768E-5</v>
      </c>
      <c r="J6" s="11">
        <f>I6*(1+CAGR!$B$6)</f>
        <v>2.5268942018518782E-5</v>
      </c>
      <c r="K6" s="11">
        <f>J6*(1+CAGR!$B$6)</f>
        <v>2.507566139335623E-5</v>
      </c>
      <c r="L6" s="11">
        <f>K6*(1+CAGR!$B$6)</f>
        <v>2.4883859160127769E-5</v>
      </c>
      <c r="M6" s="11">
        <f>L6*(1+CAGR!$B$6)</f>
        <v>2.4693524010701979E-5</v>
      </c>
      <c r="N6" s="11">
        <f>M6*(1+CAGR!$B$6)</f>
        <v>2.4504644723442657E-5</v>
      </c>
      <c r="O6" s="11">
        <f>N6*(1+CAGR!$B$6)</f>
        <v>2.4317210162547224E-5</v>
      </c>
      <c r="P6" s="11">
        <f>O6*(1+CAGR!$B$6)</f>
        <v>2.4131209277390187E-5</v>
      </c>
      <c r="Q6" s="11">
        <f>P6*(1+CAGR!$B$6)</f>
        <v>2.394663110187163E-5</v>
      </c>
      <c r="R6" s="11">
        <f>Q6*(1+CAGR!$B$6)</f>
        <v>2.3763464753770678E-5</v>
      </c>
      <c r="S6" s="11">
        <f>R6*(1+CAGR!$B$6)</f>
        <v>2.358169943410391E-5</v>
      </c>
      <c r="T6" s="11">
        <f>S6*(1+CAGR!$B$6)</f>
        <v>2.3401324426488683E-5</v>
      </c>
      <c r="U6" s="11">
        <f>T6*(1+CAGR!$B$6)</f>
        <v>2.3222329096511326E-5</v>
      </c>
      <c r="V6" s="11">
        <f>U6*(1+CAGR!$B$6)</f>
        <v>2.304470289110016E-5</v>
      </c>
      <c r="W6" s="11">
        <f>V6*(1+CAGR!$B$6)</f>
        <v>2.2868435337903318E-5</v>
      </c>
      <c r="X6" s="11">
        <f>W6*(1+CAGR!$B$6)</f>
        <v>2.2693516044671331E-5</v>
      </c>
      <c r="Y6" s="11">
        <f>X6*(1+CAGR!$B$6)</f>
        <v>2.2519934698644417E-5</v>
      </c>
      <c r="Z6" s="11">
        <f>Y6*(1+CAGR!$B$6)</f>
        <v>2.2347681065944484E-5</v>
      </c>
      <c r="AA6" s="11">
        <f>Z6*(1+CAGR!$B$6)</f>
        <v>2.2176744990971754E-5</v>
      </c>
      <c r="AB6" s="11">
        <f>AA6*(1+CAGR!$B$6)</f>
        <v>2.2007116395806026E-5</v>
      </c>
      <c r="AC6" s="11">
        <f>AB6*(1+CAGR!$B$6)</f>
        <v>2.1838785279612512E-5</v>
      </c>
      <c r="AD6" s="11">
        <f>AC6*(1+CAGR!$B$6)</f>
        <v>2.1671741718052205E-5</v>
      </c>
      <c r="AE6" s="11">
        <f>AD6*(1+CAGR!$B$6)</f>
        <v>2.1505975862696774E-5</v>
      </c>
      <c r="AF6" s="11">
        <f>AE6*(1+CAGR!$B$6)</f>
        <v>2.1341477940447931E-5</v>
      </c>
      <c r="AG6" s="8"/>
      <c r="AH6" s="8"/>
    </row>
    <row r="7" spans="1:34">
      <c r="A7" s="2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8"/>
      <c r="AH7" s="8"/>
    </row>
    <row r="8" spans="1:34">
      <c r="A8" s="2" t="s">
        <v>10</v>
      </c>
      <c r="B8" s="16">
        <f>'elec-fee'!$F$3*About!$B$45/About!$B$52</f>
        <v>1.2034316425120772E-5</v>
      </c>
      <c r="C8" s="16">
        <f>'elec-fee'!$F$3*About!$B$45/About!$B$52</f>
        <v>1.2034316425120772E-5</v>
      </c>
      <c r="D8" s="115">
        <f>C8*(1+CAGR!$B$8)</f>
        <v>1.2034316425120772E-5</v>
      </c>
      <c r="E8" s="16">
        <f>D8*(1+CAGR!$B$8)</f>
        <v>1.2034316425120772E-5</v>
      </c>
      <c r="F8" s="16">
        <f>E8*(1+CAGR!$B$8)</f>
        <v>1.2034316425120772E-5</v>
      </c>
      <c r="G8" s="16">
        <f>F8*(1+CAGR!$B$8)</f>
        <v>1.2034316425120772E-5</v>
      </c>
      <c r="H8" s="16">
        <f>G8*(1+CAGR!$B$8)</f>
        <v>1.2034316425120772E-5</v>
      </c>
      <c r="I8" s="16">
        <f>H8*(1+CAGR!$B$8)</f>
        <v>1.2034316425120772E-5</v>
      </c>
      <c r="J8" s="16">
        <f>I8*(1+CAGR!$B$8)</f>
        <v>1.2034316425120772E-5</v>
      </c>
      <c r="K8" s="16">
        <f>J8*(1+CAGR!$B$8)</f>
        <v>1.2034316425120772E-5</v>
      </c>
      <c r="L8" s="16">
        <f>K8*(1+CAGR!$B$8)</f>
        <v>1.2034316425120772E-5</v>
      </c>
      <c r="M8" s="16">
        <f>L8*(1+CAGR!$B$8)</f>
        <v>1.2034316425120772E-5</v>
      </c>
      <c r="N8" s="16">
        <f>M8*(1+CAGR!$B$8)</f>
        <v>1.2034316425120772E-5</v>
      </c>
      <c r="O8" s="16">
        <f>N8*(1+CAGR!$B$8)</f>
        <v>1.2034316425120772E-5</v>
      </c>
      <c r="P8" s="16">
        <f>O8*(1+CAGR!$B$8)</f>
        <v>1.2034316425120772E-5</v>
      </c>
      <c r="Q8" s="16">
        <f>P8*(1+CAGR!$B$8)</f>
        <v>1.2034316425120772E-5</v>
      </c>
      <c r="R8" s="16">
        <f>Q8*(1+CAGR!$B$8)</f>
        <v>1.2034316425120772E-5</v>
      </c>
      <c r="S8" s="16">
        <f>R8*(1+CAGR!$B$8)</f>
        <v>1.2034316425120772E-5</v>
      </c>
      <c r="T8" s="16">
        <f>S8*(1+CAGR!$B$8)</f>
        <v>1.2034316425120772E-5</v>
      </c>
      <c r="U8" s="16">
        <f>T8*(1+CAGR!$B$8)</f>
        <v>1.2034316425120772E-5</v>
      </c>
      <c r="V8" s="16">
        <f>U8*(1+CAGR!$B$8)</f>
        <v>1.2034316425120772E-5</v>
      </c>
      <c r="W8" s="16">
        <f>V8*(1+CAGR!$B$8)</f>
        <v>1.2034316425120772E-5</v>
      </c>
      <c r="X8" s="16">
        <f>W8*(1+CAGR!$B$8)</f>
        <v>1.2034316425120772E-5</v>
      </c>
      <c r="Y8" s="16">
        <f>X8*(1+CAGR!$B$8)</f>
        <v>1.2034316425120772E-5</v>
      </c>
      <c r="Z8" s="16">
        <f>Y8*(1+CAGR!$B$8)</f>
        <v>1.2034316425120772E-5</v>
      </c>
      <c r="AA8" s="16">
        <f>Z8*(1+CAGR!$B$8)</f>
        <v>1.2034316425120772E-5</v>
      </c>
      <c r="AB8" s="16">
        <f>AA8*(1+CAGR!$B$8)</f>
        <v>1.2034316425120772E-5</v>
      </c>
      <c r="AC8" s="16">
        <f>AB8*(1+CAGR!$B$8)</f>
        <v>1.2034316425120772E-5</v>
      </c>
      <c r="AD8" s="16">
        <f>AC8*(1+CAGR!$B$8)</f>
        <v>1.2034316425120772E-5</v>
      </c>
      <c r="AE8" s="16">
        <f>AD8*(1+CAGR!$B$8)</f>
        <v>1.2034316425120772E-5</v>
      </c>
      <c r="AF8" s="16">
        <f>AE8*(1+CAGR!$B$8)</f>
        <v>1.2034316425120772E-5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  <row r="12" spans="1:34" ht="16.5">
      <c r="B12" s="18"/>
    </row>
    <row r="13" spans="1:34" ht="16.5">
      <c r="B13" s="20"/>
      <c r="C13" s="19"/>
      <c r="K13" s="9"/>
    </row>
    <row r="14" spans="1:34" ht="16.5">
      <c r="A14" s="21"/>
      <c r="B14" s="19"/>
    </row>
    <row r="15" spans="1:34">
      <c r="A15" s="21"/>
      <c r="B15" s="20"/>
      <c r="K15" s="9"/>
    </row>
    <row r="16" spans="1:34" ht="16.5">
      <c r="A16" s="21"/>
      <c r="B16" s="19"/>
      <c r="K16" s="9"/>
    </row>
    <row r="17" spans="1:11" ht="16.5">
      <c r="B17" s="19"/>
    </row>
    <row r="18" spans="1:11" ht="16.5">
      <c r="B18" s="19"/>
      <c r="C18" s="19"/>
      <c r="K18" s="9"/>
    </row>
    <row r="19" spans="1:11" ht="16.5">
      <c r="B19" s="19"/>
    </row>
    <row r="20" spans="1:11" ht="16.5">
      <c r="B20" s="19"/>
      <c r="K20" s="9"/>
    </row>
    <row r="22" spans="1:11" ht="16.5">
      <c r="A22" s="22"/>
    </row>
    <row r="23" spans="1:11">
      <c r="A23" s="9"/>
    </row>
    <row r="24" spans="1:11">
      <c r="A24" s="9"/>
    </row>
  </sheetData>
  <phoneticPr fontId="2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0">
    <tabColor rgb="FF002060"/>
  </sheetPr>
  <dimension ref="A1:AH9"/>
  <sheetViews>
    <sheetView workbookViewId="0">
      <selection activeCell="C4" sqref="C4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8"/>
      <c r="AH2" s="8"/>
    </row>
    <row r="3" spans="1:34">
      <c r="A3" s="2" t="s">
        <v>5</v>
      </c>
      <c r="B3" s="8">
        <f>'coal-fee'!$B$25*About!$B$46/About!$B$52</f>
        <v>4.4983967482927486E-6</v>
      </c>
      <c r="C3" s="8">
        <f>'coal-fee'!$C$25*About!$B$46/About!$B$52</f>
        <v>4.6536814184440606E-6</v>
      </c>
      <c r="D3" s="81">
        <f>C3*(1+CAGR!$B$13)</f>
        <v>4.6216082389199967E-6</v>
      </c>
      <c r="E3" s="8">
        <f>D3*(1+CAGR!$B$13)</f>
        <v>4.5897561077987536E-6</v>
      </c>
      <c r="F3" s="8">
        <f>E3*(1+CAGR!$B$13)</f>
        <v>4.5581235016143971E-6</v>
      </c>
      <c r="G3" s="8">
        <f>F3*(1+CAGR!$B$13)</f>
        <v>4.5267089074007241E-6</v>
      </c>
      <c r="H3" s="8">
        <f>G3*(1+CAGR!$B$13)</f>
        <v>4.4955108226188949E-6</v>
      </c>
      <c r="I3" s="8">
        <f>H3*(1+CAGR!$B$13)</f>
        <v>4.4645277550855708E-6</v>
      </c>
      <c r="J3" s="8">
        <f>I3*(1+CAGR!$B$13)</f>
        <v>4.4337582229015438E-6</v>
      </c>
      <c r="K3" s="8">
        <f>J3*(1+CAGR!$B$13)</f>
        <v>4.4032007543808561E-6</v>
      </c>
      <c r="L3" s="8">
        <f>K3*(1+CAGR!$B$13)</f>
        <v>4.3728538879804121E-6</v>
      </c>
      <c r="M3" s="8">
        <f>L3*(1+CAGR!$B$13)</f>
        <v>4.3427161722300742E-6</v>
      </c>
      <c r="N3" s="8">
        <f>M3*(1+CAGR!$B$13)</f>
        <v>4.3127861656632388E-6</v>
      </c>
      <c r="O3" s="8">
        <f>N3*(1+CAGR!$B$13)</f>
        <v>4.2830624367478922E-6</v>
      </c>
      <c r="P3" s="8">
        <f>O3*(1+CAGR!$B$13)</f>
        <v>4.2535435638181421E-6</v>
      </c>
      <c r="Q3" s="8">
        <f>P3*(1+CAGR!$B$13)</f>
        <v>4.2242281350062192E-6</v>
      </c>
      <c r="R3" s="8">
        <f>Q3*(1+CAGR!$B$13)</f>
        <v>4.1951147481749492E-6</v>
      </c>
      <c r="S3" s="8">
        <f>R3*(1+CAGR!$B$13)</f>
        <v>4.1662020108506891E-6</v>
      </c>
      <c r="T3" s="8">
        <f>S3*(1+CAGR!$B$13)</f>
        <v>4.1374885401567275E-6</v>
      </c>
      <c r="U3" s="8">
        <f>T3*(1+CAGR!$B$13)</f>
        <v>4.1089729627471397E-6</v>
      </c>
      <c r="V3" s="8">
        <f>U3*(1+CAGR!$B$13)</f>
        <v>4.0806539147411039E-6</v>
      </c>
      <c r="W3" s="8">
        <f>V3*(1+CAGR!$B$13)</f>
        <v>4.0525300416576683E-6</v>
      </c>
      <c r="X3" s="8">
        <f>W3*(1+CAGR!$B$13)</f>
        <v>4.0245999983509645E-6</v>
      </c>
      <c r="Y3" s="8">
        <f>X3*(1+CAGR!$B$13)</f>
        <v>3.9968624489458715E-6</v>
      </c>
      <c r="Z3" s="8">
        <f>Y3*(1+CAGR!$B$13)</f>
        <v>3.9693160667741219E-6</v>
      </c>
      <c r="AA3" s="8">
        <f>Z3*(1+CAGR!$B$13)</f>
        <v>3.9419595343108489E-6</v>
      </c>
      <c r="AB3" s="8">
        <f>AA3*(1+CAGR!$B$13)</f>
        <v>3.9147915431115675E-6</v>
      </c>
      <c r="AC3" s="8">
        <f>AB3*(1+CAGR!$B$13)</f>
        <v>3.8878107937495961E-6</v>
      </c>
      <c r="AD3" s="8">
        <f>AC3*(1+CAGR!$B$13)</f>
        <v>3.8610159957539022E-6</v>
      </c>
      <c r="AE3" s="8">
        <f>AD3*(1+CAGR!$B$13)</f>
        <v>3.8344058675473818E-6</v>
      </c>
      <c r="AF3" s="8">
        <f>AE3*(1+CAGR!$B$13)</f>
        <v>3.8079791363855634E-6</v>
      </c>
      <c r="AG3" s="8"/>
      <c r="AH3" s="8"/>
    </row>
    <row r="4" spans="1:34">
      <c r="A4" s="2" t="s">
        <v>6</v>
      </c>
      <c r="B4" s="8">
        <f>$B$3</f>
        <v>4.4983967482927486E-6</v>
      </c>
      <c r="C4" s="8">
        <f t="shared" ref="C4" si="0">$B$3</f>
        <v>4.4983967482927486E-6</v>
      </c>
      <c r="D4" s="81">
        <f>C4*(1+CAGR!$B$34)</f>
        <v>4.4983967482927486E-6</v>
      </c>
      <c r="E4" s="8">
        <f>D4*(1+CAGR!$B$34)</f>
        <v>4.4983967482927486E-6</v>
      </c>
      <c r="F4" s="8">
        <f>E4*(1+CAGR!$B$34)</f>
        <v>4.4983967482927486E-6</v>
      </c>
      <c r="G4" s="8">
        <f>F4*(1+CAGR!$B$34)</f>
        <v>4.4983967482927486E-6</v>
      </c>
      <c r="H4" s="8">
        <f>G4*(1+CAGR!$B$34)</f>
        <v>4.4983967482927486E-6</v>
      </c>
      <c r="I4" s="8">
        <f>H4*(1+CAGR!$B$34)</f>
        <v>4.4983967482927486E-6</v>
      </c>
      <c r="J4" s="8">
        <f>I4*(1+CAGR!$B$34)</f>
        <v>4.4983967482927486E-6</v>
      </c>
      <c r="K4" s="8">
        <f>J4*(1+CAGR!$B$34)</f>
        <v>4.4983967482927486E-6</v>
      </c>
      <c r="L4" s="8">
        <f>K4*(1+CAGR!$B$34)</f>
        <v>4.4983967482927486E-6</v>
      </c>
      <c r="M4" s="8">
        <f>L4*(1+CAGR!$B$34)</f>
        <v>4.4983967482927486E-6</v>
      </c>
      <c r="N4" s="8">
        <f>M4*(1+CAGR!$B$34)</f>
        <v>4.4983967482927486E-6</v>
      </c>
      <c r="O4" s="8">
        <f>N4*(1+CAGR!$B$34)</f>
        <v>4.4983967482927486E-6</v>
      </c>
      <c r="P4" s="8">
        <f>O4*(1+CAGR!$B$34)</f>
        <v>4.4983967482927486E-6</v>
      </c>
      <c r="Q4" s="8">
        <f>P4*(1+CAGR!$B$34)</f>
        <v>4.4983967482927486E-6</v>
      </c>
      <c r="R4" s="8">
        <f>Q4*(1+CAGR!$B$34)</f>
        <v>4.4983967482927486E-6</v>
      </c>
      <c r="S4" s="8">
        <f>R4*(1+CAGR!$B$34)</f>
        <v>4.4983967482927486E-6</v>
      </c>
      <c r="T4" s="8">
        <f>S4*(1+CAGR!$B$34)</f>
        <v>4.4983967482927486E-6</v>
      </c>
      <c r="U4" s="8">
        <f>T4*(1+CAGR!$B$34)</f>
        <v>4.4983967482927486E-6</v>
      </c>
      <c r="V4" s="8">
        <f>U4*(1+CAGR!$B$34)</f>
        <v>4.4983967482927486E-6</v>
      </c>
      <c r="W4" s="8">
        <f>V4*(1+CAGR!$B$34)</f>
        <v>4.4983967482927486E-6</v>
      </c>
      <c r="X4" s="8">
        <f>W4*(1+CAGR!$B$34)</f>
        <v>4.4983967482927486E-6</v>
      </c>
      <c r="Y4" s="8">
        <f>X4*(1+CAGR!$B$34)</f>
        <v>4.4983967482927486E-6</v>
      </c>
      <c r="Z4" s="8">
        <f>Y4*(1+CAGR!$B$34)</f>
        <v>4.4983967482927486E-6</v>
      </c>
      <c r="AA4" s="8">
        <f>Z4*(1+CAGR!$B$34)</f>
        <v>4.4983967482927486E-6</v>
      </c>
      <c r="AB4" s="8">
        <f>AA4*(1+CAGR!$B$34)</f>
        <v>4.4983967482927486E-6</v>
      </c>
      <c r="AC4" s="8">
        <f>AB4*(1+CAGR!$B$34)</f>
        <v>4.4983967482927486E-6</v>
      </c>
      <c r="AD4" s="8">
        <f>AC4*(1+CAGR!$B$34)</f>
        <v>4.4983967482927486E-6</v>
      </c>
      <c r="AE4" s="8">
        <f>AD4*(1+CAGR!$B$34)</f>
        <v>4.4983967482927486E-6</v>
      </c>
      <c r="AF4" s="8">
        <f>AE4*(1+CAGR!$B$34)</f>
        <v>4.4983967482927486E-6</v>
      </c>
      <c r="AG4" s="8"/>
      <c r="AH4" s="8"/>
    </row>
    <row r="5" spans="1:34">
      <c r="A5" s="2" t="s">
        <v>7</v>
      </c>
      <c r="B5" s="172">
        <f>B4</f>
        <v>4.4983967482927486E-6</v>
      </c>
      <c r="C5" s="172">
        <f t="shared" ref="C5:AF5" si="1">C4</f>
        <v>4.4983967482927486E-6</v>
      </c>
      <c r="D5" s="173">
        <f t="shared" si="1"/>
        <v>4.4983967482927486E-6</v>
      </c>
      <c r="E5" s="172">
        <f t="shared" si="1"/>
        <v>4.4983967482927486E-6</v>
      </c>
      <c r="F5" s="172">
        <f t="shared" si="1"/>
        <v>4.4983967482927486E-6</v>
      </c>
      <c r="G5" s="172">
        <f t="shared" si="1"/>
        <v>4.4983967482927486E-6</v>
      </c>
      <c r="H5" s="172">
        <f t="shared" si="1"/>
        <v>4.4983967482927486E-6</v>
      </c>
      <c r="I5" s="172">
        <f t="shared" si="1"/>
        <v>4.4983967482927486E-6</v>
      </c>
      <c r="J5" s="172">
        <f t="shared" si="1"/>
        <v>4.4983967482927486E-6</v>
      </c>
      <c r="K5" s="172">
        <f t="shared" si="1"/>
        <v>4.4983967482927486E-6</v>
      </c>
      <c r="L5" s="172">
        <f t="shared" si="1"/>
        <v>4.4983967482927486E-6</v>
      </c>
      <c r="M5" s="172">
        <f t="shared" si="1"/>
        <v>4.4983967482927486E-6</v>
      </c>
      <c r="N5" s="172">
        <f t="shared" si="1"/>
        <v>4.4983967482927486E-6</v>
      </c>
      <c r="O5" s="172">
        <f t="shared" si="1"/>
        <v>4.4983967482927486E-6</v>
      </c>
      <c r="P5" s="172">
        <f t="shared" si="1"/>
        <v>4.4983967482927486E-6</v>
      </c>
      <c r="Q5" s="172">
        <f t="shared" si="1"/>
        <v>4.4983967482927486E-6</v>
      </c>
      <c r="R5" s="172">
        <f t="shared" si="1"/>
        <v>4.4983967482927486E-6</v>
      </c>
      <c r="S5" s="172">
        <f t="shared" si="1"/>
        <v>4.4983967482927486E-6</v>
      </c>
      <c r="T5" s="172">
        <f t="shared" si="1"/>
        <v>4.4983967482927486E-6</v>
      </c>
      <c r="U5" s="172">
        <f t="shared" si="1"/>
        <v>4.4983967482927486E-6</v>
      </c>
      <c r="V5" s="172">
        <f t="shared" si="1"/>
        <v>4.4983967482927486E-6</v>
      </c>
      <c r="W5" s="172">
        <f t="shared" si="1"/>
        <v>4.4983967482927486E-6</v>
      </c>
      <c r="X5" s="172">
        <f t="shared" si="1"/>
        <v>4.4983967482927486E-6</v>
      </c>
      <c r="Y5" s="172">
        <f t="shared" si="1"/>
        <v>4.4983967482927486E-6</v>
      </c>
      <c r="Z5" s="172">
        <f t="shared" si="1"/>
        <v>4.4983967482927486E-6</v>
      </c>
      <c r="AA5" s="172">
        <f t="shared" si="1"/>
        <v>4.4983967482927486E-6</v>
      </c>
      <c r="AB5" s="172">
        <f t="shared" si="1"/>
        <v>4.4983967482927486E-6</v>
      </c>
      <c r="AC5" s="172">
        <f t="shared" si="1"/>
        <v>4.4983967482927486E-6</v>
      </c>
      <c r="AD5" s="172">
        <f t="shared" si="1"/>
        <v>4.4983967482927486E-6</v>
      </c>
      <c r="AE5" s="172">
        <f t="shared" si="1"/>
        <v>4.4983967482927486E-6</v>
      </c>
      <c r="AF5" s="172">
        <f t="shared" si="1"/>
        <v>4.4983967482927486E-6</v>
      </c>
      <c r="AG5" s="8"/>
      <c r="AH5" s="8"/>
    </row>
    <row r="6" spans="1:34">
      <c r="A6" s="2" t="s">
        <v>8</v>
      </c>
      <c r="B6" s="172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72">
        <f>B3</f>
        <v>4.4983967482927486E-6</v>
      </c>
      <c r="C7" s="8">
        <f t="shared" ref="C7:AF7" si="2">C3</f>
        <v>4.6536814184440606E-6</v>
      </c>
      <c r="D7" s="81">
        <f t="shared" si="2"/>
        <v>4.6216082389199967E-6</v>
      </c>
      <c r="E7" s="8">
        <f t="shared" si="2"/>
        <v>4.5897561077987536E-6</v>
      </c>
      <c r="F7" s="8">
        <f t="shared" si="2"/>
        <v>4.5581235016143971E-6</v>
      </c>
      <c r="G7" s="8">
        <f t="shared" si="2"/>
        <v>4.5267089074007241E-6</v>
      </c>
      <c r="H7" s="8">
        <f t="shared" si="2"/>
        <v>4.4955108226188949E-6</v>
      </c>
      <c r="I7" s="8">
        <f t="shared" si="2"/>
        <v>4.4645277550855708E-6</v>
      </c>
      <c r="J7" s="8">
        <f t="shared" si="2"/>
        <v>4.4337582229015438E-6</v>
      </c>
      <c r="K7" s="8">
        <f t="shared" si="2"/>
        <v>4.4032007543808561E-6</v>
      </c>
      <c r="L7" s="8">
        <f t="shared" si="2"/>
        <v>4.3728538879804121E-6</v>
      </c>
      <c r="M7" s="8">
        <f t="shared" si="2"/>
        <v>4.3427161722300742E-6</v>
      </c>
      <c r="N7" s="8">
        <f t="shared" si="2"/>
        <v>4.3127861656632388E-6</v>
      </c>
      <c r="O7" s="8">
        <f t="shared" si="2"/>
        <v>4.2830624367478922E-6</v>
      </c>
      <c r="P7" s="8">
        <f t="shared" si="2"/>
        <v>4.2535435638181421E-6</v>
      </c>
      <c r="Q7" s="8">
        <f t="shared" si="2"/>
        <v>4.2242281350062192E-6</v>
      </c>
      <c r="R7" s="8">
        <f t="shared" si="2"/>
        <v>4.1951147481749492E-6</v>
      </c>
      <c r="S7" s="8">
        <f t="shared" si="2"/>
        <v>4.1662020108506891E-6</v>
      </c>
      <c r="T7" s="8">
        <f t="shared" si="2"/>
        <v>4.1374885401567275E-6</v>
      </c>
      <c r="U7" s="8">
        <f t="shared" si="2"/>
        <v>4.1089729627471397E-6</v>
      </c>
      <c r="V7" s="8">
        <f t="shared" si="2"/>
        <v>4.0806539147411039E-6</v>
      </c>
      <c r="W7" s="8">
        <f t="shared" si="2"/>
        <v>4.0525300416576683E-6</v>
      </c>
      <c r="X7" s="8">
        <f t="shared" si="2"/>
        <v>4.0245999983509645E-6</v>
      </c>
      <c r="Y7" s="8">
        <f t="shared" si="2"/>
        <v>3.9968624489458715E-6</v>
      </c>
      <c r="Z7" s="8">
        <f t="shared" si="2"/>
        <v>3.9693160667741219E-6</v>
      </c>
      <c r="AA7" s="8">
        <f t="shared" si="2"/>
        <v>3.9419595343108489E-6</v>
      </c>
      <c r="AB7" s="8">
        <f t="shared" si="2"/>
        <v>3.9147915431115675E-6</v>
      </c>
      <c r="AC7" s="8">
        <f t="shared" si="2"/>
        <v>3.8878107937495961E-6</v>
      </c>
      <c r="AD7" s="8">
        <f t="shared" si="2"/>
        <v>3.8610159957539022E-6</v>
      </c>
      <c r="AE7" s="8">
        <f t="shared" si="2"/>
        <v>3.8344058675473818E-6</v>
      </c>
      <c r="AF7" s="8">
        <f t="shared" si="2"/>
        <v>3.8079791363855634E-6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1">
    <tabColor rgb="FF002060"/>
  </sheetPr>
  <dimension ref="A1:AH15"/>
  <sheetViews>
    <sheetView workbookViewId="0"/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3">
        <f>'natgas-fee'!G14*About!$B$49/About!$B$52</f>
        <v>1.1791026503941011E-5</v>
      </c>
      <c r="C2" s="3">
        <f>'natgas-fee'!H14*About!$B$49/About!$B$52</f>
        <v>1.0454921196711585E-5</v>
      </c>
      <c r="D2" s="114">
        <f>C2*(1+CAGR!$B22)</f>
        <v>1.0428760936592761E-5</v>
      </c>
      <c r="E2" s="3">
        <f>D2*(1+CAGR!$B22)</f>
        <v>1.040266613456746E-5</v>
      </c>
      <c r="F2" s="3">
        <f>E2*(1+CAGR!$B22)</f>
        <v>1.0376636626846716E-5</v>
      </c>
      <c r="G2" s="3">
        <f>F2*(1+CAGR!$B22)</f>
        <v>1.0350672250051393E-5</v>
      </c>
      <c r="H2" s="3">
        <f>G2*(1+CAGR!$B22)</f>
        <v>1.0324772841211161E-5</v>
      </c>
      <c r="I2" s="3">
        <f>H2*(1+CAGR!$B22)</f>
        <v>1.0298938237763474E-5</v>
      </c>
      <c r="J2" s="3">
        <f>I2*(1+CAGR!$B22)</f>
        <v>1.027316827755255E-5</v>
      </c>
      <c r="K2" s="3">
        <f>J2*(1+CAGR!$B22)</f>
        <v>1.0247462798828352E-5</v>
      </c>
      <c r="L2" s="3">
        <f>K2*(1+CAGR!$B22)</f>
        <v>1.0221821640245574E-5</v>
      </c>
      <c r="M2" s="3">
        <f>L2*(1+CAGR!$B22)</f>
        <v>1.0196244640862627E-5</v>
      </c>
      <c r="N2" s="3">
        <f>M2*(1+CAGR!$B22)</f>
        <v>1.0170731640140629E-5</v>
      </c>
      <c r="O2" s="3">
        <f>N2*(1+CAGR!$B22)</f>
        <v>1.0145282477942398E-5</v>
      </c>
      <c r="P2" s="3">
        <f>O2*(1+CAGR!$B22)</f>
        <v>1.0119896994531446E-5</v>
      </c>
      <c r="Q2" s="3">
        <f>P2*(1+CAGR!$B22)</f>
        <v>1.0094575030570979E-5</v>
      </c>
      <c r="R2" s="3">
        <f>Q2*(1+CAGR!$B22)</f>
        <v>1.0069316427122893E-5</v>
      </c>
      <c r="S2" s="3">
        <f>R2*(1+CAGR!$B22)</f>
        <v>1.0044121025646779E-5</v>
      </c>
      <c r="T2" s="3">
        <f>S2*(1+CAGR!$B22)</f>
        <v>1.0018988667998926E-5</v>
      </c>
      <c r="U2" s="3">
        <f>T2*(1+CAGR!$B22)</f>
        <v>9.9939191964313311E-6</v>
      </c>
      <c r="V2" s="3">
        <f>U2*(1+CAGR!$B22)</f>
        <v>9.9689124535907069E-6</v>
      </c>
      <c r="W2" s="3">
        <f>V2*(1+CAGR!$B22)</f>
        <v>9.9439682825174947E-6</v>
      </c>
      <c r="X2" s="3">
        <f>W2*(1+CAGR!$B22)</f>
        <v>9.919086526644881E-6</v>
      </c>
      <c r="Y2" s="3">
        <f>X2*(1+CAGR!$B22)</f>
        <v>9.8942670297978102E-6</v>
      </c>
      <c r="Z2" s="3">
        <f>Y2*(1+CAGR!$B22)</f>
        <v>9.8695096361920087E-6</v>
      </c>
      <c r="AA2" s="3">
        <f>Z2*(1+CAGR!$B22)</f>
        <v>9.844814190433006E-6</v>
      </c>
      <c r="AB2" s="3">
        <f>AA2*(1+CAGR!$B22)</f>
        <v>9.82018053751516E-6</v>
      </c>
      <c r="AC2" s="3">
        <f>AB2*(1+CAGR!$B22)</f>
        <v>9.7956085228206801E-6</v>
      </c>
      <c r="AD2" s="3">
        <f>AC2*(1+CAGR!$B22)</f>
        <v>9.7710979921186632E-6</v>
      </c>
      <c r="AE2" s="3">
        <f>AD2*(1+CAGR!$B22)</f>
        <v>9.7466487915641193E-6</v>
      </c>
      <c r="AF2" s="3">
        <f>AE2*(1+CAGR!$B22)</f>
        <v>9.7222607676970096E-6</v>
      </c>
      <c r="AG2" s="8"/>
      <c r="AH2" s="8"/>
    </row>
    <row r="3" spans="1:34">
      <c r="A3" s="2" t="s">
        <v>5</v>
      </c>
      <c r="B3" s="3">
        <f>'natgas-fee'!G15*About!$B$49/About!$B$52</f>
        <v>1.2424622865779585E-5</v>
      </c>
      <c r="C3" s="3">
        <f>'natgas-fee'!H15*About!$B$49/About!$B$52</f>
        <v>1.1467566574568464E-5</v>
      </c>
      <c r="D3" s="114">
        <f>C3*(1+CAGR!$B23)</f>
        <v>1.1395169840865889E-5</v>
      </c>
      <c r="E3" s="3">
        <f>D3*(1+CAGR!$B23)</f>
        <v>1.1323230160280618E-5</v>
      </c>
      <c r="F3" s="3">
        <f>E3*(1+CAGR!$B23)</f>
        <v>1.1251744647357171E-5</v>
      </c>
      <c r="G3" s="3">
        <f>F3*(1+CAGR!$B23)</f>
        <v>1.1180710434856446E-5</v>
      </c>
      <c r="H3" s="3">
        <f>G3*(1+CAGR!$B23)</f>
        <v>1.1110124673640722E-5</v>
      </c>
      <c r="I3" s="3">
        <f>H3*(1+CAGR!$B23)</f>
        <v>1.1039984532559374E-5</v>
      </c>
      <c r="J3" s="3">
        <f>I3*(1+CAGR!$B23)</f>
        <v>1.0970287198335323E-5</v>
      </c>
      <c r="K3" s="3">
        <f>J3*(1+CAGR!$B23)</f>
        <v>1.0901029875452194E-5</v>
      </c>
      <c r="L3" s="3">
        <f>K3*(1+CAGR!$B23)</f>
        <v>1.0832209786042193E-5</v>
      </c>
      <c r="M3" s="3">
        <f>L3*(1+CAGR!$B23)</f>
        <v>1.0763824169774685E-5</v>
      </c>
      <c r="N3" s="3">
        <f>M3*(1+CAGR!$B23)</f>
        <v>1.0695870283745482E-5</v>
      </c>
      <c r="O3" s="3">
        <f>N3*(1+CAGR!$B23)</f>
        <v>1.0628345402366823E-5</v>
      </c>
      <c r="P3" s="3">
        <f>O3*(1+CAGR!$B23)</f>
        <v>1.0561246817258054E-5</v>
      </c>
      <c r="Q3" s="3">
        <f>P3*(1+CAGR!$B23)</f>
        <v>1.0494571837137E-5</v>
      </c>
      <c r="R3" s="3">
        <f>Q3*(1+CAGR!$B23)</f>
        <v>1.0428317787712016E-5</v>
      </c>
      <c r="S3" s="3">
        <f>R3*(1+CAGR!$B23)</f>
        <v>1.0362482011574721E-5</v>
      </c>
      <c r="T3" s="3">
        <f>S3*(1+CAGR!$B23)</f>
        <v>1.0297061868093414E-5</v>
      </c>
      <c r="U3" s="3">
        <f>T3*(1+CAGR!$B23)</f>
        <v>1.023205473330716E-5</v>
      </c>
      <c r="V3" s="3">
        <f>U3*(1+CAGR!$B23)</f>
        <v>1.0167457999820545E-5</v>
      </c>
      <c r="W3" s="3">
        <f>V3*(1+CAGR!$B23)</f>
        <v>1.0103269076699091E-5</v>
      </c>
      <c r="X3" s="3">
        <f>W3*(1+CAGR!$B23)</f>
        <v>1.003948538936534E-5</v>
      </c>
      <c r="Y3" s="3">
        <f>X3*(1+CAGR!$B23)</f>
        <v>9.9761043794955871E-6</v>
      </c>
      <c r="Z3" s="3">
        <f>Y3*(1+CAGR!$B23)</f>
        <v>9.9131235049172661E-6</v>
      </c>
      <c r="AA3" s="3">
        <f>Z3*(1+CAGR!$B23)</f>
        <v>9.8505402395069898E-6</v>
      </c>
      <c r="AB3" s="3">
        <f>AA3*(1+CAGR!$B23)</f>
        <v>9.7883520730892225E-6</v>
      </c>
      <c r="AC3" s="3">
        <f>AB3*(1+CAGR!$B23)</f>
        <v>9.7265565113356017E-6</v>
      </c>
      <c r="AD3" s="3">
        <f>AC3*(1+CAGR!$B23)</f>
        <v>9.6651510756648936E-6</v>
      </c>
      <c r="AE3" s="3">
        <f>AD3*(1+CAGR!$B23)</f>
        <v>9.6041333031435766E-6</v>
      </c>
      <c r="AF3" s="3">
        <f>AE3*(1+CAGR!$B23)</f>
        <v>9.5435007463870535E-6</v>
      </c>
      <c r="AG3" s="8"/>
      <c r="AH3" s="8"/>
    </row>
    <row r="4" spans="1:34">
      <c r="A4" s="2" t="s">
        <v>6</v>
      </c>
      <c r="B4" s="3">
        <f>'natgas-fee'!G4*About!$B$49/About!$B$52</f>
        <v>1.271928973472328E-5</v>
      </c>
      <c r="C4" s="3">
        <f>'natgas-fee'!H4*About!$B$49/About!$B$52</f>
        <v>1.271928973472328E-5</v>
      </c>
      <c r="D4" s="114">
        <f>C4*(1+CAGR!$B24)</f>
        <v>1.2722041176540049E-5</v>
      </c>
      <c r="E4" s="3">
        <f>D4*(1+CAGR!$B24)</f>
        <v>1.2724793213549804E-5</v>
      </c>
      <c r="F4" s="3">
        <f>E4*(1+CAGR!$B24)</f>
        <v>1.2727545845881302E-5</v>
      </c>
      <c r="G4" s="3">
        <f>F4*(1+CAGR!$B24)</f>
        <v>1.2730299073663321E-5</v>
      </c>
      <c r="H4" s="3">
        <f>G4*(1+CAGR!$B24)</f>
        <v>1.273305289702467E-5</v>
      </c>
      <c r="I4" s="3">
        <f>H4*(1+CAGR!$B24)</f>
        <v>1.2735807316094183E-5</v>
      </c>
      <c r="J4" s="3">
        <f>I4*(1+CAGR!$B24)</f>
        <v>1.2738562331000726E-5</v>
      </c>
      <c r="K4" s="3">
        <f>J4*(1+CAGR!$B24)</f>
        <v>1.2741317941873189E-5</v>
      </c>
      <c r="L4" s="3">
        <f>K4*(1+CAGR!$B24)</f>
        <v>1.2744074148840493E-5</v>
      </c>
      <c r="M4" s="3">
        <f>L4*(1+CAGR!$B24)</f>
        <v>1.2746830952031585E-5</v>
      </c>
      <c r="N4" s="3">
        <f>M4*(1+CAGR!$B24)</f>
        <v>1.2749588351575441E-5</v>
      </c>
      <c r="O4" s="3">
        <f>N4*(1+CAGR!$B24)</f>
        <v>1.2752346347601063E-5</v>
      </c>
      <c r="P4" s="3">
        <f>O4*(1+CAGR!$B24)</f>
        <v>1.2755104940237483E-5</v>
      </c>
      <c r="Q4" s="3">
        <f>P4*(1+CAGR!$B24)</f>
        <v>1.2757864129613759E-5</v>
      </c>
      <c r="R4" s="3">
        <f>Q4*(1+CAGR!$B24)</f>
        <v>1.2760623915858979E-5</v>
      </c>
      <c r="S4" s="3">
        <f>R4*(1+CAGR!$B24)</f>
        <v>1.2763384299102258E-5</v>
      </c>
      <c r="T4" s="3">
        <f>S4*(1+CAGR!$B24)</f>
        <v>1.2766145279472738E-5</v>
      </c>
      <c r="U4" s="3">
        <f>T4*(1+CAGR!$B24)</f>
        <v>1.2768906857099592E-5</v>
      </c>
      <c r="V4" s="3">
        <f>U4*(1+CAGR!$B24)</f>
        <v>1.2771669032112017E-5</v>
      </c>
      <c r="W4" s="3">
        <f>V4*(1+CAGR!$B24)</f>
        <v>1.2774431804639239E-5</v>
      </c>
      <c r="X4" s="3">
        <f>W4*(1+CAGR!$B24)</f>
        <v>1.2777195174810514E-5</v>
      </c>
      <c r="Y4" s="3">
        <f>X4*(1+CAGR!$B24)</f>
        <v>1.2779959142755124E-5</v>
      </c>
      <c r="Z4" s="3">
        <f>Y4*(1+CAGR!$B24)</f>
        <v>1.278272370860238E-5</v>
      </c>
      <c r="AA4" s="3">
        <f>Z4*(1+CAGR!$B24)</f>
        <v>1.2785488872481619E-5</v>
      </c>
      <c r="AB4" s="3">
        <f>AA4*(1+CAGR!$B24)</f>
        <v>1.278825463452221E-5</v>
      </c>
      <c r="AC4" s="3">
        <f>AB4*(1+CAGR!$B24)</f>
        <v>1.2791020994853546E-5</v>
      </c>
      <c r="AD4" s="3">
        <f>AC4*(1+CAGR!$B24)</f>
        <v>1.2793787953605049E-5</v>
      </c>
      <c r="AE4" s="3">
        <f>AD4*(1+CAGR!$B24)</f>
        <v>1.2796555510906171E-5</v>
      </c>
      <c r="AF4" s="3">
        <f>AE4*(1+CAGR!$B24)</f>
        <v>1.2799323666886389E-5</v>
      </c>
      <c r="AG4" s="8"/>
      <c r="AH4" s="8"/>
    </row>
    <row r="5" spans="1:34">
      <c r="A5" s="2" t="s">
        <v>7</v>
      </c>
      <c r="B5" s="3">
        <f>'natgas-fee'!G5*About!$B$49/About!$B$52</f>
        <v>1.1921623599457581E-5</v>
      </c>
      <c r="C5" s="3">
        <f>'natgas-fee'!H5*About!$B$49/About!$B$52</f>
        <v>1.1921623599457581E-5</v>
      </c>
      <c r="D5" s="114">
        <f>C5*(1+CAGR!$B25)</f>
        <v>1.1916622006115152E-5</v>
      </c>
      <c r="E5" s="3">
        <f>D5*(1+CAGR!$B25)</f>
        <v>1.1911622511139254E-5</v>
      </c>
      <c r="F5" s="3">
        <f>E5*(1+CAGR!$B25)</f>
        <v>1.190662511364954E-5</v>
      </c>
      <c r="G5" s="3">
        <f>F5*(1+CAGR!$B25)</f>
        <v>1.1901629812766032E-5</v>
      </c>
      <c r="H5" s="3">
        <f>G5*(1+CAGR!$B25)</f>
        <v>1.1896636607609119E-5</v>
      </c>
      <c r="I5" s="3">
        <f>H5*(1+CAGR!$B25)</f>
        <v>1.1891645497299562E-5</v>
      </c>
      <c r="J5" s="3">
        <f>I5*(1+CAGR!$B25)</f>
        <v>1.1886656480958488E-5</v>
      </c>
      <c r="K5" s="3">
        <f>J5*(1+CAGR!$B25)</f>
        <v>1.1881669557707396E-5</v>
      </c>
      <c r="L5" s="3">
        <f>K5*(1+CAGR!$B25)</f>
        <v>1.1876684726668151E-5</v>
      </c>
      <c r="M5" s="3">
        <f>L5*(1+CAGR!$B25)</f>
        <v>1.1871701986962988E-5</v>
      </c>
      <c r="N5" s="3">
        <f>M5*(1+CAGR!$B25)</f>
        <v>1.1866721337714508E-5</v>
      </c>
      <c r="O5" s="3">
        <f>N5*(1+CAGR!$B25)</f>
        <v>1.1861742778045683E-5</v>
      </c>
      <c r="P5" s="3">
        <f>O5*(1+CAGR!$B25)</f>
        <v>1.185676630707985E-5</v>
      </c>
      <c r="Q5" s="3">
        <f>P5*(1+CAGR!$B25)</f>
        <v>1.1851791923940718E-5</v>
      </c>
      <c r="R5" s="3">
        <f>Q5*(1+CAGR!$B25)</f>
        <v>1.1846819627752358E-5</v>
      </c>
      <c r="S5" s="3">
        <f>R5*(1+CAGR!$B25)</f>
        <v>1.1841849417639213E-5</v>
      </c>
      <c r="T5" s="3">
        <f>S5*(1+CAGR!$B25)</f>
        <v>1.1836881292726092E-5</v>
      </c>
      <c r="U5" s="3">
        <f>T5*(1+CAGR!$B25)</f>
        <v>1.1831915252138171E-5</v>
      </c>
      <c r="V5" s="3">
        <f>U5*(1+CAGR!$B25)</f>
        <v>1.1826951295000992E-5</v>
      </c>
      <c r="W5" s="3">
        <f>V5*(1+CAGR!$B25)</f>
        <v>1.1821989420440466E-5</v>
      </c>
      <c r="X5" s="3">
        <f>W5*(1+CAGR!$B25)</f>
        <v>1.181702962758287E-5</v>
      </c>
      <c r="Y5" s="3">
        <f>X5*(1+CAGR!$B25)</f>
        <v>1.1812071915554845E-5</v>
      </c>
      <c r="Z5" s="3">
        <f>Y5*(1+CAGR!$B25)</f>
        <v>1.1807116283483402E-5</v>
      </c>
      <c r="AA5" s="3">
        <f>Z5*(1+CAGR!$B25)</f>
        <v>1.1802162730495918E-5</v>
      </c>
      <c r="AB5" s="3">
        <f>AA5*(1+CAGR!$B25)</f>
        <v>1.1797211255720132E-5</v>
      </c>
      <c r="AC5" s="3">
        <f>AB5*(1+CAGR!$B25)</f>
        <v>1.1792261858284154E-5</v>
      </c>
      <c r="AD5" s="3">
        <f>AC5*(1+CAGR!$B25)</f>
        <v>1.1787314537316458E-5</v>
      </c>
      <c r="AE5" s="3">
        <f>AD5*(1+CAGR!$B25)</f>
        <v>1.1782369291945881E-5</v>
      </c>
      <c r="AF5" s="3">
        <f>AE5*(1+CAGR!$B25)</f>
        <v>1.1777426121301631E-5</v>
      </c>
      <c r="AG5" s="8"/>
      <c r="AH5" s="8"/>
    </row>
    <row r="6" spans="1:34">
      <c r="A6" s="2" t="s">
        <v>8</v>
      </c>
      <c r="B6" s="3">
        <f>'natgas-fee'!G13*About!$B$49/About!$B$52</f>
        <v>1.1892964668192219E-5</v>
      </c>
      <c r="C6" s="3">
        <f>'natgas-fee'!H13*About!$B$49/About!$B$52</f>
        <v>1.0555249811000932E-5</v>
      </c>
      <c r="D6" s="114">
        <f>C6*(1+CAGR!$B26)</f>
        <v>1.0499989461969672E-5</v>
      </c>
      <c r="E6" s="3">
        <f>D6*(1+CAGR!$B26)</f>
        <v>1.0445018419798006E-5</v>
      </c>
      <c r="F6" s="3">
        <f>E6*(1+CAGR!$B26)</f>
        <v>1.0390335169865407E-5</v>
      </c>
      <c r="G6" s="3">
        <f>F6*(1+CAGR!$B26)</f>
        <v>1.0335938205480904E-5</v>
      </c>
      <c r="H6" s="3">
        <f>G6*(1+CAGR!$B26)</f>
        <v>1.0281826027841571E-5</v>
      </c>
      <c r="I6" s="3">
        <f>H6*(1+CAGR!$B26)</f>
        <v>1.0227997145991229E-5</v>
      </c>
      <c r="J6" s="3">
        <f>I6*(1+CAGR!$B26)</f>
        <v>1.0174450076779361E-5</v>
      </c>
      <c r="K6" s="3">
        <f>J6*(1+CAGR!$B26)</f>
        <v>1.0121183344820258E-5</v>
      </c>
      <c r="L6" s="3">
        <f>K6*(1+CAGR!$B26)</f>
        <v>1.0068195482452354E-5</v>
      </c>
      <c r="M6" s="3">
        <f>L6*(1+CAGR!$B26)</f>
        <v>1.00154850296978E-5</v>
      </c>
      <c r="N6" s="3">
        <f>M6*(1+CAGR!$B26)</f>
        <v>9.9630505342222274E-6</v>
      </c>
      <c r="O6" s="3">
        <f>N6*(1+CAGR!$B26)</f>
        <v>9.9108905512947374E-6</v>
      </c>
      <c r="P6" s="3">
        <f>O6*(1+CAGR!$B26)</f>
        <v>9.8590036437480908E-6</v>
      </c>
      <c r="Q6" s="3">
        <f>P6*(1+CAGR!$B26)</f>
        <v>9.8073883819391118E-6</v>
      </c>
      <c r="R6" s="3">
        <f>Q6*(1+CAGR!$B26)</f>
        <v>9.7560433437092974E-6</v>
      </c>
      <c r="S6" s="3">
        <f>R6*(1+CAGR!$B26)</f>
        <v>9.7049671143456303E-6</v>
      </c>
      <c r="T6" s="3">
        <f>S6*(1+CAGR!$B26)</f>
        <v>9.6541582865416017E-6</v>
      </c>
      <c r="U6" s="3">
        <f>T6*(1+CAGR!$B26)</f>
        <v>9.6036154603584343E-6</v>
      </c>
      <c r="V6" s="3">
        <f>U6*(1+CAGR!$B26)</f>
        <v>9.5533372431865101E-6</v>
      </c>
      <c r="W6" s="3">
        <f>V6*(1+CAGR!$B26)</f>
        <v>9.5033222497069979E-6</v>
      </c>
      <c r="X6" s="3">
        <f>W6*(1+CAGR!$B26)</f>
        <v>9.4535691018536881E-6</v>
      </c>
      <c r="Y6" s="3">
        <f>X6*(1+CAGR!$B26)</f>
        <v>9.4040764287750164E-6</v>
      </c>
      <c r="Z6" s="3">
        <f>Y6*(1+CAGR!$B26)</f>
        <v>9.3548428667962983E-6</v>
      </c>
      <c r="AA6" s="3">
        <f>Z6*(1+CAGR!$B26)</f>
        <v>9.3058670593821543E-6</v>
      </c>
      <c r="AB6" s="3">
        <f>AA6*(1+CAGR!$B26)</f>
        <v>9.2571476570991294E-6</v>
      </c>
      <c r="AC6" s="3">
        <f>AB6*(1+CAGR!$B26)</f>
        <v>9.2086833175785175E-6</v>
      </c>
      <c r="AD6" s="3">
        <f>AC6*(1+CAGR!$B26)</f>
        <v>9.1604727054793726E-6</v>
      </c>
      <c r="AE6" s="3">
        <f>AD6*(1+CAGR!$B26)</f>
        <v>9.1125144924517143E-6</v>
      </c>
      <c r="AF6" s="3">
        <f>AE6*(1+CAGR!$B26)</f>
        <v>9.0648073570999316E-6</v>
      </c>
      <c r="AG6" s="8"/>
      <c r="AH6" s="8"/>
    </row>
    <row r="7" spans="1:34">
      <c r="A7" s="2" t="s">
        <v>9</v>
      </c>
      <c r="B7" s="3">
        <f>'natgas-fee'!G11*About!$B$49/About!$B$52</f>
        <v>1.3793664334265613E-5</v>
      </c>
      <c r="C7" s="3">
        <f>'natgas-fee'!H11*About!$B$49/About!$B$52</f>
        <v>1.0446962866344605E-5</v>
      </c>
      <c r="D7" s="114">
        <f>C7*(1+CAGR!$B27)</f>
        <v>1.0381009380597007E-5</v>
      </c>
      <c r="E7" s="3">
        <f>D7*(1+CAGR!$B27)</f>
        <v>1.031547227062655E-5</v>
      </c>
      <c r="F7" s="3">
        <f>E7*(1+CAGR!$B27)</f>
        <v>1.025034890778085E-5</v>
      </c>
      <c r="G7" s="3">
        <f>F7*(1+CAGR!$B27)</f>
        <v>1.0185636680002654E-5</v>
      </c>
      <c r="H7" s="3">
        <f>G7*(1+CAGR!$B27)</f>
        <v>1.0121332991725084E-5</v>
      </c>
      <c r="I7" s="3">
        <f>H7*(1+CAGR!$B27)</f>
        <v>1.005743526376752E-5</v>
      </c>
      <c r="J7" s="3">
        <f>I7*(1+CAGR!$B27)</f>
        <v>9.9939409332321619E-6</v>
      </c>
      <c r="K7" s="3">
        <f>J7*(1+CAGR!$B27)</f>
        <v>9.9308474534012242E-6</v>
      </c>
      <c r="L7" s="3">
        <f>K7*(1+CAGR!$B27)</f>
        <v>9.8681522936347896E-6</v>
      </c>
      <c r="M7" s="3">
        <f>L7*(1+CAGR!$B27)</f>
        <v>9.8058529392693133E-6</v>
      </c>
      <c r="N7" s="3">
        <f>M7*(1+CAGR!$B27)</f>
        <v>9.7439468915167536E-6</v>
      </c>
      <c r="O7" s="3">
        <f>N7*(1+CAGR!$B27)</f>
        <v>9.6824316673643508E-6</v>
      </c>
      <c r="P7" s="3">
        <f>O7*(1+CAGR!$B27)</f>
        <v>9.6213047994750371E-6</v>
      </c>
      <c r="Q7" s="3">
        <f>P7*(1+CAGR!$B27)</f>
        <v>9.5605638360884685E-6</v>
      </c>
      <c r="R7" s="3">
        <f>Q7*(1+CAGR!$B27)</f>
        <v>9.5002063409226881E-6</v>
      </c>
      <c r="S7" s="3">
        <f>R7*(1+CAGR!$B27)</f>
        <v>9.4402298930764123E-6</v>
      </c>
      <c r="T7" s="3">
        <f>S7*(1+CAGR!$B27)</f>
        <v>9.3806320869319236E-6</v>
      </c>
      <c r="U7" s="3">
        <f>T7*(1+CAGR!$B27)</f>
        <v>9.3214105320585866E-6</v>
      </c>
      <c r="V7" s="3">
        <f>U7*(1+CAGR!$B27)</f>
        <v>9.2625628531169692E-6</v>
      </c>
      <c r="W7" s="3">
        <f>V7*(1+CAGR!$B27)</f>
        <v>9.2040866897635663E-6</v>
      </c>
      <c r="X7" s="3">
        <f>W7*(1+CAGR!$B27)</f>
        <v>9.1459796965561341E-6</v>
      </c>
      <c r="Y7" s="3">
        <f>X7*(1+CAGR!$B27)</f>
        <v>9.0882395428596065E-6</v>
      </c>
      <c r="Z7" s="3">
        <f>Y7*(1+CAGR!$B27)</f>
        <v>9.030863912752625E-6</v>
      </c>
      <c r="AA7" s="3">
        <f>Z7*(1+CAGR!$B27)</f>
        <v>8.9738505049346413E-6</v>
      </c>
      <c r="AB7" s="3">
        <f>AA7*(1+CAGR!$B27)</f>
        <v>8.9171970326336164E-6</v>
      </c>
      <c r="AC7" s="3">
        <f>AB7*(1+CAGR!$B27)</f>
        <v>8.8609012235142981E-6</v>
      </c>
      <c r="AD7" s="3">
        <f>AC7*(1+CAGR!$B27)</f>
        <v>8.8049608195870826E-6</v>
      </c>
      <c r="AE7" s="3">
        <f>AD7*(1+CAGR!$B27)</f>
        <v>8.7493735771174443E-6</v>
      </c>
      <c r="AF7" s="3">
        <f>AE7*(1+CAGR!$B27)</f>
        <v>8.6941372665359421E-6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5" spans="1:34">
      <c r="B15" s="1"/>
    </row>
  </sheetData>
  <phoneticPr fontId="2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2">
    <tabColor rgb="FF002060"/>
  </sheetPr>
  <dimension ref="A1:AH9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</row>
    <row r="3" spans="1:34">
      <c r="A3" s="2" t="s">
        <v>5</v>
      </c>
      <c r="B3" s="3">
        <f>'elec-fee per fuels'!B6*About!$B$45/About!$B$52</f>
        <v>1.5008059352275613E-6</v>
      </c>
      <c r="C3" s="3">
        <f>'elec-fee per fuels'!B5*About!$B$45/About!$B$52</f>
        <v>1.5300872306504313E-6</v>
      </c>
      <c r="D3" s="114">
        <f>C3*(1+CAGR!$B$33)</f>
        <v>1.5338915145086191E-6</v>
      </c>
      <c r="E3" s="3">
        <f>D3*(1+CAGR!$B$33)</f>
        <v>1.5377052570273221E-6</v>
      </c>
      <c r="F3" s="3">
        <f>E3*(1+CAGR!$B$33)</f>
        <v>1.5415284817237812E-6</v>
      </c>
      <c r="G3" s="3">
        <f>F3*(1+CAGR!$B$33)</f>
        <v>1.5453612121737082E-6</v>
      </c>
      <c r="H3" s="3">
        <f>G3*(1+CAGR!$B$33)</f>
        <v>1.5492034720114318E-6</v>
      </c>
      <c r="I3" s="3">
        <f>H3*(1+CAGR!$B$33)</f>
        <v>1.553055284930043E-6</v>
      </c>
      <c r="J3" s="3">
        <f>I3*(1+CAGR!$B$33)</f>
        <v>1.5569166746815416E-6</v>
      </c>
      <c r="K3" s="3">
        <f>J3*(1+CAGR!$B$33)</f>
        <v>1.5607876650769822E-6</v>
      </c>
      <c r="L3" s="3">
        <f>K3*(1+CAGR!$B$33)</f>
        <v>1.5646682799866215E-6</v>
      </c>
      <c r="M3" s="3">
        <f>L3*(1+CAGR!$B$33)</f>
        <v>1.5685585433400651E-6</v>
      </c>
      <c r="N3" s="3">
        <f>M3*(1+CAGR!$B$33)</f>
        <v>1.5724584791264152E-6</v>
      </c>
      <c r="O3" s="3">
        <f>N3*(1+CAGR!$B$33)</f>
        <v>1.5763681113944187E-6</v>
      </c>
      <c r="P3" s="3">
        <f>O3*(1+CAGR!$B$33)</f>
        <v>1.5802874642526151E-6</v>
      </c>
      <c r="Q3" s="3">
        <f>P3*(1+CAGR!$B$33)</f>
        <v>1.5842165618694855E-6</v>
      </c>
      <c r="R3" s="3">
        <f>Q3*(1+CAGR!$B$33)</f>
        <v>1.5881554284736017E-6</v>
      </c>
      <c r="S3" s="3">
        <f>R3*(1+CAGR!$B$33)</f>
        <v>1.5921040883537754E-6</v>
      </c>
      <c r="T3" s="3">
        <f>S3*(1+CAGR!$B$33)</f>
        <v>1.5960625658592077E-6</v>
      </c>
      <c r="U3" s="3">
        <f>T3*(1+CAGR!$B$33)</f>
        <v>1.6000308853996399E-6</v>
      </c>
      <c r="V3" s="3">
        <f>U3*(1+CAGR!$B$33)</f>
        <v>1.6040090714455035E-6</v>
      </c>
      <c r="W3" s="3">
        <f>V3*(1+CAGR!$B$33)</f>
        <v>1.6079971485280714E-6</v>
      </c>
      <c r="X3" s="3">
        <f>W3*(1+CAGR!$B$33)</f>
        <v>1.6119951412396089E-6</v>
      </c>
      <c r="Y3" s="3">
        <f>X3*(1+CAGR!$B$33)</f>
        <v>1.6160030742335259E-6</v>
      </c>
      <c r="Z3" s="3">
        <f>Y3*(1+CAGR!$B$33)</f>
        <v>1.6200209722245281E-6</v>
      </c>
      <c r="AA3" s="3">
        <f>Z3*(1+CAGR!$B$33)</f>
        <v>1.6240488599887699E-6</v>
      </c>
      <c r="AB3" s="3">
        <f>AA3*(1+CAGR!$B$33)</f>
        <v>1.6280867623640071E-6</v>
      </c>
      <c r="AC3" s="3">
        <f>AB3*(1+CAGR!$B$33)</f>
        <v>1.6321347042497501E-6</v>
      </c>
      <c r="AD3" s="3">
        <f>AC3*(1+CAGR!$B$33)</f>
        <v>1.6361927106074176E-6</v>
      </c>
      <c r="AE3" s="3">
        <f>AD3*(1+CAGR!$B$33)</f>
        <v>1.6402608064604902E-6</v>
      </c>
      <c r="AF3" s="3">
        <f>AE3*(1+CAGR!$B$33)</f>
        <v>1.6443390168946645E-6</v>
      </c>
      <c r="AG3" s="6"/>
      <c r="AH3" s="6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3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4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5">
    <tabColor rgb="FF002060"/>
  </sheetPr>
  <dimension ref="A1:AH9"/>
  <sheetViews>
    <sheetView workbookViewId="0">
      <selection activeCell="B1" sqref="B1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>
    <tabColor rgb="FF002060"/>
  </sheetPr>
  <dimension ref="A1:AJ12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8">
        <f>'biomass-fee'!D107</f>
        <v>2.6270479165025831E-5</v>
      </c>
      <c r="C3" s="8">
        <f>'biomass-fee'!E107</f>
        <v>2.9413566833591638E-5</v>
      </c>
      <c r="D3" s="8">
        <f>C3</f>
        <v>2.9413566833591638E-5</v>
      </c>
      <c r="E3" s="8">
        <f t="shared" ref="E3:AF3" si="0">D3</f>
        <v>2.9413566833591638E-5</v>
      </c>
      <c r="F3" s="8">
        <f t="shared" si="0"/>
        <v>2.9413566833591638E-5</v>
      </c>
      <c r="G3" s="8">
        <f t="shared" si="0"/>
        <v>2.9413566833591638E-5</v>
      </c>
      <c r="H3" s="8">
        <f t="shared" si="0"/>
        <v>2.9413566833591638E-5</v>
      </c>
      <c r="I3" s="8">
        <f t="shared" si="0"/>
        <v>2.9413566833591638E-5</v>
      </c>
      <c r="J3" s="8">
        <f t="shared" si="0"/>
        <v>2.9413566833591638E-5</v>
      </c>
      <c r="K3" s="8">
        <f t="shared" si="0"/>
        <v>2.9413566833591638E-5</v>
      </c>
      <c r="L3" s="8">
        <f t="shared" si="0"/>
        <v>2.9413566833591638E-5</v>
      </c>
      <c r="M3" s="8">
        <f t="shared" si="0"/>
        <v>2.9413566833591638E-5</v>
      </c>
      <c r="N3" s="8">
        <f t="shared" si="0"/>
        <v>2.9413566833591638E-5</v>
      </c>
      <c r="O3" s="8">
        <f t="shared" si="0"/>
        <v>2.9413566833591638E-5</v>
      </c>
      <c r="P3" s="8">
        <f t="shared" si="0"/>
        <v>2.9413566833591638E-5</v>
      </c>
      <c r="Q3" s="8">
        <f t="shared" si="0"/>
        <v>2.9413566833591638E-5</v>
      </c>
      <c r="R3" s="8">
        <f t="shared" si="0"/>
        <v>2.9413566833591638E-5</v>
      </c>
      <c r="S3" s="8">
        <f t="shared" si="0"/>
        <v>2.9413566833591638E-5</v>
      </c>
      <c r="T3" s="8">
        <f t="shared" si="0"/>
        <v>2.9413566833591638E-5</v>
      </c>
      <c r="U3" s="8">
        <f t="shared" si="0"/>
        <v>2.9413566833591638E-5</v>
      </c>
      <c r="V3" s="8">
        <f t="shared" si="0"/>
        <v>2.9413566833591638E-5</v>
      </c>
      <c r="W3" s="8">
        <f t="shared" si="0"/>
        <v>2.9413566833591638E-5</v>
      </c>
      <c r="X3" s="8">
        <f t="shared" si="0"/>
        <v>2.9413566833591638E-5</v>
      </c>
      <c r="Y3" s="8">
        <f t="shared" si="0"/>
        <v>2.9413566833591638E-5</v>
      </c>
      <c r="Z3" s="8">
        <f t="shared" si="0"/>
        <v>2.9413566833591638E-5</v>
      </c>
      <c r="AA3" s="8">
        <f t="shared" si="0"/>
        <v>2.9413566833591638E-5</v>
      </c>
      <c r="AB3" s="8">
        <f t="shared" si="0"/>
        <v>2.9413566833591638E-5</v>
      </c>
      <c r="AC3" s="8">
        <f t="shared" si="0"/>
        <v>2.9413566833591638E-5</v>
      </c>
      <c r="AD3" s="8">
        <f t="shared" si="0"/>
        <v>2.9413566833591638E-5</v>
      </c>
      <c r="AE3" s="8">
        <f t="shared" si="0"/>
        <v>2.9413566833591638E-5</v>
      </c>
      <c r="AF3" s="8">
        <f t="shared" si="0"/>
        <v>2.9413566833591638E-5</v>
      </c>
      <c r="AG3" s="6"/>
      <c r="AH3" s="6"/>
      <c r="AI3" s="8"/>
      <c r="AJ3" s="8"/>
    </row>
    <row r="4" spans="1:36">
      <c r="A4" s="2" t="s">
        <v>6</v>
      </c>
      <c r="B4" s="8">
        <f>B3</f>
        <v>2.6270479165025831E-5</v>
      </c>
      <c r="C4" s="8">
        <f t="shared" ref="C4:AF4" si="1">C3</f>
        <v>2.9413566833591638E-5</v>
      </c>
      <c r="D4" s="8">
        <f t="shared" si="1"/>
        <v>2.9413566833591638E-5</v>
      </c>
      <c r="E4" s="8">
        <f t="shared" si="1"/>
        <v>2.9413566833591638E-5</v>
      </c>
      <c r="F4" s="8">
        <f t="shared" si="1"/>
        <v>2.9413566833591638E-5</v>
      </c>
      <c r="G4" s="8">
        <f t="shared" si="1"/>
        <v>2.9413566833591638E-5</v>
      </c>
      <c r="H4" s="8">
        <f t="shared" si="1"/>
        <v>2.9413566833591638E-5</v>
      </c>
      <c r="I4" s="8">
        <f t="shared" si="1"/>
        <v>2.9413566833591638E-5</v>
      </c>
      <c r="J4" s="8">
        <f t="shared" si="1"/>
        <v>2.9413566833591638E-5</v>
      </c>
      <c r="K4" s="8">
        <f t="shared" si="1"/>
        <v>2.9413566833591638E-5</v>
      </c>
      <c r="L4" s="8">
        <f t="shared" si="1"/>
        <v>2.9413566833591638E-5</v>
      </c>
      <c r="M4" s="8">
        <f t="shared" si="1"/>
        <v>2.9413566833591638E-5</v>
      </c>
      <c r="N4" s="8">
        <f t="shared" si="1"/>
        <v>2.9413566833591638E-5</v>
      </c>
      <c r="O4" s="8">
        <f t="shared" si="1"/>
        <v>2.9413566833591638E-5</v>
      </c>
      <c r="P4" s="8">
        <f t="shared" si="1"/>
        <v>2.9413566833591638E-5</v>
      </c>
      <c r="Q4" s="8">
        <f t="shared" si="1"/>
        <v>2.9413566833591638E-5</v>
      </c>
      <c r="R4" s="8">
        <f t="shared" si="1"/>
        <v>2.9413566833591638E-5</v>
      </c>
      <c r="S4" s="8">
        <f t="shared" si="1"/>
        <v>2.9413566833591638E-5</v>
      </c>
      <c r="T4" s="8">
        <f t="shared" si="1"/>
        <v>2.9413566833591638E-5</v>
      </c>
      <c r="U4" s="8">
        <f t="shared" si="1"/>
        <v>2.9413566833591638E-5</v>
      </c>
      <c r="V4" s="8">
        <f t="shared" si="1"/>
        <v>2.9413566833591638E-5</v>
      </c>
      <c r="W4" s="8">
        <f t="shared" si="1"/>
        <v>2.9413566833591638E-5</v>
      </c>
      <c r="X4" s="8">
        <f t="shared" si="1"/>
        <v>2.9413566833591638E-5</v>
      </c>
      <c r="Y4" s="8">
        <f t="shared" si="1"/>
        <v>2.9413566833591638E-5</v>
      </c>
      <c r="Z4" s="8">
        <f t="shared" si="1"/>
        <v>2.9413566833591638E-5</v>
      </c>
      <c r="AA4" s="8">
        <f t="shared" si="1"/>
        <v>2.9413566833591638E-5</v>
      </c>
      <c r="AB4" s="8">
        <f t="shared" si="1"/>
        <v>2.9413566833591638E-5</v>
      </c>
      <c r="AC4" s="8">
        <f t="shared" si="1"/>
        <v>2.9413566833591638E-5</v>
      </c>
      <c r="AD4" s="8">
        <f t="shared" si="1"/>
        <v>2.9413566833591638E-5</v>
      </c>
      <c r="AE4" s="8">
        <f t="shared" si="1"/>
        <v>2.9413566833591638E-5</v>
      </c>
      <c r="AF4" s="8">
        <f t="shared" si="1"/>
        <v>2.9413566833591638E-5</v>
      </c>
      <c r="AG4" s="6"/>
      <c r="AH4" s="6"/>
      <c r="AI4" s="8"/>
      <c r="AJ4" s="8"/>
    </row>
    <row r="5" spans="1:36">
      <c r="A5" s="2" t="s">
        <v>7</v>
      </c>
      <c r="B5" s="8">
        <f>B3</f>
        <v>2.6270479165025831E-5</v>
      </c>
      <c r="C5" s="8">
        <f t="shared" ref="C5:AF5" si="2">C3</f>
        <v>2.9413566833591638E-5</v>
      </c>
      <c r="D5" s="8">
        <f t="shared" si="2"/>
        <v>2.9413566833591638E-5</v>
      </c>
      <c r="E5" s="8">
        <f t="shared" si="2"/>
        <v>2.9413566833591638E-5</v>
      </c>
      <c r="F5" s="8">
        <f t="shared" si="2"/>
        <v>2.9413566833591638E-5</v>
      </c>
      <c r="G5" s="8">
        <f t="shared" si="2"/>
        <v>2.9413566833591638E-5</v>
      </c>
      <c r="H5" s="8">
        <f t="shared" si="2"/>
        <v>2.9413566833591638E-5</v>
      </c>
      <c r="I5" s="8">
        <f t="shared" si="2"/>
        <v>2.9413566833591638E-5</v>
      </c>
      <c r="J5" s="8">
        <f t="shared" si="2"/>
        <v>2.9413566833591638E-5</v>
      </c>
      <c r="K5" s="8">
        <f t="shared" si="2"/>
        <v>2.9413566833591638E-5</v>
      </c>
      <c r="L5" s="8">
        <f t="shared" si="2"/>
        <v>2.9413566833591638E-5</v>
      </c>
      <c r="M5" s="8">
        <f t="shared" si="2"/>
        <v>2.9413566833591638E-5</v>
      </c>
      <c r="N5" s="8">
        <f t="shared" si="2"/>
        <v>2.9413566833591638E-5</v>
      </c>
      <c r="O5" s="8">
        <f t="shared" si="2"/>
        <v>2.9413566833591638E-5</v>
      </c>
      <c r="P5" s="8">
        <f t="shared" si="2"/>
        <v>2.9413566833591638E-5</v>
      </c>
      <c r="Q5" s="8">
        <f t="shared" si="2"/>
        <v>2.9413566833591638E-5</v>
      </c>
      <c r="R5" s="8">
        <f t="shared" si="2"/>
        <v>2.9413566833591638E-5</v>
      </c>
      <c r="S5" s="8">
        <f t="shared" si="2"/>
        <v>2.9413566833591638E-5</v>
      </c>
      <c r="T5" s="8">
        <f t="shared" si="2"/>
        <v>2.9413566833591638E-5</v>
      </c>
      <c r="U5" s="8">
        <f t="shared" si="2"/>
        <v>2.9413566833591638E-5</v>
      </c>
      <c r="V5" s="8">
        <f t="shared" si="2"/>
        <v>2.9413566833591638E-5</v>
      </c>
      <c r="W5" s="8">
        <f t="shared" si="2"/>
        <v>2.9413566833591638E-5</v>
      </c>
      <c r="X5" s="8">
        <f t="shared" si="2"/>
        <v>2.9413566833591638E-5</v>
      </c>
      <c r="Y5" s="8">
        <f t="shared" si="2"/>
        <v>2.9413566833591638E-5</v>
      </c>
      <c r="Z5" s="8">
        <f t="shared" si="2"/>
        <v>2.9413566833591638E-5</v>
      </c>
      <c r="AA5" s="8">
        <f t="shared" si="2"/>
        <v>2.9413566833591638E-5</v>
      </c>
      <c r="AB5" s="8">
        <f t="shared" si="2"/>
        <v>2.9413566833591638E-5</v>
      </c>
      <c r="AC5" s="8">
        <f t="shared" si="2"/>
        <v>2.9413566833591638E-5</v>
      </c>
      <c r="AD5" s="8">
        <f t="shared" si="2"/>
        <v>2.9413566833591638E-5</v>
      </c>
      <c r="AE5" s="8">
        <f t="shared" si="2"/>
        <v>2.9413566833591638E-5</v>
      </c>
      <c r="AF5" s="8">
        <f t="shared" si="2"/>
        <v>2.9413566833591638E-5</v>
      </c>
      <c r="AG5" s="6"/>
      <c r="AH5" s="6"/>
      <c r="AI5" s="8"/>
      <c r="AJ5" s="8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2" spans="1:36" ht="16.5">
      <c r="B12" s="22"/>
    </row>
  </sheetData>
  <phoneticPr fontId="2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rgb="FF002060"/>
  </sheetPr>
  <dimension ref="A1:AH16"/>
  <sheetViews>
    <sheetView workbookViewId="0">
      <selection activeCell="E18" sqref="E1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f>'petgas-fee'!C14*About!$B$46/About!$B$52</f>
        <v>1.1034170382068664E-5</v>
      </c>
      <c r="C2" s="4">
        <f>'petgas-fee'!D14*About!$B$46/About!$B$52</f>
        <v>1.5427260462512337E-5</v>
      </c>
      <c r="D2" s="115">
        <f>C2*(1+CAGR!$B$52)</f>
        <v>1.5609768122938735E-5</v>
      </c>
      <c r="E2" s="4">
        <f>D2*(1+CAGR!$B$52)</f>
        <v>1.5794434886479728E-5</v>
      </c>
      <c r="F2" s="4">
        <f>E2*(1+CAGR!$B$52)</f>
        <v>1.59812862957687E-5</v>
      </c>
      <c r="G2" s="4">
        <f>F2*(1+CAGR!$B$52)</f>
        <v>1.6170348195613631E-5</v>
      </c>
      <c r="H2" s="4">
        <f>G2*(1+CAGR!$B$52)</f>
        <v>1.6361646736571891E-5</v>
      </c>
      <c r="I2" s="4">
        <f>H2*(1+CAGR!$B$52)</f>
        <v>1.655520837856731E-5</v>
      </c>
      <c r="J2" s="4">
        <f>I2*(1+CAGR!$B$52)</f>
        <v>1.675105989455006E-5</v>
      </c>
      <c r="K2" s="4">
        <f>J2*(1+CAGR!$B$52)</f>
        <v>1.694922837419981E-5</v>
      </c>
      <c r="L2" s="4">
        <f>K2*(1+CAGR!$B$52)</f>
        <v>1.7149741227672703E-5</v>
      </c>
      <c r="M2" s="4">
        <f>L2*(1+CAGR!$B$52)</f>
        <v>1.7352626189392662E-5</v>
      </c>
      <c r="N2" s="4">
        <f>M2*(1+CAGR!$B$52)</f>
        <v>1.7557911321887543E-5</v>
      </c>
      <c r="O2" s="4">
        <f>N2*(1+CAGR!$B$52)</f>
        <v>1.7765625019670666E-5</v>
      </c>
      <c r="P2" s="4">
        <f>O2*(1+CAGR!$B$52)</f>
        <v>1.7975796013168283E-5</v>
      </c>
      <c r="Q2" s="4">
        <f>P2*(1+CAGR!$B$52)</f>
        <v>1.8188453372693489E-5</v>
      </c>
      <c r="R2" s="4">
        <f>Q2*(1+CAGR!$B$52)</f>
        <v>1.8403626512467153E-5</v>
      </c>
      <c r="S2" s="4">
        <f>R2*(1+CAGR!$B$52)</f>
        <v>1.862134519468642E-5</v>
      </c>
      <c r="T2" s="4">
        <f>S2*(1+CAGR!$B$52)</f>
        <v>1.8841639533641341E-5</v>
      </c>
      <c r="U2" s="4">
        <f>T2*(1+CAGR!$B$52)</f>
        <v>1.9064539999880205E-5</v>
      </c>
      <c r="V2" s="4">
        <f>U2*(1+CAGR!$B$52)</f>
        <v>1.9290077424424145E-5</v>
      </c>
      <c r="W2" s="4">
        <f>V2*(1+CAGR!$B$52)</f>
        <v>1.9518283003031608E-5</v>
      </c>
      <c r="X2" s="4">
        <f>W2*(1+CAGR!$B$52)</f>
        <v>1.9749188300513277E-5</v>
      </c>
      <c r="Y2" s="4">
        <f>X2*(1+CAGR!$B$52)</f>
        <v>1.9982825255098022E-5</v>
      </c>
      <c r="Z2" s="4">
        <f>Y2*(1+CAGR!$B$52)</f>
        <v>2.0219226182850526E-5</v>
      </c>
      <c r="AA2" s="4">
        <f>Z2*(1+CAGR!$B$52)</f>
        <v>2.0458423782141154E-5</v>
      </c>
      <c r="AB2" s="4">
        <f>AA2*(1+CAGR!$B$52)</f>
        <v>2.0700451138168711E-5</v>
      </c>
      <c r="AC2" s="4">
        <f>AB2*(1+CAGR!$B$52)</f>
        <v>2.09453417275367E-5</v>
      </c>
      <c r="AD2" s="4">
        <f>AC2*(1+CAGR!$B$52)</f>
        <v>2.1193129422883718E-5</v>
      </c>
      <c r="AE2" s="4">
        <f>AD2*(1+CAGR!$B$52)</f>
        <v>2.1443848497568638E-5</v>
      </c>
      <c r="AF2" s="4">
        <f>AE2*(1+CAGR!$B$52)</f>
        <v>2.1697533630411207E-5</v>
      </c>
      <c r="AG2" s="3"/>
      <c r="AH2" s="3"/>
    </row>
    <row r="3" spans="1:34">
      <c r="A3" s="2" t="s">
        <v>5</v>
      </c>
      <c r="B3" s="174">
        <v>0</v>
      </c>
      <c r="C3" s="174">
        <v>0</v>
      </c>
      <c r="D3" s="174">
        <v>0</v>
      </c>
      <c r="E3" s="174">
        <v>0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4">
        <v>0</v>
      </c>
      <c r="N3" s="174">
        <v>0</v>
      </c>
      <c r="O3" s="174">
        <v>0</v>
      </c>
      <c r="P3" s="174">
        <v>0</v>
      </c>
      <c r="Q3" s="174">
        <v>0</v>
      </c>
      <c r="R3" s="174">
        <v>0</v>
      </c>
      <c r="S3" s="174">
        <v>0</v>
      </c>
      <c r="T3" s="174">
        <v>0</v>
      </c>
      <c r="U3" s="174">
        <v>0</v>
      </c>
      <c r="V3" s="174">
        <v>0</v>
      </c>
      <c r="W3" s="174">
        <v>0</v>
      </c>
      <c r="X3" s="174">
        <v>0</v>
      </c>
      <c r="Y3" s="174">
        <v>0</v>
      </c>
      <c r="Z3" s="174">
        <v>0</v>
      </c>
      <c r="AA3" s="174">
        <v>0</v>
      </c>
      <c r="AB3" s="174">
        <v>0</v>
      </c>
      <c r="AC3" s="174">
        <v>0</v>
      </c>
      <c r="AD3" s="174">
        <v>0</v>
      </c>
      <c r="AE3" s="174">
        <v>0</v>
      </c>
      <c r="AF3" s="174">
        <v>0</v>
      </c>
      <c r="AG3" s="8"/>
      <c r="AH3" s="8"/>
    </row>
    <row r="4" spans="1:34">
      <c r="A4" s="2" t="s">
        <v>6</v>
      </c>
      <c r="B4" s="174">
        <f>B2</f>
        <v>1.1034170382068664E-5</v>
      </c>
      <c r="C4" s="7">
        <f t="shared" ref="C4:AF4" si="0">C2</f>
        <v>1.5427260462512337E-5</v>
      </c>
      <c r="D4" s="7">
        <f t="shared" si="0"/>
        <v>1.5609768122938735E-5</v>
      </c>
      <c r="E4" s="7">
        <f t="shared" si="0"/>
        <v>1.5794434886479728E-5</v>
      </c>
      <c r="F4" s="7">
        <f t="shared" si="0"/>
        <v>1.59812862957687E-5</v>
      </c>
      <c r="G4" s="7">
        <f t="shared" si="0"/>
        <v>1.6170348195613631E-5</v>
      </c>
      <c r="H4" s="7">
        <f t="shared" si="0"/>
        <v>1.6361646736571891E-5</v>
      </c>
      <c r="I4" s="7">
        <f t="shared" si="0"/>
        <v>1.655520837856731E-5</v>
      </c>
      <c r="J4" s="7">
        <f t="shared" si="0"/>
        <v>1.675105989455006E-5</v>
      </c>
      <c r="K4" s="7">
        <f t="shared" si="0"/>
        <v>1.694922837419981E-5</v>
      </c>
      <c r="L4" s="7">
        <f t="shared" si="0"/>
        <v>1.7149741227672703E-5</v>
      </c>
      <c r="M4" s="7">
        <f t="shared" si="0"/>
        <v>1.7352626189392662E-5</v>
      </c>
      <c r="N4" s="7">
        <f t="shared" si="0"/>
        <v>1.7557911321887543E-5</v>
      </c>
      <c r="O4" s="7">
        <f t="shared" si="0"/>
        <v>1.7765625019670666E-5</v>
      </c>
      <c r="P4" s="7">
        <f t="shared" si="0"/>
        <v>1.7975796013168283E-5</v>
      </c>
      <c r="Q4" s="7">
        <f t="shared" si="0"/>
        <v>1.8188453372693489E-5</v>
      </c>
      <c r="R4" s="7">
        <f t="shared" si="0"/>
        <v>1.8403626512467153E-5</v>
      </c>
      <c r="S4" s="7">
        <f t="shared" si="0"/>
        <v>1.862134519468642E-5</v>
      </c>
      <c r="T4" s="7">
        <f t="shared" si="0"/>
        <v>1.8841639533641341E-5</v>
      </c>
      <c r="U4" s="7">
        <f t="shared" si="0"/>
        <v>1.9064539999880205E-5</v>
      </c>
      <c r="V4" s="7">
        <f t="shared" si="0"/>
        <v>1.9290077424424145E-5</v>
      </c>
      <c r="W4" s="7">
        <f t="shared" si="0"/>
        <v>1.9518283003031608E-5</v>
      </c>
      <c r="X4" s="7">
        <f t="shared" si="0"/>
        <v>1.9749188300513277E-5</v>
      </c>
      <c r="Y4" s="7">
        <f t="shared" si="0"/>
        <v>1.9982825255098022E-5</v>
      </c>
      <c r="Z4" s="7">
        <f t="shared" si="0"/>
        <v>2.0219226182850526E-5</v>
      </c>
      <c r="AA4" s="7">
        <f t="shared" si="0"/>
        <v>2.0458423782141154E-5</v>
      </c>
      <c r="AB4" s="7">
        <f t="shared" si="0"/>
        <v>2.0700451138168711E-5</v>
      </c>
      <c r="AC4" s="7">
        <f t="shared" si="0"/>
        <v>2.09453417275367E-5</v>
      </c>
      <c r="AD4" s="7">
        <f t="shared" si="0"/>
        <v>2.1193129422883718E-5</v>
      </c>
      <c r="AE4" s="7">
        <f t="shared" si="0"/>
        <v>2.1443848497568638E-5</v>
      </c>
      <c r="AF4" s="7">
        <f t="shared" si="0"/>
        <v>2.1697533630411207E-5</v>
      </c>
      <c r="AG4" s="8"/>
      <c r="AH4" s="8"/>
    </row>
    <row r="5" spans="1:34">
      <c r="A5" s="2" t="s">
        <v>7</v>
      </c>
      <c r="B5" s="174">
        <f>B2</f>
        <v>1.1034170382068664E-5</v>
      </c>
      <c r="C5" s="7">
        <f t="shared" ref="C5:AF5" si="1">C2</f>
        <v>1.5427260462512337E-5</v>
      </c>
      <c r="D5" s="7">
        <f t="shared" si="1"/>
        <v>1.5609768122938735E-5</v>
      </c>
      <c r="E5" s="7">
        <f t="shared" si="1"/>
        <v>1.5794434886479728E-5</v>
      </c>
      <c r="F5" s="7">
        <f t="shared" si="1"/>
        <v>1.59812862957687E-5</v>
      </c>
      <c r="G5" s="7">
        <f t="shared" si="1"/>
        <v>1.6170348195613631E-5</v>
      </c>
      <c r="H5" s="7">
        <f t="shared" si="1"/>
        <v>1.6361646736571891E-5</v>
      </c>
      <c r="I5" s="7">
        <f t="shared" si="1"/>
        <v>1.655520837856731E-5</v>
      </c>
      <c r="J5" s="7">
        <f t="shared" si="1"/>
        <v>1.675105989455006E-5</v>
      </c>
      <c r="K5" s="7">
        <f t="shared" si="1"/>
        <v>1.694922837419981E-5</v>
      </c>
      <c r="L5" s="7">
        <f t="shared" si="1"/>
        <v>1.7149741227672703E-5</v>
      </c>
      <c r="M5" s="7">
        <f t="shared" si="1"/>
        <v>1.7352626189392662E-5</v>
      </c>
      <c r="N5" s="7">
        <f t="shared" si="1"/>
        <v>1.7557911321887543E-5</v>
      </c>
      <c r="O5" s="7">
        <f t="shared" si="1"/>
        <v>1.7765625019670666E-5</v>
      </c>
      <c r="P5" s="7">
        <f t="shared" si="1"/>
        <v>1.7975796013168283E-5</v>
      </c>
      <c r="Q5" s="7">
        <f t="shared" si="1"/>
        <v>1.8188453372693489E-5</v>
      </c>
      <c r="R5" s="7">
        <f t="shared" si="1"/>
        <v>1.8403626512467153E-5</v>
      </c>
      <c r="S5" s="7">
        <f t="shared" si="1"/>
        <v>1.862134519468642E-5</v>
      </c>
      <c r="T5" s="7">
        <f t="shared" si="1"/>
        <v>1.8841639533641341E-5</v>
      </c>
      <c r="U5" s="7">
        <f t="shared" si="1"/>
        <v>1.9064539999880205E-5</v>
      </c>
      <c r="V5" s="7">
        <f t="shared" si="1"/>
        <v>1.9290077424424145E-5</v>
      </c>
      <c r="W5" s="7">
        <f t="shared" si="1"/>
        <v>1.9518283003031608E-5</v>
      </c>
      <c r="X5" s="7">
        <f t="shared" si="1"/>
        <v>1.9749188300513277E-5</v>
      </c>
      <c r="Y5" s="7">
        <f t="shared" si="1"/>
        <v>1.9982825255098022E-5</v>
      </c>
      <c r="Z5" s="7">
        <f t="shared" si="1"/>
        <v>2.0219226182850526E-5</v>
      </c>
      <c r="AA5" s="7">
        <f t="shared" si="1"/>
        <v>2.0458423782141154E-5</v>
      </c>
      <c r="AB5" s="7">
        <f t="shared" si="1"/>
        <v>2.0700451138168711E-5</v>
      </c>
      <c r="AC5" s="7">
        <f t="shared" si="1"/>
        <v>2.09453417275367E-5</v>
      </c>
      <c r="AD5" s="7">
        <f t="shared" si="1"/>
        <v>2.1193129422883718E-5</v>
      </c>
      <c r="AE5" s="7">
        <f t="shared" si="1"/>
        <v>2.1443848497568638E-5</v>
      </c>
      <c r="AF5" s="7">
        <f t="shared" si="1"/>
        <v>2.1697533630411207E-5</v>
      </c>
      <c r="AG5" s="8"/>
      <c r="AH5" s="8"/>
    </row>
    <row r="6" spans="1:34">
      <c r="A6" s="2" t="s">
        <v>8</v>
      </c>
      <c r="B6" s="174">
        <f>B2</f>
        <v>1.1034170382068664E-5</v>
      </c>
      <c r="C6" s="7">
        <f t="shared" ref="C6:AF6" si="2">C2</f>
        <v>1.5427260462512337E-5</v>
      </c>
      <c r="D6" s="7">
        <f t="shared" si="2"/>
        <v>1.5609768122938735E-5</v>
      </c>
      <c r="E6" s="7">
        <f t="shared" si="2"/>
        <v>1.5794434886479728E-5</v>
      </c>
      <c r="F6" s="7">
        <f t="shared" si="2"/>
        <v>1.59812862957687E-5</v>
      </c>
      <c r="G6" s="7">
        <f t="shared" si="2"/>
        <v>1.6170348195613631E-5</v>
      </c>
      <c r="H6" s="7">
        <f t="shared" si="2"/>
        <v>1.6361646736571891E-5</v>
      </c>
      <c r="I6" s="7">
        <f t="shared" si="2"/>
        <v>1.655520837856731E-5</v>
      </c>
      <c r="J6" s="7">
        <f t="shared" si="2"/>
        <v>1.675105989455006E-5</v>
      </c>
      <c r="K6" s="7">
        <f t="shared" si="2"/>
        <v>1.694922837419981E-5</v>
      </c>
      <c r="L6" s="7">
        <f t="shared" si="2"/>
        <v>1.7149741227672703E-5</v>
      </c>
      <c r="M6" s="7">
        <f t="shared" si="2"/>
        <v>1.7352626189392662E-5</v>
      </c>
      <c r="N6" s="7">
        <f t="shared" si="2"/>
        <v>1.7557911321887543E-5</v>
      </c>
      <c r="O6" s="7">
        <f t="shared" si="2"/>
        <v>1.7765625019670666E-5</v>
      </c>
      <c r="P6" s="7">
        <f t="shared" si="2"/>
        <v>1.7975796013168283E-5</v>
      </c>
      <c r="Q6" s="7">
        <f t="shared" si="2"/>
        <v>1.8188453372693489E-5</v>
      </c>
      <c r="R6" s="7">
        <f t="shared" si="2"/>
        <v>1.8403626512467153E-5</v>
      </c>
      <c r="S6" s="7">
        <f t="shared" si="2"/>
        <v>1.862134519468642E-5</v>
      </c>
      <c r="T6" s="7">
        <f t="shared" si="2"/>
        <v>1.8841639533641341E-5</v>
      </c>
      <c r="U6" s="7">
        <f t="shared" si="2"/>
        <v>1.9064539999880205E-5</v>
      </c>
      <c r="V6" s="7">
        <f t="shared" si="2"/>
        <v>1.9290077424424145E-5</v>
      </c>
      <c r="W6" s="7">
        <f t="shared" si="2"/>
        <v>1.9518283003031608E-5</v>
      </c>
      <c r="X6" s="7">
        <f t="shared" si="2"/>
        <v>1.9749188300513277E-5</v>
      </c>
      <c r="Y6" s="7">
        <f t="shared" si="2"/>
        <v>1.9982825255098022E-5</v>
      </c>
      <c r="Z6" s="7">
        <f t="shared" si="2"/>
        <v>2.0219226182850526E-5</v>
      </c>
      <c r="AA6" s="7">
        <f t="shared" si="2"/>
        <v>2.0458423782141154E-5</v>
      </c>
      <c r="AB6" s="7">
        <f t="shared" si="2"/>
        <v>2.0700451138168711E-5</v>
      </c>
      <c r="AC6" s="7">
        <f t="shared" si="2"/>
        <v>2.09453417275367E-5</v>
      </c>
      <c r="AD6" s="7">
        <f t="shared" si="2"/>
        <v>2.1193129422883718E-5</v>
      </c>
      <c r="AE6" s="7">
        <f t="shared" si="2"/>
        <v>2.1443848497568638E-5</v>
      </c>
      <c r="AF6" s="7">
        <f t="shared" si="2"/>
        <v>2.1697533630411207E-5</v>
      </c>
      <c r="AG6" s="8"/>
      <c r="AH6" s="8"/>
    </row>
    <row r="7" spans="1:34">
      <c r="A7" s="2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>
      <c r="B11" s="94"/>
    </row>
    <row r="15" spans="1:34">
      <c r="D15" s="7"/>
    </row>
    <row r="16" spans="1:34" ht="16.5">
      <c r="A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AF46-77A0-40D9-810A-1B60A1C500FB}">
  <sheetPr codeName="Sheet4"/>
  <dimension ref="A1:M87"/>
  <sheetViews>
    <sheetView zoomScaleNormal="100" workbookViewId="0">
      <selection activeCell="F32" sqref="F32"/>
    </sheetView>
  </sheetViews>
  <sheetFormatPr defaultColWidth="25.7109375" defaultRowHeight="15"/>
  <cols>
    <col min="1" max="16384" width="25.7109375" style="24"/>
  </cols>
  <sheetData>
    <row r="1" spans="1:9" ht="16.5">
      <c r="A1" s="42" t="s">
        <v>125</v>
      </c>
      <c r="I1" s="24" t="s">
        <v>58</v>
      </c>
    </row>
    <row r="2" spans="1:9">
      <c r="A2" s="25" t="s">
        <v>54</v>
      </c>
      <c r="B2" s="25" t="s">
        <v>38</v>
      </c>
      <c r="C2" s="25" t="s">
        <v>48</v>
      </c>
      <c r="D2" s="25" t="s">
        <v>40</v>
      </c>
      <c r="E2" s="25" t="s">
        <v>42</v>
      </c>
      <c r="F2" s="25" t="s">
        <v>44</v>
      </c>
      <c r="G2" s="25" t="s">
        <v>46</v>
      </c>
      <c r="H2" s="25" t="s">
        <v>55</v>
      </c>
      <c r="I2" s="25" t="s">
        <v>56</v>
      </c>
    </row>
    <row r="3" spans="1:9">
      <c r="A3" s="27">
        <v>2020</v>
      </c>
      <c r="B3" s="28">
        <v>107.89</v>
      </c>
      <c r="C3" s="28">
        <v>131.6</v>
      </c>
      <c r="D3" s="28">
        <v>103.99</v>
      </c>
      <c r="E3" s="28">
        <v>107.35</v>
      </c>
      <c r="F3" s="28">
        <v>48.45</v>
      </c>
      <c r="G3" s="28">
        <v>114.35</v>
      </c>
      <c r="H3" s="28">
        <v>67.03</v>
      </c>
      <c r="I3" s="28">
        <v>109.8</v>
      </c>
    </row>
    <row r="4" spans="1:9">
      <c r="A4" s="27">
        <v>2019</v>
      </c>
      <c r="B4" s="28">
        <v>104.95323999999999</v>
      </c>
      <c r="C4" s="28">
        <v>130.32722999999999</v>
      </c>
      <c r="D4" s="28">
        <v>103.85333</v>
      </c>
      <c r="E4" s="28">
        <v>106.55970000000001</v>
      </c>
      <c r="F4" s="28">
        <v>47.739710000000002</v>
      </c>
      <c r="G4" s="28">
        <v>113.91058</v>
      </c>
      <c r="H4" s="28">
        <v>67.377589999999998</v>
      </c>
      <c r="I4" s="28">
        <v>108.65828999999999</v>
      </c>
    </row>
    <row r="5" spans="1:9">
      <c r="A5" s="27">
        <v>2018</v>
      </c>
      <c r="B5" s="28">
        <v>106.8720812</v>
      </c>
      <c r="C5" s="28">
        <v>129.9737227</v>
      </c>
      <c r="D5" s="28">
        <v>104.1159492</v>
      </c>
      <c r="E5" s="28">
        <v>106.456067</v>
      </c>
      <c r="F5" s="28">
        <v>47.427404989999999</v>
      </c>
      <c r="G5" s="28">
        <v>113.758213</v>
      </c>
      <c r="H5" s="28">
        <v>67.585680269999997</v>
      </c>
      <c r="I5" s="28">
        <v>108.74784289999999</v>
      </c>
    </row>
    <row r="6" spans="1:9">
      <c r="A6" s="27">
        <v>2017</v>
      </c>
      <c r="B6" s="28">
        <v>108.5</v>
      </c>
      <c r="C6" s="28">
        <v>130.41999999999999</v>
      </c>
      <c r="D6" s="28">
        <v>103.07</v>
      </c>
      <c r="E6" s="28">
        <v>107.41</v>
      </c>
      <c r="F6" s="28">
        <v>47.57</v>
      </c>
      <c r="G6" s="28">
        <v>113.48</v>
      </c>
      <c r="H6" s="28">
        <v>67.48</v>
      </c>
      <c r="I6" s="28">
        <v>109.53</v>
      </c>
    </row>
    <row r="7" spans="1:9">
      <c r="A7" s="27">
        <v>2016</v>
      </c>
      <c r="B7" s="28">
        <v>121.52</v>
      </c>
      <c r="C7" s="28">
        <v>130.41</v>
      </c>
      <c r="D7" s="28">
        <v>111.51</v>
      </c>
      <c r="E7" s="28">
        <v>107.11</v>
      </c>
      <c r="F7" s="28">
        <v>47.41</v>
      </c>
      <c r="G7" s="28">
        <v>113.35</v>
      </c>
      <c r="H7" s="28">
        <v>67.56</v>
      </c>
      <c r="I7" s="28">
        <v>111.23</v>
      </c>
    </row>
    <row r="8" spans="1:9">
      <c r="A8" s="27">
        <v>2015</v>
      </c>
      <c r="B8" s="28">
        <v>123.68694000000001</v>
      </c>
      <c r="C8" s="28">
        <v>130.46394000000001</v>
      </c>
      <c r="D8" s="28">
        <v>113.21505999999999</v>
      </c>
      <c r="E8" s="28">
        <v>107.41284</v>
      </c>
      <c r="F8" s="28">
        <v>47.311500000000002</v>
      </c>
      <c r="G8" s="28">
        <v>113.37221</v>
      </c>
      <c r="H8" s="28">
        <v>67.223219999999998</v>
      </c>
      <c r="I8" s="28">
        <v>111.57478999999999</v>
      </c>
    </row>
    <row r="9" spans="1:9">
      <c r="A9" s="27">
        <v>2014</v>
      </c>
      <c r="B9" s="28">
        <v>125.143022299927</v>
      </c>
      <c r="C9" s="28">
        <v>129.74600386496101</v>
      </c>
      <c r="D9" s="28">
        <v>114.14843018682799</v>
      </c>
      <c r="E9" s="28">
        <v>106.831152717413</v>
      </c>
      <c r="F9" s="28">
        <v>47.309682519184001</v>
      </c>
      <c r="G9" s="28">
        <v>113.391288993195</v>
      </c>
      <c r="H9" s="28">
        <v>67.325417413252396</v>
      </c>
      <c r="I9" s="28">
        <v>111.275114927557</v>
      </c>
    </row>
    <row r="10" spans="1:9">
      <c r="A10" s="27">
        <v>2013</v>
      </c>
      <c r="B10" s="28">
        <v>127.01600000000001</v>
      </c>
      <c r="C10" s="28">
        <v>121.983</v>
      </c>
      <c r="D10" s="28">
        <v>115.992</v>
      </c>
      <c r="E10" s="28">
        <v>100.70099999999999</v>
      </c>
      <c r="F10" s="28">
        <v>45.505000000000003</v>
      </c>
      <c r="G10" s="28">
        <v>107.32899999999999</v>
      </c>
      <c r="H10" s="28">
        <v>63.521000000000001</v>
      </c>
      <c r="I10" s="28">
        <v>106.325</v>
      </c>
    </row>
    <row r="11" spans="1:9">
      <c r="A11" s="27">
        <v>2012</v>
      </c>
      <c r="B11" s="28">
        <v>123.68974514123001</v>
      </c>
      <c r="C11" s="28">
        <v>112.496692621544</v>
      </c>
      <c r="D11" s="28">
        <v>108.84198134710699</v>
      </c>
      <c r="E11" s="28">
        <v>92.831082631593304</v>
      </c>
      <c r="F11" s="28">
        <v>42.900791466779097</v>
      </c>
      <c r="G11" s="28">
        <v>98.888385126829803</v>
      </c>
      <c r="H11" s="28">
        <v>58.653698793956003</v>
      </c>
      <c r="I11" s="28">
        <v>99.096696800022102</v>
      </c>
    </row>
    <row r="12" spans="1:9">
      <c r="A12" s="27">
        <v>2011</v>
      </c>
      <c r="B12" s="28">
        <v>119.986232902865</v>
      </c>
      <c r="C12" s="28">
        <v>101.69196320203299</v>
      </c>
      <c r="D12" s="28">
        <v>94.179339637631202</v>
      </c>
      <c r="E12" s="28">
        <v>81.228786949564693</v>
      </c>
      <c r="F12" s="28">
        <v>42.723561492963697</v>
      </c>
      <c r="G12" s="28">
        <v>87.184454901369904</v>
      </c>
      <c r="H12" s="28">
        <v>54.3457554683512</v>
      </c>
      <c r="I12" s="28">
        <v>89.320386211429906</v>
      </c>
    </row>
    <row r="13" spans="1:9">
      <c r="A13" s="27">
        <v>2010</v>
      </c>
      <c r="B13" s="28">
        <v>119.85</v>
      </c>
      <c r="C13" s="28">
        <v>98.933726895010494</v>
      </c>
      <c r="D13" s="28">
        <v>87.226383594411601</v>
      </c>
      <c r="E13" s="28">
        <v>76.634281372119005</v>
      </c>
      <c r="F13" s="28">
        <v>42.536935075276403</v>
      </c>
      <c r="G13" s="28">
        <v>81.132661190477606</v>
      </c>
      <c r="H13" s="28">
        <v>50.49</v>
      </c>
      <c r="I13" s="28">
        <v>86.12</v>
      </c>
    </row>
    <row r="14" spans="1:9">
      <c r="A14" s="27">
        <v>2009</v>
      </c>
      <c r="B14" s="28">
        <v>114.45</v>
      </c>
      <c r="C14" s="28">
        <v>98.5</v>
      </c>
      <c r="D14" s="28">
        <v>83.56</v>
      </c>
      <c r="E14" s="28">
        <v>73.69</v>
      </c>
      <c r="F14" s="28">
        <v>42.13</v>
      </c>
      <c r="G14" s="28">
        <v>76.650000000000006</v>
      </c>
      <c r="H14" s="28">
        <v>47.16</v>
      </c>
      <c r="I14" s="28">
        <v>83.59</v>
      </c>
    </row>
    <row r="15" spans="1:9">
      <c r="A15" s="27">
        <v>2008</v>
      </c>
      <c r="B15" s="28">
        <v>114.97</v>
      </c>
      <c r="C15" s="28">
        <v>95.3</v>
      </c>
      <c r="D15" s="28">
        <v>78.58</v>
      </c>
      <c r="E15" s="28">
        <v>66.239999999999995</v>
      </c>
      <c r="F15" s="28">
        <v>42.38</v>
      </c>
      <c r="G15" s="28">
        <v>72.5</v>
      </c>
      <c r="H15" s="28">
        <v>45.69</v>
      </c>
      <c r="I15" s="28">
        <v>78.760000000000005</v>
      </c>
    </row>
    <row r="16" spans="1:9">
      <c r="A16" s="27">
        <v>2007</v>
      </c>
      <c r="B16" s="28">
        <v>114.31</v>
      </c>
      <c r="C16" s="28">
        <v>97.68</v>
      </c>
      <c r="D16" s="28">
        <v>77.2</v>
      </c>
      <c r="E16" s="28">
        <v>64.56</v>
      </c>
      <c r="F16" s="28">
        <v>42.45</v>
      </c>
      <c r="G16" s="28">
        <v>71.47</v>
      </c>
      <c r="H16" s="28">
        <v>38.93</v>
      </c>
      <c r="I16" s="28">
        <v>77.849999999999994</v>
      </c>
    </row>
    <row r="17" spans="1:10">
      <c r="A17" s="27">
        <v>2006</v>
      </c>
      <c r="B17" s="28">
        <v>114.33</v>
      </c>
      <c r="C17" s="28">
        <v>97.91</v>
      </c>
      <c r="D17" s="28">
        <v>77.48</v>
      </c>
      <c r="E17" s="28">
        <v>61.92</v>
      </c>
      <c r="F17" s="28">
        <v>42.96</v>
      </c>
      <c r="G17" s="28">
        <v>68.61</v>
      </c>
      <c r="H17" s="28">
        <v>34.6</v>
      </c>
      <c r="I17" s="28">
        <v>76.430000000000007</v>
      </c>
    </row>
    <row r="18" spans="1:10">
      <c r="A18" s="27">
        <v>2005</v>
      </c>
      <c r="B18" s="28">
        <v>110.82</v>
      </c>
      <c r="C18" s="28">
        <v>95.24</v>
      </c>
      <c r="D18" s="28">
        <v>89</v>
      </c>
      <c r="E18" s="28">
        <v>60.25</v>
      </c>
      <c r="F18" s="28">
        <v>41.67</v>
      </c>
      <c r="G18" s="28">
        <v>65.650000000000006</v>
      </c>
      <c r="H18" s="28">
        <v>32.39</v>
      </c>
      <c r="I18" s="28">
        <v>74.459999999999994</v>
      </c>
    </row>
    <row r="19" spans="1:10">
      <c r="A19" s="27">
        <v>2004</v>
      </c>
      <c r="B19" s="28">
        <v>110.41</v>
      </c>
      <c r="C19" s="28">
        <v>96.85</v>
      </c>
      <c r="D19" s="28">
        <v>89.05</v>
      </c>
      <c r="E19" s="28">
        <v>60.23</v>
      </c>
      <c r="F19" s="28">
        <v>41.95</v>
      </c>
      <c r="G19" s="28">
        <v>65.33</v>
      </c>
      <c r="H19" s="28">
        <v>30.61</v>
      </c>
      <c r="I19" s="28">
        <v>74.58</v>
      </c>
    </row>
    <row r="20" spans="1:10">
      <c r="A20" s="27">
        <v>2003</v>
      </c>
      <c r="B20" s="28">
        <v>107.96</v>
      </c>
      <c r="C20" s="28">
        <v>100.59</v>
      </c>
      <c r="D20" s="28">
        <v>90.24</v>
      </c>
      <c r="E20" s="28">
        <v>60.3</v>
      </c>
      <c r="F20" s="28">
        <v>43.45</v>
      </c>
      <c r="G20" s="28">
        <v>65.75</v>
      </c>
      <c r="H20" s="28">
        <v>29.72</v>
      </c>
      <c r="I20" s="28">
        <v>74.680000000000007</v>
      </c>
    </row>
    <row r="21" spans="1:10">
      <c r="A21" s="27">
        <v>2002</v>
      </c>
      <c r="B21" s="28">
        <v>110.31</v>
      </c>
      <c r="C21" s="28">
        <v>104.42</v>
      </c>
      <c r="D21" s="28">
        <v>90.78</v>
      </c>
      <c r="E21" s="28">
        <v>60.08</v>
      </c>
      <c r="F21" s="28">
        <v>43.16</v>
      </c>
      <c r="G21" s="28">
        <v>66.22</v>
      </c>
      <c r="H21" s="28">
        <v>26.03</v>
      </c>
      <c r="I21" s="28">
        <v>75.209999999999994</v>
      </c>
    </row>
    <row r="22" spans="1:10">
      <c r="A22" s="27">
        <v>2001</v>
      </c>
      <c r="B22" s="28">
        <v>111.71</v>
      </c>
      <c r="C22" s="28">
        <v>107.99</v>
      </c>
      <c r="D22" s="28">
        <v>92.74</v>
      </c>
      <c r="E22" s="28">
        <v>61.56</v>
      </c>
      <c r="F22" s="28">
        <v>43.51</v>
      </c>
      <c r="G22" s="28">
        <v>68.14</v>
      </c>
      <c r="H22" s="28">
        <v>24.06</v>
      </c>
      <c r="I22" s="28">
        <v>77.06</v>
      </c>
    </row>
    <row r="24" spans="1:10" ht="16.5">
      <c r="A24" s="30" t="s">
        <v>6</v>
      </c>
      <c r="B24" s="31" t="s">
        <v>39</v>
      </c>
      <c r="C24" s="32" t="s">
        <v>50</v>
      </c>
      <c r="D24" s="29"/>
      <c r="E24" s="29"/>
      <c r="F24" s="29"/>
      <c r="G24" s="23"/>
      <c r="H24" s="23"/>
      <c r="I24" s="23"/>
    </row>
    <row r="25" spans="1:10" ht="16.5">
      <c r="B25" s="32" t="s">
        <v>41</v>
      </c>
      <c r="C25" s="29"/>
      <c r="D25" s="29"/>
      <c r="E25" s="29"/>
      <c r="F25" s="29"/>
      <c r="G25" s="23"/>
      <c r="H25" s="23"/>
      <c r="I25" s="23"/>
      <c r="J25" s="23"/>
    </row>
    <row r="26" spans="1:10">
      <c r="A26" s="30" t="s">
        <v>8</v>
      </c>
      <c r="B26" s="31" t="s">
        <v>43</v>
      </c>
      <c r="C26" s="29"/>
      <c r="D26" s="29"/>
      <c r="E26" s="29"/>
      <c r="F26" s="29"/>
      <c r="G26" s="23"/>
      <c r="H26" s="23"/>
      <c r="I26" s="23"/>
    </row>
    <row r="27" spans="1:10" ht="16.5">
      <c r="A27" s="30" t="s">
        <v>10</v>
      </c>
      <c r="B27" s="32" t="s">
        <v>45</v>
      </c>
      <c r="C27" s="29"/>
      <c r="D27" s="29"/>
      <c r="E27" s="29"/>
      <c r="F27" s="29"/>
      <c r="G27" s="23"/>
      <c r="H27" s="23"/>
      <c r="I27" s="23"/>
    </row>
    <row r="28" spans="1:10" ht="16.5">
      <c r="B28" s="32" t="s">
        <v>47</v>
      </c>
      <c r="C28" s="29"/>
      <c r="D28" s="29"/>
      <c r="E28" s="29"/>
      <c r="F28" s="29"/>
      <c r="G28" s="23"/>
      <c r="H28" s="23"/>
      <c r="I28" s="23"/>
      <c r="J28" s="23"/>
    </row>
    <row r="29" spans="1:10" ht="16.5">
      <c r="A29" s="30" t="s">
        <v>7</v>
      </c>
      <c r="B29" s="32" t="s">
        <v>49</v>
      </c>
      <c r="C29" s="32" t="s">
        <v>51</v>
      </c>
      <c r="D29" s="29"/>
      <c r="E29" s="29"/>
      <c r="F29" s="29"/>
      <c r="G29" s="23"/>
      <c r="H29" s="23"/>
      <c r="I29" s="23"/>
    </row>
    <row r="30" spans="1:10" ht="16.5">
      <c r="A30" s="32"/>
      <c r="B30" s="29"/>
      <c r="C30" s="29"/>
      <c r="D30" s="29">
        <v>2020</v>
      </c>
      <c r="E30" s="29">
        <v>2021</v>
      </c>
      <c r="F30" s="29">
        <v>2022</v>
      </c>
      <c r="G30" s="23"/>
      <c r="H30" s="23"/>
      <c r="I30" s="23"/>
      <c r="J30" s="23"/>
    </row>
    <row r="31" spans="1:10" ht="16.5">
      <c r="A31" s="30" t="s">
        <v>4</v>
      </c>
      <c r="B31" s="32" t="s">
        <v>52</v>
      </c>
      <c r="C31" s="107" t="s">
        <v>57</v>
      </c>
      <c r="D31" s="29">
        <v>313.10000000000002</v>
      </c>
      <c r="E31" s="29">
        <v>292.89999999999998</v>
      </c>
      <c r="F31" s="29"/>
      <c r="G31" s="23"/>
      <c r="H31" s="23"/>
      <c r="I31" s="23"/>
    </row>
    <row r="32" spans="1:10">
      <c r="C32" s="185" t="s">
        <v>506</v>
      </c>
      <c r="D32" s="186">
        <f>M42</f>
        <v>103.46111111111112</v>
      </c>
      <c r="E32" s="186">
        <f>M67</f>
        <v>98.461111111111123</v>
      </c>
      <c r="F32" s="186">
        <f>M80</f>
        <v>103.36111111111111</v>
      </c>
    </row>
    <row r="33" spans="1:13" ht="16.5" customHeight="1">
      <c r="A33" s="30" t="s">
        <v>9</v>
      </c>
      <c r="B33" s="189" t="s">
        <v>53</v>
      </c>
    </row>
    <row r="34" spans="1:13">
      <c r="A34" s="30" t="s">
        <v>11</v>
      </c>
      <c r="B34" s="189"/>
    </row>
    <row r="35" spans="1:13">
      <c r="F35" s="26" t="s">
        <v>504</v>
      </c>
    </row>
    <row r="36" spans="1:13" ht="40.5">
      <c r="F36" s="178" t="s">
        <v>487</v>
      </c>
      <c r="G36"/>
      <c r="H36"/>
      <c r="I36"/>
      <c r="J36"/>
      <c r="K36"/>
      <c r="L36"/>
    </row>
    <row r="37" spans="1:13" ht="45">
      <c r="F37" s="179" t="s">
        <v>488</v>
      </c>
      <c r="G37"/>
      <c r="H37"/>
      <c r="I37"/>
      <c r="J37"/>
      <c r="K37"/>
      <c r="L37"/>
    </row>
    <row r="38" spans="1:13">
      <c r="F38" s="180">
        <v>2020</v>
      </c>
      <c r="G38" s="8"/>
      <c r="H38" s="8"/>
      <c r="I38" s="8"/>
      <c r="J38" s="8"/>
      <c r="K38" s="8"/>
      <c r="L38" s="8"/>
    </row>
    <row r="39" spans="1:13">
      <c r="F39" s="190" t="s">
        <v>490</v>
      </c>
      <c r="G39" s="191"/>
      <c r="H39" s="191"/>
      <c r="I39" s="191"/>
      <c r="J39" s="191"/>
      <c r="K39" s="191"/>
      <c r="L39" s="191"/>
    </row>
    <row r="40" spans="1:13" ht="15.75" thickBot="1">
      <c r="F40" s="192" t="s">
        <v>139</v>
      </c>
      <c r="G40" s="193"/>
      <c r="H40" s="181" t="s">
        <v>491</v>
      </c>
      <c r="I40" s="194" t="s">
        <v>493</v>
      </c>
      <c r="J40" s="195"/>
      <c r="K40" s="195"/>
      <c r="L40" s="195"/>
    </row>
    <row r="41" spans="1:13">
      <c r="F41" s="192"/>
      <c r="G41" s="193"/>
      <c r="H41" s="181" t="s">
        <v>492</v>
      </c>
      <c r="I41" s="182" t="s">
        <v>494</v>
      </c>
      <c r="J41" s="182" t="s">
        <v>495</v>
      </c>
      <c r="K41" s="182" t="s">
        <v>496</v>
      </c>
      <c r="L41" s="182" t="s">
        <v>497</v>
      </c>
    </row>
    <row r="42" spans="1:13" ht="15.75" thickBot="1">
      <c r="F42" s="196" t="s">
        <v>498</v>
      </c>
      <c r="G42" s="198" t="s">
        <v>499</v>
      </c>
      <c r="H42" s="200">
        <v>2390</v>
      </c>
      <c r="I42" s="183" t="s">
        <v>500</v>
      </c>
      <c r="J42" s="183">
        <v>57.6</v>
      </c>
      <c r="K42" s="183">
        <v>58.7</v>
      </c>
      <c r="L42" s="183">
        <v>80.7</v>
      </c>
      <c r="M42" s="24">
        <f>AVERAGE(J42:L47)</f>
        <v>103.46111111111112</v>
      </c>
    </row>
    <row r="43" spans="1:13" ht="15.75" thickBot="1">
      <c r="F43" s="196"/>
      <c r="G43" s="198"/>
      <c r="H43" s="200"/>
      <c r="I43" s="184" t="s">
        <v>501</v>
      </c>
      <c r="J43" s="183">
        <v>145.30000000000001</v>
      </c>
      <c r="K43" s="183">
        <v>70.5</v>
      </c>
      <c r="L43" s="183">
        <v>128.19999999999999</v>
      </c>
    </row>
    <row r="44" spans="1:13" ht="15.75" thickBot="1">
      <c r="F44" s="196"/>
      <c r="G44" s="199"/>
      <c r="H44" s="201"/>
      <c r="I44" s="184" t="s">
        <v>502</v>
      </c>
      <c r="J44" s="183">
        <v>232.5</v>
      </c>
      <c r="K44" s="183">
        <v>75.400000000000006</v>
      </c>
      <c r="L44" s="183">
        <v>190.8</v>
      </c>
    </row>
    <row r="45" spans="1:13" ht="15.75" thickBot="1">
      <c r="F45" s="196"/>
      <c r="G45" s="202" t="s">
        <v>503</v>
      </c>
      <c r="H45" s="203">
        <v>2580</v>
      </c>
      <c r="I45" s="183" t="s">
        <v>500</v>
      </c>
      <c r="J45" s="183">
        <v>52.5</v>
      </c>
      <c r="K45" s="183">
        <v>53.5</v>
      </c>
      <c r="L45" s="183">
        <v>69.900000000000006</v>
      </c>
    </row>
    <row r="46" spans="1:13" ht="15.75" thickBot="1">
      <c r="F46" s="196"/>
      <c r="G46" s="198"/>
      <c r="H46" s="200"/>
      <c r="I46" s="184" t="s">
        <v>501</v>
      </c>
      <c r="J46" s="183">
        <v>110.7</v>
      </c>
      <c r="K46" s="183">
        <v>64.3</v>
      </c>
      <c r="L46" s="183">
        <v>101</v>
      </c>
    </row>
    <row r="47" spans="1:13" ht="15.75" thickBot="1">
      <c r="F47" s="196"/>
      <c r="G47" s="199"/>
      <c r="H47" s="201"/>
      <c r="I47" s="184" t="s">
        <v>502</v>
      </c>
      <c r="J47" s="183">
        <v>163.69999999999999</v>
      </c>
      <c r="K47" s="183">
        <v>68.2</v>
      </c>
      <c r="L47" s="183">
        <v>138.80000000000001</v>
      </c>
    </row>
    <row r="48" spans="1:13">
      <c r="F48" s="196"/>
      <c r="G48" s="8"/>
      <c r="H48" s="8"/>
      <c r="I48" s="8"/>
      <c r="J48" s="8"/>
      <c r="K48" s="8"/>
      <c r="L48" s="8"/>
    </row>
    <row r="49" spans="6:12" ht="15.75" thickBot="1">
      <c r="F49" s="197"/>
      <c r="G49" s="8"/>
      <c r="H49" s="8"/>
      <c r="I49" s="8"/>
      <c r="J49" s="8"/>
      <c r="K49" s="8"/>
      <c r="L49" s="8"/>
    </row>
    <row r="63" spans="6:12">
      <c r="F63" s="180" t="s">
        <v>489</v>
      </c>
      <c r="G63"/>
      <c r="H63"/>
      <c r="I63"/>
      <c r="J63"/>
      <c r="K63"/>
      <c r="L63"/>
    </row>
    <row r="64" spans="6:12">
      <c r="F64" s="190" t="s">
        <v>490</v>
      </c>
      <c r="G64" s="191"/>
      <c r="H64" s="191"/>
      <c r="I64" s="191"/>
      <c r="J64" s="191"/>
      <c r="K64" s="191"/>
      <c r="L64" s="191"/>
    </row>
    <row r="65" spans="6:13" ht="15.75" thickBot="1">
      <c r="F65" s="192" t="s">
        <v>139</v>
      </c>
      <c r="G65" s="193"/>
      <c r="H65" s="181" t="s">
        <v>491</v>
      </c>
      <c r="I65" s="194" t="s">
        <v>493</v>
      </c>
      <c r="J65" s="195"/>
      <c r="K65" s="195"/>
      <c r="L65" s="195"/>
    </row>
    <row r="66" spans="6:13">
      <c r="F66" s="192"/>
      <c r="G66" s="193"/>
      <c r="H66" s="181" t="s">
        <v>492</v>
      </c>
      <c r="I66" s="182" t="s">
        <v>494</v>
      </c>
      <c r="J66" s="182" t="s">
        <v>495</v>
      </c>
      <c r="K66" s="182" t="s">
        <v>496</v>
      </c>
      <c r="L66" s="182" t="s">
        <v>497</v>
      </c>
    </row>
    <row r="67" spans="6:13" ht="15.75" thickBot="1">
      <c r="F67" s="196" t="s">
        <v>498</v>
      </c>
      <c r="G67" s="198" t="s">
        <v>499</v>
      </c>
      <c r="H67" s="200">
        <v>2390</v>
      </c>
      <c r="I67" s="183" t="s">
        <v>500</v>
      </c>
      <c r="J67" s="183">
        <v>52.6</v>
      </c>
      <c r="K67" s="183">
        <v>53.7</v>
      </c>
      <c r="L67" s="183">
        <v>75.7</v>
      </c>
      <c r="M67" s="24">
        <f>AVERAGE(J67:L72)</f>
        <v>98.461111111111123</v>
      </c>
    </row>
    <row r="68" spans="6:13" ht="15.75" thickBot="1">
      <c r="F68" s="196"/>
      <c r="G68" s="198"/>
      <c r="H68" s="200"/>
      <c r="I68" s="184" t="s">
        <v>501</v>
      </c>
      <c r="J68" s="183">
        <v>140.30000000000001</v>
      </c>
      <c r="K68" s="183">
        <v>65.5</v>
      </c>
      <c r="L68" s="183">
        <v>123.2</v>
      </c>
    </row>
    <row r="69" spans="6:13" ht="15.75" thickBot="1">
      <c r="F69" s="196"/>
      <c r="G69" s="199"/>
      <c r="H69" s="201"/>
      <c r="I69" s="184" t="s">
        <v>502</v>
      </c>
      <c r="J69" s="183">
        <v>227.5</v>
      </c>
      <c r="K69" s="183">
        <v>70.400000000000006</v>
      </c>
      <c r="L69" s="183">
        <v>185.8</v>
      </c>
    </row>
    <row r="70" spans="6:13" ht="15.75" thickBot="1">
      <c r="F70" s="196"/>
      <c r="G70" s="202" t="s">
        <v>503</v>
      </c>
      <c r="H70" s="203">
        <v>2580</v>
      </c>
      <c r="I70" s="183" t="s">
        <v>500</v>
      </c>
      <c r="J70" s="183">
        <v>47.5</v>
      </c>
      <c r="K70" s="183">
        <v>48.5</v>
      </c>
      <c r="L70" s="183">
        <v>64.900000000000006</v>
      </c>
    </row>
    <row r="71" spans="6:13" ht="15.75" thickBot="1">
      <c r="F71" s="196"/>
      <c r="G71" s="198"/>
      <c r="H71" s="200"/>
      <c r="I71" s="184" t="s">
        <v>501</v>
      </c>
      <c r="J71" s="183">
        <v>105.7</v>
      </c>
      <c r="K71" s="183">
        <v>59.3</v>
      </c>
      <c r="L71" s="183">
        <v>96</v>
      </c>
    </row>
    <row r="72" spans="6:13" ht="15.75" thickBot="1">
      <c r="F72" s="196"/>
      <c r="G72" s="199"/>
      <c r="H72" s="201"/>
      <c r="I72" s="184" t="s">
        <v>502</v>
      </c>
      <c r="J72" s="183">
        <v>158.69999999999999</v>
      </c>
      <c r="K72" s="183">
        <v>63.2</v>
      </c>
      <c r="L72" s="183">
        <v>133.80000000000001</v>
      </c>
    </row>
    <row r="73" spans="6:13">
      <c r="F73" s="196"/>
      <c r="G73"/>
      <c r="H73"/>
      <c r="I73"/>
      <c r="J73"/>
      <c r="K73"/>
      <c r="L73"/>
    </row>
    <row r="74" spans="6:13" ht="15.75" thickBot="1">
      <c r="F74" s="197"/>
      <c r="G74"/>
      <c r="H74"/>
      <c r="I74"/>
      <c r="J74"/>
      <c r="K74"/>
      <c r="L74"/>
    </row>
    <row r="76" spans="6:13">
      <c r="F76" s="180" t="s">
        <v>505</v>
      </c>
      <c r="G76"/>
      <c r="H76"/>
      <c r="I76"/>
      <c r="J76"/>
      <c r="K76"/>
      <c r="L76"/>
    </row>
    <row r="77" spans="6:13">
      <c r="F77" s="190" t="s">
        <v>490</v>
      </c>
      <c r="G77" s="191"/>
      <c r="H77" s="191"/>
      <c r="I77" s="191"/>
      <c r="J77" s="191"/>
      <c r="K77" s="191"/>
      <c r="L77" s="191"/>
    </row>
    <row r="78" spans="6:13" ht="15.75" thickBot="1">
      <c r="F78" s="192" t="s">
        <v>139</v>
      </c>
      <c r="G78" s="193"/>
      <c r="H78" s="181" t="s">
        <v>491</v>
      </c>
      <c r="I78" s="194" t="s">
        <v>493</v>
      </c>
      <c r="J78" s="195"/>
      <c r="K78" s="195"/>
      <c r="L78" s="195"/>
    </row>
    <row r="79" spans="6:13">
      <c r="F79" s="192"/>
      <c r="G79" s="193"/>
      <c r="H79" s="181" t="s">
        <v>492</v>
      </c>
      <c r="I79" s="182" t="s">
        <v>494</v>
      </c>
      <c r="J79" s="182" t="s">
        <v>495</v>
      </c>
      <c r="K79" s="182" t="s">
        <v>496</v>
      </c>
      <c r="L79" s="182" t="s">
        <v>497</v>
      </c>
    </row>
    <row r="80" spans="6:13" ht="15.75" thickBot="1">
      <c r="F80" s="196" t="s">
        <v>498</v>
      </c>
      <c r="G80" s="198" t="s">
        <v>499</v>
      </c>
      <c r="H80" s="200">
        <v>2390</v>
      </c>
      <c r="I80" s="183" t="s">
        <v>500</v>
      </c>
      <c r="J80" s="183">
        <v>57.5</v>
      </c>
      <c r="K80" s="183">
        <v>58.6</v>
      </c>
      <c r="L80" s="183">
        <v>80.599999999999994</v>
      </c>
      <c r="M80" s="24">
        <f>AVERAGE(J80:L85)</f>
        <v>103.36111111111111</v>
      </c>
    </row>
    <row r="81" spans="6:12" ht="15.75" thickBot="1">
      <c r="F81" s="196"/>
      <c r="G81" s="198"/>
      <c r="H81" s="200"/>
      <c r="I81" s="184" t="s">
        <v>501</v>
      </c>
      <c r="J81" s="183">
        <v>145.19999999999999</v>
      </c>
      <c r="K81" s="183">
        <v>70.400000000000006</v>
      </c>
      <c r="L81" s="183">
        <v>128.1</v>
      </c>
    </row>
    <row r="82" spans="6:12" ht="15.75" thickBot="1">
      <c r="F82" s="196"/>
      <c r="G82" s="199"/>
      <c r="H82" s="201"/>
      <c r="I82" s="184" t="s">
        <v>502</v>
      </c>
      <c r="J82" s="183">
        <v>232.4</v>
      </c>
      <c r="K82" s="183">
        <v>75.3</v>
      </c>
      <c r="L82" s="183">
        <v>190.7</v>
      </c>
    </row>
    <row r="83" spans="6:12" ht="15.75" thickBot="1">
      <c r="F83" s="196"/>
      <c r="G83" s="202" t="s">
        <v>503</v>
      </c>
      <c r="H83" s="203">
        <v>2580</v>
      </c>
      <c r="I83" s="183" t="s">
        <v>500</v>
      </c>
      <c r="J83" s="183">
        <v>52.4</v>
      </c>
      <c r="K83" s="183">
        <v>53.4</v>
      </c>
      <c r="L83" s="183">
        <v>69.8</v>
      </c>
    </row>
    <row r="84" spans="6:12" ht="15.75" thickBot="1">
      <c r="F84" s="196"/>
      <c r="G84" s="198"/>
      <c r="H84" s="200"/>
      <c r="I84" s="184" t="s">
        <v>501</v>
      </c>
      <c r="J84" s="183">
        <v>110.6</v>
      </c>
      <c r="K84" s="183">
        <v>64.2</v>
      </c>
      <c r="L84" s="183">
        <v>100.9</v>
      </c>
    </row>
    <row r="85" spans="6:12" ht="15.75" thickBot="1">
      <c r="F85" s="196"/>
      <c r="G85" s="199"/>
      <c r="H85" s="201"/>
      <c r="I85" s="184" t="s">
        <v>502</v>
      </c>
      <c r="J85" s="183">
        <v>163.6</v>
      </c>
      <c r="K85" s="183">
        <v>68.099999999999994</v>
      </c>
      <c r="L85" s="183">
        <v>138.69999999999999</v>
      </c>
    </row>
    <row r="86" spans="6:12">
      <c r="F86" s="196"/>
      <c r="G86"/>
      <c r="H86"/>
      <c r="I86"/>
      <c r="J86"/>
      <c r="K86"/>
      <c r="L86"/>
    </row>
    <row r="87" spans="6:12" ht="15.75" thickBot="1">
      <c r="F87" s="197"/>
      <c r="G87"/>
      <c r="H87"/>
      <c r="I87"/>
      <c r="J87"/>
      <c r="K87"/>
      <c r="L87"/>
    </row>
  </sheetData>
  <mergeCells count="25">
    <mergeCell ref="H45:H47"/>
    <mergeCell ref="F77:L77"/>
    <mergeCell ref="F78:G79"/>
    <mergeCell ref="I78:L78"/>
    <mergeCell ref="F80:F87"/>
    <mergeCell ref="G80:G82"/>
    <mergeCell ref="H80:H82"/>
    <mergeCell ref="G83:G85"/>
    <mergeCell ref="H83:H85"/>
    <mergeCell ref="B33:B34"/>
    <mergeCell ref="F64:L64"/>
    <mergeCell ref="F65:G66"/>
    <mergeCell ref="I65:L65"/>
    <mergeCell ref="F67:F74"/>
    <mergeCell ref="G67:G69"/>
    <mergeCell ref="H67:H69"/>
    <mergeCell ref="G70:G72"/>
    <mergeCell ref="H70:H72"/>
    <mergeCell ref="F39:L39"/>
    <mergeCell ref="F40:G41"/>
    <mergeCell ref="I40:L40"/>
    <mergeCell ref="F42:F49"/>
    <mergeCell ref="G42:G44"/>
    <mergeCell ref="H42:H44"/>
    <mergeCell ref="G45:G47"/>
  </mergeCells>
  <phoneticPr fontId="27" type="noConversion"/>
  <hyperlinks>
    <hyperlink ref="F35" r:id="rId1" xr:uid="{499683AB-9172-4166-8C1D-4D9186CCD5AC}"/>
  </hyperlinks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7">
        <f>'petdies-fee'!C$13*About!$B$46/About!$B$52</f>
        <v>1.0593281387192655E-5</v>
      </c>
      <c r="C2" s="7">
        <f>'petdies-fee'!D$13*About!$B$46/About!$B$52</f>
        <v>1.4832108654214274E-5</v>
      </c>
      <c r="D2" s="114">
        <f>C2*(1+CAGR!$B62)</f>
        <v>1.5085921448892756E-5</v>
      </c>
      <c r="E2" s="3">
        <f>D2*(1+CAGR!$B62)</f>
        <v>1.5344077586533749E-5</v>
      </c>
      <c r="F2" s="3">
        <f>E2*(1+CAGR!$B62)</f>
        <v>1.5606651392106229E-5</v>
      </c>
      <c r="G2" s="3">
        <f>F2*(1+CAGR!$B62)</f>
        <v>1.5873718462456861E-5</v>
      </c>
      <c r="H2" s="3">
        <f>G2*(1+CAGR!$B62)</f>
        <v>1.6145355688074868E-5</v>
      </c>
      <c r="I2" s="3">
        <f>H2*(1+CAGR!$B62)</f>
        <v>1.642164127522933E-5</v>
      </c>
      <c r="J2" s="3">
        <f>I2*(1+CAGR!$B62)</f>
        <v>1.6702654768485338E-5</v>
      </c>
      <c r="K2" s="3">
        <f>J2*(1+CAGR!$B62)</f>
        <v>1.6988477073605427E-5</v>
      </c>
      <c r="L2" s="3">
        <f>K2*(1+CAGR!$B62)</f>
        <v>1.7279190480842903E-5</v>
      </c>
      <c r="M2" s="3">
        <f>L2*(1+CAGR!$B62)</f>
        <v>1.7574878688633805E-5</v>
      </c>
      <c r="N2" s="3">
        <f>M2*(1+CAGR!$B62)</f>
        <v>1.787562682769426E-5</v>
      </c>
      <c r="O2" s="3">
        <f>N2*(1+CAGR!$B62)</f>
        <v>1.8181521485530222E-5</v>
      </c>
      <c r="P2" s="3">
        <f>O2*(1+CAGR!$B62)</f>
        <v>1.8492650731366624E-5</v>
      </c>
      <c r="Q2" s="3">
        <f>P2*(1+CAGR!$B62)</f>
        <v>1.8809104141503125E-5</v>
      </c>
      <c r="R2" s="3">
        <f>Q2*(1+CAGR!$B62)</f>
        <v>1.9130972825103759E-5</v>
      </c>
      <c r="S2" s="3">
        <f>R2*(1+CAGR!$B62)</f>
        <v>1.94583494504279E-5</v>
      </c>
      <c r="T2" s="3">
        <f>S2*(1+CAGR!$B62)</f>
        <v>1.9791328271510114E-5</v>
      </c>
      <c r="U2" s="3">
        <f>T2*(1+CAGR!$B62)</f>
        <v>2.0130005155296554E-5</v>
      </c>
      <c r="V2" s="3">
        <f>U2*(1+CAGR!$B62)</f>
        <v>2.0474477609245733E-5</v>
      </c>
      <c r="W2" s="3">
        <f>V2*(1+CAGR!$B62)</f>
        <v>2.0824844809401599E-5</v>
      </c>
      <c r="X2" s="3">
        <f>W2*(1+CAGR!$B62)</f>
        <v>2.1181207628947021E-5</v>
      </c>
      <c r="Y2" s="3">
        <f>X2*(1+CAGR!$B62)</f>
        <v>2.1543668667245892E-5</v>
      </c>
      <c r="Z2" s="3">
        <f>Y2*(1+CAGR!$B62)</f>
        <v>2.1912332279382204E-5</v>
      </c>
      <c r="AA2" s="3">
        <f>Z2*(1+CAGR!$B62)</f>
        <v>2.2287304606204611E-5</v>
      </c>
      <c r="AB2" s="3">
        <f>AA2*(1+CAGR!$B62)</f>
        <v>2.2668693604885126E-5</v>
      </c>
      <c r="AC2" s="3">
        <f>AB2*(1+CAGR!$B62)</f>
        <v>2.3056609080000751E-5</v>
      </c>
      <c r="AD2" s="3">
        <f>AC2*(1+CAGR!$B62)</f>
        <v>2.3451162715146989E-5</v>
      </c>
      <c r="AE2" s="3">
        <f>AD2*(1+CAGR!$B62)</f>
        <v>2.3852468105092338E-5</v>
      </c>
      <c r="AF2" s="3">
        <f>AE2*(1+CAGR!$B62)</f>
        <v>2.426064078848302E-5</v>
      </c>
      <c r="AG2" s="8"/>
      <c r="AH2" s="8"/>
    </row>
    <row r="3" spans="1:34">
      <c r="A3" s="2" t="s">
        <v>5</v>
      </c>
      <c r="B3" s="175">
        <f>B2</f>
        <v>1.0593281387192655E-5</v>
      </c>
      <c r="C3" s="4">
        <f t="shared" ref="C3:AF3" si="0">C2</f>
        <v>1.4832108654214274E-5</v>
      </c>
      <c r="D3" s="4">
        <f t="shared" si="0"/>
        <v>1.5085921448892756E-5</v>
      </c>
      <c r="E3" s="4">
        <f t="shared" si="0"/>
        <v>1.5344077586533749E-5</v>
      </c>
      <c r="F3" s="4">
        <f t="shared" si="0"/>
        <v>1.5606651392106229E-5</v>
      </c>
      <c r="G3" s="4">
        <f t="shared" si="0"/>
        <v>1.5873718462456861E-5</v>
      </c>
      <c r="H3" s="4">
        <f t="shared" si="0"/>
        <v>1.6145355688074868E-5</v>
      </c>
      <c r="I3" s="4">
        <f t="shared" si="0"/>
        <v>1.642164127522933E-5</v>
      </c>
      <c r="J3" s="4">
        <f t="shared" si="0"/>
        <v>1.6702654768485338E-5</v>
      </c>
      <c r="K3" s="4">
        <f t="shared" si="0"/>
        <v>1.6988477073605427E-5</v>
      </c>
      <c r="L3" s="4">
        <f t="shared" si="0"/>
        <v>1.7279190480842903E-5</v>
      </c>
      <c r="M3" s="4">
        <f t="shared" si="0"/>
        <v>1.7574878688633805E-5</v>
      </c>
      <c r="N3" s="4">
        <f t="shared" si="0"/>
        <v>1.787562682769426E-5</v>
      </c>
      <c r="O3" s="4">
        <f t="shared" si="0"/>
        <v>1.8181521485530222E-5</v>
      </c>
      <c r="P3" s="4">
        <f t="shared" si="0"/>
        <v>1.8492650731366624E-5</v>
      </c>
      <c r="Q3" s="4">
        <f t="shared" si="0"/>
        <v>1.8809104141503125E-5</v>
      </c>
      <c r="R3" s="4">
        <f t="shared" si="0"/>
        <v>1.9130972825103759E-5</v>
      </c>
      <c r="S3" s="4">
        <f t="shared" si="0"/>
        <v>1.94583494504279E-5</v>
      </c>
      <c r="T3" s="4">
        <f t="shared" si="0"/>
        <v>1.9791328271510114E-5</v>
      </c>
      <c r="U3" s="4">
        <f t="shared" si="0"/>
        <v>2.0130005155296554E-5</v>
      </c>
      <c r="V3" s="4">
        <f t="shared" si="0"/>
        <v>2.0474477609245733E-5</v>
      </c>
      <c r="W3" s="4">
        <f t="shared" si="0"/>
        <v>2.0824844809401599E-5</v>
      </c>
      <c r="X3" s="4">
        <f t="shared" si="0"/>
        <v>2.1181207628947021E-5</v>
      </c>
      <c r="Y3" s="4">
        <f t="shared" si="0"/>
        <v>2.1543668667245892E-5</v>
      </c>
      <c r="Z3" s="4">
        <f t="shared" si="0"/>
        <v>2.1912332279382204E-5</v>
      </c>
      <c r="AA3" s="4">
        <f t="shared" si="0"/>
        <v>2.2287304606204611E-5</v>
      </c>
      <c r="AB3" s="4">
        <f t="shared" si="0"/>
        <v>2.2668693604885126E-5</v>
      </c>
      <c r="AC3" s="4">
        <f t="shared" si="0"/>
        <v>2.3056609080000751E-5</v>
      </c>
      <c r="AD3" s="4">
        <f t="shared" si="0"/>
        <v>2.3451162715146989E-5</v>
      </c>
      <c r="AE3" s="4">
        <f t="shared" si="0"/>
        <v>2.3852468105092338E-5</v>
      </c>
      <c r="AF3" s="4">
        <f t="shared" si="0"/>
        <v>2.426064078848302E-5</v>
      </c>
      <c r="AG3" s="8"/>
      <c r="AH3" s="8"/>
    </row>
    <row r="4" spans="1:34">
      <c r="A4" s="2" t="s">
        <v>6</v>
      </c>
      <c r="B4" s="175">
        <f>B2</f>
        <v>1.0593281387192655E-5</v>
      </c>
      <c r="C4" s="4">
        <f t="shared" ref="C4:AF4" si="1">C2</f>
        <v>1.4832108654214274E-5</v>
      </c>
      <c r="D4" s="4">
        <f t="shared" si="1"/>
        <v>1.5085921448892756E-5</v>
      </c>
      <c r="E4" s="4">
        <f t="shared" si="1"/>
        <v>1.5344077586533749E-5</v>
      </c>
      <c r="F4" s="4">
        <f t="shared" si="1"/>
        <v>1.5606651392106229E-5</v>
      </c>
      <c r="G4" s="4">
        <f t="shared" si="1"/>
        <v>1.5873718462456861E-5</v>
      </c>
      <c r="H4" s="4">
        <f t="shared" si="1"/>
        <v>1.6145355688074868E-5</v>
      </c>
      <c r="I4" s="4">
        <f t="shared" si="1"/>
        <v>1.642164127522933E-5</v>
      </c>
      <c r="J4" s="4">
        <f t="shared" si="1"/>
        <v>1.6702654768485338E-5</v>
      </c>
      <c r="K4" s="4">
        <f t="shared" si="1"/>
        <v>1.6988477073605427E-5</v>
      </c>
      <c r="L4" s="4">
        <f t="shared" si="1"/>
        <v>1.7279190480842903E-5</v>
      </c>
      <c r="M4" s="4">
        <f t="shared" si="1"/>
        <v>1.7574878688633805E-5</v>
      </c>
      <c r="N4" s="4">
        <f t="shared" si="1"/>
        <v>1.787562682769426E-5</v>
      </c>
      <c r="O4" s="4">
        <f t="shared" si="1"/>
        <v>1.8181521485530222E-5</v>
      </c>
      <c r="P4" s="4">
        <f t="shared" si="1"/>
        <v>1.8492650731366624E-5</v>
      </c>
      <c r="Q4" s="4">
        <f t="shared" si="1"/>
        <v>1.8809104141503125E-5</v>
      </c>
      <c r="R4" s="4">
        <f t="shared" si="1"/>
        <v>1.9130972825103759E-5</v>
      </c>
      <c r="S4" s="4">
        <f t="shared" si="1"/>
        <v>1.94583494504279E-5</v>
      </c>
      <c r="T4" s="4">
        <f t="shared" si="1"/>
        <v>1.9791328271510114E-5</v>
      </c>
      <c r="U4" s="4">
        <f t="shared" si="1"/>
        <v>2.0130005155296554E-5</v>
      </c>
      <c r="V4" s="4">
        <f t="shared" si="1"/>
        <v>2.0474477609245733E-5</v>
      </c>
      <c r="W4" s="4">
        <f t="shared" si="1"/>
        <v>2.0824844809401599E-5</v>
      </c>
      <c r="X4" s="4">
        <f t="shared" si="1"/>
        <v>2.1181207628947021E-5</v>
      </c>
      <c r="Y4" s="4">
        <f t="shared" si="1"/>
        <v>2.1543668667245892E-5</v>
      </c>
      <c r="Z4" s="4">
        <f t="shared" si="1"/>
        <v>2.1912332279382204E-5</v>
      </c>
      <c r="AA4" s="4">
        <f t="shared" si="1"/>
        <v>2.2287304606204611E-5</v>
      </c>
      <c r="AB4" s="4">
        <f t="shared" si="1"/>
        <v>2.2668693604885126E-5</v>
      </c>
      <c r="AC4" s="4">
        <f t="shared" si="1"/>
        <v>2.3056609080000751E-5</v>
      </c>
      <c r="AD4" s="4">
        <f t="shared" si="1"/>
        <v>2.3451162715146989E-5</v>
      </c>
      <c r="AE4" s="4">
        <f t="shared" si="1"/>
        <v>2.3852468105092338E-5</v>
      </c>
      <c r="AF4" s="4">
        <f t="shared" si="1"/>
        <v>2.426064078848302E-5</v>
      </c>
      <c r="AG4" s="8"/>
      <c r="AH4" s="8"/>
    </row>
    <row r="5" spans="1:34">
      <c r="A5" s="2" t="s">
        <v>7</v>
      </c>
      <c r="B5" s="175">
        <f>B2</f>
        <v>1.0593281387192655E-5</v>
      </c>
      <c r="C5" s="4">
        <f t="shared" ref="C5:AF5" si="2">C2</f>
        <v>1.4832108654214274E-5</v>
      </c>
      <c r="D5" s="4">
        <f t="shared" si="2"/>
        <v>1.5085921448892756E-5</v>
      </c>
      <c r="E5" s="4">
        <f t="shared" si="2"/>
        <v>1.5344077586533749E-5</v>
      </c>
      <c r="F5" s="4">
        <f t="shared" si="2"/>
        <v>1.5606651392106229E-5</v>
      </c>
      <c r="G5" s="4">
        <f t="shared" si="2"/>
        <v>1.5873718462456861E-5</v>
      </c>
      <c r="H5" s="4">
        <f t="shared" si="2"/>
        <v>1.6145355688074868E-5</v>
      </c>
      <c r="I5" s="4">
        <f t="shared" si="2"/>
        <v>1.642164127522933E-5</v>
      </c>
      <c r="J5" s="4">
        <f t="shared" si="2"/>
        <v>1.6702654768485338E-5</v>
      </c>
      <c r="K5" s="4">
        <f t="shared" si="2"/>
        <v>1.6988477073605427E-5</v>
      </c>
      <c r="L5" s="4">
        <f t="shared" si="2"/>
        <v>1.7279190480842903E-5</v>
      </c>
      <c r="M5" s="4">
        <f t="shared" si="2"/>
        <v>1.7574878688633805E-5</v>
      </c>
      <c r="N5" s="4">
        <f t="shared" si="2"/>
        <v>1.787562682769426E-5</v>
      </c>
      <c r="O5" s="4">
        <f t="shared" si="2"/>
        <v>1.8181521485530222E-5</v>
      </c>
      <c r="P5" s="4">
        <f t="shared" si="2"/>
        <v>1.8492650731366624E-5</v>
      </c>
      <c r="Q5" s="4">
        <f t="shared" si="2"/>
        <v>1.8809104141503125E-5</v>
      </c>
      <c r="R5" s="4">
        <f t="shared" si="2"/>
        <v>1.9130972825103759E-5</v>
      </c>
      <c r="S5" s="4">
        <f t="shared" si="2"/>
        <v>1.94583494504279E-5</v>
      </c>
      <c r="T5" s="4">
        <f t="shared" si="2"/>
        <v>1.9791328271510114E-5</v>
      </c>
      <c r="U5" s="4">
        <f t="shared" si="2"/>
        <v>2.0130005155296554E-5</v>
      </c>
      <c r="V5" s="4">
        <f t="shared" si="2"/>
        <v>2.0474477609245733E-5</v>
      </c>
      <c r="W5" s="4">
        <f t="shared" si="2"/>
        <v>2.0824844809401599E-5</v>
      </c>
      <c r="X5" s="4">
        <f t="shared" si="2"/>
        <v>2.1181207628947021E-5</v>
      </c>
      <c r="Y5" s="4">
        <f t="shared" si="2"/>
        <v>2.1543668667245892E-5</v>
      </c>
      <c r="Z5" s="4">
        <f t="shared" si="2"/>
        <v>2.1912332279382204E-5</v>
      </c>
      <c r="AA5" s="4">
        <f t="shared" si="2"/>
        <v>2.2287304606204611E-5</v>
      </c>
      <c r="AB5" s="4">
        <f t="shared" si="2"/>
        <v>2.2668693604885126E-5</v>
      </c>
      <c r="AC5" s="4">
        <f t="shared" si="2"/>
        <v>2.3056609080000751E-5</v>
      </c>
      <c r="AD5" s="4">
        <f t="shared" si="2"/>
        <v>2.3451162715146989E-5</v>
      </c>
      <c r="AE5" s="4">
        <f t="shared" si="2"/>
        <v>2.3852468105092338E-5</v>
      </c>
      <c r="AF5" s="4">
        <f t="shared" si="2"/>
        <v>2.426064078848302E-5</v>
      </c>
      <c r="AG5" s="8"/>
      <c r="AH5" s="8"/>
    </row>
    <row r="6" spans="1:34">
      <c r="A6" s="2" t="s">
        <v>8</v>
      </c>
      <c r="B6" s="175">
        <f>B2</f>
        <v>1.0593281387192655E-5</v>
      </c>
      <c r="C6" s="4">
        <f t="shared" ref="C6:AF6" si="3">C2</f>
        <v>1.4832108654214274E-5</v>
      </c>
      <c r="D6" s="4">
        <f t="shared" si="3"/>
        <v>1.5085921448892756E-5</v>
      </c>
      <c r="E6" s="4">
        <f t="shared" si="3"/>
        <v>1.5344077586533749E-5</v>
      </c>
      <c r="F6" s="4">
        <f t="shared" si="3"/>
        <v>1.5606651392106229E-5</v>
      </c>
      <c r="G6" s="4">
        <f t="shared" si="3"/>
        <v>1.5873718462456861E-5</v>
      </c>
      <c r="H6" s="4">
        <f t="shared" si="3"/>
        <v>1.6145355688074868E-5</v>
      </c>
      <c r="I6" s="4">
        <f t="shared" si="3"/>
        <v>1.642164127522933E-5</v>
      </c>
      <c r="J6" s="4">
        <f t="shared" si="3"/>
        <v>1.6702654768485338E-5</v>
      </c>
      <c r="K6" s="4">
        <f t="shared" si="3"/>
        <v>1.6988477073605427E-5</v>
      </c>
      <c r="L6" s="4">
        <f t="shared" si="3"/>
        <v>1.7279190480842903E-5</v>
      </c>
      <c r="M6" s="4">
        <f t="shared" si="3"/>
        <v>1.7574878688633805E-5</v>
      </c>
      <c r="N6" s="4">
        <f t="shared" si="3"/>
        <v>1.787562682769426E-5</v>
      </c>
      <c r="O6" s="4">
        <f t="shared" si="3"/>
        <v>1.8181521485530222E-5</v>
      </c>
      <c r="P6" s="4">
        <f t="shared" si="3"/>
        <v>1.8492650731366624E-5</v>
      </c>
      <c r="Q6" s="4">
        <f t="shared" si="3"/>
        <v>1.8809104141503125E-5</v>
      </c>
      <c r="R6" s="4">
        <f t="shared" si="3"/>
        <v>1.9130972825103759E-5</v>
      </c>
      <c r="S6" s="4">
        <f t="shared" si="3"/>
        <v>1.94583494504279E-5</v>
      </c>
      <c r="T6" s="4">
        <f t="shared" si="3"/>
        <v>1.9791328271510114E-5</v>
      </c>
      <c r="U6" s="4">
        <f t="shared" si="3"/>
        <v>2.0130005155296554E-5</v>
      </c>
      <c r="V6" s="4">
        <f t="shared" si="3"/>
        <v>2.0474477609245733E-5</v>
      </c>
      <c r="W6" s="4">
        <f t="shared" si="3"/>
        <v>2.0824844809401599E-5</v>
      </c>
      <c r="X6" s="4">
        <f t="shared" si="3"/>
        <v>2.1181207628947021E-5</v>
      </c>
      <c r="Y6" s="4">
        <f t="shared" si="3"/>
        <v>2.1543668667245892E-5</v>
      </c>
      <c r="Z6" s="4">
        <f t="shared" si="3"/>
        <v>2.1912332279382204E-5</v>
      </c>
      <c r="AA6" s="4">
        <f t="shared" si="3"/>
        <v>2.2287304606204611E-5</v>
      </c>
      <c r="AB6" s="4">
        <f t="shared" si="3"/>
        <v>2.2668693604885126E-5</v>
      </c>
      <c r="AC6" s="4">
        <f t="shared" si="3"/>
        <v>2.3056609080000751E-5</v>
      </c>
      <c r="AD6" s="4">
        <f t="shared" si="3"/>
        <v>2.3451162715146989E-5</v>
      </c>
      <c r="AE6" s="4">
        <f t="shared" si="3"/>
        <v>2.3852468105092338E-5</v>
      </c>
      <c r="AF6" s="4">
        <f t="shared" si="3"/>
        <v>2.426064078848302E-5</v>
      </c>
      <c r="AG6" s="8"/>
      <c r="AH6" s="8"/>
    </row>
    <row r="7" spans="1:34">
      <c r="A7" s="2" t="s">
        <v>9</v>
      </c>
      <c r="B7" s="175">
        <f>B2</f>
        <v>1.0593281387192655E-5</v>
      </c>
      <c r="C7" s="4">
        <f t="shared" ref="C7:AF7" si="4">C2</f>
        <v>1.4832108654214274E-5</v>
      </c>
      <c r="D7" s="4">
        <f t="shared" si="4"/>
        <v>1.5085921448892756E-5</v>
      </c>
      <c r="E7" s="4">
        <f t="shared" si="4"/>
        <v>1.5344077586533749E-5</v>
      </c>
      <c r="F7" s="4">
        <f t="shared" si="4"/>
        <v>1.5606651392106229E-5</v>
      </c>
      <c r="G7" s="4">
        <f t="shared" si="4"/>
        <v>1.5873718462456861E-5</v>
      </c>
      <c r="H7" s="4">
        <f t="shared" si="4"/>
        <v>1.6145355688074868E-5</v>
      </c>
      <c r="I7" s="4">
        <f t="shared" si="4"/>
        <v>1.642164127522933E-5</v>
      </c>
      <c r="J7" s="4">
        <f t="shared" si="4"/>
        <v>1.6702654768485338E-5</v>
      </c>
      <c r="K7" s="4">
        <f t="shared" si="4"/>
        <v>1.6988477073605427E-5</v>
      </c>
      <c r="L7" s="4">
        <f t="shared" si="4"/>
        <v>1.7279190480842903E-5</v>
      </c>
      <c r="M7" s="4">
        <f t="shared" si="4"/>
        <v>1.7574878688633805E-5</v>
      </c>
      <c r="N7" s="4">
        <f t="shared" si="4"/>
        <v>1.787562682769426E-5</v>
      </c>
      <c r="O7" s="4">
        <f t="shared" si="4"/>
        <v>1.8181521485530222E-5</v>
      </c>
      <c r="P7" s="4">
        <f t="shared" si="4"/>
        <v>1.8492650731366624E-5</v>
      </c>
      <c r="Q7" s="4">
        <f t="shared" si="4"/>
        <v>1.8809104141503125E-5</v>
      </c>
      <c r="R7" s="4">
        <f t="shared" si="4"/>
        <v>1.9130972825103759E-5</v>
      </c>
      <c r="S7" s="4">
        <f t="shared" si="4"/>
        <v>1.94583494504279E-5</v>
      </c>
      <c r="T7" s="4">
        <f t="shared" si="4"/>
        <v>1.9791328271510114E-5</v>
      </c>
      <c r="U7" s="4">
        <f t="shared" si="4"/>
        <v>2.0130005155296554E-5</v>
      </c>
      <c r="V7" s="4">
        <f t="shared" si="4"/>
        <v>2.0474477609245733E-5</v>
      </c>
      <c r="W7" s="4">
        <f t="shared" si="4"/>
        <v>2.0824844809401599E-5</v>
      </c>
      <c r="X7" s="4">
        <f t="shared" si="4"/>
        <v>2.1181207628947021E-5</v>
      </c>
      <c r="Y7" s="4">
        <f t="shared" si="4"/>
        <v>2.1543668667245892E-5</v>
      </c>
      <c r="Z7" s="4">
        <f t="shared" si="4"/>
        <v>2.1912332279382204E-5</v>
      </c>
      <c r="AA7" s="4">
        <f t="shared" si="4"/>
        <v>2.2287304606204611E-5</v>
      </c>
      <c r="AB7" s="4">
        <f t="shared" si="4"/>
        <v>2.2668693604885126E-5</v>
      </c>
      <c r="AC7" s="4">
        <f t="shared" si="4"/>
        <v>2.3056609080000751E-5</v>
      </c>
      <c r="AD7" s="4">
        <f t="shared" si="4"/>
        <v>2.3451162715146989E-5</v>
      </c>
      <c r="AE7" s="4">
        <f t="shared" si="4"/>
        <v>2.3852468105092338E-5</v>
      </c>
      <c r="AF7" s="4">
        <f t="shared" si="4"/>
        <v>2.426064078848302E-5</v>
      </c>
      <c r="AG7" s="8"/>
      <c r="AH7" s="8"/>
    </row>
    <row r="8" spans="1:34">
      <c r="A8" s="2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8"/>
      <c r="AH8" s="8"/>
    </row>
    <row r="9" spans="1:34" s="4" customFormat="1">
      <c r="A9" s="15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rgb="FF002060"/>
  </sheetPr>
  <dimension ref="A1:AH16"/>
  <sheetViews>
    <sheetView workbookViewId="0">
      <selection activeCell="J38" sqref="J38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2" spans="1:34" ht="16.5">
      <c r="B12" s="22"/>
    </row>
    <row r="16" spans="1:34" ht="16.5">
      <c r="B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rgb="FF002060"/>
  </sheetPr>
  <dimension ref="A1:AH13"/>
  <sheetViews>
    <sheetView workbookViewId="0">
      <selection activeCell="K21" sqref="K21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8">
        <f>'biodiesel-fee'!$K$7*About!$B$46/About!$B$52</f>
        <v>1.9104594592949396E-5</v>
      </c>
      <c r="C2" s="8">
        <f>B2</f>
        <v>1.9104594592949396E-5</v>
      </c>
      <c r="D2" s="8">
        <f>C2*(1+CAGR!$B$82)</f>
        <v>1.943151982373633E-5</v>
      </c>
      <c r="E2" s="8">
        <f>D2*(1+CAGR!$B$82)</f>
        <v>1.9764039525842983E-5</v>
      </c>
      <c r="F2" s="8">
        <f>E2*(1+CAGR!$B$82)</f>
        <v>2.010224943403192E-5</v>
      </c>
      <c r="G2" s="8">
        <f>F2*(1+CAGR!$B$82)</f>
        <v>2.0446246921316093E-5</v>
      </c>
      <c r="H2" s="8">
        <f>G2*(1+CAGR!$B$82)</f>
        <v>2.0796131026993206E-5</v>
      </c>
      <c r="I2" s="8">
        <f>H2*(1+CAGR!$B$82)</f>
        <v>2.1152002485159827E-5</v>
      </c>
      <c r="J2" s="8">
        <f>I2*(1+CAGR!$B$82)</f>
        <v>2.151396375371345E-5</v>
      </c>
      <c r="K2" s="8">
        <f>J2*(1+CAGR!$B$82)</f>
        <v>2.1882119043850842E-5</v>
      </c>
      <c r="L2" s="8">
        <f>K2*(1+CAGR!$B$82)</f>
        <v>2.225657435007117E-5</v>
      </c>
      <c r="M2" s="8">
        <f>L2*(1+CAGR!$B$82)</f>
        <v>2.2637437480692579E-5</v>
      </c>
      <c r="N2" s="8">
        <f>M2*(1+CAGR!$B$82)</f>
        <v>2.3024818088890957E-5</v>
      </c>
      <c r="O2" s="8">
        <f>N2*(1+CAGR!$B$82)</f>
        <v>2.3418827704269858E-5</v>
      </c>
      <c r="P2" s="8">
        <f>O2*(1+CAGR!$B$82)</f>
        <v>2.3819579764970658E-5</v>
      </c>
      <c r="Q2" s="8">
        <f>P2*(1+CAGR!$B$82)</f>
        <v>2.4227189650332199E-5</v>
      </c>
      <c r="R2" s="8">
        <f>Q2*(1+CAGR!$B$82)</f>
        <v>2.4641774714109304E-5</v>
      </c>
      <c r="S2" s="8">
        <f>R2*(1+CAGR!$B$82)</f>
        <v>2.5063454318259757E-5</v>
      </c>
      <c r="T2" s="8">
        <f>S2*(1+CAGR!$B$82)</f>
        <v>2.5492349867309453E-5</v>
      </c>
      <c r="U2" s="8">
        <f>T2*(1+CAGR!$B$82)</f>
        <v>2.59285848433056E-5</v>
      </c>
      <c r="V2" s="8">
        <f>U2*(1+CAGR!$B$82)</f>
        <v>2.6372284841368087E-5</v>
      </c>
      <c r="W2" s="8">
        <f>V2*(1+CAGR!$B$82)</f>
        <v>2.6823577605849198E-5</v>
      </c>
      <c r="X2" s="8">
        <f>W2*(1+CAGR!$B$82)</f>
        <v>2.7282593067112104E-5</v>
      </c>
      <c r="Y2" s="8">
        <f>X2*(1+CAGR!$B$82)</f>
        <v>2.7749463378938734E-5</v>
      </c>
      <c r="Z2" s="8">
        <f>Y2*(1+CAGR!$B$82)</f>
        <v>2.8224322956577777E-5</v>
      </c>
      <c r="AA2" s="8">
        <f>Z2*(1+CAGR!$B$82)</f>
        <v>2.8707308515443784E-5</v>
      </c>
      <c r="AB2" s="8">
        <f>AA2*(1+CAGR!$B$82)</f>
        <v>2.9198559110478487E-5</v>
      </c>
      <c r="AC2" s="8">
        <f>AB2*(1+CAGR!$B$82)</f>
        <v>2.9698216176185706E-5</v>
      </c>
      <c r="AD2" s="8">
        <f>AC2*(1+CAGR!$B$82)</f>
        <v>3.0206423567351334E-5</v>
      </c>
      <c r="AE2" s="8">
        <f>AD2*(1+CAGR!$B$82)</f>
        <v>3.0723327600460137E-5</v>
      </c>
      <c r="AF2" s="8">
        <f>AE2*(1+CAGR!$B$82)</f>
        <v>3.1249077095821316E-5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1" spans="1:34" ht="16.5">
      <c r="B11" s="22"/>
    </row>
    <row r="12" spans="1:34" ht="16.5">
      <c r="B12" s="22"/>
    </row>
    <row r="13" spans="1:34" ht="16.5">
      <c r="B13" s="22"/>
    </row>
  </sheetData>
  <phoneticPr fontId="2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rgb="FF002060"/>
  </sheetPr>
  <dimension ref="A1:AH16"/>
  <sheetViews>
    <sheetView workbookViewId="0">
      <selection activeCell="K38" sqref="K3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32" width="10" style="1" bestFit="1" customWidth="1"/>
    <col min="33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7">
        <f>'jetkerosene-fee'!$B$34/About!$B$50/'energy convesion standard'!$E$16*About!$B$46</f>
        <v>1.3938107541306678E-5</v>
      </c>
      <c r="C2" s="17">
        <f>B2</f>
        <v>1.3938107541306678E-5</v>
      </c>
      <c r="D2" s="116">
        <f>C2*(1+CAGR!$B92)</f>
        <v>1.4232083194881978E-5</v>
      </c>
      <c r="E2" s="17">
        <f>D2*(1+CAGR!$B92)</f>
        <v>1.4532259237185726E-5</v>
      </c>
      <c r="F2" s="17">
        <f>E2*(1+CAGR!$B92)</f>
        <v>1.4838766443742754E-5</v>
      </c>
      <c r="G2" s="17">
        <f>F2*(1+CAGR!$B92)</f>
        <v>1.5151738348330424E-5</v>
      </c>
      <c r="H2" s="17">
        <f>G2*(1+CAGR!$B92)</f>
        <v>1.547131130115432E-5</v>
      </c>
      <c r="I2" s="17">
        <f>H2*(1+CAGR!$B92)</f>
        <v>1.5797624528250957E-5</v>
      </c>
      <c r="J2" s="17">
        <f>I2*(1+CAGR!$B92)</f>
        <v>1.6130820192143386E-5</v>
      </c>
      <c r="K2" s="17">
        <f>J2*(1+CAGR!$B92)</f>
        <v>1.6471043453776109E-5</v>
      </c>
      <c r="L2" s="17">
        <f>K2*(1+CAGR!$B92)</f>
        <v>1.6818442535756291E-5</v>
      </c>
      <c r="M2" s="17">
        <f>L2*(1+CAGR!$B92)</f>
        <v>1.717316878692884E-5</v>
      </c>
      <c r="N2" s="17">
        <f>M2*(1+CAGR!$B92)</f>
        <v>1.7535376748313466E-5</v>
      </c>
      <c r="O2" s="17">
        <f>N2*(1+CAGR!$B92)</f>
        <v>1.7905224220432432E-5</v>
      </c>
      <c r="P2" s="17">
        <f>O2*(1+CAGR!$B92)</f>
        <v>1.8282872332058383E-5</v>
      </c>
      <c r="Q2" s="17">
        <f>P2*(1+CAGR!$B92)</f>
        <v>1.866848561041215E-5</v>
      </c>
      <c r="R2" s="17">
        <f>Q2*(1+CAGR!$B92)</f>
        <v>1.9062232052841127E-5</v>
      </c>
      <c r="S2" s="17">
        <f>R2*(1+CAGR!$B92)</f>
        <v>1.9464283200009462E-5</v>
      </c>
      <c r="T2" s="17">
        <f>S2*(1+CAGR!$B92)</f>
        <v>1.9874814210631947E-5</v>
      </c>
      <c r="U2" s="17">
        <f>T2*(1+CAGR!$B92)</f>
        <v>2.0294003937784132E-5</v>
      </c>
      <c r="V2" s="17">
        <f>U2*(1+CAGR!$B92)</f>
        <v>2.0722035006821968E-5</v>
      </c>
      <c r="W2" s="17">
        <f>V2*(1+CAGR!$B92)</f>
        <v>2.1159093894944854E-5</v>
      </c>
      <c r="X2" s="17">
        <f>W2*(1+CAGR!$B92)</f>
        <v>2.1605371012436831E-5</v>
      </c>
      <c r="Y2" s="17">
        <f>X2*(1+CAGR!$B92)</f>
        <v>2.2061060785621241E-5</v>
      </c>
      <c r="Z2" s="17">
        <f>Y2*(1+CAGR!$B92)</f>
        <v>2.2526361741565038E-5</v>
      </c>
      <c r="AA2" s="17">
        <f>Z2*(1+CAGR!$B92)</f>
        <v>2.3001476594569635E-5</v>
      </c>
      <c r="AB2" s="17">
        <f>AA2*(1+CAGR!$B92)</f>
        <v>2.3486612334485992E-5</v>
      </c>
      <c r="AC2" s="17">
        <f>AB2*(1+CAGR!$B92)</f>
        <v>2.398198031689237E-5</v>
      </c>
      <c r="AD2" s="17">
        <f>AC2*(1+CAGR!$B92)</f>
        <v>2.4487796355174097E-5</v>
      </c>
      <c r="AE2" s="17">
        <f>AD2*(1+CAGR!$B92)</f>
        <v>2.5004280814545421E-5</v>
      </c>
      <c r="AF2" s="17">
        <f>AE2*(1+CAGR!$B92)</f>
        <v>2.5531658708054427E-5</v>
      </c>
      <c r="AG2" s="3"/>
      <c r="AH2" s="3"/>
    </row>
    <row r="3" spans="1:34">
      <c r="A3" s="2" t="s">
        <v>5</v>
      </c>
      <c r="B3" s="8">
        <v>0</v>
      </c>
      <c r="C3" s="8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4">
        <f>'jetkerosene-fee'!C$13*About!$B$46/About!$B$52</f>
        <v>9.6671952660503171E-6</v>
      </c>
      <c r="C4" s="4">
        <f>'jetkerosene-fee'!D$13*About!$B$46/About!$B$52</f>
        <v>1.5031063050296184E-5</v>
      </c>
      <c r="D4" s="116">
        <f>C4*(1+CAGR!$B94)</f>
        <v>1.5242142032212347E-5</v>
      </c>
      <c r="E4" s="17">
        <f>D4*(1+CAGR!$B94)</f>
        <v>1.5456185164864733E-5</v>
      </c>
      <c r="F4" s="17">
        <f>E4*(1+CAGR!$B94)</f>
        <v>1.5673234073381091E-5</v>
      </c>
      <c r="G4" s="17">
        <f>F4*(1+CAGR!$B94)</f>
        <v>1.5893330967424641E-5</v>
      </c>
      <c r="H4" s="17">
        <f>G4*(1+CAGR!$B94)</f>
        <v>1.611651864940263E-5</v>
      </c>
      <c r="I4" s="17">
        <f>H4*(1+CAGR!$B94)</f>
        <v>1.6342840522790136E-5</v>
      </c>
      <c r="J4" s="17">
        <f>I4*(1+CAGR!$B94)</f>
        <v>1.6572340600570781E-5</v>
      </c>
      <c r="K4" s="17">
        <f>J4*(1+CAGR!$B94)</f>
        <v>1.6805063513795967E-5</v>
      </c>
      <c r="L4" s="17">
        <f>K4*(1+CAGR!$B94)</f>
        <v>1.7041054520264309E-5</v>
      </c>
      <c r="M4" s="17">
        <f>L4*(1+CAGR!$B94)</f>
        <v>1.7280359513322955E-5</v>
      </c>
      <c r="N4" s="17">
        <f>M4*(1+CAGR!$B94)</f>
        <v>1.75230250307925E-5</v>
      </c>
      <c r="O4" s="17">
        <f>N4*(1+CAGR!$B94)</f>
        <v>1.7769098264017229E-5</v>
      </c>
      <c r="P4" s="17">
        <f>O4*(1+CAGR!$B94)</f>
        <v>1.8018627067042449E-5</v>
      </c>
      <c r="Q4" s="17">
        <f>P4*(1+CAGR!$B94)</f>
        <v>1.8271659965920707E-5</v>
      </c>
      <c r="R4" s="17">
        <f>Q4*(1+CAGR!$B94)</f>
        <v>1.852824616814869E-5</v>
      </c>
      <c r="S4" s="17">
        <f>R4*(1+CAGR!$B94)</f>
        <v>1.8788435572236635E-5</v>
      </c>
      <c r="T4" s="17">
        <f>S4*(1+CAGR!$B94)</f>
        <v>1.9052278777412132E-5</v>
      </c>
      <c r="U4" s="17">
        <f>T4*(1+CAGR!$B94)</f>
        <v>1.9319827093460197E-5</v>
      </c>
      <c r="V4" s="17">
        <f>U4*(1+CAGR!$B94)</f>
        <v>1.9591132550701527E-5</v>
      </c>
      <c r="W4" s="17">
        <f>V4*(1+CAGR!$B94)</f>
        <v>1.9866247910110866E-5</v>
      </c>
      <c r="X4" s="17">
        <f>W4*(1+CAGR!$B94)</f>
        <v>2.0145226673577475E-5</v>
      </c>
      <c r="Y4" s="17">
        <f>X4*(1+CAGR!$B94)</f>
        <v>2.042812309430969E-5</v>
      </c>
      <c r="Z4" s="17">
        <f>Y4*(1+CAGR!$B94)</f>
        <v>2.0714992187385577E-5</v>
      </c>
      <c r="AA4" s="17">
        <f>Z4*(1+CAGR!$B94)</f>
        <v>2.1005889740451755E-5</v>
      </c>
      <c r="AB4" s="17">
        <f>AA4*(1+CAGR!$B94)</f>
        <v>2.1300872324572466E-5</v>
      </c>
      <c r="AC4" s="17">
        <f>AB4*(1+CAGR!$B94)</f>
        <v>2.1599997305230991E-5</v>
      </c>
      <c r="AD4" s="17">
        <f>AC4*(1+CAGR!$B94)</f>
        <v>2.1903322853485554E-5</v>
      </c>
      <c r="AE4" s="17">
        <f>AD4*(1+CAGR!$B94)</f>
        <v>2.2210907957281899E-5</v>
      </c>
      <c r="AF4" s="17">
        <f>AE4*(1+CAGR!$B94)</f>
        <v>2.2522812432924709E-5</v>
      </c>
      <c r="AG4" s="8"/>
      <c r="AH4" s="8"/>
    </row>
    <row r="5" spans="1:34">
      <c r="A5" s="2" t="s">
        <v>7</v>
      </c>
      <c r="B5" s="4">
        <f>B4</f>
        <v>9.6671952660503171E-6</v>
      </c>
      <c r="C5" s="4">
        <f>C4</f>
        <v>1.5031063050296184E-5</v>
      </c>
      <c r="D5" s="116">
        <f>C5*(1+CAGR!$B95)</f>
        <v>1.5135302938785817E-5</v>
      </c>
      <c r="E5" s="17">
        <f>D5*(1+CAGR!$B95)</f>
        <v>1.5240265727200489E-5</v>
      </c>
      <c r="F5" s="17">
        <f>E5*(1+CAGR!$B95)</f>
        <v>1.5345956428825512E-5</v>
      </c>
      <c r="G5" s="17">
        <f>F5*(1+CAGR!$B95)</f>
        <v>1.5452380091713146E-5</v>
      </c>
      <c r="H5" s="17">
        <f>G5*(1+CAGR!$B95)</f>
        <v>1.5559541798923727E-5</v>
      </c>
      <c r="I5" s="17">
        <f>H5*(1+CAGR!$B95)</f>
        <v>1.566744666876842E-5</v>
      </c>
      <c r="J5" s="17">
        <f>I5*(1+CAGR!$B95)</f>
        <v>1.5776099855053706E-5</v>
      </c>
      <c r="K5" s="17">
        <f>J5*(1+CAGR!$B95)</f>
        <v>1.5885506547327522E-5</v>
      </c>
      <c r="L5" s="17">
        <f>K5*(1+CAGR!$B95)</f>
        <v>1.5995671971127147E-5</v>
      </c>
      <c r="M5" s="17">
        <f>L5*(1+CAGR!$B95)</f>
        <v>1.6106601388228765E-5</v>
      </c>
      <c r="N5" s="17">
        <f>M5*(1+CAGR!$B95)</f>
        <v>1.6218300096898797E-5</v>
      </c>
      <c r="O5" s="17">
        <f>N5*(1+CAGR!$B95)</f>
        <v>1.6330773432146952E-5</v>
      </c>
      <c r="P5" s="17">
        <f>O5*(1+CAGR!$B95)</f>
        <v>1.6444026765981044E-5</v>
      </c>
      <c r="Q5" s="17">
        <f>P5*(1+CAGR!$B95)</f>
        <v>1.6558065507663563E-5</v>
      </c>
      <c r="R5" s="17">
        <f>Q5*(1+CAGR!$B95)</f>
        <v>1.6672895103970052E-5</v>
      </c>
      <c r="S5" s="17">
        <f>R5*(1+CAGR!$B95)</f>
        <v>1.6788521039449243E-5</v>
      </c>
      <c r="T5" s="17">
        <f>S5*(1+CAGR!$B95)</f>
        <v>1.6904948836685016E-5</v>
      </c>
      <c r="U5" s="17">
        <f>T5*(1+CAGR!$B95)</f>
        <v>1.7022184056560185E-5</v>
      </c>
      <c r="V5" s="17">
        <f>U5*(1+CAGR!$B95)</f>
        <v>1.7140232298522078E-5</v>
      </c>
      <c r="W5" s="17">
        <f>V5*(1+CAGR!$B95)</f>
        <v>1.7259099200849997E-5</v>
      </c>
      <c r="X5" s="17">
        <f>W5*(1+CAGR!$B95)</f>
        <v>1.7378790440924508E-5</v>
      </c>
      <c r="Y5" s="17">
        <f>X5*(1+CAGR!$B95)</f>
        <v>1.749931173549861E-5</v>
      </c>
      <c r="Z5" s="17">
        <f>Y5*(1+CAGR!$B95)</f>
        <v>1.7620668840970785E-5</v>
      </c>
      <c r="AA5" s="17">
        <f>Z5*(1+CAGR!$B95)</f>
        <v>1.7742867553659927E-5</v>
      </c>
      <c r="AB5" s="17">
        <f>AA5*(1+CAGR!$B95)</f>
        <v>1.7865913710082201E-5</v>
      </c>
      <c r="AC5" s="17">
        <f>AB5*(1+CAGR!$B95)</f>
        <v>1.7989813187229803E-5</v>
      </c>
      <c r="AD5" s="17">
        <f>AC5*(1+CAGR!$B95)</f>
        <v>1.8114571902851665E-5</v>
      </c>
      <c r="AE5" s="17">
        <f>AD5*(1+CAGR!$B95)</f>
        <v>1.8240195815736088E-5</v>
      </c>
      <c r="AF5" s="17">
        <f>AE5*(1+CAGR!$B95)</f>
        <v>1.8366690925995365E-5</v>
      </c>
      <c r="AG5" s="8"/>
      <c r="AH5" s="8"/>
    </row>
    <row r="6" spans="1:34">
      <c r="A6" s="2" t="s">
        <v>8</v>
      </c>
      <c r="B6" s="7">
        <v>0</v>
      </c>
      <c r="C6" s="1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7">
        <f t="shared" ref="B7" si="0">B3</f>
        <v>0</v>
      </c>
      <c r="C7" s="1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" si="1">B6</f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3" spans="1:34" ht="16.5">
      <c r="A13" s="9"/>
      <c r="B13" s="19"/>
      <c r="E13" s="22"/>
    </row>
    <row r="14" spans="1:34">
      <c r="B14" s="20"/>
    </row>
    <row r="16" spans="1:34" ht="16.5">
      <c r="B16" s="19"/>
    </row>
  </sheetData>
  <phoneticPr fontId="2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rgb="FF002060"/>
  </sheetPr>
  <dimension ref="A1:AJ9"/>
  <sheetViews>
    <sheetView workbookViewId="0">
      <selection activeCell="A2" sqref="A2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1">
        <f>'elec-fee per fuels'!$Q$31*About!$B$45/About!$B$52</f>
        <v>2.3925639050807388E-5</v>
      </c>
      <c r="C3" s="8">
        <f>'elec-fee per fuels'!$Q$30*About!$B$45/About!$B$52</f>
        <v>1.8631100265223382E-5</v>
      </c>
      <c r="D3" s="8">
        <f>'elec-fee per fuels'!$Q$30*About!$B$45/About!$B$52</f>
        <v>1.8631100265223382E-5</v>
      </c>
      <c r="E3" s="8">
        <f>'elec-fee per fuels'!$Q$30*About!$B$45/About!$B$52</f>
        <v>1.8631100265223382E-5</v>
      </c>
      <c r="F3" s="8">
        <f>'elec-fee per fuels'!$Q$30*About!$B$45/About!$B$52</f>
        <v>1.8631100265223382E-5</v>
      </c>
      <c r="G3" s="8">
        <f>'elec-fee per fuels'!$Q$30*About!$B$45/About!$B$52</f>
        <v>1.8631100265223382E-5</v>
      </c>
      <c r="H3" s="8">
        <f>'elec-fee per fuels'!$Q$30*About!$B$45/About!$B$52</f>
        <v>1.8631100265223382E-5</v>
      </c>
      <c r="I3" s="8">
        <f>'elec-fee per fuels'!$Q$30*About!$B$45/About!$B$52</f>
        <v>1.8631100265223382E-5</v>
      </c>
      <c r="J3" s="8">
        <f>'elec-fee per fuels'!$Q$30*About!$B$45/About!$B$52</f>
        <v>1.8631100265223382E-5</v>
      </c>
      <c r="K3" s="8">
        <f>'elec-fee per fuels'!$Q$30*About!$B$45/About!$B$52</f>
        <v>1.8631100265223382E-5</v>
      </c>
      <c r="L3" s="8">
        <f>'elec-fee per fuels'!$Q$30*About!$B$45/About!$B$52</f>
        <v>1.8631100265223382E-5</v>
      </c>
      <c r="M3" s="8">
        <f>'elec-fee per fuels'!$Q$30*About!$B$45/About!$B$52</f>
        <v>1.8631100265223382E-5</v>
      </c>
      <c r="N3" s="8">
        <f>'elec-fee per fuels'!$Q$30*About!$B$45/About!$B$52</f>
        <v>1.8631100265223382E-5</v>
      </c>
      <c r="O3" s="8">
        <f>'elec-fee per fuels'!$Q$30*About!$B$45/About!$B$52</f>
        <v>1.8631100265223382E-5</v>
      </c>
      <c r="P3" s="8">
        <f>'elec-fee per fuels'!$Q$30*About!$B$45/About!$B$52</f>
        <v>1.8631100265223382E-5</v>
      </c>
      <c r="Q3" s="8">
        <f>'elec-fee per fuels'!$Q$30*About!$B$45/About!$B$52</f>
        <v>1.8631100265223382E-5</v>
      </c>
      <c r="R3" s="8">
        <f>'elec-fee per fuels'!$Q$30*About!$B$45/About!$B$52</f>
        <v>1.8631100265223382E-5</v>
      </c>
      <c r="S3" s="8">
        <f>'elec-fee per fuels'!$Q$30*About!$B$45/About!$B$52</f>
        <v>1.8631100265223382E-5</v>
      </c>
      <c r="T3" s="8">
        <f>'elec-fee per fuels'!$Q$30*About!$B$45/About!$B$52</f>
        <v>1.8631100265223382E-5</v>
      </c>
      <c r="U3" s="8">
        <f>'elec-fee per fuels'!$Q$30*About!$B$45/About!$B$52</f>
        <v>1.8631100265223382E-5</v>
      </c>
      <c r="V3" s="8">
        <f>'elec-fee per fuels'!$Q$30*About!$B$45/About!$B$52</f>
        <v>1.8631100265223382E-5</v>
      </c>
      <c r="W3" s="8">
        <f>'elec-fee per fuels'!$Q$30*About!$B$45/About!$B$52</f>
        <v>1.8631100265223382E-5</v>
      </c>
      <c r="X3" s="8">
        <f>'elec-fee per fuels'!$Q$30*About!$B$45/About!$B$52</f>
        <v>1.8631100265223382E-5</v>
      </c>
      <c r="Y3" s="8">
        <f>'elec-fee per fuels'!$Q$30*About!$B$45/About!$B$52</f>
        <v>1.8631100265223382E-5</v>
      </c>
      <c r="Z3" s="8">
        <f>'elec-fee per fuels'!$Q$30*About!$B$45/About!$B$52</f>
        <v>1.8631100265223382E-5</v>
      </c>
      <c r="AA3" s="8">
        <f>'elec-fee per fuels'!$Q$30*About!$B$45/About!$B$52</f>
        <v>1.8631100265223382E-5</v>
      </c>
      <c r="AB3" s="8">
        <f>'elec-fee per fuels'!$Q$30*About!$B$45/About!$B$52</f>
        <v>1.8631100265223382E-5</v>
      </c>
      <c r="AC3" s="8">
        <f>'elec-fee per fuels'!$Q$30*About!$B$45/About!$B$52</f>
        <v>1.8631100265223382E-5</v>
      </c>
      <c r="AD3" s="8">
        <f>'elec-fee per fuels'!$Q$30*About!$B$45/About!$B$52</f>
        <v>1.8631100265223382E-5</v>
      </c>
      <c r="AE3" s="8">
        <f>'elec-fee per fuels'!$Q$30*About!$B$45/About!$B$52</f>
        <v>1.8631100265223382E-5</v>
      </c>
      <c r="AF3" s="8">
        <f>'elec-fee per fuels'!$Q$30*About!$B$45/About!$B$52</f>
        <v>1.8631100265223382E-5</v>
      </c>
      <c r="AG3" s="8"/>
      <c r="AH3" s="8"/>
      <c r="AI3" s="8"/>
      <c r="AJ3" s="8"/>
    </row>
    <row r="4" spans="1:36">
      <c r="A4" s="2" t="s">
        <v>6</v>
      </c>
      <c r="B4" s="8">
        <f>'heat-fee'!$D$4*About!$B$47/About!$B$52</f>
        <v>1.3940721857784556E-5</v>
      </c>
      <c r="C4" s="8">
        <f>B4</f>
        <v>1.3940721857784556E-5</v>
      </c>
      <c r="D4" s="8">
        <f t="shared" ref="D4:AF4" si="0">C4</f>
        <v>1.3940721857784556E-5</v>
      </c>
      <c r="E4" s="8">
        <f t="shared" si="0"/>
        <v>1.3940721857784556E-5</v>
      </c>
      <c r="F4" s="8">
        <f t="shared" si="0"/>
        <v>1.3940721857784556E-5</v>
      </c>
      <c r="G4" s="8">
        <f t="shared" si="0"/>
        <v>1.3940721857784556E-5</v>
      </c>
      <c r="H4" s="8">
        <f t="shared" si="0"/>
        <v>1.3940721857784556E-5</v>
      </c>
      <c r="I4" s="8">
        <f t="shared" si="0"/>
        <v>1.3940721857784556E-5</v>
      </c>
      <c r="J4" s="8">
        <f t="shared" si="0"/>
        <v>1.3940721857784556E-5</v>
      </c>
      <c r="K4" s="8">
        <f t="shared" si="0"/>
        <v>1.3940721857784556E-5</v>
      </c>
      <c r="L4" s="8">
        <f t="shared" si="0"/>
        <v>1.3940721857784556E-5</v>
      </c>
      <c r="M4" s="8">
        <f t="shared" si="0"/>
        <v>1.3940721857784556E-5</v>
      </c>
      <c r="N4" s="8">
        <f t="shared" si="0"/>
        <v>1.3940721857784556E-5</v>
      </c>
      <c r="O4" s="8">
        <f t="shared" si="0"/>
        <v>1.3940721857784556E-5</v>
      </c>
      <c r="P4" s="8">
        <f t="shared" si="0"/>
        <v>1.3940721857784556E-5</v>
      </c>
      <c r="Q4" s="8">
        <f t="shared" si="0"/>
        <v>1.3940721857784556E-5</v>
      </c>
      <c r="R4" s="8">
        <f t="shared" si="0"/>
        <v>1.3940721857784556E-5</v>
      </c>
      <c r="S4" s="8">
        <f t="shared" si="0"/>
        <v>1.3940721857784556E-5</v>
      </c>
      <c r="T4" s="8">
        <f t="shared" si="0"/>
        <v>1.3940721857784556E-5</v>
      </c>
      <c r="U4" s="8">
        <f t="shared" si="0"/>
        <v>1.3940721857784556E-5</v>
      </c>
      <c r="V4" s="8">
        <f t="shared" si="0"/>
        <v>1.3940721857784556E-5</v>
      </c>
      <c r="W4" s="8">
        <f t="shared" si="0"/>
        <v>1.3940721857784556E-5</v>
      </c>
      <c r="X4" s="8">
        <f t="shared" si="0"/>
        <v>1.3940721857784556E-5</v>
      </c>
      <c r="Y4" s="8">
        <f t="shared" si="0"/>
        <v>1.3940721857784556E-5</v>
      </c>
      <c r="Z4" s="8">
        <f t="shared" si="0"/>
        <v>1.3940721857784556E-5</v>
      </c>
      <c r="AA4" s="8">
        <f t="shared" si="0"/>
        <v>1.3940721857784556E-5</v>
      </c>
      <c r="AB4" s="8">
        <f t="shared" si="0"/>
        <v>1.3940721857784556E-5</v>
      </c>
      <c r="AC4" s="8">
        <f t="shared" si="0"/>
        <v>1.3940721857784556E-5</v>
      </c>
      <c r="AD4" s="8">
        <f t="shared" si="0"/>
        <v>1.3940721857784556E-5</v>
      </c>
      <c r="AE4" s="8">
        <f t="shared" si="0"/>
        <v>1.3940721857784556E-5</v>
      </c>
      <c r="AF4" s="8">
        <f t="shared" si="0"/>
        <v>1.3940721857784556E-5</v>
      </c>
      <c r="AG4" s="6"/>
      <c r="AH4" s="6"/>
      <c r="AI4" s="6"/>
      <c r="AJ4" s="6"/>
    </row>
    <row r="5" spans="1:36">
      <c r="A5" s="2" t="s">
        <v>7</v>
      </c>
      <c r="B5" s="8">
        <f>'heat-fee'!$D$6*About!$B$47/About!$B$52</f>
        <v>1.8099643325705564E-5</v>
      </c>
      <c r="C5" s="8">
        <f>B5</f>
        <v>1.8099643325705564E-5</v>
      </c>
      <c r="D5" s="8">
        <f t="shared" ref="D5:AF5" si="1">C5</f>
        <v>1.8099643325705564E-5</v>
      </c>
      <c r="E5" s="8">
        <f t="shared" si="1"/>
        <v>1.8099643325705564E-5</v>
      </c>
      <c r="F5" s="8">
        <f t="shared" si="1"/>
        <v>1.8099643325705564E-5</v>
      </c>
      <c r="G5" s="8">
        <f t="shared" si="1"/>
        <v>1.8099643325705564E-5</v>
      </c>
      <c r="H5" s="8">
        <f t="shared" si="1"/>
        <v>1.8099643325705564E-5</v>
      </c>
      <c r="I5" s="8">
        <f t="shared" si="1"/>
        <v>1.8099643325705564E-5</v>
      </c>
      <c r="J5" s="8">
        <f t="shared" si="1"/>
        <v>1.8099643325705564E-5</v>
      </c>
      <c r="K5" s="8">
        <f t="shared" si="1"/>
        <v>1.8099643325705564E-5</v>
      </c>
      <c r="L5" s="8">
        <f t="shared" si="1"/>
        <v>1.8099643325705564E-5</v>
      </c>
      <c r="M5" s="8">
        <f t="shared" si="1"/>
        <v>1.8099643325705564E-5</v>
      </c>
      <c r="N5" s="8">
        <f t="shared" si="1"/>
        <v>1.8099643325705564E-5</v>
      </c>
      <c r="O5" s="8">
        <f t="shared" si="1"/>
        <v>1.8099643325705564E-5</v>
      </c>
      <c r="P5" s="8">
        <f t="shared" si="1"/>
        <v>1.8099643325705564E-5</v>
      </c>
      <c r="Q5" s="8">
        <f t="shared" si="1"/>
        <v>1.8099643325705564E-5</v>
      </c>
      <c r="R5" s="8">
        <f t="shared" si="1"/>
        <v>1.8099643325705564E-5</v>
      </c>
      <c r="S5" s="8">
        <f t="shared" si="1"/>
        <v>1.8099643325705564E-5</v>
      </c>
      <c r="T5" s="8">
        <f t="shared" si="1"/>
        <v>1.8099643325705564E-5</v>
      </c>
      <c r="U5" s="8">
        <f t="shared" si="1"/>
        <v>1.8099643325705564E-5</v>
      </c>
      <c r="V5" s="8">
        <f t="shared" si="1"/>
        <v>1.8099643325705564E-5</v>
      </c>
      <c r="W5" s="8">
        <f t="shared" si="1"/>
        <v>1.8099643325705564E-5</v>
      </c>
      <c r="X5" s="8">
        <f t="shared" si="1"/>
        <v>1.8099643325705564E-5</v>
      </c>
      <c r="Y5" s="8">
        <f t="shared" si="1"/>
        <v>1.8099643325705564E-5</v>
      </c>
      <c r="Z5" s="8">
        <f t="shared" si="1"/>
        <v>1.8099643325705564E-5</v>
      </c>
      <c r="AA5" s="8">
        <f t="shared" si="1"/>
        <v>1.8099643325705564E-5</v>
      </c>
      <c r="AB5" s="8">
        <f t="shared" si="1"/>
        <v>1.8099643325705564E-5</v>
      </c>
      <c r="AC5" s="8">
        <f t="shared" si="1"/>
        <v>1.8099643325705564E-5</v>
      </c>
      <c r="AD5" s="8">
        <f t="shared" si="1"/>
        <v>1.8099643325705564E-5</v>
      </c>
      <c r="AE5" s="8">
        <f t="shared" si="1"/>
        <v>1.8099643325705564E-5</v>
      </c>
      <c r="AF5" s="8">
        <f t="shared" si="1"/>
        <v>1.8099643325705564E-5</v>
      </c>
      <c r="AG5" s="6"/>
      <c r="AH5" s="6"/>
      <c r="AI5" s="6"/>
      <c r="AJ5" s="6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f>'heat-fee'!$D$8*About!$B$47/About!$B$52</f>
        <v>1.5808603339266038E-5</v>
      </c>
      <c r="C7" s="8">
        <f>B7</f>
        <v>1.5808603339266038E-5</v>
      </c>
      <c r="D7" s="8">
        <f t="shared" ref="D7:AF7" si="2">C7</f>
        <v>1.5808603339266038E-5</v>
      </c>
      <c r="E7" s="8">
        <f t="shared" si="2"/>
        <v>1.5808603339266038E-5</v>
      </c>
      <c r="F7" s="8">
        <f t="shared" si="2"/>
        <v>1.5808603339266038E-5</v>
      </c>
      <c r="G7" s="8">
        <f t="shared" si="2"/>
        <v>1.5808603339266038E-5</v>
      </c>
      <c r="H7" s="8">
        <f t="shared" si="2"/>
        <v>1.5808603339266038E-5</v>
      </c>
      <c r="I7" s="8">
        <f t="shared" si="2"/>
        <v>1.5808603339266038E-5</v>
      </c>
      <c r="J7" s="8">
        <f t="shared" si="2"/>
        <v>1.5808603339266038E-5</v>
      </c>
      <c r="K7" s="8">
        <f t="shared" si="2"/>
        <v>1.5808603339266038E-5</v>
      </c>
      <c r="L7" s="8">
        <f t="shared" si="2"/>
        <v>1.5808603339266038E-5</v>
      </c>
      <c r="M7" s="8">
        <f t="shared" si="2"/>
        <v>1.5808603339266038E-5</v>
      </c>
      <c r="N7" s="8">
        <f t="shared" si="2"/>
        <v>1.5808603339266038E-5</v>
      </c>
      <c r="O7" s="8">
        <f t="shared" si="2"/>
        <v>1.5808603339266038E-5</v>
      </c>
      <c r="P7" s="8">
        <f t="shared" si="2"/>
        <v>1.5808603339266038E-5</v>
      </c>
      <c r="Q7" s="8">
        <f t="shared" si="2"/>
        <v>1.5808603339266038E-5</v>
      </c>
      <c r="R7" s="8">
        <f t="shared" si="2"/>
        <v>1.5808603339266038E-5</v>
      </c>
      <c r="S7" s="8">
        <f t="shared" si="2"/>
        <v>1.5808603339266038E-5</v>
      </c>
      <c r="T7" s="8">
        <f t="shared" si="2"/>
        <v>1.5808603339266038E-5</v>
      </c>
      <c r="U7" s="8">
        <f t="shared" si="2"/>
        <v>1.5808603339266038E-5</v>
      </c>
      <c r="V7" s="8">
        <f t="shared" si="2"/>
        <v>1.5808603339266038E-5</v>
      </c>
      <c r="W7" s="8">
        <f t="shared" si="2"/>
        <v>1.5808603339266038E-5</v>
      </c>
      <c r="X7" s="8">
        <f t="shared" si="2"/>
        <v>1.5808603339266038E-5</v>
      </c>
      <c r="Y7" s="8">
        <f t="shared" si="2"/>
        <v>1.5808603339266038E-5</v>
      </c>
      <c r="Z7" s="8">
        <f t="shared" si="2"/>
        <v>1.5808603339266038E-5</v>
      </c>
      <c r="AA7" s="8">
        <f t="shared" si="2"/>
        <v>1.5808603339266038E-5</v>
      </c>
      <c r="AB7" s="8">
        <f t="shared" si="2"/>
        <v>1.5808603339266038E-5</v>
      </c>
      <c r="AC7" s="8">
        <f t="shared" si="2"/>
        <v>1.5808603339266038E-5</v>
      </c>
      <c r="AD7" s="8">
        <f t="shared" si="2"/>
        <v>1.5808603339266038E-5</v>
      </c>
      <c r="AE7" s="8">
        <f t="shared" si="2"/>
        <v>1.5808603339266038E-5</v>
      </c>
      <c r="AF7" s="8">
        <f t="shared" si="2"/>
        <v>1.5808603339266038E-5</v>
      </c>
      <c r="AG7" s="8"/>
      <c r="AH7" s="8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rgb="FF002060"/>
  </sheetPr>
  <dimension ref="A1:AF9"/>
  <sheetViews>
    <sheetView workbookViewId="0">
      <selection activeCell="K38" sqref="K3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rgb="FF002060"/>
  </sheetPr>
  <dimension ref="A1:AJ9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'coal-fee'!B25*About!$B$46/About!$B$52</f>
        <v>4.4983967482927486E-6</v>
      </c>
      <c r="C3" s="11">
        <f>'coal-fee'!C25*About!$B$46/About!$B$52</f>
        <v>4.6536814184440606E-6</v>
      </c>
      <c r="D3" s="114">
        <f>C3*(1+CAGR!$B$113)</f>
        <v>4.6216082389199967E-6</v>
      </c>
      <c r="E3" s="11">
        <f>D3*(1+CAGR!$B$113)</f>
        <v>4.5897561077987536E-6</v>
      </c>
      <c r="F3" s="11">
        <f>E3*(1+CAGR!$B$113)</f>
        <v>4.5581235016143971E-6</v>
      </c>
      <c r="G3" s="11">
        <f>F3*(1+CAGR!$B$113)</f>
        <v>4.5267089074007241E-6</v>
      </c>
      <c r="H3" s="11">
        <f>G3*(1+CAGR!$B$113)</f>
        <v>4.4955108226188949E-6</v>
      </c>
      <c r="I3" s="11">
        <f>H3*(1+CAGR!$B$113)</f>
        <v>4.4645277550855708E-6</v>
      </c>
      <c r="J3" s="11">
        <f>I3*(1+CAGR!$B$113)</f>
        <v>4.4337582229015438E-6</v>
      </c>
      <c r="K3" s="11">
        <f>J3*(1+CAGR!$B$113)</f>
        <v>4.4032007543808561E-6</v>
      </c>
      <c r="L3" s="11">
        <f>K3*(1+CAGR!$B$113)</f>
        <v>4.3728538879804121E-6</v>
      </c>
      <c r="M3" s="11">
        <f>L3*(1+CAGR!$B$113)</f>
        <v>4.3427161722300742E-6</v>
      </c>
      <c r="N3" s="11">
        <f>M3*(1+CAGR!$B$113)</f>
        <v>4.3127861656632388E-6</v>
      </c>
      <c r="O3" s="11">
        <f>N3*(1+CAGR!$B$113)</f>
        <v>4.2830624367478922E-6</v>
      </c>
      <c r="P3" s="11">
        <f>O3*(1+CAGR!$B$113)</f>
        <v>4.2535435638181421E-6</v>
      </c>
      <c r="Q3" s="11">
        <f>P3*(1+CAGR!$B$113)</f>
        <v>4.2242281350062192E-6</v>
      </c>
      <c r="R3" s="11">
        <f>Q3*(1+CAGR!$B$113)</f>
        <v>4.1951147481749492E-6</v>
      </c>
      <c r="S3" s="11">
        <f>R3*(1+CAGR!$B$113)</f>
        <v>4.1662020108506891E-6</v>
      </c>
      <c r="T3" s="11">
        <f>S3*(1+CAGR!$B$113)</f>
        <v>4.1374885401567275E-6</v>
      </c>
      <c r="U3" s="11">
        <f>T3*(1+CAGR!$B$113)</f>
        <v>4.1089729627471397E-6</v>
      </c>
      <c r="V3" s="11">
        <f>U3*(1+CAGR!$B$113)</f>
        <v>4.0806539147411039E-6</v>
      </c>
      <c r="W3" s="11">
        <f>V3*(1+CAGR!$B$113)</f>
        <v>4.0525300416576683E-6</v>
      </c>
      <c r="X3" s="11">
        <f>W3*(1+CAGR!$B$113)</f>
        <v>4.0245999983509645E-6</v>
      </c>
      <c r="Y3" s="11">
        <f>X3*(1+CAGR!$B$113)</f>
        <v>3.9968624489458715E-6</v>
      </c>
      <c r="Z3" s="11">
        <f>Y3*(1+CAGR!$B$113)</f>
        <v>3.9693160667741219E-6</v>
      </c>
      <c r="AA3" s="11">
        <f>Z3*(1+CAGR!$B$113)</f>
        <v>3.9419595343108489E-6</v>
      </c>
      <c r="AB3" s="11">
        <f>AA3*(1+CAGR!$B$113)</f>
        <v>3.9147915431115675E-6</v>
      </c>
      <c r="AC3" s="11">
        <f>AB3*(1+CAGR!$B$113)</f>
        <v>3.8878107937495961E-6</v>
      </c>
      <c r="AD3" s="11">
        <f>AC3*(1+CAGR!$B$113)</f>
        <v>3.8610159957539022E-6</v>
      </c>
      <c r="AE3" s="11">
        <f>AD3*(1+CAGR!$B$113)</f>
        <v>3.8344058675473818E-6</v>
      </c>
      <c r="AF3" s="11">
        <f>AE3*(1+CAGR!$B$113)</f>
        <v>3.8079791363855634E-6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176">
        <f>B3</f>
        <v>4.4983967482927486E-6</v>
      </c>
      <c r="C7" s="11">
        <f t="shared" ref="C7:AF7" si="0">C3</f>
        <v>4.6536814184440606E-6</v>
      </c>
      <c r="D7" s="11">
        <f t="shared" si="0"/>
        <v>4.6216082389199967E-6</v>
      </c>
      <c r="E7" s="11">
        <f t="shared" si="0"/>
        <v>4.5897561077987536E-6</v>
      </c>
      <c r="F7" s="11">
        <f t="shared" si="0"/>
        <v>4.5581235016143971E-6</v>
      </c>
      <c r="G7" s="11">
        <f t="shared" si="0"/>
        <v>4.5267089074007241E-6</v>
      </c>
      <c r="H7" s="11">
        <f t="shared" si="0"/>
        <v>4.4955108226188949E-6</v>
      </c>
      <c r="I7" s="11">
        <f t="shared" si="0"/>
        <v>4.4645277550855708E-6</v>
      </c>
      <c r="J7" s="11">
        <f t="shared" si="0"/>
        <v>4.4337582229015438E-6</v>
      </c>
      <c r="K7" s="11">
        <f t="shared" si="0"/>
        <v>4.4032007543808561E-6</v>
      </c>
      <c r="L7" s="11">
        <f t="shared" si="0"/>
        <v>4.3728538879804121E-6</v>
      </c>
      <c r="M7" s="11">
        <f t="shared" si="0"/>
        <v>4.3427161722300742E-6</v>
      </c>
      <c r="N7" s="11">
        <f t="shared" si="0"/>
        <v>4.3127861656632388E-6</v>
      </c>
      <c r="O7" s="11">
        <f t="shared" si="0"/>
        <v>4.2830624367478922E-6</v>
      </c>
      <c r="P7" s="11">
        <f t="shared" si="0"/>
        <v>4.2535435638181421E-6</v>
      </c>
      <c r="Q7" s="11">
        <f t="shared" si="0"/>
        <v>4.2242281350062192E-6</v>
      </c>
      <c r="R7" s="11">
        <f t="shared" si="0"/>
        <v>4.1951147481749492E-6</v>
      </c>
      <c r="S7" s="11">
        <f t="shared" si="0"/>
        <v>4.1662020108506891E-6</v>
      </c>
      <c r="T7" s="11">
        <f t="shared" si="0"/>
        <v>4.1374885401567275E-6</v>
      </c>
      <c r="U7" s="11">
        <f t="shared" si="0"/>
        <v>4.1089729627471397E-6</v>
      </c>
      <c r="V7" s="11">
        <f t="shared" si="0"/>
        <v>4.0806539147411039E-6</v>
      </c>
      <c r="W7" s="11">
        <f t="shared" si="0"/>
        <v>4.0525300416576683E-6</v>
      </c>
      <c r="X7" s="11">
        <f t="shared" si="0"/>
        <v>4.0245999983509645E-6</v>
      </c>
      <c r="Y7" s="11">
        <f t="shared" si="0"/>
        <v>3.9968624489458715E-6</v>
      </c>
      <c r="Z7" s="11">
        <f t="shared" si="0"/>
        <v>3.9693160667741219E-6</v>
      </c>
      <c r="AA7" s="11">
        <f t="shared" si="0"/>
        <v>3.9419595343108489E-6</v>
      </c>
      <c r="AB7" s="11">
        <f t="shared" si="0"/>
        <v>3.9147915431115675E-6</v>
      </c>
      <c r="AC7" s="11">
        <f t="shared" si="0"/>
        <v>3.8878107937495961E-6</v>
      </c>
      <c r="AD7" s="11">
        <f t="shared" si="0"/>
        <v>3.8610159957539022E-6</v>
      </c>
      <c r="AE7" s="11">
        <f t="shared" si="0"/>
        <v>3.8344058675473818E-6</v>
      </c>
      <c r="AF7" s="11">
        <f t="shared" si="0"/>
        <v>3.8079791363855634E-6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rgb="FF002060"/>
  </sheetPr>
  <dimension ref="A1:AF14"/>
  <sheetViews>
    <sheetView workbookViewId="0">
      <selection activeCell="D19" sqref="D19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'crude-fee'!C16*About!B46</f>
        <v>6.7752149872621383E-6</v>
      </c>
      <c r="C6" s="8">
        <f>'crude-fee'!$D$16*About!$B$46</f>
        <v>9.5033013355739169E-6</v>
      </c>
      <c r="D6" s="114">
        <f>C6*(1+CAGR!$B$126)</f>
        <v>9.6863461851634893E-6</v>
      </c>
      <c r="E6" s="3">
        <f>D6*(1+CAGR!$B$126)</f>
        <v>9.8729166955500988E-6</v>
      </c>
      <c r="F6" s="3">
        <f>E6*(1+CAGR!$B$126)</f>
        <v>1.0063080775140257E-5</v>
      </c>
      <c r="G6" s="3">
        <f>F6*(1+CAGR!$B$126)</f>
        <v>1.025690764033689E-5</v>
      </c>
      <c r="H6" s="3">
        <f>G6*(1+CAGR!$B$126)</f>
        <v>1.0454467840732895E-5</v>
      </c>
      <c r="I6" s="3">
        <f>H6*(1+CAGR!$B$126)</f>
        <v>1.0655833284789964E-5</v>
      </c>
      <c r="J6" s="3">
        <f>I6*(1+CAGR!$B$126)</f>
        <v>1.0861077266012005E-5</v>
      </c>
      <c r="K6" s="3">
        <f>J6*(1+CAGR!$B$126)</f>
        <v>1.1070274489622703E-5</v>
      </c>
      <c r="L6" s="3">
        <f>K6*(1+CAGR!$B$126)</f>
        <v>1.1283501099756906E-5</v>
      </c>
      <c r="M6" s="3">
        <f>L6*(1+CAGR!$B$126)</f>
        <v>1.1500834707175768E-5</v>
      </c>
      <c r="N6" s="3">
        <f>M6*(1+CAGR!$B$126)</f>
        <v>1.172235441751571E-5</v>
      </c>
      <c r="O6" s="3">
        <f>N6*(1+CAGR!$B$126)</f>
        <v>1.1948140860081486E-5</v>
      </c>
      <c r="P6" s="3">
        <f>O6*(1+CAGR!$B$126)</f>
        <v>1.2178276217193843E-5</v>
      </c>
      <c r="Q6" s="3">
        <f>P6*(1+CAGR!$B$126)</f>
        <v>1.241284425410245E-5</v>
      </c>
      <c r="R6" s="3">
        <f>Q6*(1+CAGR!$B$126)</f>
        <v>1.2651930349474986E-5</v>
      </c>
      <c r="S6" s="3">
        <f>R6*(1+CAGR!$B$126)</f>
        <v>1.2895621526473482E-5</v>
      </c>
      <c r="T6" s="3">
        <f>S6*(1+CAGR!$B$126)</f>
        <v>1.3144006484429237E-5</v>
      </c>
      <c r="U6" s="3">
        <f>T6*(1+CAGR!$B$126)</f>
        <v>1.3397175631127816E-5</v>
      </c>
      <c r="V6" s="3">
        <f>U6*(1+CAGR!$B$126)</f>
        <v>1.3655221115715912E-5</v>
      </c>
      <c r="W6" s="3">
        <f>V6*(1+CAGR!$B$126)</f>
        <v>1.3918236862242024E-5</v>
      </c>
      <c r="X6" s="3">
        <f>W6*(1+CAGR!$B$126)</f>
        <v>1.4186318603843167E-5</v>
      </c>
      <c r="Y6" s="3">
        <f>X6*(1+CAGR!$B$126)</f>
        <v>1.4459563917590067E-5</v>
      </c>
      <c r="Z6" s="3">
        <f>Y6*(1+CAGR!$B$126)</f>
        <v>1.4738072260003503E-5</v>
      </c>
      <c r="AA6" s="3">
        <f>Z6*(1+CAGR!$B$126)</f>
        <v>1.5021945003254747E-5</v>
      </c>
      <c r="AB6" s="3">
        <f>AA6*(1+CAGR!$B$126)</f>
        <v>1.5311285472063268E-5</v>
      </c>
      <c r="AC6" s="3">
        <f>AB6*(1+CAGR!$B$126)</f>
        <v>1.5606198981305112E-5</v>
      </c>
      <c r="AD6" s="3">
        <f>AC6*(1+CAGR!$B$126)</f>
        <v>1.5906792874345694E-5</v>
      </c>
      <c r="AE6" s="3">
        <f>AD6*(1+CAGR!$B$126)</f>
        <v>1.6213176562110895E-5</v>
      </c>
      <c r="AF6" s="3">
        <f>AE6*(1+CAGR!$B$126)</f>
        <v>1.652546156291073E-5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4" spans="1:32">
      <c r="B14" s="71"/>
    </row>
  </sheetData>
  <phoneticPr fontId="2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rgb="FF002060"/>
  </sheetPr>
  <dimension ref="A1:AF21"/>
  <sheetViews>
    <sheetView workbookViewId="0">
      <selection activeCell="C15" sqref="C15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177">
        <f>'heavyfueloil-fee'!$C$13*About!$B$46/About!$B$52</f>
        <v>1.0081149283973762E-5</v>
      </c>
      <c r="C2" s="3">
        <f>B2</f>
        <v>1.0081149283973762E-5</v>
      </c>
      <c r="D2" s="114">
        <f>C2*(1+CAGR!$B132)</f>
        <v>1.0333880220031734E-5</v>
      </c>
      <c r="E2" s="3">
        <f>D2*(1+CAGR!$B132)</f>
        <v>1.0592947033502244E-5</v>
      </c>
      <c r="F2" s="3">
        <f>E2*(1+CAGR!$B132)</f>
        <v>1.085850856264709E-5</v>
      </c>
      <c r="G2" s="3">
        <f>F2*(1+CAGR!$B132)</f>
        <v>1.1130727627748522E-5</v>
      </c>
      <c r="H2" s="3">
        <f>G2*(1+CAGR!$B132)</f>
        <v>1.1409771130937115E-5</v>
      </c>
      <c r="I2" s="3">
        <f>H2*(1+CAGR!$B132)</f>
        <v>1.1695810158522304E-5</v>
      </c>
      <c r="J2" s="3">
        <f>I2*(1+CAGR!$B132)</f>
        <v>1.1989020085888299E-5</v>
      </c>
      <c r="K2" s="3">
        <f>J2*(1+CAGR!$B132)</f>
        <v>1.2289580685019714E-5</v>
      </c>
      <c r="L2" s="3">
        <f>K2*(1+CAGR!$B132)</f>
        <v>1.2597676234722825E-5</v>
      </c>
      <c r="M2" s="3">
        <f>L2*(1+CAGR!$B132)</f>
        <v>1.291349563361003E-5</v>
      </c>
      <c r="N2" s="3">
        <f>M2*(1+CAGR!$B132)</f>
        <v>1.3237232515916803E-5</v>
      </c>
      <c r="O2" s="3">
        <f>N2*(1+CAGR!$B132)</f>
        <v>1.3569085370222119E-5</v>
      </c>
      <c r="P2" s="3">
        <f>O2*(1+CAGR!$B132)</f>
        <v>1.3909257661145185E-5</v>
      </c>
      <c r="Q2" s="3">
        <f>P2*(1+CAGR!$B132)</f>
        <v>1.4257957954093045E-5</v>
      </c>
      <c r="R2" s="3">
        <f>Q2*(1+CAGR!$B132)</f>
        <v>1.4615400043135572E-5</v>
      </c>
      <c r="S2" s="3">
        <f>R2*(1+CAGR!$B132)</f>
        <v>1.4981803082086245E-5</v>
      </c>
      <c r="T2" s="3">
        <f>S2*(1+CAGR!$B132)</f>
        <v>1.5357391718869071E-5</v>
      </c>
      <c r="U2" s="3">
        <f>T2*(1+CAGR!$B132)</f>
        <v>1.5742396233254045E-5</v>
      </c>
      <c r="V2" s="3">
        <f>U2*(1+CAGR!$B132)</f>
        <v>1.6137052678045579E-5</v>
      </c>
      <c r="W2" s="3">
        <f>V2*(1+CAGR!$B132)</f>
        <v>1.6541603023810492E-5</v>
      </c>
      <c r="X2" s="3">
        <f>W2*(1+CAGR!$B132)</f>
        <v>1.6956295307234265E-5</v>
      </c>
      <c r="Y2" s="3">
        <f>X2*(1+CAGR!$B132)</f>
        <v>1.7381383783196553E-5</v>
      </c>
      <c r="Z2" s="3">
        <f>Y2*(1+CAGR!$B132)</f>
        <v>1.7817129080659165E-5</v>
      </c>
      <c r="AA2" s="3">
        <f>Z2*(1+CAGR!$B132)</f>
        <v>1.8263798362462099E-5</v>
      </c>
      <c r="AB2" s="3">
        <f>AA2*(1+CAGR!$B132)</f>
        <v>1.8721665489125625E-5</v>
      </c>
      <c r="AC2" s="3">
        <f>AB2*(1+CAGR!$B132)</f>
        <v>1.9191011186758811E-5</v>
      </c>
      <c r="AD2" s="3">
        <f>AC2*(1+CAGR!$B132)</f>
        <v>1.9672123219177477E-5</v>
      </c>
      <c r="AE2" s="3">
        <f>AD2*(1+CAGR!$B132)</f>
        <v>2.0165296564337064E-5</v>
      </c>
      <c r="AF2" s="3">
        <f>AE2*(1+CAGR!$B132)</f>
        <v>2.0670833595188635E-5</v>
      </c>
    </row>
    <row r="3" spans="1:32">
      <c r="A3" s="9" t="s">
        <v>5</v>
      </c>
      <c r="B3" s="177">
        <f>B2</f>
        <v>1.0081149283973762E-5</v>
      </c>
      <c r="C3" s="3">
        <f t="shared" ref="C3:AF3" si="0">C2</f>
        <v>1.0081149283973762E-5</v>
      </c>
      <c r="D3" s="3">
        <f t="shared" si="0"/>
        <v>1.0333880220031734E-5</v>
      </c>
      <c r="E3" s="3">
        <f t="shared" si="0"/>
        <v>1.0592947033502244E-5</v>
      </c>
      <c r="F3" s="3">
        <f t="shared" si="0"/>
        <v>1.085850856264709E-5</v>
      </c>
      <c r="G3" s="3">
        <f t="shared" si="0"/>
        <v>1.1130727627748522E-5</v>
      </c>
      <c r="H3" s="3">
        <f t="shared" si="0"/>
        <v>1.1409771130937115E-5</v>
      </c>
      <c r="I3" s="3">
        <f t="shared" si="0"/>
        <v>1.1695810158522304E-5</v>
      </c>
      <c r="J3" s="3">
        <f t="shared" si="0"/>
        <v>1.1989020085888299E-5</v>
      </c>
      <c r="K3" s="3">
        <f t="shared" si="0"/>
        <v>1.2289580685019714E-5</v>
      </c>
      <c r="L3" s="3">
        <f t="shared" si="0"/>
        <v>1.2597676234722825E-5</v>
      </c>
      <c r="M3" s="3">
        <f t="shared" si="0"/>
        <v>1.291349563361003E-5</v>
      </c>
      <c r="N3" s="3">
        <f t="shared" si="0"/>
        <v>1.3237232515916803E-5</v>
      </c>
      <c r="O3" s="3">
        <f t="shared" si="0"/>
        <v>1.3569085370222119E-5</v>
      </c>
      <c r="P3" s="3">
        <f t="shared" si="0"/>
        <v>1.3909257661145185E-5</v>
      </c>
      <c r="Q3" s="3">
        <f t="shared" si="0"/>
        <v>1.4257957954093045E-5</v>
      </c>
      <c r="R3" s="3">
        <f t="shared" si="0"/>
        <v>1.4615400043135572E-5</v>
      </c>
      <c r="S3" s="3">
        <f t="shared" si="0"/>
        <v>1.4981803082086245E-5</v>
      </c>
      <c r="T3" s="3">
        <f t="shared" si="0"/>
        <v>1.5357391718869071E-5</v>
      </c>
      <c r="U3" s="3">
        <f t="shared" si="0"/>
        <v>1.5742396233254045E-5</v>
      </c>
      <c r="V3" s="3">
        <f t="shared" si="0"/>
        <v>1.6137052678045579E-5</v>
      </c>
      <c r="W3" s="3">
        <f t="shared" si="0"/>
        <v>1.6541603023810492E-5</v>
      </c>
      <c r="X3" s="3">
        <f t="shared" si="0"/>
        <v>1.6956295307234265E-5</v>
      </c>
      <c r="Y3" s="3">
        <f t="shared" si="0"/>
        <v>1.7381383783196553E-5</v>
      </c>
      <c r="Z3" s="3">
        <f t="shared" si="0"/>
        <v>1.7817129080659165E-5</v>
      </c>
      <c r="AA3" s="3">
        <f t="shared" si="0"/>
        <v>1.8263798362462099E-5</v>
      </c>
      <c r="AB3" s="3">
        <f t="shared" si="0"/>
        <v>1.8721665489125625E-5</v>
      </c>
      <c r="AC3" s="3">
        <f t="shared" si="0"/>
        <v>1.9191011186758811E-5</v>
      </c>
      <c r="AD3" s="3">
        <f t="shared" si="0"/>
        <v>1.9672123219177477E-5</v>
      </c>
      <c r="AE3" s="3">
        <f t="shared" si="0"/>
        <v>2.0165296564337064E-5</v>
      </c>
      <c r="AF3" s="3">
        <f t="shared" si="0"/>
        <v>2.0670833595188635E-5</v>
      </c>
    </row>
    <row r="4" spans="1:32">
      <c r="A4" s="9" t="s">
        <v>6</v>
      </c>
      <c r="B4" s="177">
        <f>B2</f>
        <v>1.0081149283973762E-5</v>
      </c>
      <c r="C4" s="3">
        <f t="shared" ref="C4:AF4" si="1">C2</f>
        <v>1.0081149283973762E-5</v>
      </c>
      <c r="D4" s="3">
        <f t="shared" si="1"/>
        <v>1.0333880220031734E-5</v>
      </c>
      <c r="E4" s="3">
        <f t="shared" si="1"/>
        <v>1.0592947033502244E-5</v>
      </c>
      <c r="F4" s="3">
        <f t="shared" si="1"/>
        <v>1.085850856264709E-5</v>
      </c>
      <c r="G4" s="3">
        <f t="shared" si="1"/>
        <v>1.1130727627748522E-5</v>
      </c>
      <c r="H4" s="3">
        <f t="shared" si="1"/>
        <v>1.1409771130937115E-5</v>
      </c>
      <c r="I4" s="3">
        <f t="shared" si="1"/>
        <v>1.1695810158522304E-5</v>
      </c>
      <c r="J4" s="3">
        <f t="shared" si="1"/>
        <v>1.1989020085888299E-5</v>
      </c>
      <c r="K4" s="3">
        <f t="shared" si="1"/>
        <v>1.2289580685019714E-5</v>
      </c>
      <c r="L4" s="3">
        <f t="shared" si="1"/>
        <v>1.2597676234722825E-5</v>
      </c>
      <c r="M4" s="3">
        <f t="shared" si="1"/>
        <v>1.291349563361003E-5</v>
      </c>
      <c r="N4" s="3">
        <f t="shared" si="1"/>
        <v>1.3237232515916803E-5</v>
      </c>
      <c r="O4" s="3">
        <f t="shared" si="1"/>
        <v>1.3569085370222119E-5</v>
      </c>
      <c r="P4" s="3">
        <f t="shared" si="1"/>
        <v>1.3909257661145185E-5</v>
      </c>
      <c r="Q4" s="3">
        <f t="shared" si="1"/>
        <v>1.4257957954093045E-5</v>
      </c>
      <c r="R4" s="3">
        <f t="shared" si="1"/>
        <v>1.4615400043135572E-5</v>
      </c>
      <c r="S4" s="3">
        <f t="shared" si="1"/>
        <v>1.4981803082086245E-5</v>
      </c>
      <c r="T4" s="3">
        <f t="shared" si="1"/>
        <v>1.5357391718869071E-5</v>
      </c>
      <c r="U4" s="3">
        <f t="shared" si="1"/>
        <v>1.5742396233254045E-5</v>
      </c>
      <c r="V4" s="3">
        <f t="shared" si="1"/>
        <v>1.6137052678045579E-5</v>
      </c>
      <c r="W4" s="3">
        <f t="shared" si="1"/>
        <v>1.6541603023810492E-5</v>
      </c>
      <c r="X4" s="3">
        <f t="shared" si="1"/>
        <v>1.6956295307234265E-5</v>
      </c>
      <c r="Y4" s="3">
        <f t="shared" si="1"/>
        <v>1.7381383783196553E-5</v>
      </c>
      <c r="Z4" s="3">
        <f t="shared" si="1"/>
        <v>1.7817129080659165E-5</v>
      </c>
      <c r="AA4" s="3">
        <f t="shared" si="1"/>
        <v>1.8263798362462099E-5</v>
      </c>
      <c r="AB4" s="3">
        <f t="shared" si="1"/>
        <v>1.8721665489125625E-5</v>
      </c>
      <c r="AC4" s="3">
        <f t="shared" si="1"/>
        <v>1.9191011186758811E-5</v>
      </c>
      <c r="AD4" s="3">
        <f t="shared" si="1"/>
        <v>1.9672123219177477E-5</v>
      </c>
      <c r="AE4" s="3">
        <f t="shared" si="1"/>
        <v>2.0165296564337064E-5</v>
      </c>
      <c r="AF4" s="3">
        <f t="shared" si="1"/>
        <v>2.0670833595188635E-5</v>
      </c>
    </row>
    <row r="5" spans="1:32">
      <c r="A5" s="9" t="s">
        <v>7</v>
      </c>
      <c r="B5" s="177">
        <f>B2</f>
        <v>1.0081149283973762E-5</v>
      </c>
      <c r="C5" s="3">
        <f t="shared" ref="C5:AF5" si="2">C2</f>
        <v>1.0081149283973762E-5</v>
      </c>
      <c r="D5" s="3">
        <f t="shared" si="2"/>
        <v>1.0333880220031734E-5</v>
      </c>
      <c r="E5" s="3">
        <f t="shared" si="2"/>
        <v>1.0592947033502244E-5</v>
      </c>
      <c r="F5" s="3">
        <f t="shared" si="2"/>
        <v>1.085850856264709E-5</v>
      </c>
      <c r="G5" s="3">
        <f t="shared" si="2"/>
        <v>1.1130727627748522E-5</v>
      </c>
      <c r="H5" s="3">
        <f t="shared" si="2"/>
        <v>1.1409771130937115E-5</v>
      </c>
      <c r="I5" s="3">
        <f t="shared" si="2"/>
        <v>1.1695810158522304E-5</v>
      </c>
      <c r="J5" s="3">
        <f t="shared" si="2"/>
        <v>1.1989020085888299E-5</v>
      </c>
      <c r="K5" s="3">
        <f t="shared" si="2"/>
        <v>1.2289580685019714E-5</v>
      </c>
      <c r="L5" s="3">
        <f t="shared" si="2"/>
        <v>1.2597676234722825E-5</v>
      </c>
      <c r="M5" s="3">
        <f t="shared" si="2"/>
        <v>1.291349563361003E-5</v>
      </c>
      <c r="N5" s="3">
        <f t="shared" si="2"/>
        <v>1.3237232515916803E-5</v>
      </c>
      <c r="O5" s="3">
        <f t="shared" si="2"/>
        <v>1.3569085370222119E-5</v>
      </c>
      <c r="P5" s="3">
        <f t="shared" si="2"/>
        <v>1.3909257661145185E-5</v>
      </c>
      <c r="Q5" s="3">
        <f t="shared" si="2"/>
        <v>1.4257957954093045E-5</v>
      </c>
      <c r="R5" s="3">
        <f t="shared" si="2"/>
        <v>1.4615400043135572E-5</v>
      </c>
      <c r="S5" s="3">
        <f t="shared" si="2"/>
        <v>1.4981803082086245E-5</v>
      </c>
      <c r="T5" s="3">
        <f t="shared" si="2"/>
        <v>1.5357391718869071E-5</v>
      </c>
      <c r="U5" s="3">
        <f t="shared" si="2"/>
        <v>1.5742396233254045E-5</v>
      </c>
      <c r="V5" s="3">
        <f t="shared" si="2"/>
        <v>1.6137052678045579E-5</v>
      </c>
      <c r="W5" s="3">
        <f t="shared" si="2"/>
        <v>1.6541603023810492E-5</v>
      </c>
      <c r="X5" s="3">
        <f t="shared" si="2"/>
        <v>1.6956295307234265E-5</v>
      </c>
      <c r="Y5" s="3">
        <f t="shared" si="2"/>
        <v>1.7381383783196553E-5</v>
      </c>
      <c r="Z5" s="3">
        <f t="shared" si="2"/>
        <v>1.7817129080659165E-5</v>
      </c>
      <c r="AA5" s="3">
        <f t="shared" si="2"/>
        <v>1.8263798362462099E-5</v>
      </c>
      <c r="AB5" s="3">
        <f t="shared" si="2"/>
        <v>1.8721665489125625E-5</v>
      </c>
      <c r="AC5" s="3">
        <f t="shared" si="2"/>
        <v>1.9191011186758811E-5</v>
      </c>
      <c r="AD5" s="3">
        <f t="shared" si="2"/>
        <v>1.9672123219177477E-5</v>
      </c>
      <c r="AE5" s="3">
        <f t="shared" si="2"/>
        <v>2.0165296564337064E-5</v>
      </c>
      <c r="AF5" s="3">
        <f t="shared" si="2"/>
        <v>2.0670833595188635E-5</v>
      </c>
    </row>
    <row r="6" spans="1:32">
      <c r="A6" s="9" t="s">
        <v>8</v>
      </c>
      <c r="B6" s="177">
        <f>B2</f>
        <v>1.0081149283973762E-5</v>
      </c>
      <c r="C6" s="3">
        <f>B6</f>
        <v>1.0081149283973762E-5</v>
      </c>
      <c r="D6" s="114">
        <f>C6*(1+CAGR!$B136)</f>
        <v>1.050255487372213E-5</v>
      </c>
      <c r="E6" s="3">
        <f>D6*(1+CAGR!$B136)</f>
        <v>1.0941575783516742E-5</v>
      </c>
      <c r="F6" s="3">
        <f>E6*(1+CAGR!$B136)</f>
        <v>1.1398948357411595E-5</v>
      </c>
      <c r="G6" s="3">
        <f>F6*(1+CAGR!$B136)</f>
        <v>1.1875439719631831E-5</v>
      </c>
      <c r="H6" s="3">
        <f>G6*(1+CAGR!$B136)</f>
        <v>1.2371849061226267E-5</v>
      </c>
      <c r="I6" s="3">
        <f>H6*(1+CAGR!$B136)</f>
        <v>1.2889008980503722E-5</v>
      </c>
      <c r="J6" s="3">
        <f>I6*(1+CAGR!$B136)</f>
        <v>1.3427786879501384E-5</v>
      </c>
      <c r="K6" s="3">
        <f>J6*(1+CAGR!$B136)</f>
        <v>1.3989086418827439E-5</v>
      </c>
      <c r="L6" s="3">
        <f>K6*(1+CAGR!$B136)</f>
        <v>1.457384903331807E-5</v>
      </c>
      <c r="M6" s="3">
        <f>L6*(1+CAGR!$B136)</f>
        <v>1.5183055511050956E-5</v>
      </c>
      <c r="N6" s="3">
        <f>M6*(1+CAGR!$B136)</f>
        <v>1.5817727638363667E-5</v>
      </c>
      <c r="O6" s="3">
        <f>N6*(1+CAGR!$B136)</f>
        <v>1.6478929913636017E-5</v>
      </c>
      <c r="P6" s="3">
        <f>O6*(1+CAGR!$B136)</f>
        <v>1.7167771332710858E-5</v>
      </c>
      <c r="Q6" s="3">
        <f>P6*(1+CAGR!$B136)</f>
        <v>1.7885407248947824E-5</v>
      </c>
      <c r="R6" s="3">
        <f>Q6*(1+CAGR!$B136)</f>
        <v>1.8633041311029846E-5</v>
      </c>
      <c r="S6" s="3">
        <f>R6*(1+CAGR!$B136)</f>
        <v>1.9411927481772584E-5</v>
      </c>
      <c r="T6" s="3">
        <f>S6*(1+CAGR!$B136)</f>
        <v>2.0223372141322792E-5</v>
      </c>
      <c r="U6" s="3">
        <f>T6*(1+CAGR!$B136)</f>
        <v>2.1068736278273212E-5</v>
      </c>
      <c r="V6" s="3">
        <f>U6*(1+CAGR!$B136)</f>
        <v>2.1949437772369017E-5</v>
      </c>
      <c r="W6" s="3">
        <f>V6*(1+CAGR!$B136)</f>
        <v>2.286695377263444E-5</v>
      </c>
      <c r="X6" s="3">
        <f>W6*(1+CAGR!$B136)</f>
        <v>2.382282317490831E-5</v>
      </c>
      <c r="Y6" s="3">
        <f>X6*(1+CAGR!$B136)</f>
        <v>2.4818649202943887E-5</v>
      </c>
      <c r="Z6" s="3">
        <f>Y6*(1+CAGR!$B136)</f>
        <v>2.5856102097402148E-5</v>
      </c>
      <c r="AA6" s="3">
        <f>Z6*(1+CAGR!$B136)</f>
        <v>2.6936921917248604E-5</v>
      </c>
      <c r="AB6" s="3">
        <f>AA6*(1+CAGR!$B136)</f>
        <v>2.8062921458252268E-5</v>
      </c>
      <c r="AC6" s="3">
        <f>AB6*(1+CAGR!$B136)</f>
        <v>2.9235989293481804E-5</v>
      </c>
      <c r="AD6" s="3">
        <f>AC6*(1+CAGR!$B136)</f>
        <v>3.045809294089851E-5</v>
      </c>
      <c r="AE6" s="3">
        <f>AD6*(1+CAGR!$B136)</f>
        <v>3.1731282163358926E-5</v>
      </c>
      <c r="AF6" s="3">
        <f>AE6*(1+CAGR!$B136)</f>
        <v>3.3057692406561996E-5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8">
        <v>0</v>
      </c>
      <c r="D8" s="4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2" spans="1:32" ht="16.5">
      <c r="B12" s="80"/>
    </row>
    <row r="14" spans="1:32" ht="16.5">
      <c r="A14" s="9"/>
      <c r="B14" s="22"/>
    </row>
    <row r="15" spans="1:32">
      <c r="A15" s="9"/>
    </row>
    <row r="16" spans="1:32">
      <c r="A16" s="9"/>
    </row>
    <row r="17" spans="1:2">
      <c r="A17" s="9"/>
    </row>
    <row r="18" spans="1:2" ht="16.5">
      <c r="A18" s="9"/>
      <c r="B18" s="22"/>
    </row>
    <row r="19" spans="1:2" ht="16.5">
      <c r="A19" s="9"/>
      <c r="B19" s="22"/>
    </row>
    <row r="20" spans="1:2">
      <c r="A20" s="9"/>
    </row>
    <row r="21" spans="1:2">
      <c r="A21" s="15"/>
    </row>
  </sheetData>
  <phoneticPr fontId="2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rgb="FF002060"/>
  </sheetPr>
  <dimension ref="A1:AF24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3">
        <f>'lpgpropbut-fee'!C$26*About!$B$46/About!$B$52</f>
        <v>1.1769952502499207E-5</v>
      </c>
      <c r="C2" s="3">
        <f>'lpgpropbut-fee'!D$26*About!$B$46/About!$B$52</f>
        <v>1.1840648880594284E-5</v>
      </c>
      <c r="D2" s="114">
        <f>C2*(1+CAGR!$B142)</f>
        <v>1.194836584036353E-5</v>
      </c>
      <c r="E2" s="3">
        <f>D2*(1+CAGR!$B142)</f>
        <v>1.2057062724758438E-5</v>
      </c>
      <c r="F2" s="3">
        <f>E2*(1+CAGR!$B142)</f>
        <v>1.2166748448366594E-5</v>
      </c>
      <c r="G2" s="3">
        <f>F2*(1+CAGR!$B142)</f>
        <v>1.2277432006873519E-5</v>
      </c>
      <c r="H2" s="3">
        <f>G2*(1+CAGR!$B142)</f>
        <v>1.2389122477800452E-5</v>
      </c>
      <c r="I2" s="3">
        <f>H2*(1+CAGR!$B142)</f>
        <v>1.2501829021248813E-5</v>
      </c>
      <c r="J2" s="3">
        <f>I2*(1+CAGR!$B142)</f>
        <v>1.2615560880651458E-5</v>
      </c>
      <c r="K2" s="3">
        <f>J2*(1+CAGR!$B142)</f>
        <v>1.2730327383530767E-5</v>
      </c>
      <c r="L2" s="3">
        <f>K2*(1+CAGR!$B142)</f>
        <v>1.2846137942263615E-5</v>
      </c>
      <c r="M2" s="3">
        <f>L2*(1+CAGR!$B142)</f>
        <v>1.2963002054853323E-5</v>
      </c>
      <c r="N2" s="3">
        <f>M2*(1+CAGR!$B142)</f>
        <v>1.3080929305708615E-5</v>
      </c>
      <c r="O2" s="3">
        <f>N2*(1+CAGR!$B142)</f>
        <v>1.3199929366429665E-5</v>
      </c>
      <c r="P2" s="3">
        <f>O2*(1+CAGR!$B142)</f>
        <v>1.33200119966013E-5</v>
      </c>
      <c r="Q2" s="3">
        <f>P2*(1+CAGR!$B142)</f>
        <v>1.3441187044593412E-5</v>
      </c>
      <c r="R2" s="3">
        <f>Q2*(1+CAGR!$B142)</f>
        <v>1.3563464448368661E-5</v>
      </c>
      <c r="S2" s="3">
        <f>R2*(1+CAGR!$B142)</f>
        <v>1.3686854236297512E-5</v>
      </c>
      <c r="T2" s="3">
        <f>S2*(1+CAGR!$B142)</f>
        <v>1.3811366527980701E-5</v>
      </c>
      <c r="U2" s="3">
        <f>T2*(1+CAGR!$B142)</f>
        <v>1.3937011535079174E-5</v>
      </c>
      <c r="V2" s="3">
        <f>U2*(1+CAGR!$B142)</f>
        <v>1.4063799562151579E-5</v>
      </c>
      <c r="W2" s="3">
        <f>V2*(1+CAGR!$B142)</f>
        <v>1.4191741007499376E-5</v>
      </c>
      <c r="X2" s="3">
        <f>W2*(1+CAGR!$B142)</f>
        <v>1.4320846364019637E-5</v>
      </c>
      <c r="Y2" s="3">
        <f>X2*(1+CAGR!$B142)</f>
        <v>1.4451126220065603E-5</v>
      </c>
      <c r="Z2" s="3">
        <f>Y2*(1+CAGR!$B142)</f>
        <v>1.4582591260315067E-5</v>
      </c>
      <c r="AA2" s="3">
        <f>Z2*(1+CAGR!$B142)</f>
        <v>1.4715252266646661E-5</v>
      </c>
      <c r="AB2" s="3">
        <f>AA2*(1+CAGR!$B142)</f>
        <v>1.4849120119024116E-5</v>
      </c>
      <c r="AC2" s="3">
        <f>AB2*(1+CAGR!$B142)</f>
        <v>1.4984205796388558E-5</v>
      </c>
      <c r="AD2" s="3">
        <f>AC2*(1+CAGR!$B142)</f>
        <v>1.5120520377558933E-5</v>
      </c>
      <c r="AE2" s="3">
        <f>AD2*(1+CAGR!$B142)</f>
        <v>1.5258075042140611E-5</v>
      </c>
      <c r="AF2" s="3">
        <f>AE2*(1+CAGR!$B142)</f>
        <v>1.5396881071442265E-5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3">
        <f>B7</f>
        <v>1.0543816568722108E-5</v>
      </c>
      <c r="C4" s="3">
        <f>C7</f>
        <v>1.1265198227565316E-5</v>
      </c>
      <c r="D4" s="114">
        <f>C4*(1+CAGR!$B144)</f>
        <v>1.1366274230802159E-5</v>
      </c>
      <c r="E4" s="3">
        <f>D4*(1+CAGR!$B144)</f>
        <v>1.1468257129614558E-5</v>
      </c>
      <c r="F4" s="3">
        <f>E4*(1+CAGR!$B144)</f>
        <v>1.1571155061043537E-5</v>
      </c>
      <c r="G4" s="3">
        <f>F4*(1+CAGR!$B144)</f>
        <v>1.1674976235139008E-5</v>
      </c>
      <c r="H4" s="3">
        <f>G4*(1+CAGR!$B144)</f>
        <v>1.1779728935614836E-5</v>
      </c>
      <c r="I4" s="3">
        <f>H4*(1+CAGR!$B144)</f>
        <v>1.1885421520509782E-5</v>
      </c>
      <c r="J4" s="3">
        <f>I4*(1+CAGR!$B144)</f>
        <v>1.1992062422854376E-5</v>
      </c>
      <c r="K4" s="3">
        <f>J4*(1+CAGR!$B144)</f>
        <v>1.2099660151343777E-5</v>
      </c>
      <c r="L4" s="3">
        <f>K4*(1+CAGR!$B144)</f>
        <v>1.2208223291016664E-5</v>
      </c>
      <c r="M4" s="3">
        <f>L4*(1+CAGR!$B144)</f>
        <v>1.2317760503940221E-5</v>
      </c>
      <c r="N4" s="3">
        <f>M4*(1+CAGR!$B144)</f>
        <v>1.2428280529901274E-5</v>
      </c>
      <c r="O4" s="3">
        <f>N4*(1+CAGR!$B144)</f>
        <v>1.2539792187103616E-5</v>
      </c>
      <c r="P4" s="3">
        <f>O4*(1+CAGR!$B144)</f>
        <v>1.2652304372871603E-5</v>
      </c>
      <c r="Q4" s="3">
        <f>P4*(1+CAGR!$B144)</f>
        <v>1.2765826064360052E-5</v>
      </c>
      <c r="R4" s="3">
        <f>Q4*(1+CAGR!$B144)</f>
        <v>1.2880366319270516E-5</v>
      </c>
      <c r="S4" s="3">
        <f>R4*(1+CAGR!$B144)</f>
        <v>1.2995934276573979E-5</v>
      </c>
      <c r="T4" s="3">
        <f>S4*(1+CAGR!$B144)</f>
        <v>1.3112539157240041E-5</v>
      </c>
      <c r="U4" s="3">
        <f>T4*(1+CAGR!$B144)</f>
        <v>1.3230190264972645E-5</v>
      </c>
      <c r="V4" s="3">
        <f>U4*(1+CAGR!$B144)</f>
        <v>1.33488969869524E-5</v>
      </c>
      <c r="W4" s="3">
        <f>V4*(1+CAGR!$B144)</f>
        <v>1.346866879458557E-5</v>
      </c>
      <c r="X4" s="3">
        <f>W4*(1+CAGR!$B144)</f>
        <v>1.3589515244259782E-5</v>
      </c>
      <c r="Y4" s="3">
        <f>X4*(1+CAGR!$B144)</f>
        <v>1.3711445978106514E-5</v>
      </c>
      <c r="Z4" s="3">
        <f>Y4*(1+CAGR!$B144)</f>
        <v>1.3834470724770418E-5</v>
      </c>
      <c r="AA4" s="3">
        <f>Z4*(1+CAGR!$B144)</f>
        <v>1.3958599300185564E-5</v>
      </c>
      <c r="AB4" s="3">
        <f>AA4*(1+CAGR!$B144)</f>
        <v>1.4083841608358623E-5</v>
      </c>
      <c r="AC4" s="3">
        <f>AB4*(1+CAGR!$B144)</f>
        <v>1.4210207642159105E-5</v>
      </c>
      <c r="AD4" s="3">
        <f>AC4*(1+CAGR!$B144)</f>
        <v>1.4337707484116659E-5</v>
      </c>
      <c r="AE4" s="3">
        <f>AD4*(1+CAGR!$B144)</f>
        <v>1.4466351307225549E-5</v>
      </c>
      <c r="AF4" s="3">
        <f>AE4*(1+CAGR!$B144)</f>
        <v>1.4596149375756336E-5</v>
      </c>
    </row>
    <row r="5" spans="1:32">
      <c r="A5" s="9" t="s">
        <v>7</v>
      </c>
      <c r="B5" s="4">
        <f>B7</f>
        <v>1.0543816568722108E-5</v>
      </c>
      <c r="C5" s="4">
        <f>C7</f>
        <v>1.1265198227565316E-5</v>
      </c>
      <c r="D5" s="114">
        <f>C5*(1+CAGR!$B145)</f>
        <v>1.1372422782200585E-5</v>
      </c>
      <c r="E5" s="3">
        <f>D5*(1+CAGR!$B145)</f>
        <v>1.1480667922970645E-5</v>
      </c>
      <c r="F5" s="3">
        <f>E5*(1+CAGR!$B145)</f>
        <v>1.1589943364031569E-5</v>
      </c>
      <c r="G5" s="3">
        <f>F5*(1+CAGR!$B145)</f>
        <v>1.1700258912000836E-5</v>
      </c>
      <c r="H5" s="3">
        <f>G5*(1+CAGR!$B145)</f>
        <v>1.1811624466837394E-5</v>
      </c>
      <c r="I5" s="3">
        <f>H5*(1+CAGR!$B145)</f>
        <v>1.192405002273011E-5</v>
      </c>
      <c r="J5" s="3">
        <f>I5*(1+CAGR!$B145)</f>
        <v>1.203754566899467E-5</v>
      </c>
      <c r="K5" s="3">
        <f>J5*(1+CAGR!$B145)</f>
        <v>1.215212159097901E-5</v>
      </c>
      <c r="L5" s="3">
        <f>K5*(1+CAGR!$B145)</f>
        <v>1.226778807097738E-5</v>
      </c>
      <c r="M5" s="3">
        <f>L5*(1+CAGR!$B145)</f>
        <v>1.2384555489153093E-5</v>
      </c>
      <c r="N5" s="3">
        <f>M5*(1+CAGR!$B145)</f>
        <v>1.2502434324470064E-5</v>
      </c>
      <c r="O5" s="3">
        <f>N5*(1+CAGR!$B145)</f>
        <v>1.262143515563322E-5</v>
      </c>
      <c r="P5" s="3">
        <f>O5*(1+CAGR!$B145)</f>
        <v>1.2741568662037854E-5</v>
      </c>
      <c r="Q5" s="3">
        <f>P5*(1+CAGR!$B145)</f>
        <v>1.2862845624728015E-5</v>
      </c>
      <c r="R5" s="3">
        <f>Q5*(1+CAGR!$B145)</f>
        <v>1.2985276927364024E-5</v>
      </c>
      <c r="S5" s="3">
        <f>R5*(1+CAGR!$B145)</f>
        <v>1.3108873557199196E-5</v>
      </c>
      <c r="T5" s="3">
        <f>S5*(1+CAGR!$B145)</f>
        <v>1.3233646606065866E-5</v>
      </c>
      <c r="U5" s="3">
        <f>T5*(1+CAGR!$B145)</f>
        <v>1.3359607271370787E-5</v>
      </c>
      <c r="V5" s="3">
        <f>U5*(1+CAGR!$B145)</f>
        <v>1.3486766857100013E-5</v>
      </c>
      <c r="W5" s="3">
        <f>V5*(1+CAGR!$B145)</f>
        <v>1.3615136774833346E-5</v>
      </c>
      <c r="X5" s="3">
        <f>W5*(1+CAGR!$B145)</f>
        <v>1.3744728544768431E-5</v>
      </c>
      <c r="Y5" s="3">
        <f>X5*(1+CAGR!$B145)</f>
        <v>1.3875553796754608E-5</v>
      </c>
      <c r="Z5" s="3">
        <f>Y5*(1+CAGR!$B145)</f>
        <v>1.4007624271336596E-5</v>
      </c>
      <c r="AA5" s="3">
        <f>Z5*(1+CAGR!$B145)</f>
        <v>1.4140951820808121E-5</v>
      </c>
      <c r="AB5" s="3">
        <f>AA5*(1+CAGR!$B145)</f>
        <v>1.4275548410275562E-5</v>
      </c>
      <c r="AC5" s="3">
        <f>AB5*(1+CAGR!$B145)</f>
        <v>1.4411426118731725E-5</v>
      </c>
      <c r="AD5" s="3">
        <f>AC5*(1+CAGR!$B145)</f>
        <v>1.4548597140139846E-5</v>
      </c>
      <c r="AE5" s="3">
        <f>AD5*(1+CAGR!$B145)</f>
        <v>1.4687073784527894E-5</v>
      </c>
      <c r="AF5" s="3">
        <f>AE5*(1+CAGR!$B145)</f>
        <v>1.4826868479093308E-5</v>
      </c>
    </row>
    <row r="6" spans="1:32">
      <c r="A6" s="9" t="s">
        <v>8</v>
      </c>
      <c r="B6" s="3">
        <f>AVERAGE('lpgpropbut-fee'!C$20*About!$B$46/About!$B$52,B2)</f>
        <v>1.1582905435646628E-5</v>
      </c>
      <c r="C6" s="3">
        <f>AVERAGE('lpgpropbut-fee'!D$20*About!$B$46/About!$B$52,C2)</f>
        <v>1.1884856718047602E-5</v>
      </c>
      <c r="D6" s="114">
        <f>C6*(1+CAGR!$B146)</f>
        <v>1.2040379569607402E-5</v>
      </c>
      <c r="E6" s="3">
        <f>D6*(1+CAGR!$B146)</f>
        <v>1.2197937562013332E-5</v>
      </c>
      <c r="F6" s="3">
        <f>E6*(1+CAGR!$B146)</f>
        <v>1.2357557326710365E-5</v>
      </c>
      <c r="G6" s="3">
        <f>F6*(1+CAGR!$B146)</f>
        <v>1.2519265843637224E-5</v>
      </c>
      <c r="H6" s="3">
        <f>G6*(1+CAGR!$B146)</f>
        <v>1.2683090445786699E-5</v>
      </c>
      <c r="I6" s="3">
        <f>H6*(1+CAGR!$B146)</f>
        <v>1.2849058823825644E-5</v>
      </c>
      <c r="J6" s="3">
        <f>I6*(1+CAGR!$B146)</f>
        <v>1.3017199030775423E-5</v>
      </c>
      <c r="K6" s="3">
        <f>J6*(1+CAGR!$B146)</f>
        <v>1.3187539486753611E-5</v>
      </c>
      <c r="L6" s="3">
        <f>K6*(1+CAGR!$B146)</f>
        <v>1.3360108983777746E-5</v>
      </c>
      <c r="M6" s="3">
        <f>L6*(1+CAGR!$B146)</f>
        <v>1.3534936690631932E-5</v>
      </c>
      <c r="N6" s="3">
        <f>M6*(1+CAGR!$B146)</f>
        <v>1.3712052157797131E-5</v>
      </c>
      <c r="O6" s="3">
        <f>N6*(1+CAGR!$B146)</f>
        <v>1.3891485322445973E-5</v>
      </c>
      <c r="P6" s="3">
        <f>O6*(1+CAGR!$B146)</f>
        <v>1.4073266513502925E-5</v>
      </c>
      <c r="Q6" s="3">
        <f>P6*(1+CAGR!$B146)</f>
        <v>1.4257426456770678E-5</v>
      </c>
      <c r="R6" s="3">
        <f>Q6*(1+CAGR!$B146)</f>
        <v>1.4443996280123616E-5</v>
      </c>
      <c r="S6" s="3">
        <f>R6*(1+CAGR!$B146)</f>
        <v>1.4633007518769243E-5</v>
      </c>
      <c r="T6" s="3">
        <f>S6*(1+CAGR!$B146)</f>
        <v>1.4824492120578465E-5</v>
      </c>
      <c r="U6" s="3">
        <f>T6*(1+CAGR!$B146)</f>
        <v>1.5018482451485619E-5</v>
      </c>
      <c r="V6" s="3">
        <f>U6*(1+CAGR!$B146)</f>
        <v>1.5215011300959167E-5</v>
      </c>
      <c r="W6" s="3">
        <f>V6*(1+CAGR!$B146)</f>
        <v>1.5414111887543984E-5</v>
      </c>
      <c r="X6" s="3">
        <f>W6*(1+CAGR!$B146)</f>
        <v>1.5615817864476155E-5</v>
      </c>
      <c r="Y6" s="3">
        <f>X6*(1+CAGR!$B146)</f>
        <v>1.5820163325371268E-5</v>
      </c>
      <c r="Z6" s="3">
        <f>Y6*(1+CAGR!$B146)</f>
        <v>1.6027182809987123E-5</v>
      </c>
      <c r="AA6" s="3">
        <f>Z6*(1+CAGR!$B146)</f>
        <v>1.6236911310061872E-5</v>
      </c>
      <c r="AB6" s="3">
        <f>AA6*(1+CAGR!$B146)</f>
        <v>1.6449384275228528E-5</v>
      </c>
      <c r="AC6" s="3">
        <f>AB6*(1+CAGR!$B146)</f>
        <v>1.6664637619006891E-5</v>
      </c>
      <c r="AD6" s="3">
        <f>AC6*(1+CAGR!$B146)</f>
        <v>1.6882707724873885E-5</v>
      </c>
      <c r="AE6" s="3">
        <f>AD6*(1+CAGR!$B146)</f>
        <v>1.7103631452413312E-5</v>
      </c>
      <c r="AF6" s="3">
        <f>AE6*(1+CAGR!$B146)</f>
        <v>1.7327446143546096E-5</v>
      </c>
    </row>
    <row r="7" spans="1:32">
      <c r="A7" s="9" t="s">
        <v>9</v>
      </c>
      <c r="B7" s="8">
        <f>'lpgpropbut-fee'!C14*About!$B$46/About!$B$52</f>
        <v>1.0543816568722108E-5</v>
      </c>
      <c r="C7" s="8">
        <f>'lpgpropbut-fee'!D14*About!$B$46/About!$B$52</f>
        <v>1.1265198227565316E-5</v>
      </c>
      <c r="D7" s="114">
        <f>C7*(1+CAGR!$B147)</f>
        <v>1.1265198227565316E-5</v>
      </c>
      <c r="E7" s="3">
        <f>D7*(1+CAGR!$B147)</f>
        <v>1.1265198227565316E-5</v>
      </c>
      <c r="F7" s="3">
        <f>E7*(1+CAGR!$B147)</f>
        <v>1.1265198227565316E-5</v>
      </c>
      <c r="G7" s="3">
        <f>F7*(1+CAGR!$B147)</f>
        <v>1.1265198227565316E-5</v>
      </c>
      <c r="H7" s="3">
        <f>G7*(1+CAGR!$B147)</f>
        <v>1.1265198227565316E-5</v>
      </c>
      <c r="I7" s="3">
        <f>H7*(1+CAGR!$B147)</f>
        <v>1.1265198227565316E-5</v>
      </c>
      <c r="J7" s="3">
        <f>I7*(1+CAGR!$B147)</f>
        <v>1.1265198227565316E-5</v>
      </c>
      <c r="K7" s="3">
        <f>J7*(1+CAGR!$B147)</f>
        <v>1.1265198227565316E-5</v>
      </c>
      <c r="L7" s="3">
        <f>K7*(1+CAGR!$B147)</f>
        <v>1.1265198227565316E-5</v>
      </c>
      <c r="M7" s="3">
        <f>L7*(1+CAGR!$B147)</f>
        <v>1.1265198227565316E-5</v>
      </c>
      <c r="N7" s="3">
        <f>M7*(1+CAGR!$B147)</f>
        <v>1.1265198227565316E-5</v>
      </c>
      <c r="O7" s="3">
        <f>N7*(1+CAGR!$B147)</f>
        <v>1.1265198227565316E-5</v>
      </c>
      <c r="P7" s="3">
        <f>O7*(1+CAGR!$B147)</f>
        <v>1.1265198227565316E-5</v>
      </c>
      <c r="Q7" s="3">
        <f>P7*(1+CAGR!$B147)</f>
        <v>1.1265198227565316E-5</v>
      </c>
      <c r="R7" s="3">
        <f>Q7*(1+CAGR!$B147)</f>
        <v>1.1265198227565316E-5</v>
      </c>
      <c r="S7" s="3">
        <f>R7*(1+CAGR!$B147)</f>
        <v>1.1265198227565316E-5</v>
      </c>
      <c r="T7" s="3">
        <f>S7*(1+CAGR!$B147)</f>
        <v>1.1265198227565316E-5</v>
      </c>
      <c r="U7" s="3">
        <f>T7*(1+CAGR!$B147)</f>
        <v>1.1265198227565316E-5</v>
      </c>
      <c r="V7" s="3">
        <f>U7*(1+CAGR!$B147)</f>
        <v>1.1265198227565316E-5</v>
      </c>
      <c r="W7" s="3">
        <f>V7*(1+CAGR!$B147)</f>
        <v>1.1265198227565316E-5</v>
      </c>
      <c r="X7" s="3">
        <f>W7*(1+CAGR!$B147)</f>
        <v>1.1265198227565316E-5</v>
      </c>
      <c r="Y7" s="3">
        <f>X7*(1+CAGR!$B147)</f>
        <v>1.1265198227565316E-5</v>
      </c>
      <c r="Z7" s="3">
        <f>Y7*(1+CAGR!$B147)</f>
        <v>1.1265198227565316E-5</v>
      </c>
      <c r="AA7" s="3">
        <f>Z7*(1+CAGR!$B147)</f>
        <v>1.1265198227565316E-5</v>
      </c>
      <c r="AB7" s="3">
        <f>AA7*(1+CAGR!$B147)</f>
        <v>1.1265198227565316E-5</v>
      </c>
      <c r="AC7" s="3">
        <f>AB7*(1+CAGR!$B147)</f>
        <v>1.1265198227565316E-5</v>
      </c>
      <c r="AD7" s="3">
        <f>AC7*(1+CAGR!$B147)</f>
        <v>1.1265198227565316E-5</v>
      </c>
      <c r="AE7" s="3">
        <f>AD7*(1+CAGR!$B147)</f>
        <v>1.1265198227565316E-5</v>
      </c>
      <c r="AF7" s="3">
        <f>AE7*(1+CAGR!$B147)</f>
        <v>1.1265198227565316E-5</v>
      </c>
    </row>
    <row r="8" spans="1:32">
      <c r="A8" s="9" t="s">
        <v>10</v>
      </c>
      <c r="B8" s="8">
        <v>0</v>
      </c>
      <c r="C8" s="8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2" spans="1:32">
      <c r="B12" s="40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15"/>
    </row>
  </sheetData>
  <phoneticPr fontId="2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3BDD-2663-4D6A-A54B-406B22EEE461}">
  <sheetPr codeName="Sheet3"/>
  <dimension ref="A1:I42"/>
  <sheetViews>
    <sheetView workbookViewId="0">
      <selection activeCell="W29" sqref="W29"/>
    </sheetView>
  </sheetViews>
  <sheetFormatPr defaultColWidth="8.85546875" defaultRowHeight="15"/>
  <sheetData>
    <row r="1" spans="1:9" ht="15.75" customHeight="1">
      <c r="A1" s="204" t="s">
        <v>217</v>
      </c>
      <c r="B1" s="204"/>
      <c r="C1" s="204"/>
      <c r="D1" s="204"/>
      <c r="E1" s="204"/>
      <c r="F1" s="204"/>
      <c r="G1" s="204"/>
      <c r="H1" s="204"/>
      <c r="I1" s="204"/>
    </row>
    <row r="2" spans="1:9">
      <c r="A2" s="205" t="s">
        <v>139</v>
      </c>
      <c r="B2" s="205" t="s">
        <v>140</v>
      </c>
      <c r="C2" s="205" t="s">
        <v>141</v>
      </c>
      <c r="D2" s="208" t="s">
        <v>142</v>
      </c>
      <c r="E2" s="209"/>
      <c r="F2" s="210"/>
      <c r="G2" s="208" t="s">
        <v>143</v>
      </c>
      <c r="H2" s="209"/>
      <c r="I2" s="210"/>
    </row>
    <row r="3" spans="1:9" ht="25.5">
      <c r="A3" s="206"/>
      <c r="B3" s="206"/>
      <c r="C3" s="206"/>
      <c r="D3" s="211" t="s">
        <v>144</v>
      </c>
      <c r="E3" s="211" t="s">
        <v>145</v>
      </c>
      <c r="F3" s="67" t="s">
        <v>146</v>
      </c>
      <c r="G3" s="211" t="s">
        <v>144</v>
      </c>
      <c r="H3" s="211" t="s">
        <v>145</v>
      </c>
      <c r="I3" s="67" t="s">
        <v>146</v>
      </c>
    </row>
    <row r="4" spans="1:9" ht="28.5">
      <c r="A4" s="207"/>
      <c r="B4" s="207"/>
      <c r="C4" s="207"/>
      <c r="D4" s="212"/>
      <c r="E4" s="212"/>
      <c r="F4" s="68" t="s">
        <v>218</v>
      </c>
      <c r="G4" s="212"/>
      <c r="H4" s="212"/>
      <c r="I4" s="68" t="s">
        <v>218</v>
      </c>
    </row>
    <row r="5" spans="1:9">
      <c r="A5" s="214" t="s">
        <v>147</v>
      </c>
      <c r="B5" s="52" t="s">
        <v>148</v>
      </c>
      <c r="C5" s="53" t="s">
        <v>149</v>
      </c>
      <c r="D5" s="54">
        <v>45</v>
      </c>
      <c r="E5" s="56">
        <v>10750</v>
      </c>
      <c r="F5" s="54">
        <v>1.075</v>
      </c>
      <c r="G5" s="54">
        <v>42.2</v>
      </c>
      <c r="H5" s="56">
        <v>10080</v>
      </c>
      <c r="I5" s="54">
        <v>1.008</v>
      </c>
    </row>
    <row r="6" spans="1:9">
      <c r="A6" s="215"/>
      <c r="B6" s="52" t="s">
        <v>150</v>
      </c>
      <c r="C6" s="53" t="s">
        <v>151</v>
      </c>
      <c r="D6" s="54">
        <v>32.700000000000003</v>
      </c>
      <c r="E6" s="56">
        <v>7810</v>
      </c>
      <c r="F6" s="54">
        <v>0.78100000000000003</v>
      </c>
      <c r="G6" s="54">
        <v>30.4</v>
      </c>
      <c r="H6" s="56">
        <v>7260</v>
      </c>
      <c r="I6" s="54">
        <v>0.72599999999999998</v>
      </c>
    </row>
    <row r="7" spans="1:9">
      <c r="A7" s="215"/>
      <c r="B7" s="52" t="s">
        <v>152</v>
      </c>
      <c r="C7" s="53" t="s">
        <v>151</v>
      </c>
      <c r="D7" s="54">
        <v>36.700000000000003</v>
      </c>
      <c r="E7" s="56">
        <v>8770</v>
      </c>
      <c r="F7" s="54">
        <v>0.877</v>
      </c>
      <c r="G7" s="54">
        <v>34.200000000000003</v>
      </c>
      <c r="H7" s="56">
        <v>8170</v>
      </c>
      <c r="I7" s="54">
        <v>0.81699999999999995</v>
      </c>
    </row>
    <row r="8" spans="1:9">
      <c r="A8" s="215"/>
      <c r="B8" s="52" t="s">
        <v>153</v>
      </c>
      <c r="C8" s="53" t="s">
        <v>151</v>
      </c>
      <c r="D8" s="54">
        <v>37.799999999999997</v>
      </c>
      <c r="E8" s="56">
        <v>9030</v>
      </c>
      <c r="F8" s="54">
        <v>0.90300000000000002</v>
      </c>
      <c r="G8" s="54">
        <v>35.200000000000003</v>
      </c>
      <c r="H8" s="56">
        <v>8410</v>
      </c>
      <c r="I8" s="54">
        <v>0.84099999999999997</v>
      </c>
    </row>
    <row r="9" spans="1:9">
      <c r="A9" s="215"/>
      <c r="B9" s="53" t="s">
        <v>154</v>
      </c>
      <c r="C9" s="53" t="s">
        <v>151</v>
      </c>
      <c r="D9" s="54">
        <v>39</v>
      </c>
      <c r="E9" s="56">
        <v>9310</v>
      </c>
      <c r="F9" s="54">
        <v>0.93100000000000005</v>
      </c>
      <c r="G9" s="54">
        <v>36.4</v>
      </c>
      <c r="H9" s="56">
        <v>8690</v>
      </c>
      <c r="I9" s="54">
        <v>0.86899999999999999</v>
      </c>
    </row>
    <row r="10" spans="1:9">
      <c r="A10" s="215"/>
      <c r="B10" s="53" t="s">
        <v>155</v>
      </c>
      <c r="C10" s="53" t="s">
        <v>151</v>
      </c>
      <c r="D10" s="54">
        <v>40.5</v>
      </c>
      <c r="E10" s="56">
        <v>9670</v>
      </c>
      <c r="F10" s="54">
        <v>0.96699999999999997</v>
      </c>
      <c r="G10" s="54">
        <v>38</v>
      </c>
      <c r="H10" s="56">
        <v>9080</v>
      </c>
      <c r="I10" s="54">
        <v>0.90800000000000003</v>
      </c>
    </row>
    <row r="11" spans="1:9">
      <c r="A11" s="215"/>
      <c r="B11" s="53" t="s">
        <v>156</v>
      </c>
      <c r="C11" s="53" t="s">
        <v>151</v>
      </c>
      <c r="D11" s="54">
        <v>41.7</v>
      </c>
      <c r="E11" s="56">
        <v>9960</v>
      </c>
      <c r="F11" s="54">
        <v>0.996</v>
      </c>
      <c r="G11" s="54">
        <v>39.200000000000003</v>
      </c>
      <c r="H11" s="56">
        <v>9360</v>
      </c>
      <c r="I11" s="54">
        <v>0.93600000000000005</v>
      </c>
    </row>
    <row r="12" spans="1:9" ht="25.5">
      <c r="A12" s="215"/>
      <c r="B12" s="52" t="s">
        <v>157</v>
      </c>
      <c r="C12" s="53" t="s">
        <v>149</v>
      </c>
      <c r="D12" s="54">
        <v>50.4</v>
      </c>
      <c r="E12" s="56">
        <v>12040</v>
      </c>
      <c r="F12" s="54">
        <v>1.204</v>
      </c>
      <c r="G12" s="54">
        <v>46.3</v>
      </c>
      <c r="H12" s="56">
        <v>11060</v>
      </c>
      <c r="I12" s="54">
        <v>1.1060000000000001</v>
      </c>
    </row>
    <row r="13" spans="1:9" ht="25.5">
      <c r="A13" s="215"/>
      <c r="B13" s="52" t="s">
        <v>158</v>
      </c>
      <c r="C13" s="53" t="s">
        <v>149</v>
      </c>
      <c r="D13" s="54">
        <v>49.5</v>
      </c>
      <c r="E13" s="56">
        <v>11820</v>
      </c>
      <c r="F13" s="54">
        <v>1.1819999999999999</v>
      </c>
      <c r="G13" s="54">
        <v>45.7</v>
      </c>
      <c r="H13" s="56">
        <v>10920</v>
      </c>
      <c r="I13" s="54">
        <v>1.0920000000000001</v>
      </c>
    </row>
    <row r="14" spans="1:9">
      <c r="A14" s="215"/>
      <c r="B14" s="52" t="s">
        <v>159</v>
      </c>
      <c r="C14" s="53" t="s">
        <v>151</v>
      </c>
      <c r="D14" s="54">
        <v>32.299999999999997</v>
      </c>
      <c r="E14" s="56">
        <v>7710</v>
      </c>
      <c r="F14" s="54">
        <v>0.77100000000000002</v>
      </c>
      <c r="G14" s="54">
        <v>29.9</v>
      </c>
      <c r="H14" s="56">
        <v>7140</v>
      </c>
      <c r="I14" s="54">
        <v>0.71399999999999997</v>
      </c>
    </row>
    <row r="15" spans="1:9">
      <c r="A15" s="215"/>
      <c r="B15" s="52" t="s">
        <v>160</v>
      </c>
      <c r="C15" s="53" t="s">
        <v>151</v>
      </c>
      <c r="D15" s="54">
        <v>32.799999999999997</v>
      </c>
      <c r="E15" s="56">
        <v>7830</v>
      </c>
      <c r="F15" s="54">
        <v>0.78300000000000003</v>
      </c>
      <c r="G15" s="54">
        <v>30.3</v>
      </c>
      <c r="H15" s="56">
        <v>7240</v>
      </c>
      <c r="I15" s="54">
        <v>0.72399999999999998</v>
      </c>
    </row>
    <row r="16" spans="1:9">
      <c r="A16" s="215"/>
      <c r="B16" s="52" t="s">
        <v>161</v>
      </c>
      <c r="C16" s="53" t="s">
        <v>151</v>
      </c>
      <c r="D16" s="54">
        <v>36.5</v>
      </c>
      <c r="E16" s="56">
        <v>8720</v>
      </c>
      <c r="F16" s="54">
        <v>0.872</v>
      </c>
      <c r="G16" s="54">
        <v>33.9</v>
      </c>
      <c r="H16" s="56">
        <v>8100</v>
      </c>
      <c r="I16" s="54">
        <v>0.81</v>
      </c>
    </row>
    <row r="17" spans="1:9">
      <c r="A17" s="215"/>
      <c r="B17" s="52" t="s">
        <v>162</v>
      </c>
      <c r="C17" s="53" t="s">
        <v>149</v>
      </c>
      <c r="D17" s="54">
        <v>41.4</v>
      </c>
      <c r="E17" s="56">
        <v>9890</v>
      </c>
      <c r="F17" s="54">
        <v>0.98899999999999999</v>
      </c>
      <c r="G17" s="54">
        <v>39.200000000000003</v>
      </c>
      <c r="H17" s="56">
        <v>9360</v>
      </c>
      <c r="I17" s="54">
        <v>0.93600000000000005</v>
      </c>
    </row>
    <row r="18" spans="1:9">
      <c r="A18" s="215"/>
      <c r="B18" s="52" t="s">
        <v>163</v>
      </c>
      <c r="C18" s="53" t="s">
        <v>151</v>
      </c>
      <c r="D18" s="54">
        <v>40</v>
      </c>
      <c r="E18" s="56">
        <v>9550</v>
      </c>
      <c r="F18" s="54">
        <v>0.95499999999999996</v>
      </c>
      <c r="G18" s="54">
        <v>37.299999999999997</v>
      </c>
      <c r="H18" s="56">
        <v>8910</v>
      </c>
      <c r="I18" s="54">
        <v>0.89100000000000001</v>
      </c>
    </row>
    <row r="19" spans="1:9" ht="25.5">
      <c r="A19" s="215"/>
      <c r="B19" s="52" t="s">
        <v>164</v>
      </c>
      <c r="C19" s="53" t="s">
        <v>149</v>
      </c>
      <c r="D19" s="54">
        <v>35</v>
      </c>
      <c r="E19" s="56">
        <v>8360</v>
      </c>
      <c r="F19" s="54">
        <v>0.83599999999999997</v>
      </c>
      <c r="G19" s="54">
        <v>34.200000000000003</v>
      </c>
      <c r="H19" s="56">
        <v>8170</v>
      </c>
      <c r="I19" s="54">
        <v>0.81699999999999995</v>
      </c>
    </row>
    <row r="20" spans="1:9" ht="25.5">
      <c r="A20" s="215"/>
      <c r="B20" s="52" t="s">
        <v>165</v>
      </c>
      <c r="C20" s="53" t="s">
        <v>151</v>
      </c>
      <c r="D20" s="54">
        <v>37.1</v>
      </c>
      <c r="E20" s="56">
        <v>8860</v>
      </c>
      <c r="F20" s="54">
        <v>0.88600000000000001</v>
      </c>
      <c r="G20" s="54">
        <v>34.6</v>
      </c>
      <c r="H20" s="56">
        <v>8260</v>
      </c>
      <c r="I20" s="54">
        <v>0.82599999999999996</v>
      </c>
    </row>
    <row r="21" spans="1:9" ht="25.5">
      <c r="A21" s="216"/>
      <c r="B21" s="52" t="s">
        <v>166</v>
      </c>
      <c r="C21" s="53" t="s">
        <v>151</v>
      </c>
      <c r="D21" s="54">
        <v>39.9</v>
      </c>
      <c r="E21" s="56">
        <v>9530</v>
      </c>
      <c r="F21" s="54">
        <v>0.95299999999999996</v>
      </c>
      <c r="G21" s="54">
        <v>37.700000000000003</v>
      </c>
      <c r="H21" s="56">
        <v>9000</v>
      </c>
      <c r="I21" s="54">
        <v>0.9</v>
      </c>
    </row>
    <row r="22" spans="1:9" ht="24.75">
      <c r="A22" s="214" t="s">
        <v>167</v>
      </c>
      <c r="B22" s="52" t="s">
        <v>168</v>
      </c>
      <c r="C22" s="53" t="s">
        <v>149</v>
      </c>
      <c r="D22" s="54">
        <v>54.7</v>
      </c>
      <c r="E22" s="56">
        <v>13060</v>
      </c>
      <c r="F22" s="54">
        <v>1.306</v>
      </c>
      <c r="G22" s="54">
        <v>49.4</v>
      </c>
      <c r="H22" s="56">
        <v>11800</v>
      </c>
      <c r="I22" s="54">
        <v>1.18</v>
      </c>
    </row>
    <row r="23" spans="1:9" ht="24.75">
      <c r="A23" s="215"/>
      <c r="B23" s="52" t="s">
        <v>169</v>
      </c>
      <c r="C23" s="53" t="s">
        <v>170</v>
      </c>
      <c r="D23" s="54">
        <v>43.1</v>
      </c>
      <c r="E23" s="56">
        <v>10290</v>
      </c>
      <c r="F23" s="54">
        <v>1.0289999999999999</v>
      </c>
      <c r="G23" s="54">
        <v>38.9</v>
      </c>
      <c r="H23" s="56">
        <v>9290</v>
      </c>
      <c r="I23" s="54">
        <v>0.92900000000000005</v>
      </c>
    </row>
    <row r="24" spans="1:9" ht="24.75">
      <c r="A24" s="216"/>
      <c r="B24" s="52" t="s">
        <v>171</v>
      </c>
      <c r="C24" s="53" t="s">
        <v>170</v>
      </c>
      <c r="D24" s="54">
        <v>63.6</v>
      </c>
      <c r="E24" s="56">
        <v>15190</v>
      </c>
      <c r="F24" s="54">
        <v>1.5189999999999999</v>
      </c>
      <c r="G24" s="54">
        <v>58.4</v>
      </c>
      <c r="H24" s="56">
        <v>13950</v>
      </c>
      <c r="I24" s="54">
        <v>1.395</v>
      </c>
    </row>
    <row r="25" spans="1:9" ht="25.5">
      <c r="A25" s="214" t="s">
        <v>172</v>
      </c>
      <c r="B25" s="52" t="s">
        <v>173</v>
      </c>
      <c r="C25" s="53" t="s">
        <v>149</v>
      </c>
      <c r="D25" s="54">
        <v>19.8</v>
      </c>
      <c r="E25" s="56">
        <v>4730</v>
      </c>
      <c r="F25" s="54">
        <v>0.47299999999999998</v>
      </c>
      <c r="G25" s="54">
        <v>19.399999999999999</v>
      </c>
      <c r="H25" s="56">
        <v>4630</v>
      </c>
      <c r="I25" s="54">
        <v>0.46300000000000002</v>
      </c>
    </row>
    <row r="26" spans="1:9" ht="38.25">
      <c r="A26" s="215"/>
      <c r="B26" s="52" t="s">
        <v>174</v>
      </c>
      <c r="C26" s="53" t="s">
        <v>149</v>
      </c>
      <c r="D26" s="54">
        <v>21.2</v>
      </c>
      <c r="E26" s="56">
        <v>5060</v>
      </c>
      <c r="F26" s="54">
        <v>0.50600000000000001</v>
      </c>
      <c r="G26" s="54">
        <v>20.5</v>
      </c>
      <c r="H26" s="56">
        <v>4900</v>
      </c>
      <c r="I26" s="54">
        <v>0.49</v>
      </c>
    </row>
    <row r="27" spans="1:9" ht="38.25">
      <c r="A27" s="215"/>
      <c r="B27" s="52" t="s">
        <v>175</v>
      </c>
      <c r="C27" s="53" t="s">
        <v>149</v>
      </c>
      <c r="D27" s="54">
        <v>25.2</v>
      </c>
      <c r="E27" s="56">
        <v>6020</v>
      </c>
      <c r="F27" s="54">
        <v>0.60199999999999998</v>
      </c>
      <c r="G27" s="54">
        <v>24.7</v>
      </c>
      <c r="H27" s="56">
        <v>5900</v>
      </c>
      <c r="I27" s="54">
        <v>0.59</v>
      </c>
    </row>
    <row r="28" spans="1:9" ht="38.25">
      <c r="A28" s="215"/>
      <c r="B28" s="52" t="s">
        <v>176</v>
      </c>
      <c r="C28" s="53" t="s">
        <v>149</v>
      </c>
      <c r="D28" s="54">
        <v>24.8</v>
      </c>
      <c r="E28" s="56">
        <v>5920</v>
      </c>
      <c r="F28" s="54">
        <v>0.59199999999999997</v>
      </c>
      <c r="G28" s="54">
        <v>23.7</v>
      </c>
      <c r="H28" s="56">
        <v>5660</v>
      </c>
      <c r="I28" s="54">
        <v>0.56599999999999995</v>
      </c>
    </row>
    <row r="29" spans="1:9" ht="38.25">
      <c r="A29" s="215"/>
      <c r="B29" s="52" t="s">
        <v>177</v>
      </c>
      <c r="C29" s="53" t="s">
        <v>149</v>
      </c>
      <c r="D29" s="54">
        <v>29.2</v>
      </c>
      <c r="E29" s="56">
        <v>6970</v>
      </c>
      <c r="F29" s="54">
        <v>0.69699999999999995</v>
      </c>
      <c r="G29" s="54">
        <v>28</v>
      </c>
      <c r="H29" s="56">
        <v>6690</v>
      </c>
      <c r="I29" s="54">
        <v>0.66900000000000004</v>
      </c>
    </row>
    <row r="30" spans="1:9">
      <c r="A30" s="215"/>
      <c r="B30" s="52" t="s">
        <v>178</v>
      </c>
      <c r="C30" s="53" t="s">
        <v>149</v>
      </c>
      <c r="D30" s="54">
        <v>21.4</v>
      </c>
      <c r="E30" s="56">
        <v>5110</v>
      </c>
      <c r="F30" s="54">
        <v>0.51100000000000001</v>
      </c>
      <c r="G30" s="54">
        <v>19.899999999999999</v>
      </c>
      <c r="H30" s="56">
        <v>4750</v>
      </c>
      <c r="I30" s="54">
        <v>0.47499999999999998</v>
      </c>
    </row>
    <row r="31" spans="1:9">
      <c r="A31" s="216"/>
      <c r="B31" s="52" t="s">
        <v>179</v>
      </c>
      <c r="C31" s="53" t="s">
        <v>149</v>
      </c>
      <c r="D31" s="54">
        <v>29</v>
      </c>
      <c r="E31" s="56">
        <v>6930</v>
      </c>
      <c r="F31" s="54">
        <v>0.69299999999999995</v>
      </c>
      <c r="G31" s="54">
        <v>28.9</v>
      </c>
      <c r="H31" s="56">
        <v>6900</v>
      </c>
      <c r="I31" s="54">
        <v>0.69</v>
      </c>
    </row>
    <row r="32" spans="1:9" ht="25.5">
      <c r="A32" s="51" t="s">
        <v>180</v>
      </c>
      <c r="B32" s="52" t="s">
        <v>182</v>
      </c>
      <c r="C32" s="53" t="s">
        <v>183</v>
      </c>
      <c r="D32" s="54">
        <v>8.9</v>
      </c>
      <c r="E32" s="56">
        <v>2130</v>
      </c>
      <c r="F32" s="54">
        <v>0.21299999999999999</v>
      </c>
      <c r="G32" s="54">
        <v>8.9</v>
      </c>
      <c r="H32" s="56">
        <v>2130</v>
      </c>
      <c r="I32" s="54">
        <v>0.21299999999999999</v>
      </c>
    </row>
    <row r="33" spans="1:9" ht="25.5">
      <c r="A33" s="57" t="s">
        <v>181</v>
      </c>
      <c r="B33" s="52" t="s">
        <v>184</v>
      </c>
      <c r="C33" s="53" t="s">
        <v>183</v>
      </c>
      <c r="D33" s="54">
        <v>9.6</v>
      </c>
      <c r="E33" s="56">
        <v>2290</v>
      </c>
      <c r="F33" s="54">
        <v>0.22900000000000001</v>
      </c>
      <c r="G33" s="54">
        <v>9.6</v>
      </c>
      <c r="H33" s="56">
        <v>2290</v>
      </c>
      <c r="I33" s="54">
        <v>0.22900000000000001</v>
      </c>
    </row>
    <row r="34" spans="1:9">
      <c r="A34" s="58"/>
      <c r="B34" s="52" t="s">
        <v>185</v>
      </c>
      <c r="C34" s="53" t="s">
        <v>149</v>
      </c>
      <c r="D34" s="54">
        <v>18.8</v>
      </c>
      <c r="E34" s="56">
        <v>4500</v>
      </c>
      <c r="F34" s="54">
        <v>0.45</v>
      </c>
      <c r="G34" s="54" t="s">
        <v>17</v>
      </c>
      <c r="H34" s="54" t="s">
        <v>17</v>
      </c>
      <c r="I34" s="54" t="s">
        <v>17</v>
      </c>
    </row>
    <row r="35" spans="1:9">
      <c r="A35" s="217" t="s">
        <v>186</v>
      </c>
      <c r="B35" s="217"/>
      <c r="C35" s="217"/>
      <c r="D35" s="217"/>
      <c r="E35" s="217"/>
      <c r="F35" s="217"/>
      <c r="G35" s="217"/>
      <c r="H35" s="217"/>
      <c r="I35" s="217"/>
    </row>
    <row r="36" spans="1:9">
      <c r="A36" s="218" t="s">
        <v>187</v>
      </c>
      <c r="B36" s="218"/>
      <c r="C36" s="218"/>
      <c r="D36" s="218"/>
      <c r="E36" s="218"/>
      <c r="F36" s="218"/>
      <c r="G36" s="218"/>
      <c r="H36" s="218"/>
      <c r="I36" s="218"/>
    </row>
    <row r="37" spans="1:9">
      <c r="A37" s="218" t="s">
        <v>188</v>
      </c>
      <c r="B37" s="218"/>
      <c r="C37" s="218"/>
      <c r="D37" s="218"/>
      <c r="E37" s="218"/>
      <c r="F37" s="218"/>
      <c r="G37" s="218"/>
      <c r="H37" s="218"/>
      <c r="I37" s="218"/>
    </row>
    <row r="38" spans="1:9" ht="27.75" customHeight="1">
      <c r="A38" s="218" t="s">
        <v>189</v>
      </c>
      <c r="B38" s="218"/>
      <c r="C38" s="218"/>
      <c r="D38" s="218"/>
      <c r="E38" s="218"/>
      <c r="F38" s="218"/>
      <c r="G38" s="218"/>
      <c r="H38" s="218"/>
      <c r="I38" s="218"/>
    </row>
    <row r="39" spans="1:9" ht="25.5" customHeight="1">
      <c r="A39" s="218" t="s">
        <v>190</v>
      </c>
      <c r="B39" s="218"/>
      <c r="C39" s="218"/>
      <c r="D39" s="218"/>
      <c r="E39" s="218"/>
      <c r="F39" s="218"/>
      <c r="G39" s="218"/>
      <c r="H39" s="218"/>
      <c r="I39" s="218"/>
    </row>
    <row r="40" spans="1:9" ht="25.5" customHeight="1">
      <c r="A40" s="219" t="s">
        <v>191</v>
      </c>
      <c r="B40" s="219"/>
      <c r="C40" s="219"/>
      <c r="D40" s="219"/>
      <c r="E40" s="219"/>
      <c r="F40" s="219"/>
      <c r="G40" s="219"/>
      <c r="H40" s="219"/>
      <c r="I40" s="219"/>
    </row>
    <row r="41" spans="1:9" ht="15" customHeight="1">
      <c r="A41" s="218" t="s">
        <v>192</v>
      </c>
      <c r="B41" s="218"/>
      <c r="C41" s="218"/>
      <c r="D41" s="218"/>
      <c r="E41" s="218"/>
      <c r="F41" s="218"/>
      <c r="G41" s="218"/>
      <c r="H41" s="218"/>
      <c r="I41" s="218"/>
    </row>
    <row r="42" spans="1:9" ht="38.25" customHeight="1">
      <c r="A42" s="213" t="s">
        <v>193</v>
      </c>
      <c r="B42" s="213"/>
      <c r="C42" s="213"/>
      <c r="D42" s="213"/>
      <c r="E42" s="213"/>
      <c r="F42" s="213"/>
      <c r="G42" s="213"/>
      <c r="H42" s="213"/>
      <c r="I42" s="213"/>
    </row>
  </sheetData>
  <mergeCells count="21">
    <mergeCell ref="A42:I42"/>
    <mergeCell ref="H3:H4"/>
    <mergeCell ref="A5:A21"/>
    <mergeCell ref="A22:A24"/>
    <mergeCell ref="A25:A31"/>
    <mergeCell ref="A35:I35"/>
    <mergeCell ref="A36:I36"/>
    <mergeCell ref="A37:I37"/>
    <mergeCell ref="A38:I38"/>
    <mergeCell ref="A39:I39"/>
    <mergeCell ref="A40:I40"/>
    <mergeCell ref="A41:I41"/>
    <mergeCell ref="A1:I1"/>
    <mergeCell ref="A2:A4"/>
    <mergeCell ref="B2:B4"/>
    <mergeCell ref="C2:C4"/>
    <mergeCell ref="D2:F2"/>
    <mergeCell ref="G2:I2"/>
    <mergeCell ref="D3:D4"/>
    <mergeCell ref="E3:E4"/>
    <mergeCell ref="G3:G4"/>
  </mergeCells>
  <phoneticPr fontId="27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8">
    <tabColor rgb="FF002060"/>
  </sheetPr>
  <dimension ref="A1:AF9"/>
  <sheetViews>
    <sheetView workbookViewId="0">
      <selection activeCell="D28" sqref="D2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9">
    <tabColor rgb="FF002060"/>
  </sheetPr>
  <dimension ref="A1:AF9"/>
  <sheetViews>
    <sheetView topLeftCell="G1" workbookViewId="0">
      <selection activeCell="AE13" sqref="AE13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6">
        <f>'hydrogen-fee'!N6*About!$B$45/About!$B$52</f>
        <v>6.0132035062771398E-5</v>
      </c>
      <c r="C2" s="6">
        <f>'hydrogen-fee'!N6*About!$B$45/About!$B$52</f>
        <v>6.0132035062771398E-5</v>
      </c>
      <c r="D2" s="6">
        <f>'hydrogen-fee'!O6*About!$B$45/About!$B$52</f>
        <v>4.0999114815525948E-5</v>
      </c>
      <c r="E2" s="116">
        <f>D2*(1+'hydrogen-fee'!$N$9)</f>
        <v>3.8972931384617372E-5</v>
      </c>
      <c r="F2" s="6">
        <f>E2*(1+'hydrogen-fee'!$N$9)</f>
        <v>3.7046882293539319E-5</v>
      </c>
      <c r="G2" s="6">
        <f>F2*(1+'hydrogen-fee'!$N$9)</f>
        <v>3.521601888568926E-5</v>
      </c>
      <c r="H2" s="6">
        <f>G2*(1+'hydrogen-fee'!$N$9)</f>
        <v>3.3475637067940211E-5</v>
      </c>
      <c r="I2" s="6">
        <f>H2*(1+'hydrogen-fee'!$N$9)</f>
        <v>3.182126522427095E-5</v>
      </c>
      <c r="J2" s="6">
        <f>I2*(1+'hydrogen-fee'!$N$9)</f>
        <v>3.0248652726706766E-5</v>
      </c>
      <c r="K2" s="6">
        <f>J2*(1+'hydrogen-fee'!$N$9)</f>
        <v>2.8753759014051511E-5</v>
      </c>
      <c r="L2" s="6">
        <f>K2*(1+'hydrogen-fee'!$N$9)</f>
        <v>2.7332743210350632E-5</v>
      </c>
      <c r="M2" s="116">
        <f>L2*(1+'hydrogen-fee'!$O$9)</f>
        <v>2.6367313273217995E-5</v>
      </c>
      <c r="N2" s="6">
        <f>M2*(1+'hydrogen-fee'!$O$9)</f>
        <v>2.5435983644142216E-5</v>
      </c>
      <c r="O2" s="6">
        <f>N2*(1+'hydrogen-fee'!$O$9)</f>
        <v>2.4537549853523951E-5</v>
      </c>
      <c r="P2" s="6">
        <f>O2*(1+'hydrogen-fee'!$O$9)</f>
        <v>2.3670849975280276E-5</v>
      </c>
      <c r="Q2" s="6">
        <f>P2*(1+'hydrogen-fee'!$O$9)</f>
        <v>2.2834763124149401E-5</v>
      </c>
      <c r="R2" s="6">
        <f>Q2*(1+'hydrogen-fee'!$O$9)</f>
        <v>2.2028208006072639E-5</v>
      </c>
      <c r="S2" s="6">
        <f>R2*(1+'hydrogen-fee'!$O$9)</f>
        <v>2.1250141519778872E-5</v>
      </c>
      <c r="T2" s="6">
        <f>S2*(1+'hydrogen-fee'!$O$9)</f>
        <v>2.049955740776297E-5</v>
      </c>
      <c r="U2" s="6">
        <f>T2*(1+'hydrogen-fee'!$O$9)</f>
        <v>1.9775484954913493E-5</v>
      </c>
      <c r="V2" s="116">
        <f>U2*(1+'hydrogen-fee'!$O$9)</f>
        <v>1.9076987733106658E-5</v>
      </c>
      <c r="W2" s="6">
        <f>$V$2</f>
        <v>1.9076987733106658E-5</v>
      </c>
      <c r="X2" s="6">
        <f t="shared" ref="X2:AF2" si="0">$V$2</f>
        <v>1.9076987733106658E-5</v>
      </c>
      <c r="Y2" s="6">
        <f t="shared" si="0"/>
        <v>1.9076987733106658E-5</v>
      </c>
      <c r="Z2" s="6">
        <f t="shared" si="0"/>
        <v>1.9076987733106658E-5</v>
      </c>
      <c r="AA2" s="6">
        <f t="shared" si="0"/>
        <v>1.9076987733106658E-5</v>
      </c>
      <c r="AB2" s="6">
        <f t="shared" si="0"/>
        <v>1.9076987733106658E-5</v>
      </c>
      <c r="AC2" s="6">
        <f t="shared" si="0"/>
        <v>1.9076987733106658E-5</v>
      </c>
      <c r="AD2" s="6">
        <f t="shared" si="0"/>
        <v>1.9076987733106658E-5</v>
      </c>
      <c r="AE2" s="6">
        <f t="shared" si="0"/>
        <v>1.9076987733106658E-5</v>
      </c>
      <c r="AF2" s="6">
        <f t="shared" si="0"/>
        <v>1.9076987733106658E-5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6">
        <f>B2</f>
        <v>6.0132035062771398E-5</v>
      </c>
      <c r="C6" s="6">
        <f t="shared" ref="C6:AF6" si="1">C2</f>
        <v>6.0132035062771398E-5</v>
      </c>
      <c r="D6" s="6">
        <f t="shared" si="1"/>
        <v>4.0999114815525948E-5</v>
      </c>
      <c r="E6" s="6">
        <f t="shared" si="1"/>
        <v>3.8972931384617372E-5</v>
      </c>
      <c r="F6" s="6">
        <f t="shared" si="1"/>
        <v>3.7046882293539319E-5</v>
      </c>
      <c r="G6" s="6">
        <f t="shared" si="1"/>
        <v>3.521601888568926E-5</v>
      </c>
      <c r="H6" s="6">
        <f t="shared" si="1"/>
        <v>3.3475637067940211E-5</v>
      </c>
      <c r="I6" s="6">
        <f t="shared" si="1"/>
        <v>3.182126522427095E-5</v>
      </c>
      <c r="J6" s="6">
        <f t="shared" si="1"/>
        <v>3.0248652726706766E-5</v>
      </c>
      <c r="K6" s="6">
        <f t="shared" si="1"/>
        <v>2.8753759014051511E-5</v>
      </c>
      <c r="L6" s="6">
        <f t="shared" si="1"/>
        <v>2.7332743210350632E-5</v>
      </c>
      <c r="M6" s="6">
        <f t="shared" si="1"/>
        <v>2.6367313273217995E-5</v>
      </c>
      <c r="N6" s="6">
        <f t="shared" si="1"/>
        <v>2.5435983644142216E-5</v>
      </c>
      <c r="O6" s="6">
        <f t="shared" si="1"/>
        <v>2.4537549853523951E-5</v>
      </c>
      <c r="P6" s="6">
        <f t="shared" si="1"/>
        <v>2.3670849975280276E-5</v>
      </c>
      <c r="Q6" s="6">
        <f t="shared" si="1"/>
        <v>2.2834763124149401E-5</v>
      </c>
      <c r="R6" s="6">
        <f t="shared" si="1"/>
        <v>2.2028208006072639E-5</v>
      </c>
      <c r="S6" s="6">
        <f t="shared" si="1"/>
        <v>2.1250141519778872E-5</v>
      </c>
      <c r="T6" s="6">
        <f t="shared" si="1"/>
        <v>2.049955740776297E-5</v>
      </c>
      <c r="U6" s="6">
        <f t="shared" si="1"/>
        <v>1.9775484954913493E-5</v>
      </c>
      <c r="V6" s="6">
        <f t="shared" si="1"/>
        <v>1.9076987733106658E-5</v>
      </c>
      <c r="W6" s="6">
        <f t="shared" si="1"/>
        <v>1.9076987733106658E-5</v>
      </c>
      <c r="X6" s="6">
        <f t="shared" si="1"/>
        <v>1.9076987733106658E-5</v>
      </c>
      <c r="Y6" s="6">
        <f t="shared" si="1"/>
        <v>1.9076987733106658E-5</v>
      </c>
      <c r="Z6" s="6">
        <f t="shared" si="1"/>
        <v>1.9076987733106658E-5</v>
      </c>
      <c r="AA6" s="6">
        <f t="shared" si="1"/>
        <v>1.9076987733106658E-5</v>
      </c>
      <c r="AB6" s="6">
        <f t="shared" si="1"/>
        <v>1.9076987733106658E-5</v>
      </c>
      <c r="AC6" s="6">
        <f t="shared" si="1"/>
        <v>1.9076987733106658E-5</v>
      </c>
      <c r="AD6" s="6">
        <f t="shared" si="1"/>
        <v>1.9076987733106658E-5</v>
      </c>
      <c r="AE6" s="6">
        <f t="shared" si="1"/>
        <v>1.9076987733106658E-5</v>
      </c>
      <c r="AF6" s="6">
        <f t="shared" si="1"/>
        <v>1.9076987733106658E-5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sheetPr codeName="Sheet50"/>
  <dimension ref="A1:AF151"/>
  <sheetViews>
    <sheetView topLeftCell="A25" workbookViewId="0">
      <selection activeCell="B27" sqref="B27"/>
    </sheetView>
  </sheetViews>
  <sheetFormatPr defaultColWidth="8.7109375" defaultRowHeight="15"/>
  <cols>
    <col min="1" max="1" width="39.42578125" style="8" customWidth="1"/>
    <col min="2" max="2" width="13" style="8" bestFit="1" customWidth="1"/>
    <col min="3" max="16384" width="8.7109375" style="8"/>
  </cols>
  <sheetData>
    <row r="1" spans="1:32"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 s="12" customFormat="1">
      <c r="A2" s="13" t="s">
        <v>19</v>
      </c>
    </row>
    <row r="3" spans="1:32">
      <c r="A3" s="8" t="s">
        <v>18</v>
      </c>
      <c r="B3" s="8">
        <f t="shared" ref="B3:AF3" si="0">B$1</f>
        <v>2020</v>
      </c>
      <c r="C3" s="8">
        <f t="shared" si="0"/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</row>
    <row r="4" spans="1:32">
      <c r="A4" s="8" t="s">
        <v>4</v>
      </c>
      <c r="B4" s="8">
        <f>'BFPaT-pretax-coal'!B2</f>
        <v>0</v>
      </c>
      <c r="C4" s="8">
        <f>'BFPaT-pretax-coal'!C2</f>
        <v>0</v>
      </c>
      <c r="D4" s="8">
        <f>'BFPaT-pretax-coal'!D2</f>
        <v>0</v>
      </c>
      <c r="E4" s="8">
        <f>'BFPaT-pretax-coal'!E2</f>
        <v>0</v>
      </c>
      <c r="F4" s="8">
        <f>'BFPaT-pretax-coal'!F2</f>
        <v>0</v>
      </c>
      <c r="G4" s="8">
        <f>'BFPaT-pretax-coal'!G2</f>
        <v>0</v>
      </c>
      <c r="H4" s="8">
        <f>'BFPaT-pretax-coal'!H2</f>
        <v>0</v>
      </c>
      <c r="I4" s="8">
        <f>'BFPaT-pretax-coal'!I2</f>
        <v>0</v>
      </c>
      <c r="J4" s="8">
        <f>'BFPaT-pretax-coal'!J2</f>
        <v>0</v>
      </c>
      <c r="K4" s="8">
        <f>'BFPaT-pretax-coal'!K2</f>
        <v>0</v>
      </c>
      <c r="L4" s="8">
        <f>'BFPaT-pretax-coal'!L2</f>
        <v>0</v>
      </c>
      <c r="M4" s="8">
        <f>'BFPaT-pretax-coal'!M2</f>
        <v>0</v>
      </c>
      <c r="N4" s="8">
        <f>'BFPaT-pretax-coal'!N2</f>
        <v>0</v>
      </c>
      <c r="O4" s="8">
        <f>'BFPaT-pretax-coal'!O2</f>
        <v>0</v>
      </c>
      <c r="P4" s="8">
        <f>'BFPaT-pretax-coal'!P2</f>
        <v>0</v>
      </c>
      <c r="Q4" s="8">
        <f>'BFPaT-pretax-coal'!Q2</f>
        <v>0</v>
      </c>
      <c r="R4" s="8">
        <f>'BFPaT-pretax-coal'!R2</f>
        <v>0</v>
      </c>
      <c r="S4" s="8">
        <f>'BFPaT-pretax-coal'!S2</f>
        <v>0</v>
      </c>
      <c r="T4" s="8">
        <f>'BFPaT-pretax-coal'!T2</f>
        <v>0</v>
      </c>
      <c r="U4" s="8">
        <f>'BFPaT-pretax-coal'!U2</f>
        <v>0</v>
      </c>
      <c r="V4" s="8">
        <f>'BFPaT-pretax-coal'!V2</f>
        <v>0</v>
      </c>
      <c r="W4" s="8">
        <f>'BFPaT-pretax-coal'!W2</f>
        <v>0</v>
      </c>
      <c r="X4" s="8">
        <f>'BFPaT-pretax-coal'!X2</f>
        <v>0</v>
      </c>
      <c r="Y4" s="8">
        <f>'BFPaT-pretax-coal'!Y2</f>
        <v>0</v>
      </c>
      <c r="Z4" s="8">
        <f>'BFPaT-pretax-coal'!Z2</f>
        <v>0</v>
      </c>
      <c r="AA4" s="8">
        <f>'BFPaT-pretax-coal'!AA2</f>
        <v>0</v>
      </c>
      <c r="AB4" s="8">
        <f>'BFPaT-pretax-coal'!AB2</f>
        <v>0</v>
      </c>
      <c r="AC4" s="8">
        <f>'BFPaT-pretax-coal'!AC2</f>
        <v>0</v>
      </c>
      <c r="AD4" s="8">
        <f>'BFPaT-pretax-coal'!AD2</f>
        <v>0</v>
      </c>
      <c r="AE4" s="8">
        <f>'BFPaT-pretax-coal'!AE2</f>
        <v>0</v>
      </c>
      <c r="AF4" s="8">
        <f>'BFPaT-pretax-coal'!AF2</f>
        <v>0</v>
      </c>
    </row>
    <row r="5" spans="1:32">
      <c r="A5" s="8" t="s">
        <v>5</v>
      </c>
      <c r="B5" s="8">
        <f>'BFPaT-pretax-coal'!B3</f>
        <v>4.4983967482927486E-6</v>
      </c>
      <c r="C5" s="8">
        <f>'BFPaT-pretax-coal'!C3</f>
        <v>4.6536814184440606E-6</v>
      </c>
      <c r="D5" s="8">
        <f>'BFPaT-pretax-coal'!D3</f>
        <v>4.6216082389199967E-6</v>
      </c>
      <c r="E5" s="8">
        <f>'BFPaT-pretax-coal'!E3</f>
        <v>4.5897561077987536E-6</v>
      </c>
      <c r="F5" s="8">
        <f>'BFPaT-pretax-coal'!F3</f>
        <v>4.5581235016143971E-6</v>
      </c>
      <c r="G5" s="8">
        <f>'BFPaT-pretax-coal'!G3</f>
        <v>4.5267089074007241E-6</v>
      </c>
      <c r="H5" s="8">
        <f>'BFPaT-pretax-coal'!H3</f>
        <v>4.4955108226188949E-6</v>
      </c>
      <c r="I5" s="8">
        <f>'BFPaT-pretax-coal'!I3</f>
        <v>4.4645277550855708E-6</v>
      </c>
      <c r="J5" s="8">
        <f>'BFPaT-pretax-coal'!J3</f>
        <v>4.4337582229015438E-6</v>
      </c>
      <c r="K5" s="8">
        <f>'BFPaT-pretax-coal'!K3</f>
        <v>4.4032007543808561E-6</v>
      </c>
      <c r="L5" s="8">
        <f>'BFPaT-pretax-coal'!L3</f>
        <v>4.3728538879804121E-6</v>
      </c>
      <c r="M5" s="8">
        <f>'BFPaT-pretax-coal'!M3</f>
        <v>4.3427161722300742E-6</v>
      </c>
      <c r="N5" s="8">
        <f>'BFPaT-pretax-coal'!N3</f>
        <v>4.3127861656632388E-6</v>
      </c>
      <c r="O5" s="8">
        <f>'BFPaT-pretax-coal'!O3</f>
        <v>4.2830624367478922E-6</v>
      </c>
      <c r="P5" s="8">
        <f>'BFPaT-pretax-coal'!P3</f>
        <v>4.2535435638181421E-6</v>
      </c>
      <c r="Q5" s="8">
        <f>'BFPaT-pretax-coal'!Q3</f>
        <v>4.2242281350062192E-6</v>
      </c>
      <c r="R5" s="8">
        <f>'BFPaT-pretax-coal'!R3</f>
        <v>4.1951147481749492E-6</v>
      </c>
      <c r="S5" s="8">
        <f>'BFPaT-pretax-coal'!S3</f>
        <v>4.1662020108506891E-6</v>
      </c>
      <c r="T5" s="8">
        <f>'BFPaT-pretax-coal'!T3</f>
        <v>4.1374885401567275E-6</v>
      </c>
      <c r="U5" s="8">
        <f>'BFPaT-pretax-coal'!U3</f>
        <v>4.1089729627471397E-6</v>
      </c>
      <c r="V5" s="8">
        <f>'BFPaT-pretax-coal'!V3</f>
        <v>4.0806539147411039E-6</v>
      </c>
      <c r="W5" s="8">
        <f>'BFPaT-pretax-coal'!W3</f>
        <v>4.0525300416576683E-6</v>
      </c>
      <c r="X5" s="8">
        <f>'BFPaT-pretax-coal'!X3</f>
        <v>4.0245999983509645E-6</v>
      </c>
      <c r="Y5" s="8">
        <f>'BFPaT-pretax-coal'!Y3</f>
        <v>3.9968624489458715E-6</v>
      </c>
      <c r="Z5" s="8">
        <f>'BFPaT-pretax-coal'!Z3</f>
        <v>3.9693160667741219E-6</v>
      </c>
      <c r="AA5" s="8">
        <f>'BFPaT-pretax-coal'!AA3</f>
        <v>3.9419595343108489E-6</v>
      </c>
      <c r="AB5" s="8">
        <f>'BFPaT-pretax-coal'!AB3</f>
        <v>3.9147915431115675E-6</v>
      </c>
      <c r="AC5" s="8">
        <f>'BFPaT-pretax-coal'!AC3</f>
        <v>3.8878107937495961E-6</v>
      </c>
      <c r="AD5" s="8">
        <f>'BFPaT-pretax-coal'!AD3</f>
        <v>3.8610159957539022E-6</v>
      </c>
      <c r="AE5" s="8">
        <f>'BFPaT-pretax-coal'!AE3</f>
        <v>3.8344058675473818E-6</v>
      </c>
      <c r="AF5" s="8">
        <f>'BFPaT-pretax-coal'!AF3</f>
        <v>3.8079791363855634E-6</v>
      </c>
    </row>
    <row r="6" spans="1:32">
      <c r="A6" s="8" t="s">
        <v>6</v>
      </c>
      <c r="B6" s="8">
        <f>'BFPaT-pretax-coal'!B4</f>
        <v>4.4983967482927486E-6</v>
      </c>
      <c r="C6" s="8">
        <f>'BFPaT-pretax-coal'!C4</f>
        <v>4.4983967482927486E-6</v>
      </c>
      <c r="D6" s="8">
        <f>'BFPaT-pretax-coal'!D4</f>
        <v>4.4983967482927486E-6</v>
      </c>
      <c r="E6" s="8">
        <f>'BFPaT-pretax-coal'!E4</f>
        <v>4.4983967482927486E-6</v>
      </c>
      <c r="F6" s="8">
        <f>'BFPaT-pretax-coal'!F4</f>
        <v>4.4983967482927486E-6</v>
      </c>
      <c r="G6" s="8">
        <f>'BFPaT-pretax-coal'!G4</f>
        <v>4.4983967482927486E-6</v>
      </c>
      <c r="H6" s="8">
        <f>'BFPaT-pretax-coal'!H4</f>
        <v>4.4983967482927486E-6</v>
      </c>
      <c r="I6" s="8">
        <f>'BFPaT-pretax-coal'!I4</f>
        <v>4.4983967482927486E-6</v>
      </c>
      <c r="J6" s="8">
        <f>'BFPaT-pretax-coal'!J4</f>
        <v>4.4983967482927486E-6</v>
      </c>
      <c r="K6" s="8">
        <f>'BFPaT-pretax-coal'!K4</f>
        <v>4.4983967482927486E-6</v>
      </c>
      <c r="L6" s="8">
        <f>'BFPaT-pretax-coal'!L4</f>
        <v>4.4983967482927486E-6</v>
      </c>
      <c r="M6" s="8">
        <f>'BFPaT-pretax-coal'!M4</f>
        <v>4.4983967482927486E-6</v>
      </c>
      <c r="N6" s="8">
        <f>'BFPaT-pretax-coal'!N4</f>
        <v>4.4983967482927486E-6</v>
      </c>
      <c r="O6" s="8">
        <f>'BFPaT-pretax-coal'!O4</f>
        <v>4.4983967482927486E-6</v>
      </c>
      <c r="P6" s="8">
        <f>'BFPaT-pretax-coal'!P4</f>
        <v>4.4983967482927486E-6</v>
      </c>
      <c r="Q6" s="8">
        <f>'BFPaT-pretax-coal'!Q4</f>
        <v>4.4983967482927486E-6</v>
      </c>
      <c r="R6" s="8">
        <f>'BFPaT-pretax-coal'!R4</f>
        <v>4.4983967482927486E-6</v>
      </c>
      <c r="S6" s="8">
        <f>'BFPaT-pretax-coal'!S4</f>
        <v>4.4983967482927486E-6</v>
      </c>
      <c r="T6" s="8">
        <f>'BFPaT-pretax-coal'!T4</f>
        <v>4.4983967482927486E-6</v>
      </c>
      <c r="U6" s="8">
        <f>'BFPaT-pretax-coal'!U4</f>
        <v>4.4983967482927486E-6</v>
      </c>
      <c r="V6" s="8">
        <f>'BFPaT-pretax-coal'!V4</f>
        <v>4.4983967482927486E-6</v>
      </c>
      <c r="W6" s="8">
        <f>'BFPaT-pretax-coal'!W4</f>
        <v>4.4983967482927486E-6</v>
      </c>
      <c r="X6" s="8">
        <f>'BFPaT-pretax-coal'!X4</f>
        <v>4.4983967482927486E-6</v>
      </c>
      <c r="Y6" s="8">
        <f>'BFPaT-pretax-coal'!Y4</f>
        <v>4.4983967482927486E-6</v>
      </c>
      <c r="Z6" s="8">
        <f>'BFPaT-pretax-coal'!Z4</f>
        <v>4.4983967482927486E-6</v>
      </c>
      <c r="AA6" s="8">
        <f>'BFPaT-pretax-coal'!AA4</f>
        <v>4.4983967482927486E-6</v>
      </c>
      <c r="AB6" s="8">
        <f>'BFPaT-pretax-coal'!AB4</f>
        <v>4.4983967482927486E-6</v>
      </c>
      <c r="AC6" s="8">
        <f>'BFPaT-pretax-coal'!AC4</f>
        <v>4.4983967482927486E-6</v>
      </c>
      <c r="AD6" s="8">
        <f>'BFPaT-pretax-coal'!AD4</f>
        <v>4.4983967482927486E-6</v>
      </c>
      <c r="AE6" s="8">
        <f>'BFPaT-pretax-coal'!AE4</f>
        <v>4.4983967482927486E-6</v>
      </c>
      <c r="AF6" s="8">
        <f>'BFPaT-pretax-coal'!AF4</f>
        <v>4.4983967482927486E-6</v>
      </c>
    </row>
    <row r="7" spans="1:32">
      <c r="A7" s="8" t="s">
        <v>7</v>
      </c>
      <c r="B7" s="8">
        <f>'BFPaT-pretax-coal'!B5</f>
        <v>4.4983967482927486E-6</v>
      </c>
      <c r="C7" s="8">
        <f>'BFPaT-pretax-coal'!C5</f>
        <v>4.4983967482927486E-6</v>
      </c>
      <c r="D7" s="8">
        <f>'BFPaT-pretax-coal'!D5</f>
        <v>4.4983967482927486E-6</v>
      </c>
      <c r="E7" s="8">
        <f>'BFPaT-pretax-coal'!E5</f>
        <v>4.4983967482927486E-6</v>
      </c>
      <c r="F7" s="8">
        <f>'BFPaT-pretax-coal'!F5</f>
        <v>4.4983967482927486E-6</v>
      </c>
      <c r="G7" s="8">
        <f>'BFPaT-pretax-coal'!G5</f>
        <v>4.4983967482927486E-6</v>
      </c>
      <c r="H7" s="8">
        <f>'BFPaT-pretax-coal'!H5</f>
        <v>4.4983967482927486E-6</v>
      </c>
      <c r="I7" s="8">
        <f>'BFPaT-pretax-coal'!I5</f>
        <v>4.4983967482927486E-6</v>
      </c>
      <c r="J7" s="8">
        <f>'BFPaT-pretax-coal'!J5</f>
        <v>4.4983967482927486E-6</v>
      </c>
      <c r="K7" s="8">
        <f>'BFPaT-pretax-coal'!K5</f>
        <v>4.4983967482927486E-6</v>
      </c>
      <c r="L7" s="8">
        <f>'BFPaT-pretax-coal'!L5</f>
        <v>4.4983967482927486E-6</v>
      </c>
      <c r="M7" s="8">
        <f>'BFPaT-pretax-coal'!M5</f>
        <v>4.4983967482927486E-6</v>
      </c>
      <c r="N7" s="8">
        <f>'BFPaT-pretax-coal'!N5</f>
        <v>4.4983967482927486E-6</v>
      </c>
      <c r="O7" s="8">
        <f>'BFPaT-pretax-coal'!O5</f>
        <v>4.4983967482927486E-6</v>
      </c>
      <c r="P7" s="8">
        <f>'BFPaT-pretax-coal'!P5</f>
        <v>4.4983967482927486E-6</v>
      </c>
      <c r="Q7" s="8">
        <f>'BFPaT-pretax-coal'!Q5</f>
        <v>4.4983967482927486E-6</v>
      </c>
      <c r="R7" s="8">
        <f>'BFPaT-pretax-coal'!R5</f>
        <v>4.4983967482927486E-6</v>
      </c>
      <c r="S7" s="8">
        <f>'BFPaT-pretax-coal'!S5</f>
        <v>4.4983967482927486E-6</v>
      </c>
      <c r="T7" s="8">
        <f>'BFPaT-pretax-coal'!T5</f>
        <v>4.4983967482927486E-6</v>
      </c>
      <c r="U7" s="8">
        <f>'BFPaT-pretax-coal'!U5</f>
        <v>4.4983967482927486E-6</v>
      </c>
      <c r="V7" s="8">
        <f>'BFPaT-pretax-coal'!V5</f>
        <v>4.4983967482927486E-6</v>
      </c>
      <c r="W7" s="8">
        <f>'BFPaT-pretax-coal'!W5</f>
        <v>4.4983967482927486E-6</v>
      </c>
      <c r="X7" s="8">
        <f>'BFPaT-pretax-coal'!X5</f>
        <v>4.4983967482927486E-6</v>
      </c>
      <c r="Y7" s="8">
        <f>'BFPaT-pretax-coal'!Y5</f>
        <v>4.4983967482927486E-6</v>
      </c>
      <c r="Z7" s="8">
        <f>'BFPaT-pretax-coal'!Z5</f>
        <v>4.4983967482927486E-6</v>
      </c>
      <c r="AA7" s="8">
        <f>'BFPaT-pretax-coal'!AA5</f>
        <v>4.4983967482927486E-6</v>
      </c>
      <c r="AB7" s="8">
        <f>'BFPaT-pretax-coal'!AB5</f>
        <v>4.4983967482927486E-6</v>
      </c>
      <c r="AC7" s="8">
        <f>'BFPaT-pretax-coal'!AC5</f>
        <v>4.4983967482927486E-6</v>
      </c>
      <c r="AD7" s="8">
        <f>'BFPaT-pretax-coal'!AD5</f>
        <v>4.4983967482927486E-6</v>
      </c>
      <c r="AE7" s="8">
        <f>'BFPaT-pretax-coal'!AE5</f>
        <v>4.4983967482927486E-6</v>
      </c>
      <c r="AF7" s="8">
        <f>'BFPaT-pretax-coal'!AF5</f>
        <v>4.4983967482927486E-6</v>
      </c>
    </row>
    <row r="8" spans="1:32">
      <c r="A8" s="8" t="s">
        <v>8</v>
      </c>
      <c r="B8" s="8">
        <f>'BFPaT-pretax-coal'!B6</f>
        <v>0</v>
      </c>
      <c r="C8" s="8">
        <f>'BFPaT-pretax-coal'!C6</f>
        <v>0</v>
      </c>
      <c r="D8" s="8">
        <f>'BFPaT-pretax-coal'!D6</f>
        <v>0</v>
      </c>
      <c r="E8" s="8">
        <f>'BFPaT-pretax-coal'!E6</f>
        <v>0</v>
      </c>
      <c r="F8" s="8">
        <f>'BFPaT-pretax-coal'!F6</f>
        <v>0</v>
      </c>
      <c r="G8" s="8">
        <f>'BFPaT-pretax-coal'!G6</f>
        <v>0</v>
      </c>
      <c r="H8" s="8">
        <f>'BFPaT-pretax-coal'!H6</f>
        <v>0</v>
      </c>
      <c r="I8" s="8">
        <f>'BFPaT-pretax-coal'!I6</f>
        <v>0</v>
      </c>
      <c r="J8" s="8">
        <f>'BFPaT-pretax-coal'!J6</f>
        <v>0</v>
      </c>
      <c r="K8" s="8">
        <f>'BFPaT-pretax-coal'!K6</f>
        <v>0</v>
      </c>
      <c r="L8" s="8">
        <f>'BFPaT-pretax-coal'!L6</f>
        <v>0</v>
      </c>
      <c r="M8" s="8">
        <f>'BFPaT-pretax-coal'!M6</f>
        <v>0</v>
      </c>
      <c r="N8" s="8">
        <f>'BFPaT-pretax-coal'!N6</f>
        <v>0</v>
      </c>
      <c r="O8" s="8">
        <f>'BFPaT-pretax-coal'!O6</f>
        <v>0</v>
      </c>
      <c r="P8" s="8">
        <f>'BFPaT-pretax-coal'!P6</f>
        <v>0</v>
      </c>
      <c r="Q8" s="8">
        <f>'BFPaT-pretax-coal'!Q6</f>
        <v>0</v>
      </c>
      <c r="R8" s="8">
        <f>'BFPaT-pretax-coal'!R6</f>
        <v>0</v>
      </c>
      <c r="S8" s="8">
        <f>'BFPaT-pretax-coal'!S6</f>
        <v>0</v>
      </c>
      <c r="T8" s="8">
        <f>'BFPaT-pretax-coal'!T6</f>
        <v>0</v>
      </c>
      <c r="U8" s="8">
        <f>'BFPaT-pretax-coal'!U6</f>
        <v>0</v>
      </c>
      <c r="V8" s="8">
        <f>'BFPaT-pretax-coal'!V6</f>
        <v>0</v>
      </c>
      <c r="W8" s="8">
        <f>'BFPaT-pretax-coal'!W6</f>
        <v>0</v>
      </c>
      <c r="X8" s="8">
        <f>'BFPaT-pretax-coal'!X6</f>
        <v>0</v>
      </c>
      <c r="Y8" s="8">
        <f>'BFPaT-pretax-coal'!Y6</f>
        <v>0</v>
      </c>
      <c r="Z8" s="8">
        <f>'BFPaT-pretax-coal'!Z6</f>
        <v>0</v>
      </c>
      <c r="AA8" s="8">
        <f>'BFPaT-pretax-coal'!AA6</f>
        <v>0</v>
      </c>
      <c r="AB8" s="8">
        <f>'BFPaT-pretax-coal'!AB6</f>
        <v>0</v>
      </c>
      <c r="AC8" s="8">
        <f>'BFPaT-pretax-coal'!AC6</f>
        <v>0</v>
      </c>
      <c r="AD8" s="8">
        <f>'BFPaT-pretax-coal'!AD6</f>
        <v>0</v>
      </c>
      <c r="AE8" s="8">
        <f>'BFPaT-pretax-coal'!AE6</f>
        <v>0</v>
      </c>
      <c r="AF8" s="8">
        <f>'BFPaT-pretax-coal'!AF6</f>
        <v>0</v>
      </c>
    </row>
    <row r="9" spans="1:32">
      <c r="A9" s="8" t="s">
        <v>9</v>
      </c>
      <c r="B9" s="8">
        <f>'BFPaT-pretax-coal'!B7</f>
        <v>4.4983967482927486E-6</v>
      </c>
      <c r="C9" s="8">
        <f>'BFPaT-pretax-coal'!C7</f>
        <v>4.6536814184440606E-6</v>
      </c>
      <c r="D9" s="8">
        <f>'BFPaT-pretax-coal'!D7</f>
        <v>4.6216082389199967E-6</v>
      </c>
      <c r="E9" s="8">
        <f>'BFPaT-pretax-coal'!E7</f>
        <v>4.5897561077987536E-6</v>
      </c>
      <c r="F9" s="8">
        <f>'BFPaT-pretax-coal'!F7</f>
        <v>4.5581235016143971E-6</v>
      </c>
      <c r="G9" s="8">
        <f>'BFPaT-pretax-coal'!G7</f>
        <v>4.5267089074007241E-6</v>
      </c>
      <c r="H9" s="8">
        <f>'BFPaT-pretax-coal'!H7</f>
        <v>4.4955108226188949E-6</v>
      </c>
      <c r="I9" s="8">
        <f>'BFPaT-pretax-coal'!I7</f>
        <v>4.4645277550855708E-6</v>
      </c>
      <c r="J9" s="8">
        <f>'BFPaT-pretax-coal'!J7</f>
        <v>4.4337582229015438E-6</v>
      </c>
      <c r="K9" s="8">
        <f>'BFPaT-pretax-coal'!K7</f>
        <v>4.4032007543808561E-6</v>
      </c>
      <c r="L9" s="8">
        <f>'BFPaT-pretax-coal'!L7</f>
        <v>4.3728538879804121E-6</v>
      </c>
      <c r="M9" s="8">
        <f>'BFPaT-pretax-coal'!M7</f>
        <v>4.3427161722300742E-6</v>
      </c>
      <c r="N9" s="8">
        <f>'BFPaT-pretax-coal'!N7</f>
        <v>4.3127861656632388E-6</v>
      </c>
      <c r="O9" s="8">
        <f>'BFPaT-pretax-coal'!O7</f>
        <v>4.2830624367478922E-6</v>
      </c>
      <c r="P9" s="8">
        <f>'BFPaT-pretax-coal'!P7</f>
        <v>4.2535435638181421E-6</v>
      </c>
      <c r="Q9" s="8">
        <f>'BFPaT-pretax-coal'!Q7</f>
        <v>4.2242281350062192E-6</v>
      </c>
      <c r="R9" s="8">
        <f>'BFPaT-pretax-coal'!R7</f>
        <v>4.1951147481749492E-6</v>
      </c>
      <c r="S9" s="8">
        <f>'BFPaT-pretax-coal'!S7</f>
        <v>4.1662020108506891E-6</v>
      </c>
      <c r="T9" s="8">
        <f>'BFPaT-pretax-coal'!T7</f>
        <v>4.1374885401567275E-6</v>
      </c>
      <c r="U9" s="8">
        <f>'BFPaT-pretax-coal'!U7</f>
        <v>4.1089729627471397E-6</v>
      </c>
      <c r="V9" s="8">
        <f>'BFPaT-pretax-coal'!V7</f>
        <v>4.0806539147411039E-6</v>
      </c>
      <c r="W9" s="8">
        <f>'BFPaT-pretax-coal'!W7</f>
        <v>4.0525300416576683E-6</v>
      </c>
      <c r="X9" s="8">
        <f>'BFPaT-pretax-coal'!X7</f>
        <v>4.0245999983509645E-6</v>
      </c>
      <c r="Y9" s="8">
        <f>'BFPaT-pretax-coal'!Y7</f>
        <v>3.9968624489458715E-6</v>
      </c>
      <c r="Z9" s="8">
        <f>'BFPaT-pretax-coal'!Z7</f>
        <v>3.9693160667741219E-6</v>
      </c>
      <c r="AA9" s="8">
        <f>'BFPaT-pretax-coal'!AA7</f>
        <v>3.9419595343108489E-6</v>
      </c>
      <c r="AB9" s="8">
        <f>'BFPaT-pretax-coal'!AB7</f>
        <v>3.9147915431115675E-6</v>
      </c>
      <c r="AC9" s="8">
        <f>'BFPaT-pretax-coal'!AC7</f>
        <v>3.8878107937495961E-6</v>
      </c>
      <c r="AD9" s="8">
        <f>'BFPaT-pretax-coal'!AD7</f>
        <v>3.8610159957539022E-6</v>
      </c>
      <c r="AE9" s="8">
        <f>'BFPaT-pretax-coal'!AE7</f>
        <v>3.8344058675473818E-6</v>
      </c>
      <c r="AF9" s="8">
        <f>'BFPaT-pretax-coal'!AF7</f>
        <v>3.8079791363855634E-6</v>
      </c>
    </row>
    <row r="10" spans="1:32">
      <c r="A10" s="8" t="s">
        <v>10</v>
      </c>
      <c r="B10" s="8">
        <f>'BFPaT-pretax-coal'!B8</f>
        <v>0</v>
      </c>
      <c r="C10" s="8">
        <f>'BFPaT-pretax-coal'!C8</f>
        <v>0</v>
      </c>
      <c r="D10" s="8">
        <f>'BFPaT-pretax-coal'!D8</f>
        <v>0</v>
      </c>
      <c r="E10" s="8">
        <f>'BFPaT-pretax-coal'!E8</f>
        <v>0</v>
      </c>
      <c r="F10" s="8">
        <f>'BFPaT-pretax-coal'!F8</f>
        <v>0</v>
      </c>
      <c r="G10" s="8">
        <f>'BFPaT-pretax-coal'!G8</f>
        <v>0</v>
      </c>
      <c r="H10" s="8">
        <f>'BFPaT-pretax-coal'!H8</f>
        <v>0</v>
      </c>
      <c r="I10" s="8">
        <f>'BFPaT-pretax-coal'!I8</f>
        <v>0</v>
      </c>
      <c r="J10" s="8">
        <f>'BFPaT-pretax-coal'!J8</f>
        <v>0</v>
      </c>
      <c r="K10" s="8">
        <f>'BFPaT-pretax-coal'!K8</f>
        <v>0</v>
      </c>
      <c r="L10" s="8">
        <f>'BFPaT-pretax-coal'!L8</f>
        <v>0</v>
      </c>
      <c r="M10" s="8">
        <f>'BFPaT-pretax-coal'!M8</f>
        <v>0</v>
      </c>
      <c r="N10" s="8">
        <f>'BFPaT-pretax-coal'!N8</f>
        <v>0</v>
      </c>
      <c r="O10" s="8">
        <f>'BFPaT-pretax-coal'!O8</f>
        <v>0</v>
      </c>
      <c r="P10" s="8">
        <f>'BFPaT-pretax-coal'!P8</f>
        <v>0</v>
      </c>
      <c r="Q10" s="8">
        <f>'BFPaT-pretax-coal'!Q8</f>
        <v>0</v>
      </c>
      <c r="R10" s="8">
        <f>'BFPaT-pretax-coal'!R8</f>
        <v>0</v>
      </c>
      <c r="S10" s="8">
        <f>'BFPaT-pretax-coal'!S8</f>
        <v>0</v>
      </c>
      <c r="T10" s="8">
        <f>'BFPaT-pretax-coal'!T8</f>
        <v>0</v>
      </c>
      <c r="U10" s="8">
        <f>'BFPaT-pretax-coal'!U8</f>
        <v>0</v>
      </c>
      <c r="V10" s="8">
        <f>'BFPaT-pretax-coal'!V8</f>
        <v>0</v>
      </c>
      <c r="W10" s="8">
        <f>'BFPaT-pretax-coal'!W8</f>
        <v>0</v>
      </c>
      <c r="X10" s="8">
        <f>'BFPaT-pretax-coal'!X8</f>
        <v>0</v>
      </c>
      <c r="Y10" s="8">
        <f>'BFPaT-pretax-coal'!Y8</f>
        <v>0</v>
      </c>
      <c r="Z10" s="8">
        <f>'BFPaT-pretax-coal'!Z8</f>
        <v>0</v>
      </c>
      <c r="AA10" s="8">
        <f>'BFPaT-pretax-coal'!AA8</f>
        <v>0</v>
      </c>
      <c r="AB10" s="8">
        <f>'BFPaT-pretax-coal'!AB8</f>
        <v>0</v>
      </c>
      <c r="AC10" s="8">
        <f>'BFPaT-pretax-coal'!AC8</f>
        <v>0</v>
      </c>
      <c r="AD10" s="8">
        <f>'BFPaT-pretax-coal'!AD8</f>
        <v>0</v>
      </c>
      <c r="AE10" s="8">
        <f>'BFPaT-pretax-coal'!AE8</f>
        <v>0</v>
      </c>
      <c r="AF10" s="8">
        <f>'BFPaT-pretax-coal'!AF8</f>
        <v>0</v>
      </c>
    </row>
    <row r="11" spans="1:32">
      <c r="A11" s="8" t="s">
        <v>11</v>
      </c>
      <c r="B11" s="8">
        <f>'BFPaT-pretax-coal'!B9</f>
        <v>0</v>
      </c>
      <c r="C11" s="8">
        <f>'BFPaT-pretax-coal'!C9</f>
        <v>0</v>
      </c>
      <c r="D11" s="8">
        <f>'BFPaT-pretax-coal'!D9</f>
        <v>0</v>
      </c>
      <c r="E11" s="8">
        <f>'BFPaT-pretax-coal'!E9</f>
        <v>0</v>
      </c>
      <c r="F11" s="8">
        <f>'BFPaT-pretax-coal'!F9</f>
        <v>0</v>
      </c>
      <c r="G11" s="8">
        <f>'BFPaT-pretax-coal'!G9</f>
        <v>0</v>
      </c>
      <c r="H11" s="8">
        <f>'BFPaT-pretax-coal'!H9</f>
        <v>0</v>
      </c>
      <c r="I11" s="8">
        <f>'BFPaT-pretax-coal'!I9</f>
        <v>0</v>
      </c>
      <c r="J11" s="8">
        <f>'BFPaT-pretax-coal'!J9</f>
        <v>0</v>
      </c>
      <c r="K11" s="8">
        <f>'BFPaT-pretax-coal'!K9</f>
        <v>0</v>
      </c>
      <c r="L11" s="8">
        <f>'BFPaT-pretax-coal'!L9</f>
        <v>0</v>
      </c>
      <c r="M11" s="8">
        <f>'BFPaT-pretax-coal'!M9</f>
        <v>0</v>
      </c>
      <c r="N11" s="8">
        <f>'BFPaT-pretax-coal'!N9</f>
        <v>0</v>
      </c>
      <c r="O11" s="8">
        <f>'BFPaT-pretax-coal'!O9</f>
        <v>0</v>
      </c>
      <c r="P11" s="8">
        <f>'BFPaT-pretax-coal'!P9</f>
        <v>0</v>
      </c>
      <c r="Q11" s="8">
        <f>'BFPaT-pretax-coal'!Q9</f>
        <v>0</v>
      </c>
      <c r="R11" s="8">
        <f>'BFPaT-pretax-coal'!R9</f>
        <v>0</v>
      </c>
      <c r="S11" s="8">
        <f>'BFPaT-pretax-coal'!S9</f>
        <v>0</v>
      </c>
      <c r="T11" s="8">
        <f>'BFPaT-pretax-coal'!T9</f>
        <v>0</v>
      </c>
      <c r="U11" s="8">
        <f>'BFPaT-pretax-coal'!U9</f>
        <v>0</v>
      </c>
      <c r="V11" s="8">
        <f>'BFPaT-pretax-coal'!V9</f>
        <v>0</v>
      </c>
      <c r="W11" s="8">
        <f>'BFPaT-pretax-coal'!W9</f>
        <v>0</v>
      </c>
      <c r="X11" s="8">
        <f>'BFPaT-pretax-coal'!X9</f>
        <v>0</v>
      </c>
      <c r="Y11" s="8">
        <f>'BFPaT-pretax-coal'!Y9</f>
        <v>0</v>
      </c>
      <c r="Z11" s="8">
        <f>'BFPaT-pretax-coal'!Z9</f>
        <v>0</v>
      </c>
      <c r="AA11" s="8">
        <f>'BFPaT-pretax-coal'!AA9</f>
        <v>0</v>
      </c>
      <c r="AB11" s="8">
        <f>'BFPaT-pretax-coal'!AB9</f>
        <v>0</v>
      </c>
      <c r="AC11" s="8">
        <f>'BFPaT-pretax-coal'!AC9</f>
        <v>0</v>
      </c>
      <c r="AD11" s="8">
        <f>'BFPaT-pretax-coal'!AD9</f>
        <v>0</v>
      </c>
      <c r="AE11" s="8">
        <f>'BFPaT-pretax-coal'!AE9</f>
        <v>0</v>
      </c>
      <c r="AF11" s="8">
        <f>'BFPaT-pretax-coal'!AF9</f>
        <v>0</v>
      </c>
    </row>
    <row r="12" spans="1:32" s="12" customFormat="1">
      <c r="A12" s="13" t="s">
        <v>12</v>
      </c>
    </row>
    <row r="13" spans="1:32">
      <c r="A13" s="8" t="s">
        <v>18</v>
      </c>
      <c r="B13" s="8">
        <f t="shared" ref="B13:AF13" si="1">B$1</f>
        <v>2020</v>
      </c>
      <c r="C13" s="8">
        <f t="shared" si="1"/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</row>
    <row r="14" spans="1:32">
      <c r="A14" s="8" t="s">
        <v>4</v>
      </c>
      <c r="B14" s="8">
        <f>'BFPaT-pretax-natgas'!B2</f>
        <v>1.1791026503941011E-5</v>
      </c>
      <c r="C14" s="8">
        <f>'BFPaT-pretax-natgas'!C2</f>
        <v>1.0454921196711585E-5</v>
      </c>
      <c r="D14" s="8">
        <f>'BFPaT-pretax-natgas'!D2</f>
        <v>1.0428760936592761E-5</v>
      </c>
      <c r="E14" s="8">
        <f>'BFPaT-pretax-natgas'!E2</f>
        <v>1.040266613456746E-5</v>
      </c>
      <c r="F14" s="8">
        <f>'BFPaT-pretax-natgas'!F2</f>
        <v>1.0376636626846716E-5</v>
      </c>
      <c r="G14" s="8">
        <f>'BFPaT-pretax-natgas'!G2</f>
        <v>1.0350672250051393E-5</v>
      </c>
      <c r="H14" s="8">
        <f>'BFPaT-pretax-natgas'!H2</f>
        <v>1.0324772841211161E-5</v>
      </c>
      <c r="I14" s="8">
        <f>'BFPaT-pretax-natgas'!I2</f>
        <v>1.0298938237763474E-5</v>
      </c>
      <c r="J14" s="8">
        <f>'BFPaT-pretax-natgas'!J2</f>
        <v>1.027316827755255E-5</v>
      </c>
      <c r="K14" s="8">
        <f>'BFPaT-pretax-natgas'!K2</f>
        <v>1.0247462798828352E-5</v>
      </c>
      <c r="L14" s="8">
        <f>'BFPaT-pretax-natgas'!L2</f>
        <v>1.0221821640245574E-5</v>
      </c>
      <c r="M14" s="8">
        <f>'BFPaT-pretax-natgas'!M2</f>
        <v>1.0196244640862627E-5</v>
      </c>
      <c r="N14" s="8">
        <f>'BFPaT-pretax-natgas'!N2</f>
        <v>1.0170731640140629E-5</v>
      </c>
      <c r="O14" s="8">
        <f>'BFPaT-pretax-natgas'!O2</f>
        <v>1.0145282477942398E-5</v>
      </c>
      <c r="P14" s="8">
        <f>'BFPaT-pretax-natgas'!P2</f>
        <v>1.0119896994531446E-5</v>
      </c>
      <c r="Q14" s="8">
        <f>'BFPaT-pretax-natgas'!Q2</f>
        <v>1.0094575030570979E-5</v>
      </c>
      <c r="R14" s="8">
        <f>'BFPaT-pretax-natgas'!R2</f>
        <v>1.0069316427122893E-5</v>
      </c>
      <c r="S14" s="8">
        <f>'BFPaT-pretax-natgas'!S2</f>
        <v>1.0044121025646779E-5</v>
      </c>
      <c r="T14" s="8">
        <f>'BFPaT-pretax-natgas'!T2</f>
        <v>1.0018988667998926E-5</v>
      </c>
      <c r="U14" s="8">
        <f>'BFPaT-pretax-natgas'!U2</f>
        <v>9.9939191964313311E-6</v>
      </c>
      <c r="V14" s="8">
        <f>'BFPaT-pretax-natgas'!V2</f>
        <v>9.9689124535907069E-6</v>
      </c>
      <c r="W14" s="8">
        <f>'BFPaT-pretax-natgas'!W2</f>
        <v>9.9439682825174947E-6</v>
      </c>
      <c r="X14" s="8">
        <f>'BFPaT-pretax-natgas'!X2</f>
        <v>9.919086526644881E-6</v>
      </c>
      <c r="Y14" s="8">
        <f>'BFPaT-pretax-natgas'!Y2</f>
        <v>9.8942670297978102E-6</v>
      </c>
      <c r="Z14" s="8">
        <f>'BFPaT-pretax-natgas'!Z2</f>
        <v>9.8695096361920087E-6</v>
      </c>
      <c r="AA14" s="8">
        <f>'BFPaT-pretax-natgas'!AA2</f>
        <v>9.844814190433006E-6</v>
      </c>
      <c r="AB14" s="8">
        <f>'BFPaT-pretax-natgas'!AB2</f>
        <v>9.82018053751516E-6</v>
      </c>
      <c r="AC14" s="8">
        <f>'BFPaT-pretax-natgas'!AC2</f>
        <v>9.7956085228206801E-6</v>
      </c>
      <c r="AD14" s="8">
        <f>'BFPaT-pretax-natgas'!AD2</f>
        <v>9.7710979921186632E-6</v>
      </c>
      <c r="AE14" s="8">
        <f>'BFPaT-pretax-natgas'!AE2</f>
        <v>9.7466487915641193E-6</v>
      </c>
      <c r="AF14" s="8">
        <f>'BFPaT-pretax-natgas'!AF2</f>
        <v>9.7222607676970096E-6</v>
      </c>
    </row>
    <row r="15" spans="1:32">
      <c r="A15" s="8" t="s">
        <v>5</v>
      </c>
      <c r="B15" s="8">
        <f>'BFPaT-pretax-natgas'!B3</f>
        <v>1.2424622865779585E-5</v>
      </c>
      <c r="C15" s="8">
        <f>'BFPaT-pretax-natgas'!C3</f>
        <v>1.1467566574568464E-5</v>
      </c>
      <c r="D15" s="8">
        <f>'BFPaT-pretax-natgas'!D3</f>
        <v>1.1395169840865889E-5</v>
      </c>
      <c r="E15" s="8">
        <f>'BFPaT-pretax-natgas'!E3</f>
        <v>1.1323230160280618E-5</v>
      </c>
      <c r="F15" s="8">
        <f>'BFPaT-pretax-natgas'!F3</f>
        <v>1.1251744647357171E-5</v>
      </c>
      <c r="G15" s="8">
        <f>'BFPaT-pretax-natgas'!G3</f>
        <v>1.1180710434856446E-5</v>
      </c>
      <c r="H15" s="8">
        <f>'BFPaT-pretax-natgas'!H3</f>
        <v>1.1110124673640722E-5</v>
      </c>
      <c r="I15" s="8">
        <f>'BFPaT-pretax-natgas'!I3</f>
        <v>1.1039984532559374E-5</v>
      </c>
      <c r="J15" s="8">
        <f>'BFPaT-pretax-natgas'!J3</f>
        <v>1.0970287198335323E-5</v>
      </c>
      <c r="K15" s="8">
        <f>'BFPaT-pretax-natgas'!K3</f>
        <v>1.0901029875452194E-5</v>
      </c>
      <c r="L15" s="8">
        <f>'BFPaT-pretax-natgas'!L3</f>
        <v>1.0832209786042193E-5</v>
      </c>
      <c r="M15" s="8">
        <f>'BFPaT-pretax-natgas'!M3</f>
        <v>1.0763824169774685E-5</v>
      </c>
      <c r="N15" s="8">
        <f>'BFPaT-pretax-natgas'!N3</f>
        <v>1.0695870283745482E-5</v>
      </c>
      <c r="O15" s="8">
        <f>'BFPaT-pretax-natgas'!O3</f>
        <v>1.0628345402366823E-5</v>
      </c>
      <c r="P15" s="8">
        <f>'BFPaT-pretax-natgas'!P3</f>
        <v>1.0561246817258054E-5</v>
      </c>
      <c r="Q15" s="8">
        <f>'BFPaT-pretax-natgas'!Q3</f>
        <v>1.0494571837137E-5</v>
      </c>
      <c r="R15" s="8">
        <f>'BFPaT-pretax-natgas'!R3</f>
        <v>1.0428317787712016E-5</v>
      </c>
      <c r="S15" s="8">
        <f>'BFPaT-pretax-natgas'!S3</f>
        <v>1.0362482011574721E-5</v>
      </c>
      <c r="T15" s="8">
        <f>'BFPaT-pretax-natgas'!T3</f>
        <v>1.0297061868093414E-5</v>
      </c>
      <c r="U15" s="8">
        <f>'BFPaT-pretax-natgas'!U3</f>
        <v>1.023205473330716E-5</v>
      </c>
      <c r="V15" s="8">
        <f>'BFPaT-pretax-natgas'!V3</f>
        <v>1.0167457999820545E-5</v>
      </c>
      <c r="W15" s="8">
        <f>'BFPaT-pretax-natgas'!W3</f>
        <v>1.0103269076699091E-5</v>
      </c>
      <c r="X15" s="8">
        <f>'BFPaT-pretax-natgas'!X3</f>
        <v>1.003948538936534E-5</v>
      </c>
      <c r="Y15" s="8">
        <f>'BFPaT-pretax-natgas'!Y3</f>
        <v>9.9761043794955871E-6</v>
      </c>
      <c r="Z15" s="8">
        <f>'BFPaT-pretax-natgas'!Z3</f>
        <v>9.9131235049172661E-6</v>
      </c>
      <c r="AA15" s="8">
        <f>'BFPaT-pretax-natgas'!AA3</f>
        <v>9.8505402395069898E-6</v>
      </c>
      <c r="AB15" s="8">
        <f>'BFPaT-pretax-natgas'!AB3</f>
        <v>9.7883520730892225E-6</v>
      </c>
      <c r="AC15" s="8">
        <f>'BFPaT-pretax-natgas'!AC3</f>
        <v>9.7265565113356017E-6</v>
      </c>
      <c r="AD15" s="8">
        <f>'BFPaT-pretax-natgas'!AD3</f>
        <v>9.6651510756648936E-6</v>
      </c>
      <c r="AE15" s="8">
        <f>'BFPaT-pretax-natgas'!AE3</f>
        <v>9.6041333031435766E-6</v>
      </c>
      <c r="AF15" s="8">
        <f>'BFPaT-pretax-natgas'!AF3</f>
        <v>9.5435007463870535E-6</v>
      </c>
    </row>
    <row r="16" spans="1:32">
      <c r="A16" s="8" t="s">
        <v>6</v>
      </c>
      <c r="B16" s="8">
        <f>'BFPaT-pretax-natgas'!B4</f>
        <v>1.271928973472328E-5</v>
      </c>
      <c r="C16" s="8">
        <f>'BFPaT-pretax-natgas'!C4</f>
        <v>1.271928973472328E-5</v>
      </c>
      <c r="D16" s="8">
        <f>'BFPaT-pretax-natgas'!D4</f>
        <v>1.2722041176540049E-5</v>
      </c>
      <c r="E16" s="8">
        <f>'BFPaT-pretax-natgas'!E4</f>
        <v>1.2724793213549804E-5</v>
      </c>
      <c r="F16" s="8">
        <f>'BFPaT-pretax-natgas'!F4</f>
        <v>1.2727545845881302E-5</v>
      </c>
      <c r="G16" s="8">
        <f>'BFPaT-pretax-natgas'!G4</f>
        <v>1.2730299073663321E-5</v>
      </c>
      <c r="H16" s="8">
        <f>'BFPaT-pretax-natgas'!H4</f>
        <v>1.273305289702467E-5</v>
      </c>
      <c r="I16" s="8">
        <f>'BFPaT-pretax-natgas'!I4</f>
        <v>1.2735807316094183E-5</v>
      </c>
      <c r="J16" s="8">
        <f>'BFPaT-pretax-natgas'!J4</f>
        <v>1.2738562331000726E-5</v>
      </c>
      <c r="K16" s="8">
        <f>'BFPaT-pretax-natgas'!K4</f>
        <v>1.2741317941873189E-5</v>
      </c>
      <c r="L16" s="8">
        <f>'BFPaT-pretax-natgas'!L4</f>
        <v>1.2744074148840493E-5</v>
      </c>
      <c r="M16" s="8">
        <f>'BFPaT-pretax-natgas'!M4</f>
        <v>1.2746830952031585E-5</v>
      </c>
      <c r="N16" s="8">
        <f>'BFPaT-pretax-natgas'!N4</f>
        <v>1.2749588351575441E-5</v>
      </c>
      <c r="O16" s="8">
        <f>'BFPaT-pretax-natgas'!O4</f>
        <v>1.2752346347601063E-5</v>
      </c>
      <c r="P16" s="8">
        <f>'BFPaT-pretax-natgas'!P4</f>
        <v>1.2755104940237483E-5</v>
      </c>
      <c r="Q16" s="8">
        <f>'BFPaT-pretax-natgas'!Q4</f>
        <v>1.2757864129613759E-5</v>
      </c>
      <c r="R16" s="8">
        <f>'BFPaT-pretax-natgas'!R4</f>
        <v>1.2760623915858979E-5</v>
      </c>
      <c r="S16" s="8">
        <f>'BFPaT-pretax-natgas'!S4</f>
        <v>1.2763384299102258E-5</v>
      </c>
      <c r="T16" s="8">
        <f>'BFPaT-pretax-natgas'!T4</f>
        <v>1.2766145279472738E-5</v>
      </c>
      <c r="U16" s="8">
        <f>'BFPaT-pretax-natgas'!U4</f>
        <v>1.2768906857099592E-5</v>
      </c>
      <c r="V16" s="8">
        <f>'BFPaT-pretax-natgas'!V4</f>
        <v>1.2771669032112017E-5</v>
      </c>
      <c r="W16" s="8">
        <f>'BFPaT-pretax-natgas'!W4</f>
        <v>1.2774431804639239E-5</v>
      </c>
      <c r="X16" s="8">
        <f>'BFPaT-pretax-natgas'!X4</f>
        <v>1.2777195174810514E-5</v>
      </c>
      <c r="Y16" s="8">
        <f>'BFPaT-pretax-natgas'!Y4</f>
        <v>1.2779959142755124E-5</v>
      </c>
      <c r="Z16" s="8">
        <f>'BFPaT-pretax-natgas'!Z4</f>
        <v>1.278272370860238E-5</v>
      </c>
      <c r="AA16" s="8">
        <f>'BFPaT-pretax-natgas'!AA4</f>
        <v>1.2785488872481619E-5</v>
      </c>
      <c r="AB16" s="8">
        <f>'BFPaT-pretax-natgas'!AB4</f>
        <v>1.278825463452221E-5</v>
      </c>
      <c r="AC16" s="8">
        <f>'BFPaT-pretax-natgas'!AC4</f>
        <v>1.2791020994853546E-5</v>
      </c>
      <c r="AD16" s="8">
        <f>'BFPaT-pretax-natgas'!AD4</f>
        <v>1.2793787953605049E-5</v>
      </c>
      <c r="AE16" s="8">
        <f>'BFPaT-pretax-natgas'!AE4</f>
        <v>1.2796555510906171E-5</v>
      </c>
      <c r="AF16" s="8">
        <f>'BFPaT-pretax-natgas'!AF4</f>
        <v>1.2799323666886389E-5</v>
      </c>
    </row>
    <row r="17" spans="1:32">
      <c r="A17" s="8" t="s">
        <v>7</v>
      </c>
      <c r="B17" s="8">
        <f>'BFPaT-pretax-natgas'!B5</f>
        <v>1.1921623599457581E-5</v>
      </c>
      <c r="C17" s="8">
        <f>'BFPaT-pretax-natgas'!C5</f>
        <v>1.1921623599457581E-5</v>
      </c>
      <c r="D17" s="8">
        <f>'BFPaT-pretax-natgas'!D5</f>
        <v>1.1916622006115152E-5</v>
      </c>
      <c r="E17" s="8">
        <f>'BFPaT-pretax-natgas'!E5</f>
        <v>1.1911622511139254E-5</v>
      </c>
      <c r="F17" s="8">
        <f>'BFPaT-pretax-natgas'!F5</f>
        <v>1.190662511364954E-5</v>
      </c>
      <c r="G17" s="8">
        <f>'BFPaT-pretax-natgas'!G5</f>
        <v>1.1901629812766032E-5</v>
      </c>
      <c r="H17" s="8">
        <f>'BFPaT-pretax-natgas'!H5</f>
        <v>1.1896636607609119E-5</v>
      </c>
      <c r="I17" s="8">
        <f>'BFPaT-pretax-natgas'!I5</f>
        <v>1.1891645497299562E-5</v>
      </c>
      <c r="J17" s="8">
        <f>'BFPaT-pretax-natgas'!J5</f>
        <v>1.1886656480958488E-5</v>
      </c>
      <c r="K17" s="8">
        <f>'BFPaT-pretax-natgas'!K5</f>
        <v>1.1881669557707396E-5</v>
      </c>
      <c r="L17" s="8">
        <f>'BFPaT-pretax-natgas'!L5</f>
        <v>1.1876684726668151E-5</v>
      </c>
      <c r="M17" s="8">
        <f>'BFPaT-pretax-natgas'!M5</f>
        <v>1.1871701986962988E-5</v>
      </c>
      <c r="N17" s="8">
        <f>'BFPaT-pretax-natgas'!N5</f>
        <v>1.1866721337714508E-5</v>
      </c>
      <c r="O17" s="8">
        <f>'BFPaT-pretax-natgas'!O5</f>
        <v>1.1861742778045683E-5</v>
      </c>
      <c r="P17" s="8">
        <f>'BFPaT-pretax-natgas'!P5</f>
        <v>1.185676630707985E-5</v>
      </c>
      <c r="Q17" s="8">
        <f>'BFPaT-pretax-natgas'!Q5</f>
        <v>1.1851791923940718E-5</v>
      </c>
      <c r="R17" s="8">
        <f>'BFPaT-pretax-natgas'!R5</f>
        <v>1.1846819627752358E-5</v>
      </c>
      <c r="S17" s="8">
        <f>'BFPaT-pretax-natgas'!S5</f>
        <v>1.1841849417639213E-5</v>
      </c>
      <c r="T17" s="8">
        <f>'BFPaT-pretax-natgas'!T5</f>
        <v>1.1836881292726092E-5</v>
      </c>
      <c r="U17" s="8">
        <f>'BFPaT-pretax-natgas'!U5</f>
        <v>1.1831915252138171E-5</v>
      </c>
      <c r="V17" s="8">
        <f>'BFPaT-pretax-natgas'!V5</f>
        <v>1.1826951295000992E-5</v>
      </c>
      <c r="W17" s="8">
        <f>'BFPaT-pretax-natgas'!W5</f>
        <v>1.1821989420440466E-5</v>
      </c>
      <c r="X17" s="8">
        <f>'BFPaT-pretax-natgas'!X5</f>
        <v>1.181702962758287E-5</v>
      </c>
      <c r="Y17" s="8">
        <f>'BFPaT-pretax-natgas'!Y5</f>
        <v>1.1812071915554845E-5</v>
      </c>
      <c r="Z17" s="8">
        <f>'BFPaT-pretax-natgas'!Z5</f>
        <v>1.1807116283483402E-5</v>
      </c>
      <c r="AA17" s="8">
        <f>'BFPaT-pretax-natgas'!AA5</f>
        <v>1.1802162730495918E-5</v>
      </c>
      <c r="AB17" s="8">
        <f>'BFPaT-pretax-natgas'!AB5</f>
        <v>1.1797211255720132E-5</v>
      </c>
      <c r="AC17" s="8">
        <f>'BFPaT-pretax-natgas'!AC5</f>
        <v>1.1792261858284154E-5</v>
      </c>
      <c r="AD17" s="8">
        <f>'BFPaT-pretax-natgas'!AD5</f>
        <v>1.1787314537316458E-5</v>
      </c>
      <c r="AE17" s="8">
        <f>'BFPaT-pretax-natgas'!AE5</f>
        <v>1.1782369291945881E-5</v>
      </c>
      <c r="AF17" s="8">
        <f>'BFPaT-pretax-natgas'!AF5</f>
        <v>1.1777426121301631E-5</v>
      </c>
    </row>
    <row r="18" spans="1:32">
      <c r="A18" s="8" t="s">
        <v>8</v>
      </c>
      <c r="B18" s="8">
        <f>'BFPaT-pretax-natgas'!B6</f>
        <v>1.1892964668192219E-5</v>
      </c>
      <c r="C18" s="8">
        <f>'BFPaT-pretax-natgas'!C6</f>
        <v>1.0555249811000932E-5</v>
      </c>
      <c r="D18" s="8">
        <f>'BFPaT-pretax-natgas'!D6</f>
        <v>1.0499989461969672E-5</v>
      </c>
      <c r="E18" s="8">
        <f>'BFPaT-pretax-natgas'!E6</f>
        <v>1.0445018419798006E-5</v>
      </c>
      <c r="F18" s="8">
        <f>'BFPaT-pretax-natgas'!F6</f>
        <v>1.0390335169865407E-5</v>
      </c>
      <c r="G18" s="8">
        <f>'BFPaT-pretax-natgas'!G6</f>
        <v>1.0335938205480904E-5</v>
      </c>
      <c r="H18" s="8">
        <f>'BFPaT-pretax-natgas'!H6</f>
        <v>1.0281826027841571E-5</v>
      </c>
      <c r="I18" s="8">
        <f>'BFPaT-pretax-natgas'!I6</f>
        <v>1.0227997145991229E-5</v>
      </c>
      <c r="J18" s="8">
        <f>'BFPaT-pretax-natgas'!J6</f>
        <v>1.0174450076779361E-5</v>
      </c>
      <c r="K18" s="8">
        <f>'BFPaT-pretax-natgas'!K6</f>
        <v>1.0121183344820258E-5</v>
      </c>
      <c r="L18" s="8">
        <f>'BFPaT-pretax-natgas'!L6</f>
        <v>1.0068195482452354E-5</v>
      </c>
      <c r="M18" s="8">
        <f>'BFPaT-pretax-natgas'!M6</f>
        <v>1.00154850296978E-5</v>
      </c>
      <c r="N18" s="8">
        <f>'BFPaT-pretax-natgas'!N6</f>
        <v>9.9630505342222274E-6</v>
      </c>
      <c r="O18" s="8">
        <f>'BFPaT-pretax-natgas'!O6</f>
        <v>9.9108905512947374E-6</v>
      </c>
      <c r="P18" s="8">
        <f>'BFPaT-pretax-natgas'!P6</f>
        <v>9.8590036437480908E-6</v>
      </c>
      <c r="Q18" s="8">
        <f>'BFPaT-pretax-natgas'!Q6</f>
        <v>9.8073883819391118E-6</v>
      </c>
      <c r="R18" s="8">
        <f>'BFPaT-pretax-natgas'!R6</f>
        <v>9.7560433437092974E-6</v>
      </c>
      <c r="S18" s="8">
        <f>'BFPaT-pretax-natgas'!S6</f>
        <v>9.7049671143456303E-6</v>
      </c>
      <c r="T18" s="8">
        <f>'BFPaT-pretax-natgas'!T6</f>
        <v>9.6541582865416017E-6</v>
      </c>
      <c r="U18" s="8">
        <f>'BFPaT-pretax-natgas'!U6</f>
        <v>9.6036154603584343E-6</v>
      </c>
      <c r="V18" s="8">
        <f>'BFPaT-pretax-natgas'!V6</f>
        <v>9.5533372431865101E-6</v>
      </c>
      <c r="W18" s="8">
        <f>'BFPaT-pretax-natgas'!W6</f>
        <v>9.5033222497069979E-6</v>
      </c>
      <c r="X18" s="8">
        <f>'BFPaT-pretax-natgas'!X6</f>
        <v>9.4535691018536881E-6</v>
      </c>
      <c r="Y18" s="8">
        <f>'BFPaT-pretax-natgas'!Y6</f>
        <v>9.4040764287750164E-6</v>
      </c>
      <c r="Z18" s="8">
        <f>'BFPaT-pretax-natgas'!Z6</f>
        <v>9.3548428667962983E-6</v>
      </c>
      <c r="AA18" s="8">
        <f>'BFPaT-pretax-natgas'!AA6</f>
        <v>9.3058670593821543E-6</v>
      </c>
      <c r="AB18" s="8">
        <f>'BFPaT-pretax-natgas'!AB6</f>
        <v>9.2571476570991294E-6</v>
      </c>
      <c r="AC18" s="8">
        <f>'BFPaT-pretax-natgas'!AC6</f>
        <v>9.2086833175785175E-6</v>
      </c>
      <c r="AD18" s="8">
        <f>'BFPaT-pretax-natgas'!AD6</f>
        <v>9.1604727054793726E-6</v>
      </c>
      <c r="AE18" s="8">
        <f>'BFPaT-pretax-natgas'!AE6</f>
        <v>9.1125144924517143E-6</v>
      </c>
      <c r="AF18" s="8">
        <f>'BFPaT-pretax-natgas'!AF6</f>
        <v>9.0648073570999316E-6</v>
      </c>
    </row>
    <row r="19" spans="1:32">
      <c r="A19" s="8" t="s">
        <v>9</v>
      </c>
      <c r="B19" s="8">
        <f>'BFPaT-pretax-natgas'!B7</f>
        <v>1.3793664334265613E-5</v>
      </c>
      <c r="C19" s="8">
        <f>'BFPaT-pretax-natgas'!C7</f>
        <v>1.0446962866344605E-5</v>
      </c>
      <c r="D19" s="8">
        <f>'BFPaT-pretax-natgas'!D7</f>
        <v>1.0381009380597007E-5</v>
      </c>
      <c r="E19" s="8">
        <f>'BFPaT-pretax-natgas'!E7</f>
        <v>1.031547227062655E-5</v>
      </c>
      <c r="F19" s="8">
        <f>'BFPaT-pretax-natgas'!F7</f>
        <v>1.025034890778085E-5</v>
      </c>
      <c r="G19" s="8">
        <f>'BFPaT-pretax-natgas'!G7</f>
        <v>1.0185636680002654E-5</v>
      </c>
      <c r="H19" s="8">
        <f>'BFPaT-pretax-natgas'!H7</f>
        <v>1.0121332991725084E-5</v>
      </c>
      <c r="I19" s="8">
        <f>'BFPaT-pretax-natgas'!I7</f>
        <v>1.005743526376752E-5</v>
      </c>
      <c r="J19" s="8">
        <f>'BFPaT-pretax-natgas'!J7</f>
        <v>9.9939409332321619E-6</v>
      </c>
      <c r="K19" s="8">
        <f>'BFPaT-pretax-natgas'!K7</f>
        <v>9.9308474534012242E-6</v>
      </c>
      <c r="L19" s="8">
        <f>'BFPaT-pretax-natgas'!L7</f>
        <v>9.8681522936347896E-6</v>
      </c>
      <c r="M19" s="8">
        <f>'BFPaT-pretax-natgas'!M7</f>
        <v>9.8058529392693133E-6</v>
      </c>
      <c r="N19" s="8">
        <f>'BFPaT-pretax-natgas'!N7</f>
        <v>9.7439468915167536E-6</v>
      </c>
      <c r="O19" s="8">
        <f>'BFPaT-pretax-natgas'!O7</f>
        <v>9.6824316673643508E-6</v>
      </c>
      <c r="P19" s="8">
        <f>'BFPaT-pretax-natgas'!P7</f>
        <v>9.6213047994750371E-6</v>
      </c>
      <c r="Q19" s="8">
        <f>'BFPaT-pretax-natgas'!Q7</f>
        <v>9.5605638360884685E-6</v>
      </c>
      <c r="R19" s="8">
        <f>'BFPaT-pretax-natgas'!R7</f>
        <v>9.5002063409226881E-6</v>
      </c>
      <c r="S19" s="8">
        <f>'BFPaT-pretax-natgas'!S7</f>
        <v>9.4402298930764123E-6</v>
      </c>
      <c r="T19" s="8">
        <f>'BFPaT-pretax-natgas'!T7</f>
        <v>9.3806320869319236E-6</v>
      </c>
      <c r="U19" s="8">
        <f>'BFPaT-pretax-natgas'!U7</f>
        <v>9.3214105320585866E-6</v>
      </c>
      <c r="V19" s="8">
        <f>'BFPaT-pretax-natgas'!V7</f>
        <v>9.2625628531169692E-6</v>
      </c>
      <c r="W19" s="8">
        <f>'BFPaT-pretax-natgas'!W7</f>
        <v>9.2040866897635663E-6</v>
      </c>
      <c r="X19" s="8">
        <f>'BFPaT-pretax-natgas'!X7</f>
        <v>9.1459796965561341E-6</v>
      </c>
      <c r="Y19" s="8">
        <f>'BFPaT-pretax-natgas'!Y7</f>
        <v>9.0882395428596065E-6</v>
      </c>
      <c r="Z19" s="8">
        <f>'BFPaT-pretax-natgas'!Z7</f>
        <v>9.030863912752625E-6</v>
      </c>
      <c r="AA19" s="8">
        <f>'BFPaT-pretax-natgas'!AA7</f>
        <v>8.9738505049346413E-6</v>
      </c>
      <c r="AB19" s="8">
        <f>'BFPaT-pretax-natgas'!AB7</f>
        <v>8.9171970326336164E-6</v>
      </c>
      <c r="AC19" s="8">
        <f>'BFPaT-pretax-natgas'!AC7</f>
        <v>8.8609012235142981E-6</v>
      </c>
      <c r="AD19" s="8">
        <f>'BFPaT-pretax-natgas'!AD7</f>
        <v>8.8049608195870826E-6</v>
      </c>
      <c r="AE19" s="8">
        <f>'BFPaT-pretax-natgas'!AE7</f>
        <v>8.7493735771174443E-6</v>
      </c>
      <c r="AF19" s="8">
        <f>'BFPaT-pretax-natgas'!AF7</f>
        <v>8.6941372665359421E-6</v>
      </c>
    </row>
    <row r="20" spans="1:32">
      <c r="A20" s="8" t="s">
        <v>10</v>
      </c>
      <c r="B20" s="8">
        <f>'BFPaT-pretax-natgas'!B8</f>
        <v>0</v>
      </c>
      <c r="C20" s="8">
        <f>'BFPaT-pretax-natgas'!C8</f>
        <v>0</v>
      </c>
      <c r="D20" s="8">
        <f>'BFPaT-pretax-natgas'!D8</f>
        <v>0</v>
      </c>
      <c r="E20" s="8">
        <f>'BFPaT-pretax-natgas'!E8</f>
        <v>0</v>
      </c>
      <c r="F20" s="8">
        <f>'BFPaT-pretax-natgas'!F8</f>
        <v>0</v>
      </c>
      <c r="G20" s="8">
        <f>'BFPaT-pretax-natgas'!G8</f>
        <v>0</v>
      </c>
      <c r="H20" s="8">
        <f>'BFPaT-pretax-natgas'!H8</f>
        <v>0</v>
      </c>
      <c r="I20" s="8">
        <f>'BFPaT-pretax-natgas'!I8</f>
        <v>0</v>
      </c>
      <c r="J20" s="8">
        <f>'BFPaT-pretax-natgas'!J8</f>
        <v>0</v>
      </c>
      <c r="K20" s="8">
        <f>'BFPaT-pretax-natgas'!K8</f>
        <v>0</v>
      </c>
      <c r="L20" s="8">
        <f>'BFPaT-pretax-natgas'!L8</f>
        <v>0</v>
      </c>
      <c r="M20" s="8">
        <f>'BFPaT-pretax-natgas'!M8</f>
        <v>0</v>
      </c>
      <c r="N20" s="8">
        <f>'BFPaT-pretax-natgas'!N8</f>
        <v>0</v>
      </c>
      <c r="O20" s="8">
        <f>'BFPaT-pretax-natgas'!O8</f>
        <v>0</v>
      </c>
      <c r="P20" s="8">
        <f>'BFPaT-pretax-natgas'!P8</f>
        <v>0</v>
      </c>
      <c r="Q20" s="8">
        <f>'BFPaT-pretax-natgas'!Q8</f>
        <v>0</v>
      </c>
      <c r="R20" s="8">
        <f>'BFPaT-pretax-natgas'!R8</f>
        <v>0</v>
      </c>
      <c r="S20" s="8">
        <f>'BFPaT-pretax-natgas'!S8</f>
        <v>0</v>
      </c>
      <c r="T20" s="8">
        <f>'BFPaT-pretax-natgas'!T8</f>
        <v>0</v>
      </c>
      <c r="U20" s="8">
        <f>'BFPaT-pretax-natgas'!U8</f>
        <v>0</v>
      </c>
      <c r="V20" s="8">
        <f>'BFPaT-pretax-natgas'!V8</f>
        <v>0</v>
      </c>
      <c r="W20" s="8">
        <f>'BFPaT-pretax-natgas'!W8</f>
        <v>0</v>
      </c>
      <c r="X20" s="8">
        <f>'BFPaT-pretax-natgas'!X8</f>
        <v>0</v>
      </c>
      <c r="Y20" s="8">
        <f>'BFPaT-pretax-natgas'!Y8</f>
        <v>0</v>
      </c>
      <c r="Z20" s="8">
        <f>'BFPaT-pretax-natgas'!Z8</f>
        <v>0</v>
      </c>
      <c r="AA20" s="8">
        <f>'BFPaT-pretax-natgas'!AA8</f>
        <v>0</v>
      </c>
      <c r="AB20" s="8">
        <f>'BFPaT-pretax-natgas'!AB8</f>
        <v>0</v>
      </c>
      <c r="AC20" s="8">
        <f>'BFPaT-pretax-natgas'!AC8</f>
        <v>0</v>
      </c>
      <c r="AD20" s="8">
        <f>'BFPaT-pretax-natgas'!AD8</f>
        <v>0</v>
      </c>
      <c r="AE20" s="8">
        <f>'BFPaT-pretax-natgas'!AE8</f>
        <v>0</v>
      </c>
      <c r="AF20" s="8">
        <f>'BFPaT-pretax-natgas'!AF8</f>
        <v>0</v>
      </c>
    </row>
    <row r="21" spans="1:32">
      <c r="A21" s="8" t="s">
        <v>11</v>
      </c>
      <c r="B21" s="8">
        <f>'BFPaT-pretax-natgas'!B9</f>
        <v>0</v>
      </c>
      <c r="C21" s="8">
        <f>'BFPaT-pretax-natgas'!C9</f>
        <v>0</v>
      </c>
      <c r="D21" s="8">
        <f>'BFPaT-pretax-natgas'!D9</f>
        <v>0</v>
      </c>
      <c r="E21" s="8">
        <f>'BFPaT-pretax-natgas'!E9</f>
        <v>0</v>
      </c>
      <c r="F21" s="8">
        <f>'BFPaT-pretax-natgas'!F9</f>
        <v>0</v>
      </c>
      <c r="G21" s="8">
        <f>'BFPaT-pretax-natgas'!G9</f>
        <v>0</v>
      </c>
      <c r="H21" s="8">
        <f>'BFPaT-pretax-natgas'!H9</f>
        <v>0</v>
      </c>
      <c r="I21" s="8">
        <f>'BFPaT-pretax-natgas'!I9</f>
        <v>0</v>
      </c>
      <c r="J21" s="8">
        <f>'BFPaT-pretax-natgas'!J9</f>
        <v>0</v>
      </c>
      <c r="K21" s="8">
        <f>'BFPaT-pretax-natgas'!K9</f>
        <v>0</v>
      </c>
      <c r="L21" s="8">
        <f>'BFPaT-pretax-natgas'!L9</f>
        <v>0</v>
      </c>
      <c r="M21" s="8">
        <f>'BFPaT-pretax-natgas'!M9</f>
        <v>0</v>
      </c>
      <c r="N21" s="8">
        <f>'BFPaT-pretax-natgas'!N9</f>
        <v>0</v>
      </c>
      <c r="O21" s="8">
        <f>'BFPaT-pretax-natgas'!O9</f>
        <v>0</v>
      </c>
      <c r="P21" s="8">
        <f>'BFPaT-pretax-natgas'!P9</f>
        <v>0</v>
      </c>
      <c r="Q21" s="8">
        <f>'BFPaT-pretax-natgas'!Q9</f>
        <v>0</v>
      </c>
      <c r="R21" s="8">
        <f>'BFPaT-pretax-natgas'!R9</f>
        <v>0</v>
      </c>
      <c r="S21" s="8">
        <f>'BFPaT-pretax-natgas'!S9</f>
        <v>0</v>
      </c>
      <c r="T21" s="8">
        <f>'BFPaT-pretax-natgas'!T9</f>
        <v>0</v>
      </c>
      <c r="U21" s="8">
        <f>'BFPaT-pretax-natgas'!U9</f>
        <v>0</v>
      </c>
      <c r="V21" s="8">
        <f>'BFPaT-pretax-natgas'!V9</f>
        <v>0</v>
      </c>
      <c r="W21" s="8">
        <f>'BFPaT-pretax-natgas'!W9</f>
        <v>0</v>
      </c>
      <c r="X21" s="8">
        <f>'BFPaT-pretax-natgas'!X9</f>
        <v>0</v>
      </c>
      <c r="Y21" s="8">
        <f>'BFPaT-pretax-natgas'!Y9</f>
        <v>0</v>
      </c>
      <c r="Z21" s="8">
        <f>'BFPaT-pretax-natgas'!Z9</f>
        <v>0</v>
      </c>
      <c r="AA21" s="8">
        <f>'BFPaT-pretax-natgas'!AA9</f>
        <v>0</v>
      </c>
      <c r="AB21" s="8">
        <f>'BFPaT-pretax-natgas'!AB9</f>
        <v>0</v>
      </c>
      <c r="AC21" s="8">
        <f>'BFPaT-pretax-natgas'!AC9</f>
        <v>0</v>
      </c>
      <c r="AD21" s="8">
        <f>'BFPaT-pretax-natgas'!AD9</f>
        <v>0</v>
      </c>
      <c r="AE21" s="8">
        <f>'BFPaT-pretax-natgas'!AE9</f>
        <v>0</v>
      </c>
      <c r="AF21" s="8">
        <f>'BFPaT-pretax-natgas'!AF9</f>
        <v>0</v>
      </c>
    </row>
    <row r="22" spans="1:32" s="12" customFormat="1">
      <c r="A22" s="13" t="s">
        <v>20</v>
      </c>
    </row>
    <row r="23" spans="1:32">
      <c r="A23" s="8" t="s">
        <v>18</v>
      </c>
      <c r="B23" s="8">
        <f t="shared" ref="B23:AF23" si="2">B$1</f>
        <v>2020</v>
      </c>
      <c r="C23" s="8">
        <f t="shared" si="2"/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</row>
    <row r="24" spans="1:32">
      <c r="A24" s="8" t="s">
        <v>4</v>
      </c>
      <c r="B24" s="8">
        <f>'BFPaT-pretax-nuclear'!B2</f>
        <v>0</v>
      </c>
      <c r="C24" s="8">
        <f>'BFPaT-pretax-nuclear'!C2</f>
        <v>0</v>
      </c>
      <c r="D24" s="8">
        <f>'BFPaT-pretax-nuclear'!D2</f>
        <v>0</v>
      </c>
      <c r="E24" s="8">
        <f>'BFPaT-pretax-nuclear'!E2</f>
        <v>0</v>
      </c>
      <c r="F24" s="8">
        <f>'BFPaT-pretax-nuclear'!F2</f>
        <v>0</v>
      </c>
      <c r="G24" s="8">
        <f>'BFPaT-pretax-nuclear'!G2</f>
        <v>0</v>
      </c>
      <c r="H24" s="8">
        <f>'BFPaT-pretax-nuclear'!H2</f>
        <v>0</v>
      </c>
      <c r="I24" s="8">
        <f>'BFPaT-pretax-nuclear'!I2</f>
        <v>0</v>
      </c>
      <c r="J24" s="8">
        <f>'BFPaT-pretax-nuclear'!J2</f>
        <v>0</v>
      </c>
      <c r="K24" s="8">
        <f>'BFPaT-pretax-nuclear'!K2</f>
        <v>0</v>
      </c>
      <c r="L24" s="8">
        <f>'BFPaT-pretax-nuclear'!L2</f>
        <v>0</v>
      </c>
      <c r="M24" s="8">
        <f>'BFPaT-pretax-nuclear'!M2</f>
        <v>0</v>
      </c>
      <c r="N24" s="8">
        <f>'BFPaT-pretax-nuclear'!N2</f>
        <v>0</v>
      </c>
      <c r="O24" s="8">
        <f>'BFPaT-pretax-nuclear'!O2</f>
        <v>0</v>
      </c>
      <c r="P24" s="8">
        <f>'BFPaT-pretax-nuclear'!P2</f>
        <v>0</v>
      </c>
      <c r="Q24" s="8">
        <f>'BFPaT-pretax-nuclear'!Q2</f>
        <v>0</v>
      </c>
      <c r="R24" s="8">
        <f>'BFPaT-pretax-nuclear'!R2</f>
        <v>0</v>
      </c>
      <c r="S24" s="8">
        <f>'BFPaT-pretax-nuclear'!S2</f>
        <v>0</v>
      </c>
      <c r="T24" s="8">
        <f>'BFPaT-pretax-nuclear'!T2</f>
        <v>0</v>
      </c>
      <c r="U24" s="8">
        <f>'BFPaT-pretax-nuclear'!U2</f>
        <v>0</v>
      </c>
      <c r="V24" s="8">
        <f>'BFPaT-pretax-nuclear'!V2</f>
        <v>0</v>
      </c>
      <c r="W24" s="8">
        <f>'BFPaT-pretax-nuclear'!W2</f>
        <v>0</v>
      </c>
      <c r="X24" s="8">
        <f>'BFPaT-pretax-nuclear'!X2</f>
        <v>0</v>
      </c>
      <c r="Y24" s="8">
        <f>'BFPaT-pretax-nuclear'!Y2</f>
        <v>0</v>
      </c>
      <c r="Z24" s="8">
        <f>'BFPaT-pretax-nuclear'!Z2</f>
        <v>0</v>
      </c>
      <c r="AA24" s="8">
        <f>'BFPaT-pretax-nuclear'!AA2</f>
        <v>0</v>
      </c>
      <c r="AB24" s="8">
        <f>'BFPaT-pretax-nuclear'!AB2</f>
        <v>0</v>
      </c>
      <c r="AC24" s="8">
        <f>'BFPaT-pretax-nuclear'!AC2</f>
        <v>0</v>
      </c>
      <c r="AD24" s="8">
        <f>'BFPaT-pretax-nuclear'!AD2</f>
        <v>0</v>
      </c>
      <c r="AE24" s="8">
        <f>'BFPaT-pretax-nuclear'!AE2</f>
        <v>0</v>
      </c>
      <c r="AF24" s="8">
        <f>'BFPaT-pretax-nuclear'!AF2</f>
        <v>0</v>
      </c>
    </row>
    <row r="25" spans="1:32">
      <c r="A25" s="8" t="s">
        <v>5</v>
      </c>
      <c r="B25" s="8">
        <f>'BFPaT-pretax-nuclear'!B3</f>
        <v>1.5008059352275613E-6</v>
      </c>
      <c r="C25" s="8">
        <f>'BFPaT-pretax-nuclear'!C3</f>
        <v>1.5300872306504313E-6</v>
      </c>
      <c r="D25" s="8">
        <f>'BFPaT-pretax-nuclear'!D3</f>
        <v>1.5338915145086191E-6</v>
      </c>
      <c r="E25" s="8">
        <f>'BFPaT-pretax-nuclear'!E3</f>
        <v>1.5377052570273221E-6</v>
      </c>
      <c r="F25" s="8">
        <f>'BFPaT-pretax-nuclear'!F3</f>
        <v>1.5415284817237812E-6</v>
      </c>
      <c r="G25" s="8">
        <f>'BFPaT-pretax-nuclear'!G3</f>
        <v>1.5453612121737082E-6</v>
      </c>
      <c r="H25" s="8">
        <f>'BFPaT-pretax-nuclear'!H3</f>
        <v>1.5492034720114318E-6</v>
      </c>
      <c r="I25" s="8">
        <f>'BFPaT-pretax-nuclear'!I3</f>
        <v>1.553055284930043E-6</v>
      </c>
      <c r="J25" s="8">
        <f>'BFPaT-pretax-nuclear'!J3</f>
        <v>1.5569166746815416E-6</v>
      </c>
      <c r="K25" s="8">
        <f>'BFPaT-pretax-nuclear'!K3</f>
        <v>1.5607876650769822E-6</v>
      </c>
      <c r="L25" s="8">
        <f>'BFPaT-pretax-nuclear'!L3</f>
        <v>1.5646682799866215E-6</v>
      </c>
      <c r="M25" s="8">
        <f>'BFPaT-pretax-nuclear'!M3</f>
        <v>1.5685585433400651E-6</v>
      </c>
      <c r="N25" s="8">
        <f>'BFPaT-pretax-nuclear'!N3</f>
        <v>1.5724584791264152E-6</v>
      </c>
      <c r="O25" s="8">
        <f>'BFPaT-pretax-nuclear'!O3</f>
        <v>1.5763681113944187E-6</v>
      </c>
      <c r="P25" s="8">
        <f>'BFPaT-pretax-nuclear'!P3</f>
        <v>1.5802874642526151E-6</v>
      </c>
      <c r="Q25" s="8">
        <f>'BFPaT-pretax-nuclear'!Q3</f>
        <v>1.5842165618694855E-6</v>
      </c>
      <c r="R25" s="8">
        <f>'BFPaT-pretax-nuclear'!R3</f>
        <v>1.5881554284736017E-6</v>
      </c>
      <c r="S25" s="8">
        <f>'BFPaT-pretax-nuclear'!S3</f>
        <v>1.5921040883537754E-6</v>
      </c>
      <c r="T25" s="8">
        <f>'BFPaT-pretax-nuclear'!T3</f>
        <v>1.5960625658592077E-6</v>
      </c>
      <c r="U25" s="8">
        <f>'BFPaT-pretax-nuclear'!U3</f>
        <v>1.6000308853996399E-6</v>
      </c>
      <c r="V25" s="8">
        <f>'BFPaT-pretax-nuclear'!V3</f>
        <v>1.6040090714455035E-6</v>
      </c>
      <c r="W25" s="8">
        <f>'BFPaT-pretax-nuclear'!W3</f>
        <v>1.6079971485280714E-6</v>
      </c>
      <c r="X25" s="8">
        <f>'BFPaT-pretax-nuclear'!X3</f>
        <v>1.6119951412396089E-6</v>
      </c>
      <c r="Y25" s="8">
        <f>'BFPaT-pretax-nuclear'!Y3</f>
        <v>1.6160030742335259E-6</v>
      </c>
      <c r="Z25" s="8">
        <f>'BFPaT-pretax-nuclear'!Z3</f>
        <v>1.6200209722245281E-6</v>
      </c>
      <c r="AA25" s="8">
        <f>'BFPaT-pretax-nuclear'!AA3</f>
        <v>1.6240488599887699E-6</v>
      </c>
      <c r="AB25" s="8">
        <f>'BFPaT-pretax-nuclear'!AB3</f>
        <v>1.6280867623640071E-6</v>
      </c>
      <c r="AC25" s="8">
        <f>'BFPaT-pretax-nuclear'!AC3</f>
        <v>1.6321347042497501E-6</v>
      </c>
      <c r="AD25" s="8">
        <f>'BFPaT-pretax-nuclear'!AD3</f>
        <v>1.6361927106074176E-6</v>
      </c>
      <c r="AE25" s="8">
        <f>'BFPaT-pretax-nuclear'!AE3</f>
        <v>1.6402608064604902E-6</v>
      </c>
      <c r="AF25" s="8">
        <f>'BFPaT-pretax-nuclear'!AF3</f>
        <v>1.6443390168946645E-6</v>
      </c>
    </row>
    <row r="26" spans="1:32">
      <c r="A26" s="8" t="s">
        <v>6</v>
      </c>
      <c r="B26" s="8">
        <f>'BFPaT-pretax-nuclear'!B4</f>
        <v>0</v>
      </c>
      <c r="C26" s="8">
        <f>'BFPaT-pretax-nuclear'!C4</f>
        <v>0</v>
      </c>
      <c r="D26" s="8">
        <f>'BFPaT-pretax-nuclear'!D4</f>
        <v>0</v>
      </c>
      <c r="E26" s="8">
        <f>'BFPaT-pretax-nuclear'!E4</f>
        <v>0</v>
      </c>
      <c r="F26" s="8">
        <f>'BFPaT-pretax-nuclear'!F4</f>
        <v>0</v>
      </c>
      <c r="G26" s="8">
        <f>'BFPaT-pretax-nuclear'!G4</f>
        <v>0</v>
      </c>
      <c r="H26" s="8">
        <f>'BFPaT-pretax-nuclear'!H4</f>
        <v>0</v>
      </c>
      <c r="I26" s="8">
        <f>'BFPaT-pretax-nuclear'!I4</f>
        <v>0</v>
      </c>
      <c r="J26" s="8">
        <f>'BFPaT-pretax-nuclear'!J4</f>
        <v>0</v>
      </c>
      <c r="K26" s="8">
        <f>'BFPaT-pretax-nuclear'!K4</f>
        <v>0</v>
      </c>
      <c r="L26" s="8">
        <f>'BFPaT-pretax-nuclear'!L4</f>
        <v>0</v>
      </c>
      <c r="M26" s="8">
        <f>'BFPaT-pretax-nuclear'!M4</f>
        <v>0</v>
      </c>
      <c r="N26" s="8">
        <f>'BFPaT-pretax-nuclear'!N4</f>
        <v>0</v>
      </c>
      <c r="O26" s="8">
        <f>'BFPaT-pretax-nuclear'!O4</f>
        <v>0</v>
      </c>
      <c r="P26" s="8">
        <f>'BFPaT-pretax-nuclear'!P4</f>
        <v>0</v>
      </c>
      <c r="Q26" s="8">
        <f>'BFPaT-pretax-nuclear'!Q4</f>
        <v>0</v>
      </c>
      <c r="R26" s="8">
        <f>'BFPaT-pretax-nuclear'!R4</f>
        <v>0</v>
      </c>
      <c r="S26" s="8">
        <f>'BFPaT-pretax-nuclear'!S4</f>
        <v>0</v>
      </c>
      <c r="T26" s="8">
        <f>'BFPaT-pretax-nuclear'!T4</f>
        <v>0</v>
      </c>
      <c r="U26" s="8">
        <f>'BFPaT-pretax-nuclear'!U4</f>
        <v>0</v>
      </c>
      <c r="V26" s="8">
        <f>'BFPaT-pretax-nuclear'!V4</f>
        <v>0</v>
      </c>
      <c r="W26" s="8">
        <f>'BFPaT-pretax-nuclear'!W4</f>
        <v>0</v>
      </c>
      <c r="X26" s="8">
        <f>'BFPaT-pretax-nuclear'!X4</f>
        <v>0</v>
      </c>
      <c r="Y26" s="8">
        <f>'BFPaT-pretax-nuclear'!Y4</f>
        <v>0</v>
      </c>
      <c r="Z26" s="8">
        <f>'BFPaT-pretax-nuclear'!Z4</f>
        <v>0</v>
      </c>
      <c r="AA26" s="8">
        <f>'BFPaT-pretax-nuclear'!AA4</f>
        <v>0</v>
      </c>
      <c r="AB26" s="8">
        <f>'BFPaT-pretax-nuclear'!AB4</f>
        <v>0</v>
      </c>
      <c r="AC26" s="8">
        <f>'BFPaT-pretax-nuclear'!AC4</f>
        <v>0</v>
      </c>
      <c r="AD26" s="8">
        <f>'BFPaT-pretax-nuclear'!AD4</f>
        <v>0</v>
      </c>
      <c r="AE26" s="8">
        <f>'BFPaT-pretax-nuclear'!AE4</f>
        <v>0</v>
      </c>
      <c r="AF26" s="8">
        <f>'BFPaT-pretax-nuclear'!AF4</f>
        <v>0</v>
      </c>
    </row>
    <row r="27" spans="1:32">
      <c r="A27" s="8" t="s">
        <v>7</v>
      </c>
      <c r="B27" s="8">
        <f>'BFPaT-pretax-nuclear'!B5</f>
        <v>0</v>
      </c>
      <c r="C27" s="8">
        <f>'BFPaT-pretax-nuclear'!C5</f>
        <v>0</v>
      </c>
      <c r="D27" s="8">
        <f>'BFPaT-pretax-nuclear'!D5</f>
        <v>0</v>
      </c>
      <c r="E27" s="8">
        <f>'BFPaT-pretax-nuclear'!E5</f>
        <v>0</v>
      </c>
      <c r="F27" s="8">
        <f>'BFPaT-pretax-nuclear'!F5</f>
        <v>0</v>
      </c>
      <c r="G27" s="8">
        <f>'BFPaT-pretax-nuclear'!G5</f>
        <v>0</v>
      </c>
      <c r="H27" s="8">
        <f>'BFPaT-pretax-nuclear'!H5</f>
        <v>0</v>
      </c>
      <c r="I27" s="8">
        <f>'BFPaT-pretax-nuclear'!I5</f>
        <v>0</v>
      </c>
      <c r="J27" s="8">
        <f>'BFPaT-pretax-nuclear'!J5</f>
        <v>0</v>
      </c>
      <c r="K27" s="8">
        <f>'BFPaT-pretax-nuclear'!K5</f>
        <v>0</v>
      </c>
      <c r="L27" s="8">
        <f>'BFPaT-pretax-nuclear'!L5</f>
        <v>0</v>
      </c>
      <c r="M27" s="8">
        <f>'BFPaT-pretax-nuclear'!M5</f>
        <v>0</v>
      </c>
      <c r="N27" s="8">
        <f>'BFPaT-pretax-nuclear'!N5</f>
        <v>0</v>
      </c>
      <c r="O27" s="8">
        <f>'BFPaT-pretax-nuclear'!O5</f>
        <v>0</v>
      </c>
      <c r="P27" s="8">
        <f>'BFPaT-pretax-nuclear'!P5</f>
        <v>0</v>
      </c>
      <c r="Q27" s="8">
        <f>'BFPaT-pretax-nuclear'!Q5</f>
        <v>0</v>
      </c>
      <c r="R27" s="8">
        <f>'BFPaT-pretax-nuclear'!R5</f>
        <v>0</v>
      </c>
      <c r="S27" s="8">
        <f>'BFPaT-pretax-nuclear'!S5</f>
        <v>0</v>
      </c>
      <c r="T27" s="8">
        <f>'BFPaT-pretax-nuclear'!T5</f>
        <v>0</v>
      </c>
      <c r="U27" s="8">
        <f>'BFPaT-pretax-nuclear'!U5</f>
        <v>0</v>
      </c>
      <c r="V27" s="8">
        <f>'BFPaT-pretax-nuclear'!V5</f>
        <v>0</v>
      </c>
      <c r="W27" s="8">
        <f>'BFPaT-pretax-nuclear'!W5</f>
        <v>0</v>
      </c>
      <c r="X27" s="8">
        <f>'BFPaT-pretax-nuclear'!X5</f>
        <v>0</v>
      </c>
      <c r="Y27" s="8">
        <f>'BFPaT-pretax-nuclear'!Y5</f>
        <v>0</v>
      </c>
      <c r="Z27" s="8">
        <f>'BFPaT-pretax-nuclear'!Z5</f>
        <v>0</v>
      </c>
      <c r="AA27" s="8">
        <f>'BFPaT-pretax-nuclear'!AA5</f>
        <v>0</v>
      </c>
      <c r="AB27" s="8">
        <f>'BFPaT-pretax-nuclear'!AB5</f>
        <v>0</v>
      </c>
      <c r="AC27" s="8">
        <f>'BFPaT-pretax-nuclear'!AC5</f>
        <v>0</v>
      </c>
      <c r="AD27" s="8">
        <f>'BFPaT-pretax-nuclear'!AD5</f>
        <v>0</v>
      </c>
      <c r="AE27" s="8">
        <f>'BFPaT-pretax-nuclear'!AE5</f>
        <v>0</v>
      </c>
      <c r="AF27" s="8">
        <f>'BFPaT-pretax-nuclear'!AF5</f>
        <v>0</v>
      </c>
    </row>
    <row r="28" spans="1:32">
      <c r="A28" s="8" t="s">
        <v>8</v>
      </c>
      <c r="B28" s="8">
        <f>'BFPaT-pretax-nuclear'!B6</f>
        <v>0</v>
      </c>
      <c r="C28" s="8">
        <f>'BFPaT-pretax-nuclear'!C6</f>
        <v>0</v>
      </c>
      <c r="D28" s="8">
        <f>'BFPaT-pretax-nuclear'!D6</f>
        <v>0</v>
      </c>
      <c r="E28" s="8">
        <f>'BFPaT-pretax-nuclear'!E6</f>
        <v>0</v>
      </c>
      <c r="F28" s="8">
        <f>'BFPaT-pretax-nuclear'!F6</f>
        <v>0</v>
      </c>
      <c r="G28" s="8">
        <f>'BFPaT-pretax-nuclear'!G6</f>
        <v>0</v>
      </c>
      <c r="H28" s="8">
        <f>'BFPaT-pretax-nuclear'!H6</f>
        <v>0</v>
      </c>
      <c r="I28" s="8">
        <f>'BFPaT-pretax-nuclear'!I6</f>
        <v>0</v>
      </c>
      <c r="J28" s="8">
        <f>'BFPaT-pretax-nuclear'!J6</f>
        <v>0</v>
      </c>
      <c r="K28" s="8">
        <f>'BFPaT-pretax-nuclear'!K6</f>
        <v>0</v>
      </c>
      <c r="L28" s="8">
        <f>'BFPaT-pretax-nuclear'!L6</f>
        <v>0</v>
      </c>
      <c r="M28" s="8">
        <f>'BFPaT-pretax-nuclear'!M6</f>
        <v>0</v>
      </c>
      <c r="N28" s="8">
        <f>'BFPaT-pretax-nuclear'!N6</f>
        <v>0</v>
      </c>
      <c r="O28" s="8">
        <f>'BFPaT-pretax-nuclear'!O6</f>
        <v>0</v>
      </c>
      <c r="P28" s="8">
        <f>'BFPaT-pretax-nuclear'!P6</f>
        <v>0</v>
      </c>
      <c r="Q28" s="8">
        <f>'BFPaT-pretax-nuclear'!Q6</f>
        <v>0</v>
      </c>
      <c r="R28" s="8">
        <f>'BFPaT-pretax-nuclear'!R6</f>
        <v>0</v>
      </c>
      <c r="S28" s="8">
        <f>'BFPaT-pretax-nuclear'!S6</f>
        <v>0</v>
      </c>
      <c r="T28" s="8">
        <f>'BFPaT-pretax-nuclear'!T6</f>
        <v>0</v>
      </c>
      <c r="U28" s="8">
        <f>'BFPaT-pretax-nuclear'!U6</f>
        <v>0</v>
      </c>
      <c r="V28" s="8">
        <f>'BFPaT-pretax-nuclear'!V6</f>
        <v>0</v>
      </c>
      <c r="W28" s="8">
        <f>'BFPaT-pretax-nuclear'!W6</f>
        <v>0</v>
      </c>
      <c r="X28" s="8">
        <f>'BFPaT-pretax-nuclear'!X6</f>
        <v>0</v>
      </c>
      <c r="Y28" s="8">
        <f>'BFPaT-pretax-nuclear'!Y6</f>
        <v>0</v>
      </c>
      <c r="Z28" s="8">
        <f>'BFPaT-pretax-nuclear'!Z6</f>
        <v>0</v>
      </c>
      <c r="AA28" s="8">
        <f>'BFPaT-pretax-nuclear'!AA6</f>
        <v>0</v>
      </c>
      <c r="AB28" s="8">
        <f>'BFPaT-pretax-nuclear'!AB6</f>
        <v>0</v>
      </c>
      <c r="AC28" s="8">
        <f>'BFPaT-pretax-nuclear'!AC6</f>
        <v>0</v>
      </c>
      <c r="AD28" s="8">
        <f>'BFPaT-pretax-nuclear'!AD6</f>
        <v>0</v>
      </c>
      <c r="AE28" s="8">
        <f>'BFPaT-pretax-nuclear'!AE6</f>
        <v>0</v>
      </c>
      <c r="AF28" s="8">
        <f>'BFPaT-pretax-nuclear'!AF6</f>
        <v>0</v>
      </c>
    </row>
    <row r="29" spans="1:32">
      <c r="A29" s="8" t="s">
        <v>9</v>
      </c>
      <c r="B29" s="8">
        <f>'BFPaT-pretax-nuclear'!B7</f>
        <v>0</v>
      </c>
      <c r="C29" s="8">
        <f>'BFPaT-pretax-nuclear'!C7</f>
        <v>0</v>
      </c>
      <c r="D29" s="8">
        <f>'BFPaT-pretax-nuclear'!D7</f>
        <v>0</v>
      </c>
      <c r="E29" s="8">
        <f>'BFPaT-pretax-nuclear'!E7</f>
        <v>0</v>
      </c>
      <c r="F29" s="8">
        <f>'BFPaT-pretax-nuclear'!F7</f>
        <v>0</v>
      </c>
      <c r="G29" s="8">
        <f>'BFPaT-pretax-nuclear'!G7</f>
        <v>0</v>
      </c>
      <c r="H29" s="8">
        <f>'BFPaT-pretax-nuclear'!H7</f>
        <v>0</v>
      </c>
      <c r="I29" s="8">
        <f>'BFPaT-pretax-nuclear'!I7</f>
        <v>0</v>
      </c>
      <c r="J29" s="8">
        <f>'BFPaT-pretax-nuclear'!J7</f>
        <v>0</v>
      </c>
      <c r="K29" s="8">
        <f>'BFPaT-pretax-nuclear'!K7</f>
        <v>0</v>
      </c>
      <c r="L29" s="8">
        <f>'BFPaT-pretax-nuclear'!L7</f>
        <v>0</v>
      </c>
      <c r="M29" s="8">
        <f>'BFPaT-pretax-nuclear'!M7</f>
        <v>0</v>
      </c>
      <c r="N29" s="8">
        <f>'BFPaT-pretax-nuclear'!N7</f>
        <v>0</v>
      </c>
      <c r="O29" s="8">
        <f>'BFPaT-pretax-nuclear'!O7</f>
        <v>0</v>
      </c>
      <c r="P29" s="8">
        <f>'BFPaT-pretax-nuclear'!P7</f>
        <v>0</v>
      </c>
      <c r="Q29" s="8">
        <f>'BFPaT-pretax-nuclear'!Q7</f>
        <v>0</v>
      </c>
      <c r="R29" s="8">
        <f>'BFPaT-pretax-nuclear'!R7</f>
        <v>0</v>
      </c>
      <c r="S29" s="8">
        <f>'BFPaT-pretax-nuclear'!S7</f>
        <v>0</v>
      </c>
      <c r="T29" s="8">
        <f>'BFPaT-pretax-nuclear'!T7</f>
        <v>0</v>
      </c>
      <c r="U29" s="8">
        <f>'BFPaT-pretax-nuclear'!U7</f>
        <v>0</v>
      </c>
      <c r="V29" s="8">
        <f>'BFPaT-pretax-nuclear'!V7</f>
        <v>0</v>
      </c>
      <c r="W29" s="8">
        <f>'BFPaT-pretax-nuclear'!W7</f>
        <v>0</v>
      </c>
      <c r="X29" s="8">
        <f>'BFPaT-pretax-nuclear'!X7</f>
        <v>0</v>
      </c>
      <c r="Y29" s="8">
        <f>'BFPaT-pretax-nuclear'!Y7</f>
        <v>0</v>
      </c>
      <c r="Z29" s="8">
        <f>'BFPaT-pretax-nuclear'!Z7</f>
        <v>0</v>
      </c>
      <c r="AA29" s="8">
        <f>'BFPaT-pretax-nuclear'!AA7</f>
        <v>0</v>
      </c>
      <c r="AB29" s="8">
        <f>'BFPaT-pretax-nuclear'!AB7</f>
        <v>0</v>
      </c>
      <c r="AC29" s="8">
        <f>'BFPaT-pretax-nuclear'!AC7</f>
        <v>0</v>
      </c>
      <c r="AD29" s="8">
        <f>'BFPaT-pretax-nuclear'!AD7</f>
        <v>0</v>
      </c>
      <c r="AE29" s="8">
        <f>'BFPaT-pretax-nuclear'!AE7</f>
        <v>0</v>
      </c>
      <c r="AF29" s="8">
        <f>'BFPaT-pretax-nuclear'!AF7</f>
        <v>0</v>
      </c>
    </row>
    <row r="30" spans="1:32">
      <c r="A30" s="8" t="s">
        <v>10</v>
      </c>
      <c r="B30" s="8">
        <f>'BFPaT-pretax-nuclear'!B8</f>
        <v>0</v>
      </c>
      <c r="C30" s="8">
        <f>'BFPaT-pretax-nuclear'!C8</f>
        <v>0</v>
      </c>
      <c r="D30" s="8">
        <f>'BFPaT-pretax-nuclear'!D8</f>
        <v>0</v>
      </c>
      <c r="E30" s="8">
        <f>'BFPaT-pretax-nuclear'!E8</f>
        <v>0</v>
      </c>
      <c r="F30" s="8">
        <f>'BFPaT-pretax-nuclear'!F8</f>
        <v>0</v>
      </c>
      <c r="G30" s="8">
        <f>'BFPaT-pretax-nuclear'!G8</f>
        <v>0</v>
      </c>
      <c r="H30" s="8">
        <f>'BFPaT-pretax-nuclear'!H8</f>
        <v>0</v>
      </c>
      <c r="I30" s="8">
        <f>'BFPaT-pretax-nuclear'!I8</f>
        <v>0</v>
      </c>
      <c r="J30" s="8">
        <f>'BFPaT-pretax-nuclear'!J8</f>
        <v>0</v>
      </c>
      <c r="K30" s="8">
        <f>'BFPaT-pretax-nuclear'!K8</f>
        <v>0</v>
      </c>
      <c r="L30" s="8">
        <f>'BFPaT-pretax-nuclear'!L8</f>
        <v>0</v>
      </c>
      <c r="M30" s="8">
        <f>'BFPaT-pretax-nuclear'!M8</f>
        <v>0</v>
      </c>
      <c r="N30" s="8">
        <f>'BFPaT-pretax-nuclear'!N8</f>
        <v>0</v>
      </c>
      <c r="O30" s="8">
        <f>'BFPaT-pretax-nuclear'!O8</f>
        <v>0</v>
      </c>
      <c r="P30" s="8">
        <f>'BFPaT-pretax-nuclear'!P8</f>
        <v>0</v>
      </c>
      <c r="Q30" s="8">
        <f>'BFPaT-pretax-nuclear'!Q8</f>
        <v>0</v>
      </c>
      <c r="R30" s="8">
        <f>'BFPaT-pretax-nuclear'!R8</f>
        <v>0</v>
      </c>
      <c r="S30" s="8">
        <f>'BFPaT-pretax-nuclear'!S8</f>
        <v>0</v>
      </c>
      <c r="T30" s="8">
        <f>'BFPaT-pretax-nuclear'!T8</f>
        <v>0</v>
      </c>
      <c r="U30" s="8">
        <f>'BFPaT-pretax-nuclear'!U8</f>
        <v>0</v>
      </c>
      <c r="V30" s="8">
        <f>'BFPaT-pretax-nuclear'!V8</f>
        <v>0</v>
      </c>
      <c r="W30" s="8">
        <f>'BFPaT-pretax-nuclear'!W8</f>
        <v>0</v>
      </c>
      <c r="X30" s="8">
        <f>'BFPaT-pretax-nuclear'!X8</f>
        <v>0</v>
      </c>
      <c r="Y30" s="8">
        <f>'BFPaT-pretax-nuclear'!Y8</f>
        <v>0</v>
      </c>
      <c r="Z30" s="8">
        <f>'BFPaT-pretax-nuclear'!Z8</f>
        <v>0</v>
      </c>
      <c r="AA30" s="8">
        <f>'BFPaT-pretax-nuclear'!AA8</f>
        <v>0</v>
      </c>
      <c r="AB30" s="8">
        <f>'BFPaT-pretax-nuclear'!AB8</f>
        <v>0</v>
      </c>
      <c r="AC30" s="8">
        <f>'BFPaT-pretax-nuclear'!AC8</f>
        <v>0</v>
      </c>
      <c r="AD30" s="8">
        <f>'BFPaT-pretax-nuclear'!AD8</f>
        <v>0</v>
      </c>
      <c r="AE30" s="8">
        <f>'BFPaT-pretax-nuclear'!AE8</f>
        <v>0</v>
      </c>
      <c r="AF30" s="8">
        <f>'BFPaT-pretax-nuclear'!AF8</f>
        <v>0</v>
      </c>
    </row>
    <row r="31" spans="1:32">
      <c r="A31" s="8" t="s">
        <v>11</v>
      </c>
      <c r="B31" s="8">
        <f>'BFPaT-pretax-nuclear'!B9</f>
        <v>0</v>
      </c>
      <c r="C31" s="8">
        <f>'BFPaT-pretax-nuclear'!C9</f>
        <v>0</v>
      </c>
      <c r="D31" s="8">
        <f>'BFPaT-pretax-nuclear'!D9</f>
        <v>0</v>
      </c>
      <c r="E31" s="8">
        <f>'BFPaT-pretax-nuclear'!E9</f>
        <v>0</v>
      </c>
      <c r="F31" s="8">
        <f>'BFPaT-pretax-nuclear'!F9</f>
        <v>0</v>
      </c>
      <c r="G31" s="8">
        <f>'BFPaT-pretax-nuclear'!G9</f>
        <v>0</v>
      </c>
      <c r="H31" s="8">
        <f>'BFPaT-pretax-nuclear'!H9</f>
        <v>0</v>
      </c>
      <c r="I31" s="8">
        <f>'BFPaT-pretax-nuclear'!I9</f>
        <v>0</v>
      </c>
      <c r="J31" s="8">
        <f>'BFPaT-pretax-nuclear'!J9</f>
        <v>0</v>
      </c>
      <c r="K31" s="8">
        <f>'BFPaT-pretax-nuclear'!K9</f>
        <v>0</v>
      </c>
      <c r="L31" s="8">
        <f>'BFPaT-pretax-nuclear'!L9</f>
        <v>0</v>
      </c>
      <c r="M31" s="8">
        <f>'BFPaT-pretax-nuclear'!M9</f>
        <v>0</v>
      </c>
      <c r="N31" s="8">
        <f>'BFPaT-pretax-nuclear'!N9</f>
        <v>0</v>
      </c>
      <c r="O31" s="8">
        <f>'BFPaT-pretax-nuclear'!O9</f>
        <v>0</v>
      </c>
      <c r="P31" s="8">
        <f>'BFPaT-pretax-nuclear'!P9</f>
        <v>0</v>
      </c>
      <c r="Q31" s="8">
        <f>'BFPaT-pretax-nuclear'!Q9</f>
        <v>0</v>
      </c>
      <c r="R31" s="8">
        <f>'BFPaT-pretax-nuclear'!R9</f>
        <v>0</v>
      </c>
      <c r="S31" s="8">
        <f>'BFPaT-pretax-nuclear'!S9</f>
        <v>0</v>
      </c>
      <c r="T31" s="8">
        <f>'BFPaT-pretax-nuclear'!T9</f>
        <v>0</v>
      </c>
      <c r="U31" s="8">
        <f>'BFPaT-pretax-nuclear'!U9</f>
        <v>0</v>
      </c>
      <c r="V31" s="8">
        <f>'BFPaT-pretax-nuclear'!V9</f>
        <v>0</v>
      </c>
      <c r="W31" s="8">
        <f>'BFPaT-pretax-nuclear'!W9</f>
        <v>0</v>
      </c>
      <c r="X31" s="8">
        <f>'BFPaT-pretax-nuclear'!X9</f>
        <v>0</v>
      </c>
      <c r="Y31" s="8">
        <f>'BFPaT-pretax-nuclear'!Y9</f>
        <v>0</v>
      </c>
      <c r="Z31" s="8">
        <f>'BFPaT-pretax-nuclear'!Z9</f>
        <v>0</v>
      </c>
      <c r="AA31" s="8">
        <f>'BFPaT-pretax-nuclear'!AA9</f>
        <v>0</v>
      </c>
      <c r="AB31" s="8">
        <f>'BFPaT-pretax-nuclear'!AB9</f>
        <v>0</v>
      </c>
      <c r="AC31" s="8">
        <f>'BFPaT-pretax-nuclear'!AC9</f>
        <v>0</v>
      </c>
      <c r="AD31" s="8">
        <f>'BFPaT-pretax-nuclear'!AD9</f>
        <v>0</v>
      </c>
      <c r="AE31" s="8">
        <f>'BFPaT-pretax-nuclear'!AE9</f>
        <v>0</v>
      </c>
      <c r="AF31" s="8">
        <f>'BFPaT-pretax-nuclear'!AF9</f>
        <v>0</v>
      </c>
    </row>
    <row r="32" spans="1:32" s="12" customFormat="1">
      <c r="A32" s="13" t="s">
        <v>21</v>
      </c>
    </row>
    <row r="33" spans="1:32">
      <c r="A33" s="8" t="s">
        <v>18</v>
      </c>
      <c r="B33" s="8">
        <f t="shared" ref="B33:AF33" si="3">B$1</f>
        <v>2020</v>
      </c>
      <c r="C33" s="8">
        <f t="shared" si="3"/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</row>
    <row r="34" spans="1:32">
      <c r="A34" s="8" t="s">
        <v>4</v>
      </c>
      <c r="B34" s="8">
        <f>'BFPaT-pretax-biomass'!B2</f>
        <v>0</v>
      </c>
      <c r="C34" s="8">
        <f>'BFPaT-pretax-biomass'!C2</f>
        <v>0</v>
      </c>
      <c r="D34" s="8">
        <f>'BFPaT-pretax-biomass'!D2</f>
        <v>0</v>
      </c>
      <c r="E34" s="8">
        <f>'BFPaT-pretax-biomass'!E2</f>
        <v>0</v>
      </c>
      <c r="F34" s="8">
        <f>'BFPaT-pretax-biomass'!F2</f>
        <v>0</v>
      </c>
      <c r="G34" s="8">
        <f>'BFPaT-pretax-biomass'!G2</f>
        <v>0</v>
      </c>
      <c r="H34" s="8">
        <f>'BFPaT-pretax-biomass'!H2</f>
        <v>0</v>
      </c>
      <c r="I34" s="8">
        <f>'BFPaT-pretax-biomass'!I2</f>
        <v>0</v>
      </c>
      <c r="J34" s="8">
        <f>'BFPaT-pretax-biomass'!J2</f>
        <v>0</v>
      </c>
      <c r="K34" s="8">
        <f>'BFPaT-pretax-biomass'!K2</f>
        <v>0</v>
      </c>
      <c r="L34" s="8">
        <f>'BFPaT-pretax-biomass'!L2</f>
        <v>0</v>
      </c>
      <c r="M34" s="8">
        <f>'BFPaT-pretax-biomass'!M2</f>
        <v>0</v>
      </c>
      <c r="N34" s="8">
        <f>'BFPaT-pretax-biomass'!N2</f>
        <v>0</v>
      </c>
      <c r="O34" s="8">
        <f>'BFPaT-pretax-biomass'!O2</f>
        <v>0</v>
      </c>
      <c r="P34" s="8">
        <f>'BFPaT-pretax-biomass'!P2</f>
        <v>0</v>
      </c>
      <c r="Q34" s="8">
        <f>'BFPaT-pretax-biomass'!Q2</f>
        <v>0</v>
      </c>
      <c r="R34" s="8">
        <f>'BFPaT-pretax-biomass'!R2</f>
        <v>0</v>
      </c>
      <c r="S34" s="8">
        <f>'BFPaT-pretax-biomass'!S2</f>
        <v>0</v>
      </c>
      <c r="T34" s="8">
        <f>'BFPaT-pretax-biomass'!T2</f>
        <v>0</v>
      </c>
      <c r="U34" s="8">
        <f>'BFPaT-pretax-biomass'!U2</f>
        <v>0</v>
      </c>
      <c r="V34" s="8">
        <f>'BFPaT-pretax-biomass'!V2</f>
        <v>0</v>
      </c>
      <c r="W34" s="8">
        <f>'BFPaT-pretax-biomass'!W2</f>
        <v>0</v>
      </c>
      <c r="X34" s="8">
        <f>'BFPaT-pretax-biomass'!X2</f>
        <v>0</v>
      </c>
      <c r="Y34" s="8">
        <f>'BFPaT-pretax-biomass'!Y2</f>
        <v>0</v>
      </c>
      <c r="Z34" s="8">
        <f>'BFPaT-pretax-biomass'!Z2</f>
        <v>0</v>
      </c>
      <c r="AA34" s="8">
        <f>'BFPaT-pretax-biomass'!AA2</f>
        <v>0</v>
      </c>
      <c r="AB34" s="8">
        <f>'BFPaT-pretax-biomass'!AB2</f>
        <v>0</v>
      </c>
      <c r="AC34" s="8">
        <f>'BFPaT-pretax-biomass'!AC2</f>
        <v>0</v>
      </c>
      <c r="AD34" s="8">
        <f>'BFPaT-pretax-biomass'!AD2</f>
        <v>0</v>
      </c>
      <c r="AE34" s="8">
        <f>'BFPaT-pretax-biomass'!AE2</f>
        <v>0</v>
      </c>
      <c r="AF34" s="8">
        <f>'BFPaT-pretax-biomass'!AF2</f>
        <v>0</v>
      </c>
    </row>
    <row r="35" spans="1:32">
      <c r="A35" s="8" t="s">
        <v>5</v>
      </c>
      <c r="B35" s="8">
        <f>'BFPaT-pretax-biomass'!B3</f>
        <v>2.6270479165025831E-5</v>
      </c>
      <c r="C35" s="8">
        <f>'BFPaT-pretax-biomass'!C3</f>
        <v>2.9413566833591638E-5</v>
      </c>
      <c r="D35" s="8">
        <f>'BFPaT-pretax-biomass'!D3</f>
        <v>2.9413566833591638E-5</v>
      </c>
      <c r="E35" s="8">
        <f>'BFPaT-pretax-biomass'!E3</f>
        <v>2.9413566833591638E-5</v>
      </c>
      <c r="F35" s="8">
        <f>'BFPaT-pretax-biomass'!F3</f>
        <v>2.9413566833591638E-5</v>
      </c>
      <c r="G35" s="8">
        <f>'BFPaT-pretax-biomass'!G3</f>
        <v>2.9413566833591638E-5</v>
      </c>
      <c r="H35" s="8">
        <f>'BFPaT-pretax-biomass'!H3</f>
        <v>2.9413566833591638E-5</v>
      </c>
      <c r="I35" s="8">
        <f>'BFPaT-pretax-biomass'!I3</f>
        <v>2.9413566833591638E-5</v>
      </c>
      <c r="J35" s="8">
        <f>'BFPaT-pretax-biomass'!J3</f>
        <v>2.9413566833591638E-5</v>
      </c>
      <c r="K35" s="8">
        <f>'BFPaT-pretax-biomass'!K3</f>
        <v>2.9413566833591638E-5</v>
      </c>
      <c r="L35" s="8">
        <f>'BFPaT-pretax-biomass'!L3</f>
        <v>2.9413566833591638E-5</v>
      </c>
      <c r="M35" s="8">
        <f>'BFPaT-pretax-biomass'!M3</f>
        <v>2.9413566833591638E-5</v>
      </c>
      <c r="N35" s="8">
        <f>'BFPaT-pretax-biomass'!N3</f>
        <v>2.9413566833591638E-5</v>
      </c>
      <c r="O35" s="8">
        <f>'BFPaT-pretax-biomass'!O3</f>
        <v>2.9413566833591638E-5</v>
      </c>
      <c r="P35" s="8">
        <f>'BFPaT-pretax-biomass'!P3</f>
        <v>2.9413566833591638E-5</v>
      </c>
      <c r="Q35" s="8">
        <f>'BFPaT-pretax-biomass'!Q3</f>
        <v>2.9413566833591638E-5</v>
      </c>
      <c r="R35" s="8">
        <f>'BFPaT-pretax-biomass'!R3</f>
        <v>2.9413566833591638E-5</v>
      </c>
      <c r="S35" s="8">
        <f>'BFPaT-pretax-biomass'!S3</f>
        <v>2.9413566833591638E-5</v>
      </c>
      <c r="T35" s="8">
        <f>'BFPaT-pretax-biomass'!T3</f>
        <v>2.9413566833591638E-5</v>
      </c>
      <c r="U35" s="8">
        <f>'BFPaT-pretax-biomass'!U3</f>
        <v>2.9413566833591638E-5</v>
      </c>
      <c r="V35" s="8">
        <f>'BFPaT-pretax-biomass'!V3</f>
        <v>2.9413566833591638E-5</v>
      </c>
      <c r="W35" s="8">
        <f>'BFPaT-pretax-biomass'!W3</f>
        <v>2.9413566833591638E-5</v>
      </c>
      <c r="X35" s="8">
        <f>'BFPaT-pretax-biomass'!X3</f>
        <v>2.9413566833591638E-5</v>
      </c>
      <c r="Y35" s="8">
        <f>'BFPaT-pretax-biomass'!Y3</f>
        <v>2.9413566833591638E-5</v>
      </c>
      <c r="Z35" s="8">
        <f>'BFPaT-pretax-biomass'!Z3</f>
        <v>2.9413566833591638E-5</v>
      </c>
      <c r="AA35" s="8">
        <f>'BFPaT-pretax-biomass'!AA3</f>
        <v>2.9413566833591638E-5</v>
      </c>
      <c r="AB35" s="8">
        <f>'BFPaT-pretax-biomass'!AB3</f>
        <v>2.9413566833591638E-5</v>
      </c>
      <c r="AC35" s="8">
        <f>'BFPaT-pretax-biomass'!AC3</f>
        <v>2.9413566833591638E-5</v>
      </c>
      <c r="AD35" s="8">
        <f>'BFPaT-pretax-biomass'!AD3</f>
        <v>2.9413566833591638E-5</v>
      </c>
      <c r="AE35" s="8">
        <f>'BFPaT-pretax-biomass'!AE3</f>
        <v>2.9413566833591638E-5</v>
      </c>
      <c r="AF35" s="8">
        <f>'BFPaT-pretax-biomass'!AF3</f>
        <v>2.9413566833591638E-5</v>
      </c>
    </row>
    <row r="36" spans="1:32">
      <c r="A36" s="8" t="s">
        <v>6</v>
      </c>
      <c r="B36" s="8">
        <f>'BFPaT-pretax-biomass'!B4</f>
        <v>2.6270479165025831E-5</v>
      </c>
      <c r="C36" s="8">
        <f>'BFPaT-pretax-biomass'!C4</f>
        <v>2.9413566833591638E-5</v>
      </c>
      <c r="D36" s="8">
        <f>'BFPaT-pretax-biomass'!D4</f>
        <v>2.9413566833591638E-5</v>
      </c>
      <c r="E36" s="8">
        <f>'BFPaT-pretax-biomass'!E4</f>
        <v>2.9413566833591638E-5</v>
      </c>
      <c r="F36" s="8">
        <f>'BFPaT-pretax-biomass'!F4</f>
        <v>2.9413566833591638E-5</v>
      </c>
      <c r="G36" s="8">
        <f>'BFPaT-pretax-biomass'!G4</f>
        <v>2.9413566833591638E-5</v>
      </c>
      <c r="H36" s="8">
        <f>'BFPaT-pretax-biomass'!H4</f>
        <v>2.9413566833591638E-5</v>
      </c>
      <c r="I36" s="8">
        <f>'BFPaT-pretax-biomass'!I4</f>
        <v>2.9413566833591638E-5</v>
      </c>
      <c r="J36" s="8">
        <f>'BFPaT-pretax-biomass'!J4</f>
        <v>2.9413566833591638E-5</v>
      </c>
      <c r="K36" s="8">
        <f>'BFPaT-pretax-biomass'!K4</f>
        <v>2.9413566833591638E-5</v>
      </c>
      <c r="L36" s="8">
        <f>'BFPaT-pretax-biomass'!L4</f>
        <v>2.9413566833591638E-5</v>
      </c>
      <c r="M36" s="8">
        <f>'BFPaT-pretax-biomass'!M4</f>
        <v>2.9413566833591638E-5</v>
      </c>
      <c r="N36" s="8">
        <f>'BFPaT-pretax-biomass'!N4</f>
        <v>2.9413566833591638E-5</v>
      </c>
      <c r="O36" s="8">
        <f>'BFPaT-pretax-biomass'!O4</f>
        <v>2.9413566833591638E-5</v>
      </c>
      <c r="P36" s="8">
        <f>'BFPaT-pretax-biomass'!P4</f>
        <v>2.9413566833591638E-5</v>
      </c>
      <c r="Q36" s="8">
        <f>'BFPaT-pretax-biomass'!Q4</f>
        <v>2.9413566833591638E-5</v>
      </c>
      <c r="R36" s="8">
        <f>'BFPaT-pretax-biomass'!R4</f>
        <v>2.9413566833591638E-5</v>
      </c>
      <c r="S36" s="8">
        <f>'BFPaT-pretax-biomass'!S4</f>
        <v>2.9413566833591638E-5</v>
      </c>
      <c r="T36" s="8">
        <f>'BFPaT-pretax-biomass'!T4</f>
        <v>2.9413566833591638E-5</v>
      </c>
      <c r="U36" s="8">
        <f>'BFPaT-pretax-biomass'!U4</f>
        <v>2.9413566833591638E-5</v>
      </c>
      <c r="V36" s="8">
        <f>'BFPaT-pretax-biomass'!V4</f>
        <v>2.9413566833591638E-5</v>
      </c>
      <c r="W36" s="8">
        <f>'BFPaT-pretax-biomass'!W4</f>
        <v>2.9413566833591638E-5</v>
      </c>
      <c r="X36" s="8">
        <f>'BFPaT-pretax-biomass'!X4</f>
        <v>2.9413566833591638E-5</v>
      </c>
      <c r="Y36" s="8">
        <f>'BFPaT-pretax-biomass'!Y4</f>
        <v>2.9413566833591638E-5</v>
      </c>
      <c r="Z36" s="8">
        <f>'BFPaT-pretax-biomass'!Z4</f>
        <v>2.9413566833591638E-5</v>
      </c>
      <c r="AA36" s="8">
        <f>'BFPaT-pretax-biomass'!AA4</f>
        <v>2.9413566833591638E-5</v>
      </c>
      <c r="AB36" s="8">
        <f>'BFPaT-pretax-biomass'!AB4</f>
        <v>2.9413566833591638E-5</v>
      </c>
      <c r="AC36" s="8">
        <f>'BFPaT-pretax-biomass'!AC4</f>
        <v>2.9413566833591638E-5</v>
      </c>
      <c r="AD36" s="8">
        <f>'BFPaT-pretax-biomass'!AD4</f>
        <v>2.9413566833591638E-5</v>
      </c>
      <c r="AE36" s="8">
        <f>'BFPaT-pretax-biomass'!AE4</f>
        <v>2.9413566833591638E-5</v>
      </c>
      <c r="AF36" s="8">
        <f>'BFPaT-pretax-biomass'!AF4</f>
        <v>2.9413566833591638E-5</v>
      </c>
    </row>
    <row r="37" spans="1:32">
      <c r="A37" s="8" t="s">
        <v>7</v>
      </c>
      <c r="B37" s="8">
        <f>'BFPaT-pretax-biomass'!B5</f>
        <v>2.6270479165025831E-5</v>
      </c>
      <c r="C37" s="8">
        <f>'BFPaT-pretax-biomass'!C5</f>
        <v>2.9413566833591638E-5</v>
      </c>
      <c r="D37" s="8">
        <f>'BFPaT-pretax-biomass'!D5</f>
        <v>2.9413566833591638E-5</v>
      </c>
      <c r="E37" s="8">
        <f>'BFPaT-pretax-biomass'!E5</f>
        <v>2.9413566833591638E-5</v>
      </c>
      <c r="F37" s="8">
        <f>'BFPaT-pretax-biomass'!F5</f>
        <v>2.9413566833591638E-5</v>
      </c>
      <c r="G37" s="8">
        <f>'BFPaT-pretax-biomass'!G5</f>
        <v>2.9413566833591638E-5</v>
      </c>
      <c r="H37" s="8">
        <f>'BFPaT-pretax-biomass'!H5</f>
        <v>2.9413566833591638E-5</v>
      </c>
      <c r="I37" s="8">
        <f>'BFPaT-pretax-biomass'!I5</f>
        <v>2.9413566833591638E-5</v>
      </c>
      <c r="J37" s="8">
        <f>'BFPaT-pretax-biomass'!J5</f>
        <v>2.9413566833591638E-5</v>
      </c>
      <c r="K37" s="8">
        <f>'BFPaT-pretax-biomass'!K5</f>
        <v>2.9413566833591638E-5</v>
      </c>
      <c r="L37" s="8">
        <f>'BFPaT-pretax-biomass'!L5</f>
        <v>2.9413566833591638E-5</v>
      </c>
      <c r="M37" s="8">
        <f>'BFPaT-pretax-biomass'!M5</f>
        <v>2.9413566833591638E-5</v>
      </c>
      <c r="N37" s="8">
        <f>'BFPaT-pretax-biomass'!N5</f>
        <v>2.9413566833591638E-5</v>
      </c>
      <c r="O37" s="8">
        <f>'BFPaT-pretax-biomass'!O5</f>
        <v>2.9413566833591638E-5</v>
      </c>
      <c r="P37" s="8">
        <f>'BFPaT-pretax-biomass'!P5</f>
        <v>2.9413566833591638E-5</v>
      </c>
      <c r="Q37" s="8">
        <f>'BFPaT-pretax-biomass'!Q5</f>
        <v>2.9413566833591638E-5</v>
      </c>
      <c r="R37" s="8">
        <f>'BFPaT-pretax-biomass'!R5</f>
        <v>2.9413566833591638E-5</v>
      </c>
      <c r="S37" s="8">
        <f>'BFPaT-pretax-biomass'!S5</f>
        <v>2.9413566833591638E-5</v>
      </c>
      <c r="T37" s="8">
        <f>'BFPaT-pretax-biomass'!T5</f>
        <v>2.9413566833591638E-5</v>
      </c>
      <c r="U37" s="8">
        <f>'BFPaT-pretax-biomass'!U5</f>
        <v>2.9413566833591638E-5</v>
      </c>
      <c r="V37" s="8">
        <f>'BFPaT-pretax-biomass'!V5</f>
        <v>2.9413566833591638E-5</v>
      </c>
      <c r="W37" s="8">
        <f>'BFPaT-pretax-biomass'!W5</f>
        <v>2.9413566833591638E-5</v>
      </c>
      <c r="X37" s="8">
        <f>'BFPaT-pretax-biomass'!X5</f>
        <v>2.9413566833591638E-5</v>
      </c>
      <c r="Y37" s="8">
        <f>'BFPaT-pretax-biomass'!Y5</f>
        <v>2.9413566833591638E-5</v>
      </c>
      <c r="Z37" s="8">
        <f>'BFPaT-pretax-biomass'!Z5</f>
        <v>2.9413566833591638E-5</v>
      </c>
      <c r="AA37" s="8">
        <f>'BFPaT-pretax-biomass'!AA5</f>
        <v>2.9413566833591638E-5</v>
      </c>
      <c r="AB37" s="8">
        <f>'BFPaT-pretax-biomass'!AB5</f>
        <v>2.9413566833591638E-5</v>
      </c>
      <c r="AC37" s="8">
        <f>'BFPaT-pretax-biomass'!AC5</f>
        <v>2.9413566833591638E-5</v>
      </c>
      <c r="AD37" s="8">
        <f>'BFPaT-pretax-biomass'!AD5</f>
        <v>2.9413566833591638E-5</v>
      </c>
      <c r="AE37" s="8">
        <f>'BFPaT-pretax-biomass'!AE5</f>
        <v>2.9413566833591638E-5</v>
      </c>
      <c r="AF37" s="8">
        <f>'BFPaT-pretax-biomass'!AF5</f>
        <v>2.9413566833591638E-5</v>
      </c>
    </row>
    <row r="38" spans="1:32">
      <c r="A38" s="8" t="s">
        <v>8</v>
      </c>
      <c r="B38" s="8">
        <f>'BFPaT-pretax-biomass'!B6</f>
        <v>0</v>
      </c>
      <c r="C38" s="8">
        <f>'BFPaT-pretax-biomass'!C6</f>
        <v>0</v>
      </c>
      <c r="D38" s="8">
        <f>'BFPaT-pretax-biomass'!D6</f>
        <v>0</v>
      </c>
      <c r="E38" s="8">
        <f>'BFPaT-pretax-biomass'!E6</f>
        <v>0</v>
      </c>
      <c r="F38" s="8">
        <f>'BFPaT-pretax-biomass'!F6</f>
        <v>0</v>
      </c>
      <c r="G38" s="8">
        <f>'BFPaT-pretax-biomass'!G6</f>
        <v>0</v>
      </c>
      <c r="H38" s="8">
        <f>'BFPaT-pretax-biomass'!H6</f>
        <v>0</v>
      </c>
      <c r="I38" s="8">
        <f>'BFPaT-pretax-biomass'!I6</f>
        <v>0</v>
      </c>
      <c r="J38" s="8">
        <f>'BFPaT-pretax-biomass'!J6</f>
        <v>0</v>
      </c>
      <c r="K38" s="8">
        <f>'BFPaT-pretax-biomass'!K6</f>
        <v>0</v>
      </c>
      <c r="L38" s="8">
        <f>'BFPaT-pretax-biomass'!L6</f>
        <v>0</v>
      </c>
      <c r="M38" s="8">
        <f>'BFPaT-pretax-biomass'!M6</f>
        <v>0</v>
      </c>
      <c r="N38" s="8">
        <f>'BFPaT-pretax-biomass'!N6</f>
        <v>0</v>
      </c>
      <c r="O38" s="8">
        <f>'BFPaT-pretax-biomass'!O6</f>
        <v>0</v>
      </c>
      <c r="P38" s="8">
        <f>'BFPaT-pretax-biomass'!P6</f>
        <v>0</v>
      </c>
      <c r="Q38" s="8">
        <f>'BFPaT-pretax-biomass'!Q6</f>
        <v>0</v>
      </c>
      <c r="R38" s="8">
        <f>'BFPaT-pretax-biomass'!R6</f>
        <v>0</v>
      </c>
      <c r="S38" s="8">
        <f>'BFPaT-pretax-biomass'!S6</f>
        <v>0</v>
      </c>
      <c r="T38" s="8">
        <f>'BFPaT-pretax-biomass'!T6</f>
        <v>0</v>
      </c>
      <c r="U38" s="8">
        <f>'BFPaT-pretax-biomass'!U6</f>
        <v>0</v>
      </c>
      <c r="V38" s="8">
        <f>'BFPaT-pretax-biomass'!V6</f>
        <v>0</v>
      </c>
      <c r="W38" s="8">
        <f>'BFPaT-pretax-biomass'!W6</f>
        <v>0</v>
      </c>
      <c r="X38" s="8">
        <f>'BFPaT-pretax-biomass'!X6</f>
        <v>0</v>
      </c>
      <c r="Y38" s="8">
        <f>'BFPaT-pretax-biomass'!Y6</f>
        <v>0</v>
      </c>
      <c r="Z38" s="8">
        <f>'BFPaT-pretax-biomass'!Z6</f>
        <v>0</v>
      </c>
      <c r="AA38" s="8">
        <f>'BFPaT-pretax-biomass'!AA6</f>
        <v>0</v>
      </c>
      <c r="AB38" s="8">
        <f>'BFPaT-pretax-biomass'!AB6</f>
        <v>0</v>
      </c>
      <c r="AC38" s="8">
        <f>'BFPaT-pretax-biomass'!AC6</f>
        <v>0</v>
      </c>
      <c r="AD38" s="8">
        <f>'BFPaT-pretax-biomass'!AD6</f>
        <v>0</v>
      </c>
      <c r="AE38" s="8">
        <f>'BFPaT-pretax-biomass'!AE6</f>
        <v>0</v>
      </c>
      <c r="AF38" s="8">
        <f>'BFPaT-pretax-biomass'!AF6</f>
        <v>0</v>
      </c>
    </row>
    <row r="39" spans="1:32">
      <c r="A39" s="8" t="s">
        <v>9</v>
      </c>
      <c r="B39" s="8">
        <f>'BFPaT-pretax-biomass'!B7</f>
        <v>0</v>
      </c>
      <c r="C39" s="8">
        <f>'BFPaT-pretax-biomass'!C7</f>
        <v>0</v>
      </c>
      <c r="D39" s="8">
        <f>'BFPaT-pretax-biomass'!D7</f>
        <v>0</v>
      </c>
      <c r="E39" s="8">
        <f>'BFPaT-pretax-biomass'!E7</f>
        <v>0</v>
      </c>
      <c r="F39" s="8">
        <f>'BFPaT-pretax-biomass'!F7</f>
        <v>0</v>
      </c>
      <c r="G39" s="8">
        <f>'BFPaT-pretax-biomass'!G7</f>
        <v>0</v>
      </c>
      <c r="H39" s="8">
        <f>'BFPaT-pretax-biomass'!H7</f>
        <v>0</v>
      </c>
      <c r="I39" s="8">
        <f>'BFPaT-pretax-biomass'!I7</f>
        <v>0</v>
      </c>
      <c r="J39" s="8">
        <f>'BFPaT-pretax-biomass'!J7</f>
        <v>0</v>
      </c>
      <c r="K39" s="8">
        <f>'BFPaT-pretax-biomass'!K7</f>
        <v>0</v>
      </c>
      <c r="L39" s="8">
        <f>'BFPaT-pretax-biomass'!L7</f>
        <v>0</v>
      </c>
      <c r="M39" s="8">
        <f>'BFPaT-pretax-biomass'!M7</f>
        <v>0</v>
      </c>
      <c r="N39" s="8">
        <f>'BFPaT-pretax-biomass'!N7</f>
        <v>0</v>
      </c>
      <c r="O39" s="8">
        <f>'BFPaT-pretax-biomass'!O7</f>
        <v>0</v>
      </c>
      <c r="P39" s="8">
        <f>'BFPaT-pretax-biomass'!P7</f>
        <v>0</v>
      </c>
      <c r="Q39" s="8">
        <f>'BFPaT-pretax-biomass'!Q7</f>
        <v>0</v>
      </c>
      <c r="R39" s="8">
        <f>'BFPaT-pretax-biomass'!R7</f>
        <v>0</v>
      </c>
      <c r="S39" s="8">
        <f>'BFPaT-pretax-biomass'!S7</f>
        <v>0</v>
      </c>
      <c r="T39" s="8">
        <f>'BFPaT-pretax-biomass'!T7</f>
        <v>0</v>
      </c>
      <c r="U39" s="8">
        <f>'BFPaT-pretax-biomass'!U7</f>
        <v>0</v>
      </c>
      <c r="V39" s="8">
        <f>'BFPaT-pretax-biomass'!V7</f>
        <v>0</v>
      </c>
      <c r="W39" s="8">
        <f>'BFPaT-pretax-biomass'!W7</f>
        <v>0</v>
      </c>
      <c r="X39" s="8">
        <f>'BFPaT-pretax-biomass'!X7</f>
        <v>0</v>
      </c>
      <c r="Y39" s="8">
        <f>'BFPaT-pretax-biomass'!Y7</f>
        <v>0</v>
      </c>
      <c r="Z39" s="8">
        <f>'BFPaT-pretax-biomass'!Z7</f>
        <v>0</v>
      </c>
      <c r="AA39" s="8">
        <f>'BFPaT-pretax-biomass'!AA7</f>
        <v>0</v>
      </c>
      <c r="AB39" s="8">
        <f>'BFPaT-pretax-biomass'!AB7</f>
        <v>0</v>
      </c>
      <c r="AC39" s="8">
        <f>'BFPaT-pretax-biomass'!AC7</f>
        <v>0</v>
      </c>
      <c r="AD39" s="8">
        <f>'BFPaT-pretax-biomass'!AD7</f>
        <v>0</v>
      </c>
      <c r="AE39" s="8">
        <f>'BFPaT-pretax-biomass'!AE7</f>
        <v>0</v>
      </c>
      <c r="AF39" s="8">
        <f>'BFPaT-pretax-biomass'!AF7</f>
        <v>0</v>
      </c>
    </row>
    <row r="40" spans="1:32">
      <c r="A40" s="8" t="s">
        <v>10</v>
      </c>
      <c r="B40" s="8">
        <f>'BFPaT-pretax-biomass'!B8</f>
        <v>0</v>
      </c>
      <c r="C40" s="8">
        <f>'BFPaT-pretax-biomass'!C8</f>
        <v>0</v>
      </c>
      <c r="D40" s="8">
        <f>'BFPaT-pretax-biomass'!D8</f>
        <v>0</v>
      </c>
      <c r="E40" s="8">
        <f>'BFPaT-pretax-biomass'!E8</f>
        <v>0</v>
      </c>
      <c r="F40" s="8">
        <f>'BFPaT-pretax-biomass'!F8</f>
        <v>0</v>
      </c>
      <c r="G40" s="8">
        <f>'BFPaT-pretax-biomass'!G8</f>
        <v>0</v>
      </c>
      <c r="H40" s="8">
        <f>'BFPaT-pretax-biomass'!H8</f>
        <v>0</v>
      </c>
      <c r="I40" s="8">
        <f>'BFPaT-pretax-biomass'!I8</f>
        <v>0</v>
      </c>
      <c r="J40" s="8">
        <f>'BFPaT-pretax-biomass'!J8</f>
        <v>0</v>
      </c>
      <c r="K40" s="8">
        <f>'BFPaT-pretax-biomass'!K8</f>
        <v>0</v>
      </c>
      <c r="L40" s="8">
        <f>'BFPaT-pretax-biomass'!L8</f>
        <v>0</v>
      </c>
      <c r="M40" s="8">
        <f>'BFPaT-pretax-biomass'!M8</f>
        <v>0</v>
      </c>
      <c r="N40" s="8">
        <f>'BFPaT-pretax-biomass'!N8</f>
        <v>0</v>
      </c>
      <c r="O40" s="8">
        <f>'BFPaT-pretax-biomass'!O8</f>
        <v>0</v>
      </c>
      <c r="P40" s="8">
        <f>'BFPaT-pretax-biomass'!P8</f>
        <v>0</v>
      </c>
      <c r="Q40" s="8">
        <f>'BFPaT-pretax-biomass'!Q8</f>
        <v>0</v>
      </c>
      <c r="R40" s="8">
        <f>'BFPaT-pretax-biomass'!R8</f>
        <v>0</v>
      </c>
      <c r="S40" s="8">
        <f>'BFPaT-pretax-biomass'!S8</f>
        <v>0</v>
      </c>
      <c r="T40" s="8">
        <f>'BFPaT-pretax-biomass'!T8</f>
        <v>0</v>
      </c>
      <c r="U40" s="8">
        <f>'BFPaT-pretax-biomass'!U8</f>
        <v>0</v>
      </c>
      <c r="V40" s="8">
        <f>'BFPaT-pretax-biomass'!V8</f>
        <v>0</v>
      </c>
      <c r="W40" s="8">
        <f>'BFPaT-pretax-biomass'!W8</f>
        <v>0</v>
      </c>
      <c r="X40" s="8">
        <f>'BFPaT-pretax-biomass'!X8</f>
        <v>0</v>
      </c>
      <c r="Y40" s="8">
        <f>'BFPaT-pretax-biomass'!Y8</f>
        <v>0</v>
      </c>
      <c r="Z40" s="8">
        <f>'BFPaT-pretax-biomass'!Z8</f>
        <v>0</v>
      </c>
      <c r="AA40" s="8">
        <f>'BFPaT-pretax-biomass'!AA8</f>
        <v>0</v>
      </c>
      <c r="AB40" s="8">
        <f>'BFPaT-pretax-biomass'!AB8</f>
        <v>0</v>
      </c>
      <c r="AC40" s="8">
        <f>'BFPaT-pretax-biomass'!AC8</f>
        <v>0</v>
      </c>
      <c r="AD40" s="8">
        <f>'BFPaT-pretax-biomass'!AD8</f>
        <v>0</v>
      </c>
      <c r="AE40" s="8">
        <f>'BFPaT-pretax-biomass'!AE8</f>
        <v>0</v>
      </c>
      <c r="AF40" s="8">
        <f>'BFPaT-pretax-biomass'!AF8</f>
        <v>0</v>
      </c>
    </row>
    <row r="41" spans="1:32">
      <c r="A41" s="8" t="s">
        <v>11</v>
      </c>
      <c r="B41" s="8">
        <f>'BFPaT-pretax-biomass'!B9</f>
        <v>0</v>
      </c>
      <c r="C41" s="8">
        <f>'BFPaT-pretax-biomass'!C9</f>
        <v>0</v>
      </c>
      <c r="D41" s="8">
        <f>'BFPaT-pretax-biomass'!D9</f>
        <v>0</v>
      </c>
      <c r="E41" s="8">
        <f>'BFPaT-pretax-biomass'!E9</f>
        <v>0</v>
      </c>
      <c r="F41" s="8">
        <f>'BFPaT-pretax-biomass'!F9</f>
        <v>0</v>
      </c>
      <c r="G41" s="8">
        <f>'BFPaT-pretax-biomass'!G9</f>
        <v>0</v>
      </c>
      <c r="H41" s="8">
        <f>'BFPaT-pretax-biomass'!H9</f>
        <v>0</v>
      </c>
      <c r="I41" s="8">
        <f>'BFPaT-pretax-biomass'!I9</f>
        <v>0</v>
      </c>
      <c r="J41" s="8">
        <f>'BFPaT-pretax-biomass'!J9</f>
        <v>0</v>
      </c>
      <c r="K41" s="8">
        <f>'BFPaT-pretax-biomass'!K9</f>
        <v>0</v>
      </c>
      <c r="L41" s="8">
        <f>'BFPaT-pretax-biomass'!L9</f>
        <v>0</v>
      </c>
      <c r="M41" s="8">
        <f>'BFPaT-pretax-biomass'!M9</f>
        <v>0</v>
      </c>
      <c r="N41" s="8">
        <f>'BFPaT-pretax-biomass'!N9</f>
        <v>0</v>
      </c>
      <c r="O41" s="8">
        <f>'BFPaT-pretax-biomass'!O9</f>
        <v>0</v>
      </c>
      <c r="P41" s="8">
        <f>'BFPaT-pretax-biomass'!P9</f>
        <v>0</v>
      </c>
      <c r="Q41" s="8">
        <f>'BFPaT-pretax-biomass'!Q9</f>
        <v>0</v>
      </c>
      <c r="R41" s="8">
        <f>'BFPaT-pretax-biomass'!R9</f>
        <v>0</v>
      </c>
      <c r="S41" s="8">
        <f>'BFPaT-pretax-biomass'!S9</f>
        <v>0</v>
      </c>
      <c r="T41" s="8">
        <f>'BFPaT-pretax-biomass'!T9</f>
        <v>0</v>
      </c>
      <c r="U41" s="8">
        <f>'BFPaT-pretax-biomass'!U9</f>
        <v>0</v>
      </c>
      <c r="V41" s="8">
        <f>'BFPaT-pretax-biomass'!V9</f>
        <v>0</v>
      </c>
      <c r="W41" s="8">
        <f>'BFPaT-pretax-biomass'!W9</f>
        <v>0</v>
      </c>
      <c r="X41" s="8">
        <f>'BFPaT-pretax-biomass'!X9</f>
        <v>0</v>
      </c>
      <c r="Y41" s="8">
        <f>'BFPaT-pretax-biomass'!Y9</f>
        <v>0</v>
      </c>
      <c r="Z41" s="8">
        <f>'BFPaT-pretax-biomass'!Z9</f>
        <v>0</v>
      </c>
      <c r="AA41" s="8">
        <f>'BFPaT-pretax-biomass'!AA9</f>
        <v>0</v>
      </c>
      <c r="AB41" s="8">
        <f>'BFPaT-pretax-biomass'!AB9</f>
        <v>0</v>
      </c>
      <c r="AC41" s="8">
        <f>'BFPaT-pretax-biomass'!AC9</f>
        <v>0</v>
      </c>
      <c r="AD41" s="8">
        <f>'BFPaT-pretax-biomass'!AD9</f>
        <v>0</v>
      </c>
      <c r="AE41" s="8">
        <f>'BFPaT-pretax-biomass'!AE9</f>
        <v>0</v>
      </c>
      <c r="AF41" s="8">
        <f>'BFPaT-pretax-biomass'!AF9</f>
        <v>0</v>
      </c>
    </row>
    <row r="42" spans="1:32" s="12" customFormat="1">
      <c r="A42" s="13" t="s">
        <v>22</v>
      </c>
    </row>
    <row r="43" spans="1:32">
      <c r="A43" s="8" t="s">
        <v>18</v>
      </c>
      <c r="B43" s="8">
        <f t="shared" ref="B43:AF43" si="4">B$1</f>
        <v>2020</v>
      </c>
      <c r="C43" s="8">
        <f t="shared" si="4"/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</row>
    <row r="44" spans="1:32">
      <c r="A44" s="8" t="s">
        <v>4</v>
      </c>
      <c r="B44" s="8">
        <f>'BFPaT-pretax-petgas'!B2</f>
        <v>1.1034170382068664E-5</v>
      </c>
      <c r="C44" s="8">
        <f>'BFPaT-pretax-petgas'!C2</f>
        <v>1.5427260462512337E-5</v>
      </c>
      <c r="D44" s="8">
        <f>'BFPaT-pretax-petgas'!D2</f>
        <v>1.5609768122938735E-5</v>
      </c>
      <c r="E44" s="8">
        <f>'BFPaT-pretax-petgas'!E2</f>
        <v>1.5794434886479728E-5</v>
      </c>
      <c r="F44" s="8">
        <f>'BFPaT-pretax-petgas'!F2</f>
        <v>1.59812862957687E-5</v>
      </c>
      <c r="G44" s="8">
        <f>'BFPaT-pretax-petgas'!G2</f>
        <v>1.6170348195613631E-5</v>
      </c>
      <c r="H44" s="8">
        <f>'BFPaT-pretax-petgas'!H2</f>
        <v>1.6361646736571891E-5</v>
      </c>
      <c r="I44" s="8">
        <f>'BFPaT-pretax-petgas'!I2</f>
        <v>1.655520837856731E-5</v>
      </c>
      <c r="J44" s="8">
        <f>'BFPaT-pretax-petgas'!J2</f>
        <v>1.675105989455006E-5</v>
      </c>
      <c r="K44" s="8">
        <f>'BFPaT-pretax-petgas'!K2</f>
        <v>1.694922837419981E-5</v>
      </c>
      <c r="L44" s="8">
        <f>'BFPaT-pretax-petgas'!L2</f>
        <v>1.7149741227672703E-5</v>
      </c>
      <c r="M44" s="8">
        <f>'BFPaT-pretax-petgas'!M2</f>
        <v>1.7352626189392662E-5</v>
      </c>
      <c r="N44" s="8">
        <f>'BFPaT-pretax-petgas'!N2</f>
        <v>1.7557911321887543E-5</v>
      </c>
      <c r="O44" s="8">
        <f>'BFPaT-pretax-petgas'!O2</f>
        <v>1.7765625019670666E-5</v>
      </c>
      <c r="P44" s="8">
        <f>'BFPaT-pretax-petgas'!P2</f>
        <v>1.7975796013168283E-5</v>
      </c>
      <c r="Q44" s="8">
        <f>'BFPaT-pretax-petgas'!Q2</f>
        <v>1.8188453372693489E-5</v>
      </c>
      <c r="R44" s="8">
        <f>'BFPaT-pretax-petgas'!R2</f>
        <v>1.8403626512467153E-5</v>
      </c>
      <c r="S44" s="8">
        <f>'BFPaT-pretax-petgas'!S2</f>
        <v>1.862134519468642E-5</v>
      </c>
      <c r="T44" s="8">
        <f>'BFPaT-pretax-petgas'!T2</f>
        <v>1.8841639533641341E-5</v>
      </c>
      <c r="U44" s="8">
        <f>'BFPaT-pretax-petgas'!U2</f>
        <v>1.9064539999880205E-5</v>
      </c>
      <c r="V44" s="8">
        <f>'BFPaT-pretax-petgas'!V2</f>
        <v>1.9290077424424145E-5</v>
      </c>
      <c r="W44" s="8">
        <f>'BFPaT-pretax-petgas'!W2</f>
        <v>1.9518283003031608E-5</v>
      </c>
      <c r="X44" s="8">
        <f>'BFPaT-pretax-petgas'!X2</f>
        <v>1.9749188300513277E-5</v>
      </c>
      <c r="Y44" s="8">
        <f>'BFPaT-pretax-petgas'!Y2</f>
        <v>1.9982825255098022E-5</v>
      </c>
      <c r="Z44" s="8">
        <f>'BFPaT-pretax-petgas'!Z2</f>
        <v>2.0219226182850526E-5</v>
      </c>
      <c r="AA44" s="8">
        <f>'BFPaT-pretax-petgas'!AA2</f>
        <v>2.0458423782141154E-5</v>
      </c>
      <c r="AB44" s="8">
        <f>'BFPaT-pretax-petgas'!AB2</f>
        <v>2.0700451138168711E-5</v>
      </c>
      <c r="AC44" s="8">
        <f>'BFPaT-pretax-petgas'!AC2</f>
        <v>2.09453417275367E-5</v>
      </c>
      <c r="AD44" s="8">
        <f>'BFPaT-pretax-petgas'!AD2</f>
        <v>2.1193129422883718E-5</v>
      </c>
      <c r="AE44" s="8">
        <f>'BFPaT-pretax-petgas'!AE2</f>
        <v>2.1443848497568638E-5</v>
      </c>
      <c r="AF44" s="8">
        <f>'BFPaT-pretax-petgas'!AF2</f>
        <v>2.1697533630411207E-5</v>
      </c>
    </row>
    <row r="45" spans="1:32">
      <c r="A45" s="8" t="s">
        <v>5</v>
      </c>
      <c r="B45" s="8">
        <f>'BFPaT-pretax-petgas'!B3</f>
        <v>0</v>
      </c>
      <c r="C45" s="8">
        <f>'BFPaT-pretax-petgas'!C3</f>
        <v>0</v>
      </c>
      <c r="D45" s="8">
        <f>'BFPaT-pretax-petgas'!D3</f>
        <v>0</v>
      </c>
      <c r="E45" s="8">
        <f>'BFPaT-pretax-petgas'!E3</f>
        <v>0</v>
      </c>
      <c r="F45" s="8">
        <f>'BFPaT-pretax-petgas'!F3</f>
        <v>0</v>
      </c>
      <c r="G45" s="8">
        <f>'BFPaT-pretax-petgas'!G3</f>
        <v>0</v>
      </c>
      <c r="H45" s="8">
        <f>'BFPaT-pretax-petgas'!H3</f>
        <v>0</v>
      </c>
      <c r="I45" s="8">
        <f>'BFPaT-pretax-petgas'!I3</f>
        <v>0</v>
      </c>
      <c r="J45" s="8">
        <f>'BFPaT-pretax-petgas'!J3</f>
        <v>0</v>
      </c>
      <c r="K45" s="8">
        <f>'BFPaT-pretax-petgas'!K3</f>
        <v>0</v>
      </c>
      <c r="L45" s="8">
        <f>'BFPaT-pretax-petgas'!L3</f>
        <v>0</v>
      </c>
      <c r="M45" s="8">
        <f>'BFPaT-pretax-petgas'!M3</f>
        <v>0</v>
      </c>
      <c r="N45" s="8">
        <f>'BFPaT-pretax-petgas'!N3</f>
        <v>0</v>
      </c>
      <c r="O45" s="8">
        <f>'BFPaT-pretax-petgas'!O3</f>
        <v>0</v>
      </c>
      <c r="P45" s="8">
        <f>'BFPaT-pretax-petgas'!P3</f>
        <v>0</v>
      </c>
      <c r="Q45" s="8">
        <f>'BFPaT-pretax-petgas'!Q3</f>
        <v>0</v>
      </c>
      <c r="R45" s="8">
        <f>'BFPaT-pretax-petgas'!R3</f>
        <v>0</v>
      </c>
      <c r="S45" s="8">
        <f>'BFPaT-pretax-petgas'!S3</f>
        <v>0</v>
      </c>
      <c r="T45" s="8">
        <f>'BFPaT-pretax-petgas'!T3</f>
        <v>0</v>
      </c>
      <c r="U45" s="8">
        <f>'BFPaT-pretax-petgas'!U3</f>
        <v>0</v>
      </c>
      <c r="V45" s="8">
        <f>'BFPaT-pretax-petgas'!V3</f>
        <v>0</v>
      </c>
      <c r="W45" s="8">
        <f>'BFPaT-pretax-petgas'!W3</f>
        <v>0</v>
      </c>
      <c r="X45" s="8">
        <f>'BFPaT-pretax-petgas'!X3</f>
        <v>0</v>
      </c>
      <c r="Y45" s="8">
        <f>'BFPaT-pretax-petgas'!Y3</f>
        <v>0</v>
      </c>
      <c r="Z45" s="8">
        <f>'BFPaT-pretax-petgas'!Z3</f>
        <v>0</v>
      </c>
      <c r="AA45" s="8">
        <f>'BFPaT-pretax-petgas'!AA3</f>
        <v>0</v>
      </c>
      <c r="AB45" s="8">
        <f>'BFPaT-pretax-petgas'!AB3</f>
        <v>0</v>
      </c>
      <c r="AC45" s="8">
        <f>'BFPaT-pretax-petgas'!AC3</f>
        <v>0</v>
      </c>
      <c r="AD45" s="8">
        <f>'BFPaT-pretax-petgas'!AD3</f>
        <v>0</v>
      </c>
      <c r="AE45" s="8">
        <f>'BFPaT-pretax-petgas'!AE3</f>
        <v>0</v>
      </c>
      <c r="AF45" s="8">
        <f>'BFPaT-pretax-petgas'!AF3</f>
        <v>0</v>
      </c>
    </row>
    <row r="46" spans="1:32">
      <c r="A46" s="8" t="s">
        <v>6</v>
      </c>
      <c r="B46" s="8">
        <f>'BFPaT-pretax-petgas'!B4</f>
        <v>1.1034170382068664E-5</v>
      </c>
      <c r="C46" s="8">
        <f>'BFPaT-pretax-petgas'!C4</f>
        <v>1.5427260462512337E-5</v>
      </c>
      <c r="D46" s="8">
        <f>'BFPaT-pretax-petgas'!D4</f>
        <v>1.5609768122938735E-5</v>
      </c>
      <c r="E46" s="8">
        <f>'BFPaT-pretax-petgas'!E4</f>
        <v>1.5794434886479728E-5</v>
      </c>
      <c r="F46" s="8">
        <f>'BFPaT-pretax-petgas'!F4</f>
        <v>1.59812862957687E-5</v>
      </c>
      <c r="G46" s="8">
        <f>'BFPaT-pretax-petgas'!G4</f>
        <v>1.6170348195613631E-5</v>
      </c>
      <c r="H46" s="8">
        <f>'BFPaT-pretax-petgas'!H4</f>
        <v>1.6361646736571891E-5</v>
      </c>
      <c r="I46" s="8">
        <f>'BFPaT-pretax-petgas'!I4</f>
        <v>1.655520837856731E-5</v>
      </c>
      <c r="J46" s="8">
        <f>'BFPaT-pretax-petgas'!J4</f>
        <v>1.675105989455006E-5</v>
      </c>
      <c r="K46" s="8">
        <f>'BFPaT-pretax-petgas'!K4</f>
        <v>1.694922837419981E-5</v>
      </c>
      <c r="L46" s="8">
        <f>'BFPaT-pretax-petgas'!L4</f>
        <v>1.7149741227672703E-5</v>
      </c>
      <c r="M46" s="8">
        <f>'BFPaT-pretax-petgas'!M4</f>
        <v>1.7352626189392662E-5</v>
      </c>
      <c r="N46" s="8">
        <f>'BFPaT-pretax-petgas'!N4</f>
        <v>1.7557911321887543E-5</v>
      </c>
      <c r="O46" s="8">
        <f>'BFPaT-pretax-petgas'!O4</f>
        <v>1.7765625019670666E-5</v>
      </c>
      <c r="P46" s="8">
        <f>'BFPaT-pretax-petgas'!P4</f>
        <v>1.7975796013168283E-5</v>
      </c>
      <c r="Q46" s="8">
        <f>'BFPaT-pretax-petgas'!Q4</f>
        <v>1.8188453372693489E-5</v>
      </c>
      <c r="R46" s="8">
        <f>'BFPaT-pretax-petgas'!R4</f>
        <v>1.8403626512467153E-5</v>
      </c>
      <c r="S46" s="8">
        <f>'BFPaT-pretax-petgas'!S4</f>
        <v>1.862134519468642E-5</v>
      </c>
      <c r="T46" s="8">
        <f>'BFPaT-pretax-petgas'!T4</f>
        <v>1.8841639533641341E-5</v>
      </c>
      <c r="U46" s="8">
        <f>'BFPaT-pretax-petgas'!U4</f>
        <v>1.9064539999880205E-5</v>
      </c>
      <c r="V46" s="8">
        <f>'BFPaT-pretax-petgas'!V4</f>
        <v>1.9290077424424145E-5</v>
      </c>
      <c r="W46" s="8">
        <f>'BFPaT-pretax-petgas'!W4</f>
        <v>1.9518283003031608E-5</v>
      </c>
      <c r="X46" s="8">
        <f>'BFPaT-pretax-petgas'!X4</f>
        <v>1.9749188300513277E-5</v>
      </c>
      <c r="Y46" s="8">
        <f>'BFPaT-pretax-petgas'!Y4</f>
        <v>1.9982825255098022E-5</v>
      </c>
      <c r="Z46" s="8">
        <f>'BFPaT-pretax-petgas'!Z4</f>
        <v>2.0219226182850526E-5</v>
      </c>
      <c r="AA46" s="8">
        <f>'BFPaT-pretax-petgas'!AA4</f>
        <v>2.0458423782141154E-5</v>
      </c>
      <c r="AB46" s="8">
        <f>'BFPaT-pretax-petgas'!AB4</f>
        <v>2.0700451138168711E-5</v>
      </c>
      <c r="AC46" s="8">
        <f>'BFPaT-pretax-petgas'!AC4</f>
        <v>2.09453417275367E-5</v>
      </c>
      <c r="AD46" s="8">
        <f>'BFPaT-pretax-petgas'!AD4</f>
        <v>2.1193129422883718E-5</v>
      </c>
      <c r="AE46" s="8">
        <f>'BFPaT-pretax-petgas'!AE4</f>
        <v>2.1443848497568638E-5</v>
      </c>
      <c r="AF46" s="8">
        <f>'BFPaT-pretax-petgas'!AF4</f>
        <v>2.1697533630411207E-5</v>
      </c>
    </row>
    <row r="47" spans="1:32">
      <c r="A47" s="8" t="s">
        <v>7</v>
      </c>
      <c r="B47" s="8">
        <f>'BFPaT-pretax-petgas'!B5</f>
        <v>1.1034170382068664E-5</v>
      </c>
      <c r="C47" s="8">
        <f>'BFPaT-pretax-petgas'!C5</f>
        <v>1.5427260462512337E-5</v>
      </c>
      <c r="D47" s="8">
        <f>'BFPaT-pretax-petgas'!D5</f>
        <v>1.5609768122938735E-5</v>
      </c>
      <c r="E47" s="8">
        <f>'BFPaT-pretax-petgas'!E5</f>
        <v>1.5794434886479728E-5</v>
      </c>
      <c r="F47" s="8">
        <f>'BFPaT-pretax-petgas'!F5</f>
        <v>1.59812862957687E-5</v>
      </c>
      <c r="G47" s="8">
        <f>'BFPaT-pretax-petgas'!G5</f>
        <v>1.6170348195613631E-5</v>
      </c>
      <c r="H47" s="8">
        <f>'BFPaT-pretax-petgas'!H5</f>
        <v>1.6361646736571891E-5</v>
      </c>
      <c r="I47" s="8">
        <f>'BFPaT-pretax-petgas'!I5</f>
        <v>1.655520837856731E-5</v>
      </c>
      <c r="J47" s="8">
        <f>'BFPaT-pretax-petgas'!J5</f>
        <v>1.675105989455006E-5</v>
      </c>
      <c r="K47" s="8">
        <f>'BFPaT-pretax-petgas'!K5</f>
        <v>1.694922837419981E-5</v>
      </c>
      <c r="L47" s="8">
        <f>'BFPaT-pretax-petgas'!L5</f>
        <v>1.7149741227672703E-5</v>
      </c>
      <c r="M47" s="8">
        <f>'BFPaT-pretax-petgas'!M5</f>
        <v>1.7352626189392662E-5</v>
      </c>
      <c r="N47" s="8">
        <f>'BFPaT-pretax-petgas'!N5</f>
        <v>1.7557911321887543E-5</v>
      </c>
      <c r="O47" s="8">
        <f>'BFPaT-pretax-petgas'!O5</f>
        <v>1.7765625019670666E-5</v>
      </c>
      <c r="P47" s="8">
        <f>'BFPaT-pretax-petgas'!P5</f>
        <v>1.7975796013168283E-5</v>
      </c>
      <c r="Q47" s="8">
        <f>'BFPaT-pretax-petgas'!Q5</f>
        <v>1.8188453372693489E-5</v>
      </c>
      <c r="R47" s="8">
        <f>'BFPaT-pretax-petgas'!R5</f>
        <v>1.8403626512467153E-5</v>
      </c>
      <c r="S47" s="8">
        <f>'BFPaT-pretax-petgas'!S5</f>
        <v>1.862134519468642E-5</v>
      </c>
      <c r="T47" s="8">
        <f>'BFPaT-pretax-petgas'!T5</f>
        <v>1.8841639533641341E-5</v>
      </c>
      <c r="U47" s="8">
        <f>'BFPaT-pretax-petgas'!U5</f>
        <v>1.9064539999880205E-5</v>
      </c>
      <c r="V47" s="8">
        <f>'BFPaT-pretax-petgas'!V5</f>
        <v>1.9290077424424145E-5</v>
      </c>
      <c r="W47" s="8">
        <f>'BFPaT-pretax-petgas'!W5</f>
        <v>1.9518283003031608E-5</v>
      </c>
      <c r="X47" s="8">
        <f>'BFPaT-pretax-petgas'!X5</f>
        <v>1.9749188300513277E-5</v>
      </c>
      <c r="Y47" s="8">
        <f>'BFPaT-pretax-petgas'!Y5</f>
        <v>1.9982825255098022E-5</v>
      </c>
      <c r="Z47" s="8">
        <f>'BFPaT-pretax-petgas'!Z5</f>
        <v>2.0219226182850526E-5</v>
      </c>
      <c r="AA47" s="8">
        <f>'BFPaT-pretax-petgas'!AA5</f>
        <v>2.0458423782141154E-5</v>
      </c>
      <c r="AB47" s="8">
        <f>'BFPaT-pretax-petgas'!AB5</f>
        <v>2.0700451138168711E-5</v>
      </c>
      <c r="AC47" s="8">
        <f>'BFPaT-pretax-petgas'!AC5</f>
        <v>2.09453417275367E-5</v>
      </c>
      <c r="AD47" s="8">
        <f>'BFPaT-pretax-petgas'!AD5</f>
        <v>2.1193129422883718E-5</v>
      </c>
      <c r="AE47" s="8">
        <f>'BFPaT-pretax-petgas'!AE5</f>
        <v>2.1443848497568638E-5</v>
      </c>
      <c r="AF47" s="8">
        <f>'BFPaT-pretax-petgas'!AF5</f>
        <v>2.1697533630411207E-5</v>
      </c>
    </row>
    <row r="48" spans="1:32">
      <c r="A48" s="8" t="s">
        <v>8</v>
      </c>
      <c r="B48" s="8">
        <f>'BFPaT-pretax-petgas'!B6</f>
        <v>1.1034170382068664E-5</v>
      </c>
      <c r="C48" s="8">
        <f>'BFPaT-pretax-petgas'!C6</f>
        <v>1.5427260462512337E-5</v>
      </c>
      <c r="D48" s="8">
        <f>'BFPaT-pretax-petgas'!D6</f>
        <v>1.5609768122938735E-5</v>
      </c>
      <c r="E48" s="8">
        <f>'BFPaT-pretax-petgas'!E6</f>
        <v>1.5794434886479728E-5</v>
      </c>
      <c r="F48" s="8">
        <f>'BFPaT-pretax-petgas'!F6</f>
        <v>1.59812862957687E-5</v>
      </c>
      <c r="G48" s="8">
        <f>'BFPaT-pretax-petgas'!G6</f>
        <v>1.6170348195613631E-5</v>
      </c>
      <c r="H48" s="8">
        <f>'BFPaT-pretax-petgas'!H6</f>
        <v>1.6361646736571891E-5</v>
      </c>
      <c r="I48" s="8">
        <f>'BFPaT-pretax-petgas'!I6</f>
        <v>1.655520837856731E-5</v>
      </c>
      <c r="J48" s="8">
        <f>'BFPaT-pretax-petgas'!J6</f>
        <v>1.675105989455006E-5</v>
      </c>
      <c r="K48" s="8">
        <f>'BFPaT-pretax-petgas'!K6</f>
        <v>1.694922837419981E-5</v>
      </c>
      <c r="L48" s="8">
        <f>'BFPaT-pretax-petgas'!L6</f>
        <v>1.7149741227672703E-5</v>
      </c>
      <c r="M48" s="8">
        <f>'BFPaT-pretax-petgas'!M6</f>
        <v>1.7352626189392662E-5</v>
      </c>
      <c r="N48" s="8">
        <f>'BFPaT-pretax-petgas'!N6</f>
        <v>1.7557911321887543E-5</v>
      </c>
      <c r="O48" s="8">
        <f>'BFPaT-pretax-petgas'!O6</f>
        <v>1.7765625019670666E-5</v>
      </c>
      <c r="P48" s="8">
        <f>'BFPaT-pretax-petgas'!P6</f>
        <v>1.7975796013168283E-5</v>
      </c>
      <c r="Q48" s="8">
        <f>'BFPaT-pretax-petgas'!Q6</f>
        <v>1.8188453372693489E-5</v>
      </c>
      <c r="R48" s="8">
        <f>'BFPaT-pretax-petgas'!R6</f>
        <v>1.8403626512467153E-5</v>
      </c>
      <c r="S48" s="8">
        <f>'BFPaT-pretax-petgas'!S6</f>
        <v>1.862134519468642E-5</v>
      </c>
      <c r="T48" s="8">
        <f>'BFPaT-pretax-petgas'!T6</f>
        <v>1.8841639533641341E-5</v>
      </c>
      <c r="U48" s="8">
        <f>'BFPaT-pretax-petgas'!U6</f>
        <v>1.9064539999880205E-5</v>
      </c>
      <c r="V48" s="8">
        <f>'BFPaT-pretax-petgas'!V6</f>
        <v>1.9290077424424145E-5</v>
      </c>
      <c r="W48" s="8">
        <f>'BFPaT-pretax-petgas'!W6</f>
        <v>1.9518283003031608E-5</v>
      </c>
      <c r="X48" s="8">
        <f>'BFPaT-pretax-petgas'!X6</f>
        <v>1.9749188300513277E-5</v>
      </c>
      <c r="Y48" s="8">
        <f>'BFPaT-pretax-petgas'!Y6</f>
        <v>1.9982825255098022E-5</v>
      </c>
      <c r="Z48" s="8">
        <f>'BFPaT-pretax-petgas'!Z6</f>
        <v>2.0219226182850526E-5</v>
      </c>
      <c r="AA48" s="8">
        <f>'BFPaT-pretax-petgas'!AA6</f>
        <v>2.0458423782141154E-5</v>
      </c>
      <c r="AB48" s="8">
        <f>'BFPaT-pretax-petgas'!AB6</f>
        <v>2.0700451138168711E-5</v>
      </c>
      <c r="AC48" s="8">
        <f>'BFPaT-pretax-petgas'!AC6</f>
        <v>2.09453417275367E-5</v>
      </c>
      <c r="AD48" s="8">
        <f>'BFPaT-pretax-petgas'!AD6</f>
        <v>2.1193129422883718E-5</v>
      </c>
      <c r="AE48" s="8">
        <f>'BFPaT-pretax-petgas'!AE6</f>
        <v>2.1443848497568638E-5</v>
      </c>
      <c r="AF48" s="8">
        <f>'BFPaT-pretax-petgas'!AF6</f>
        <v>2.1697533630411207E-5</v>
      </c>
    </row>
    <row r="49" spans="1:32">
      <c r="A49" s="8" t="s">
        <v>9</v>
      </c>
      <c r="B49" s="8">
        <f>'BFPaT-pretax-petgas'!B7</f>
        <v>0</v>
      </c>
      <c r="C49" s="8">
        <f>'BFPaT-pretax-petgas'!C7</f>
        <v>0</v>
      </c>
      <c r="D49" s="8">
        <f>'BFPaT-pretax-petgas'!D7</f>
        <v>0</v>
      </c>
      <c r="E49" s="8">
        <f>'BFPaT-pretax-petgas'!E7</f>
        <v>0</v>
      </c>
      <c r="F49" s="8">
        <f>'BFPaT-pretax-petgas'!F7</f>
        <v>0</v>
      </c>
      <c r="G49" s="8">
        <f>'BFPaT-pretax-petgas'!G7</f>
        <v>0</v>
      </c>
      <c r="H49" s="8">
        <f>'BFPaT-pretax-petgas'!H7</f>
        <v>0</v>
      </c>
      <c r="I49" s="8">
        <f>'BFPaT-pretax-petgas'!I7</f>
        <v>0</v>
      </c>
      <c r="J49" s="8">
        <f>'BFPaT-pretax-petgas'!J7</f>
        <v>0</v>
      </c>
      <c r="K49" s="8">
        <f>'BFPaT-pretax-petgas'!K7</f>
        <v>0</v>
      </c>
      <c r="L49" s="8">
        <f>'BFPaT-pretax-petgas'!L7</f>
        <v>0</v>
      </c>
      <c r="M49" s="8">
        <f>'BFPaT-pretax-petgas'!M7</f>
        <v>0</v>
      </c>
      <c r="N49" s="8">
        <f>'BFPaT-pretax-petgas'!N7</f>
        <v>0</v>
      </c>
      <c r="O49" s="8">
        <f>'BFPaT-pretax-petgas'!O7</f>
        <v>0</v>
      </c>
      <c r="P49" s="8">
        <f>'BFPaT-pretax-petgas'!P7</f>
        <v>0</v>
      </c>
      <c r="Q49" s="8">
        <f>'BFPaT-pretax-petgas'!Q7</f>
        <v>0</v>
      </c>
      <c r="R49" s="8">
        <f>'BFPaT-pretax-petgas'!R7</f>
        <v>0</v>
      </c>
      <c r="S49" s="8">
        <f>'BFPaT-pretax-petgas'!S7</f>
        <v>0</v>
      </c>
      <c r="T49" s="8">
        <f>'BFPaT-pretax-petgas'!T7</f>
        <v>0</v>
      </c>
      <c r="U49" s="8">
        <f>'BFPaT-pretax-petgas'!U7</f>
        <v>0</v>
      </c>
      <c r="V49" s="8">
        <f>'BFPaT-pretax-petgas'!V7</f>
        <v>0</v>
      </c>
      <c r="W49" s="8">
        <f>'BFPaT-pretax-petgas'!W7</f>
        <v>0</v>
      </c>
      <c r="X49" s="8">
        <f>'BFPaT-pretax-petgas'!X7</f>
        <v>0</v>
      </c>
      <c r="Y49" s="8">
        <f>'BFPaT-pretax-petgas'!Y7</f>
        <v>0</v>
      </c>
      <c r="Z49" s="8">
        <f>'BFPaT-pretax-petgas'!Z7</f>
        <v>0</v>
      </c>
      <c r="AA49" s="8">
        <f>'BFPaT-pretax-petgas'!AA7</f>
        <v>0</v>
      </c>
      <c r="AB49" s="8">
        <f>'BFPaT-pretax-petgas'!AB7</f>
        <v>0</v>
      </c>
      <c r="AC49" s="8">
        <f>'BFPaT-pretax-petgas'!AC7</f>
        <v>0</v>
      </c>
      <c r="AD49" s="8">
        <f>'BFPaT-pretax-petgas'!AD7</f>
        <v>0</v>
      </c>
      <c r="AE49" s="8">
        <f>'BFPaT-pretax-petgas'!AE7</f>
        <v>0</v>
      </c>
      <c r="AF49" s="8">
        <f>'BFPaT-pretax-petgas'!AF7</f>
        <v>0</v>
      </c>
    </row>
    <row r="50" spans="1:32">
      <c r="A50" s="8" t="s">
        <v>10</v>
      </c>
      <c r="B50" s="8">
        <f>'BFPaT-pretax-petgas'!B8</f>
        <v>0</v>
      </c>
      <c r="C50" s="8">
        <f>'BFPaT-pretax-petgas'!C8</f>
        <v>0</v>
      </c>
      <c r="D50" s="8">
        <f>'BFPaT-pretax-petgas'!D8</f>
        <v>0</v>
      </c>
      <c r="E50" s="8">
        <f>'BFPaT-pretax-petgas'!E8</f>
        <v>0</v>
      </c>
      <c r="F50" s="8">
        <f>'BFPaT-pretax-petgas'!F8</f>
        <v>0</v>
      </c>
      <c r="G50" s="8">
        <f>'BFPaT-pretax-petgas'!G8</f>
        <v>0</v>
      </c>
      <c r="H50" s="8">
        <f>'BFPaT-pretax-petgas'!H8</f>
        <v>0</v>
      </c>
      <c r="I50" s="8">
        <f>'BFPaT-pretax-petgas'!I8</f>
        <v>0</v>
      </c>
      <c r="J50" s="8">
        <f>'BFPaT-pretax-petgas'!J8</f>
        <v>0</v>
      </c>
      <c r="K50" s="8">
        <f>'BFPaT-pretax-petgas'!K8</f>
        <v>0</v>
      </c>
      <c r="L50" s="8">
        <f>'BFPaT-pretax-petgas'!L8</f>
        <v>0</v>
      </c>
      <c r="M50" s="8">
        <f>'BFPaT-pretax-petgas'!M8</f>
        <v>0</v>
      </c>
      <c r="N50" s="8">
        <f>'BFPaT-pretax-petgas'!N8</f>
        <v>0</v>
      </c>
      <c r="O50" s="8">
        <f>'BFPaT-pretax-petgas'!O8</f>
        <v>0</v>
      </c>
      <c r="P50" s="8">
        <f>'BFPaT-pretax-petgas'!P8</f>
        <v>0</v>
      </c>
      <c r="Q50" s="8">
        <f>'BFPaT-pretax-petgas'!Q8</f>
        <v>0</v>
      </c>
      <c r="R50" s="8">
        <f>'BFPaT-pretax-petgas'!R8</f>
        <v>0</v>
      </c>
      <c r="S50" s="8">
        <f>'BFPaT-pretax-petgas'!S8</f>
        <v>0</v>
      </c>
      <c r="T50" s="8">
        <f>'BFPaT-pretax-petgas'!T8</f>
        <v>0</v>
      </c>
      <c r="U50" s="8">
        <f>'BFPaT-pretax-petgas'!U8</f>
        <v>0</v>
      </c>
      <c r="V50" s="8">
        <f>'BFPaT-pretax-petgas'!V8</f>
        <v>0</v>
      </c>
      <c r="W50" s="8">
        <f>'BFPaT-pretax-petgas'!W8</f>
        <v>0</v>
      </c>
      <c r="X50" s="8">
        <f>'BFPaT-pretax-petgas'!X8</f>
        <v>0</v>
      </c>
      <c r="Y50" s="8">
        <f>'BFPaT-pretax-petgas'!Y8</f>
        <v>0</v>
      </c>
      <c r="Z50" s="8">
        <f>'BFPaT-pretax-petgas'!Z8</f>
        <v>0</v>
      </c>
      <c r="AA50" s="8">
        <f>'BFPaT-pretax-petgas'!AA8</f>
        <v>0</v>
      </c>
      <c r="AB50" s="8">
        <f>'BFPaT-pretax-petgas'!AB8</f>
        <v>0</v>
      </c>
      <c r="AC50" s="8">
        <f>'BFPaT-pretax-petgas'!AC8</f>
        <v>0</v>
      </c>
      <c r="AD50" s="8">
        <f>'BFPaT-pretax-petgas'!AD8</f>
        <v>0</v>
      </c>
      <c r="AE50" s="8">
        <f>'BFPaT-pretax-petgas'!AE8</f>
        <v>0</v>
      </c>
      <c r="AF50" s="8">
        <f>'BFPaT-pretax-petgas'!AF8</f>
        <v>0</v>
      </c>
    </row>
    <row r="51" spans="1:32">
      <c r="A51" s="8" t="s">
        <v>11</v>
      </c>
      <c r="B51" s="8">
        <f>'BFPaT-pretax-petgas'!B9</f>
        <v>0</v>
      </c>
      <c r="C51" s="8">
        <f>'BFPaT-pretax-petgas'!C9</f>
        <v>0</v>
      </c>
      <c r="D51" s="8">
        <f>'BFPaT-pretax-petgas'!D9</f>
        <v>0</v>
      </c>
      <c r="E51" s="8">
        <f>'BFPaT-pretax-petgas'!E9</f>
        <v>0</v>
      </c>
      <c r="F51" s="8">
        <f>'BFPaT-pretax-petgas'!F9</f>
        <v>0</v>
      </c>
      <c r="G51" s="8">
        <f>'BFPaT-pretax-petgas'!G9</f>
        <v>0</v>
      </c>
      <c r="H51" s="8">
        <f>'BFPaT-pretax-petgas'!H9</f>
        <v>0</v>
      </c>
      <c r="I51" s="8">
        <f>'BFPaT-pretax-petgas'!I9</f>
        <v>0</v>
      </c>
      <c r="J51" s="8">
        <f>'BFPaT-pretax-petgas'!J9</f>
        <v>0</v>
      </c>
      <c r="K51" s="8">
        <f>'BFPaT-pretax-petgas'!K9</f>
        <v>0</v>
      </c>
      <c r="L51" s="8">
        <f>'BFPaT-pretax-petgas'!L9</f>
        <v>0</v>
      </c>
      <c r="M51" s="8">
        <f>'BFPaT-pretax-petgas'!M9</f>
        <v>0</v>
      </c>
      <c r="N51" s="8">
        <f>'BFPaT-pretax-petgas'!N9</f>
        <v>0</v>
      </c>
      <c r="O51" s="8">
        <f>'BFPaT-pretax-petgas'!O9</f>
        <v>0</v>
      </c>
      <c r="P51" s="8">
        <f>'BFPaT-pretax-petgas'!P9</f>
        <v>0</v>
      </c>
      <c r="Q51" s="8">
        <f>'BFPaT-pretax-petgas'!Q9</f>
        <v>0</v>
      </c>
      <c r="R51" s="8">
        <f>'BFPaT-pretax-petgas'!R9</f>
        <v>0</v>
      </c>
      <c r="S51" s="8">
        <f>'BFPaT-pretax-petgas'!S9</f>
        <v>0</v>
      </c>
      <c r="T51" s="8">
        <f>'BFPaT-pretax-petgas'!T9</f>
        <v>0</v>
      </c>
      <c r="U51" s="8">
        <f>'BFPaT-pretax-petgas'!U9</f>
        <v>0</v>
      </c>
      <c r="V51" s="8">
        <f>'BFPaT-pretax-petgas'!V9</f>
        <v>0</v>
      </c>
      <c r="W51" s="8">
        <f>'BFPaT-pretax-petgas'!W9</f>
        <v>0</v>
      </c>
      <c r="X51" s="8">
        <f>'BFPaT-pretax-petgas'!X9</f>
        <v>0</v>
      </c>
      <c r="Y51" s="8">
        <f>'BFPaT-pretax-petgas'!Y9</f>
        <v>0</v>
      </c>
      <c r="Z51" s="8">
        <f>'BFPaT-pretax-petgas'!Z9</f>
        <v>0</v>
      </c>
      <c r="AA51" s="8">
        <f>'BFPaT-pretax-petgas'!AA9</f>
        <v>0</v>
      </c>
      <c r="AB51" s="8">
        <f>'BFPaT-pretax-petgas'!AB9</f>
        <v>0</v>
      </c>
      <c r="AC51" s="8">
        <f>'BFPaT-pretax-petgas'!AC9</f>
        <v>0</v>
      </c>
      <c r="AD51" s="8">
        <f>'BFPaT-pretax-petgas'!AD9</f>
        <v>0</v>
      </c>
      <c r="AE51" s="8">
        <f>'BFPaT-pretax-petgas'!AE9</f>
        <v>0</v>
      </c>
      <c r="AF51" s="8">
        <f>'BFPaT-pretax-petgas'!AF9</f>
        <v>0</v>
      </c>
    </row>
    <row r="52" spans="1:32" s="12" customFormat="1">
      <c r="A52" s="13" t="s">
        <v>23</v>
      </c>
    </row>
    <row r="53" spans="1:32">
      <c r="A53" s="8" t="s">
        <v>18</v>
      </c>
      <c r="B53" s="8">
        <f t="shared" ref="B53:AF53" si="5">B$1</f>
        <v>2020</v>
      </c>
      <c r="C53" s="8">
        <f t="shared" si="5"/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</row>
    <row r="54" spans="1:32">
      <c r="A54" s="8" t="s">
        <v>4</v>
      </c>
      <c r="B54" s="8">
        <f>'BFPaT-pretax-petdies'!B2</f>
        <v>1.0593281387192655E-5</v>
      </c>
      <c r="C54" s="8">
        <f>'BFPaT-pretax-petdies'!C2</f>
        <v>1.4832108654214274E-5</v>
      </c>
      <c r="D54" s="8">
        <f>'BFPaT-pretax-petdies'!D2</f>
        <v>1.5085921448892756E-5</v>
      </c>
      <c r="E54" s="8">
        <f>'BFPaT-pretax-petdies'!E2</f>
        <v>1.5344077586533749E-5</v>
      </c>
      <c r="F54" s="8">
        <f>'BFPaT-pretax-petdies'!F2</f>
        <v>1.5606651392106229E-5</v>
      </c>
      <c r="G54" s="8">
        <f>'BFPaT-pretax-petdies'!G2</f>
        <v>1.5873718462456861E-5</v>
      </c>
      <c r="H54" s="8">
        <f>'BFPaT-pretax-petdies'!H2</f>
        <v>1.6145355688074868E-5</v>
      </c>
      <c r="I54" s="8">
        <f>'BFPaT-pretax-petdies'!I2</f>
        <v>1.642164127522933E-5</v>
      </c>
      <c r="J54" s="8">
        <f>'BFPaT-pretax-petdies'!J2</f>
        <v>1.6702654768485338E-5</v>
      </c>
      <c r="K54" s="8">
        <f>'BFPaT-pretax-petdies'!K2</f>
        <v>1.6988477073605427E-5</v>
      </c>
      <c r="L54" s="8">
        <f>'BFPaT-pretax-petdies'!L2</f>
        <v>1.7279190480842903E-5</v>
      </c>
      <c r="M54" s="8">
        <f>'BFPaT-pretax-petdies'!M2</f>
        <v>1.7574878688633805E-5</v>
      </c>
      <c r="N54" s="8">
        <f>'BFPaT-pretax-petdies'!N2</f>
        <v>1.787562682769426E-5</v>
      </c>
      <c r="O54" s="8">
        <f>'BFPaT-pretax-petdies'!O2</f>
        <v>1.8181521485530222E-5</v>
      </c>
      <c r="P54" s="8">
        <f>'BFPaT-pretax-petdies'!P2</f>
        <v>1.8492650731366624E-5</v>
      </c>
      <c r="Q54" s="8">
        <f>'BFPaT-pretax-petdies'!Q2</f>
        <v>1.8809104141503125E-5</v>
      </c>
      <c r="R54" s="8">
        <f>'BFPaT-pretax-petdies'!R2</f>
        <v>1.9130972825103759E-5</v>
      </c>
      <c r="S54" s="8">
        <f>'BFPaT-pretax-petdies'!S2</f>
        <v>1.94583494504279E-5</v>
      </c>
      <c r="T54" s="8">
        <f>'BFPaT-pretax-petdies'!T2</f>
        <v>1.9791328271510114E-5</v>
      </c>
      <c r="U54" s="8">
        <f>'BFPaT-pretax-petdies'!U2</f>
        <v>2.0130005155296554E-5</v>
      </c>
      <c r="V54" s="8">
        <f>'BFPaT-pretax-petdies'!V2</f>
        <v>2.0474477609245733E-5</v>
      </c>
      <c r="W54" s="8">
        <f>'BFPaT-pretax-petdies'!W2</f>
        <v>2.0824844809401599E-5</v>
      </c>
      <c r="X54" s="8">
        <f>'BFPaT-pretax-petdies'!X2</f>
        <v>2.1181207628947021E-5</v>
      </c>
      <c r="Y54" s="8">
        <f>'BFPaT-pretax-petdies'!Y2</f>
        <v>2.1543668667245892E-5</v>
      </c>
      <c r="Z54" s="8">
        <f>'BFPaT-pretax-petdies'!Z2</f>
        <v>2.1912332279382204E-5</v>
      </c>
      <c r="AA54" s="8">
        <f>'BFPaT-pretax-petdies'!AA2</f>
        <v>2.2287304606204611E-5</v>
      </c>
      <c r="AB54" s="8">
        <f>'BFPaT-pretax-petdies'!AB2</f>
        <v>2.2668693604885126E-5</v>
      </c>
      <c r="AC54" s="8">
        <f>'BFPaT-pretax-petdies'!AC2</f>
        <v>2.3056609080000751E-5</v>
      </c>
      <c r="AD54" s="8">
        <f>'BFPaT-pretax-petdies'!AD2</f>
        <v>2.3451162715146989E-5</v>
      </c>
      <c r="AE54" s="8">
        <f>'BFPaT-pretax-petdies'!AE2</f>
        <v>2.3852468105092338E-5</v>
      </c>
      <c r="AF54" s="8">
        <f>'BFPaT-pretax-petdies'!AF2</f>
        <v>2.426064078848302E-5</v>
      </c>
    </row>
    <row r="55" spans="1:32">
      <c r="A55" s="8" t="s">
        <v>5</v>
      </c>
      <c r="B55" s="8">
        <f>'BFPaT-pretax-petdies'!B3</f>
        <v>1.0593281387192655E-5</v>
      </c>
      <c r="C55" s="8">
        <f>'BFPaT-pretax-petdies'!C3</f>
        <v>1.4832108654214274E-5</v>
      </c>
      <c r="D55" s="8">
        <f>'BFPaT-pretax-petdies'!D3</f>
        <v>1.5085921448892756E-5</v>
      </c>
      <c r="E55" s="8">
        <f>'BFPaT-pretax-petdies'!E3</f>
        <v>1.5344077586533749E-5</v>
      </c>
      <c r="F55" s="8">
        <f>'BFPaT-pretax-petdies'!F3</f>
        <v>1.5606651392106229E-5</v>
      </c>
      <c r="G55" s="8">
        <f>'BFPaT-pretax-petdies'!G3</f>
        <v>1.5873718462456861E-5</v>
      </c>
      <c r="H55" s="8">
        <f>'BFPaT-pretax-petdies'!H3</f>
        <v>1.6145355688074868E-5</v>
      </c>
      <c r="I55" s="8">
        <f>'BFPaT-pretax-petdies'!I3</f>
        <v>1.642164127522933E-5</v>
      </c>
      <c r="J55" s="8">
        <f>'BFPaT-pretax-petdies'!J3</f>
        <v>1.6702654768485338E-5</v>
      </c>
      <c r="K55" s="8">
        <f>'BFPaT-pretax-petdies'!K3</f>
        <v>1.6988477073605427E-5</v>
      </c>
      <c r="L55" s="8">
        <f>'BFPaT-pretax-petdies'!L3</f>
        <v>1.7279190480842903E-5</v>
      </c>
      <c r="M55" s="8">
        <f>'BFPaT-pretax-petdies'!M3</f>
        <v>1.7574878688633805E-5</v>
      </c>
      <c r="N55" s="8">
        <f>'BFPaT-pretax-petdies'!N3</f>
        <v>1.787562682769426E-5</v>
      </c>
      <c r="O55" s="8">
        <f>'BFPaT-pretax-petdies'!O3</f>
        <v>1.8181521485530222E-5</v>
      </c>
      <c r="P55" s="8">
        <f>'BFPaT-pretax-petdies'!P3</f>
        <v>1.8492650731366624E-5</v>
      </c>
      <c r="Q55" s="8">
        <f>'BFPaT-pretax-petdies'!Q3</f>
        <v>1.8809104141503125E-5</v>
      </c>
      <c r="R55" s="8">
        <f>'BFPaT-pretax-petdies'!R3</f>
        <v>1.9130972825103759E-5</v>
      </c>
      <c r="S55" s="8">
        <f>'BFPaT-pretax-petdies'!S3</f>
        <v>1.94583494504279E-5</v>
      </c>
      <c r="T55" s="8">
        <f>'BFPaT-pretax-petdies'!T3</f>
        <v>1.9791328271510114E-5</v>
      </c>
      <c r="U55" s="8">
        <f>'BFPaT-pretax-petdies'!U3</f>
        <v>2.0130005155296554E-5</v>
      </c>
      <c r="V55" s="8">
        <f>'BFPaT-pretax-petdies'!V3</f>
        <v>2.0474477609245733E-5</v>
      </c>
      <c r="W55" s="8">
        <f>'BFPaT-pretax-petdies'!W3</f>
        <v>2.0824844809401599E-5</v>
      </c>
      <c r="X55" s="8">
        <f>'BFPaT-pretax-petdies'!X3</f>
        <v>2.1181207628947021E-5</v>
      </c>
      <c r="Y55" s="8">
        <f>'BFPaT-pretax-petdies'!Y3</f>
        <v>2.1543668667245892E-5</v>
      </c>
      <c r="Z55" s="8">
        <f>'BFPaT-pretax-petdies'!Z3</f>
        <v>2.1912332279382204E-5</v>
      </c>
      <c r="AA55" s="8">
        <f>'BFPaT-pretax-petdies'!AA3</f>
        <v>2.2287304606204611E-5</v>
      </c>
      <c r="AB55" s="8">
        <f>'BFPaT-pretax-petdies'!AB3</f>
        <v>2.2668693604885126E-5</v>
      </c>
      <c r="AC55" s="8">
        <f>'BFPaT-pretax-petdies'!AC3</f>
        <v>2.3056609080000751E-5</v>
      </c>
      <c r="AD55" s="8">
        <f>'BFPaT-pretax-petdies'!AD3</f>
        <v>2.3451162715146989E-5</v>
      </c>
      <c r="AE55" s="8">
        <f>'BFPaT-pretax-petdies'!AE3</f>
        <v>2.3852468105092338E-5</v>
      </c>
      <c r="AF55" s="8">
        <f>'BFPaT-pretax-petdies'!AF3</f>
        <v>2.426064078848302E-5</v>
      </c>
    </row>
    <row r="56" spans="1:32">
      <c r="A56" s="8" t="s">
        <v>6</v>
      </c>
      <c r="B56" s="8">
        <f>'BFPaT-pretax-petdies'!B4</f>
        <v>1.0593281387192655E-5</v>
      </c>
      <c r="C56" s="8">
        <f>'BFPaT-pretax-petdies'!C4</f>
        <v>1.4832108654214274E-5</v>
      </c>
      <c r="D56" s="8">
        <f>'BFPaT-pretax-petdies'!D4</f>
        <v>1.5085921448892756E-5</v>
      </c>
      <c r="E56" s="8">
        <f>'BFPaT-pretax-petdies'!E4</f>
        <v>1.5344077586533749E-5</v>
      </c>
      <c r="F56" s="8">
        <f>'BFPaT-pretax-petdies'!F4</f>
        <v>1.5606651392106229E-5</v>
      </c>
      <c r="G56" s="8">
        <f>'BFPaT-pretax-petdies'!G4</f>
        <v>1.5873718462456861E-5</v>
      </c>
      <c r="H56" s="8">
        <f>'BFPaT-pretax-petdies'!H4</f>
        <v>1.6145355688074868E-5</v>
      </c>
      <c r="I56" s="8">
        <f>'BFPaT-pretax-petdies'!I4</f>
        <v>1.642164127522933E-5</v>
      </c>
      <c r="J56" s="8">
        <f>'BFPaT-pretax-petdies'!J4</f>
        <v>1.6702654768485338E-5</v>
      </c>
      <c r="K56" s="8">
        <f>'BFPaT-pretax-petdies'!K4</f>
        <v>1.6988477073605427E-5</v>
      </c>
      <c r="L56" s="8">
        <f>'BFPaT-pretax-petdies'!L4</f>
        <v>1.7279190480842903E-5</v>
      </c>
      <c r="M56" s="8">
        <f>'BFPaT-pretax-petdies'!M4</f>
        <v>1.7574878688633805E-5</v>
      </c>
      <c r="N56" s="8">
        <f>'BFPaT-pretax-petdies'!N4</f>
        <v>1.787562682769426E-5</v>
      </c>
      <c r="O56" s="8">
        <f>'BFPaT-pretax-petdies'!O4</f>
        <v>1.8181521485530222E-5</v>
      </c>
      <c r="P56" s="8">
        <f>'BFPaT-pretax-petdies'!P4</f>
        <v>1.8492650731366624E-5</v>
      </c>
      <c r="Q56" s="8">
        <f>'BFPaT-pretax-petdies'!Q4</f>
        <v>1.8809104141503125E-5</v>
      </c>
      <c r="R56" s="8">
        <f>'BFPaT-pretax-petdies'!R4</f>
        <v>1.9130972825103759E-5</v>
      </c>
      <c r="S56" s="8">
        <f>'BFPaT-pretax-petdies'!S4</f>
        <v>1.94583494504279E-5</v>
      </c>
      <c r="T56" s="8">
        <f>'BFPaT-pretax-petdies'!T4</f>
        <v>1.9791328271510114E-5</v>
      </c>
      <c r="U56" s="8">
        <f>'BFPaT-pretax-petdies'!U4</f>
        <v>2.0130005155296554E-5</v>
      </c>
      <c r="V56" s="8">
        <f>'BFPaT-pretax-petdies'!V4</f>
        <v>2.0474477609245733E-5</v>
      </c>
      <c r="W56" s="8">
        <f>'BFPaT-pretax-petdies'!W4</f>
        <v>2.0824844809401599E-5</v>
      </c>
      <c r="X56" s="8">
        <f>'BFPaT-pretax-petdies'!X4</f>
        <v>2.1181207628947021E-5</v>
      </c>
      <c r="Y56" s="8">
        <f>'BFPaT-pretax-petdies'!Y4</f>
        <v>2.1543668667245892E-5</v>
      </c>
      <c r="Z56" s="8">
        <f>'BFPaT-pretax-petdies'!Z4</f>
        <v>2.1912332279382204E-5</v>
      </c>
      <c r="AA56" s="8">
        <f>'BFPaT-pretax-petdies'!AA4</f>
        <v>2.2287304606204611E-5</v>
      </c>
      <c r="AB56" s="8">
        <f>'BFPaT-pretax-petdies'!AB4</f>
        <v>2.2668693604885126E-5</v>
      </c>
      <c r="AC56" s="8">
        <f>'BFPaT-pretax-petdies'!AC4</f>
        <v>2.3056609080000751E-5</v>
      </c>
      <c r="AD56" s="8">
        <f>'BFPaT-pretax-petdies'!AD4</f>
        <v>2.3451162715146989E-5</v>
      </c>
      <c r="AE56" s="8">
        <f>'BFPaT-pretax-petdies'!AE4</f>
        <v>2.3852468105092338E-5</v>
      </c>
      <c r="AF56" s="8">
        <f>'BFPaT-pretax-petdies'!AF4</f>
        <v>2.426064078848302E-5</v>
      </c>
    </row>
    <row r="57" spans="1:32">
      <c r="A57" s="8" t="s">
        <v>7</v>
      </c>
      <c r="B57" s="8">
        <f>'BFPaT-pretax-petdies'!B5</f>
        <v>1.0593281387192655E-5</v>
      </c>
      <c r="C57" s="8">
        <f>'BFPaT-pretax-petdies'!C5</f>
        <v>1.4832108654214274E-5</v>
      </c>
      <c r="D57" s="8">
        <f>'BFPaT-pretax-petdies'!D5</f>
        <v>1.5085921448892756E-5</v>
      </c>
      <c r="E57" s="8">
        <f>'BFPaT-pretax-petdies'!E5</f>
        <v>1.5344077586533749E-5</v>
      </c>
      <c r="F57" s="8">
        <f>'BFPaT-pretax-petdies'!F5</f>
        <v>1.5606651392106229E-5</v>
      </c>
      <c r="G57" s="8">
        <f>'BFPaT-pretax-petdies'!G5</f>
        <v>1.5873718462456861E-5</v>
      </c>
      <c r="H57" s="8">
        <f>'BFPaT-pretax-petdies'!H5</f>
        <v>1.6145355688074868E-5</v>
      </c>
      <c r="I57" s="8">
        <f>'BFPaT-pretax-petdies'!I5</f>
        <v>1.642164127522933E-5</v>
      </c>
      <c r="J57" s="8">
        <f>'BFPaT-pretax-petdies'!J5</f>
        <v>1.6702654768485338E-5</v>
      </c>
      <c r="K57" s="8">
        <f>'BFPaT-pretax-petdies'!K5</f>
        <v>1.6988477073605427E-5</v>
      </c>
      <c r="L57" s="8">
        <f>'BFPaT-pretax-petdies'!L5</f>
        <v>1.7279190480842903E-5</v>
      </c>
      <c r="M57" s="8">
        <f>'BFPaT-pretax-petdies'!M5</f>
        <v>1.7574878688633805E-5</v>
      </c>
      <c r="N57" s="8">
        <f>'BFPaT-pretax-petdies'!N5</f>
        <v>1.787562682769426E-5</v>
      </c>
      <c r="O57" s="8">
        <f>'BFPaT-pretax-petdies'!O5</f>
        <v>1.8181521485530222E-5</v>
      </c>
      <c r="P57" s="8">
        <f>'BFPaT-pretax-petdies'!P5</f>
        <v>1.8492650731366624E-5</v>
      </c>
      <c r="Q57" s="8">
        <f>'BFPaT-pretax-petdies'!Q5</f>
        <v>1.8809104141503125E-5</v>
      </c>
      <c r="R57" s="8">
        <f>'BFPaT-pretax-petdies'!R5</f>
        <v>1.9130972825103759E-5</v>
      </c>
      <c r="S57" s="8">
        <f>'BFPaT-pretax-petdies'!S5</f>
        <v>1.94583494504279E-5</v>
      </c>
      <c r="T57" s="8">
        <f>'BFPaT-pretax-petdies'!T5</f>
        <v>1.9791328271510114E-5</v>
      </c>
      <c r="U57" s="8">
        <f>'BFPaT-pretax-petdies'!U5</f>
        <v>2.0130005155296554E-5</v>
      </c>
      <c r="V57" s="8">
        <f>'BFPaT-pretax-petdies'!V5</f>
        <v>2.0474477609245733E-5</v>
      </c>
      <c r="W57" s="8">
        <f>'BFPaT-pretax-petdies'!W5</f>
        <v>2.0824844809401599E-5</v>
      </c>
      <c r="X57" s="8">
        <f>'BFPaT-pretax-petdies'!X5</f>
        <v>2.1181207628947021E-5</v>
      </c>
      <c r="Y57" s="8">
        <f>'BFPaT-pretax-petdies'!Y5</f>
        <v>2.1543668667245892E-5</v>
      </c>
      <c r="Z57" s="8">
        <f>'BFPaT-pretax-petdies'!Z5</f>
        <v>2.1912332279382204E-5</v>
      </c>
      <c r="AA57" s="8">
        <f>'BFPaT-pretax-petdies'!AA5</f>
        <v>2.2287304606204611E-5</v>
      </c>
      <c r="AB57" s="8">
        <f>'BFPaT-pretax-petdies'!AB5</f>
        <v>2.2668693604885126E-5</v>
      </c>
      <c r="AC57" s="8">
        <f>'BFPaT-pretax-petdies'!AC5</f>
        <v>2.3056609080000751E-5</v>
      </c>
      <c r="AD57" s="8">
        <f>'BFPaT-pretax-petdies'!AD5</f>
        <v>2.3451162715146989E-5</v>
      </c>
      <c r="AE57" s="8">
        <f>'BFPaT-pretax-petdies'!AE5</f>
        <v>2.3852468105092338E-5</v>
      </c>
      <c r="AF57" s="8">
        <f>'BFPaT-pretax-petdies'!AF5</f>
        <v>2.426064078848302E-5</v>
      </c>
    </row>
    <row r="58" spans="1:32">
      <c r="A58" s="8" t="s">
        <v>8</v>
      </c>
      <c r="B58" s="8">
        <f>'BFPaT-pretax-petdies'!B6</f>
        <v>1.0593281387192655E-5</v>
      </c>
      <c r="C58" s="8">
        <f>'BFPaT-pretax-petdies'!C6</f>
        <v>1.4832108654214274E-5</v>
      </c>
      <c r="D58" s="8">
        <f>'BFPaT-pretax-petdies'!D6</f>
        <v>1.5085921448892756E-5</v>
      </c>
      <c r="E58" s="8">
        <f>'BFPaT-pretax-petdies'!E6</f>
        <v>1.5344077586533749E-5</v>
      </c>
      <c r="F58" s="8">
        <f>'BFPaT-pretax-petdies'!F6</f>
        <v>1.5606651392106229E-5</v>
      </c>
      <c r="G58" s="8">
        <f>'BFPaT-pretax-petdies'!G6</f>
        <v>1.5873718462456861E-5</v>
      </c>
      <c r="H58" s="8">
        <f>'BFPaT-pretax-petdies'!H6</f>
        <v>1.6145355688074868E-5</v>
      </c>
      <c r="I58" s="8">
        <f>'BFPaT-pretax-petdies'!I6</f>
        <v>1.642164127522933E-5</v>
      </c>
      <c r="J58" s="8">
        <f>'BFPaT-pretax-petdies'!J6</f>
        <v>1.6702654768485338E-5</v>
      </c>
      <c r="K58" s="8">
        <f>'BFPaT-pretax-petdies'!K6</f>
        <v>1.6988477073605427E-5</v>
      </c>
      <c r="L58" s="8">
        <f>'BFPaT-pretax-petdies'!L6</f>
        <v>1.7279190480842903E-5</v>
      </c>
      <c r="M58" s="8">
        <f>'BFPaT-pretax-petdies'!M6</f>
        <v>1.7574878688633805E-5</v>
      </c>
      <c r="N58" s="8">
        <f>'BFPaT-pretax-petdies'!N6</f>
        <v>1.787562682769426E-5</v>
      </c>
      <c r="O58" s="8">
        <f>'BFPaT-pretax-petdies'!O6</f>
        <v>1.8181521485530222E-5</v>
      </c>
      <c r="P58" s="8">
        <f>'BFPaT-pretax-petdies'!P6</f>
        <v>1.8492650731366624E-5</v>
      </c>
      <c r="Q58" s="8">
        <f>'BFPaT-pretax-petdies'!Q6</f>
        <v>1.8809104141503125E-5</v>
      </c>
      <c r="R58" s="8">
        <f>'BFPaT-pretax-petdies'!R6</f>
        <v>1.9130972825103759E-5</v>
      </c>
      <c r="S58" s="8">
        <f>'BFPaT-pretax-petdies'!S6</f>
        <v>1.94583494504279E-5</v>
      </c>
      <c r="T58" s="8">
        <f>'BFPaT-pretax-petdies'!T6</f>
        <v>1.9791328271510114E-5</v>
      </c>
      <c r="U58" s="8">
        <f>'BFPaT-pretax-petdies'!U6</f>
        <v>2.0130005155296554E-5</v>
      </c>
      <c r="V58" s="8">
        <f>'BFPaT-pretax-petdies'!V6</f>
        <v>2.0474477609245733E-5</v>
      </c>
      <c r="W58" s="8">
        <f>'BFPaT-pretax-petdies'!W6</f>
        <v>2.0824844809401599E-5</v>
      </c>
      <c r="X58" s="8">
        <f>'BFPaT-pretax-petdies'!X6</f>
        <v>2.1181207628947021E-5</v>
      </c>
      <c r="Y58" s="8">
        <f>'BFPaT-pretax-petdies'!Y6</f>
        <v>2.1543668667245892E-5</v>
      </c>
      <c r="Z58" s="8">
        <f>'BFPaT-pretax-petdies'!Z6</f>
        <v>2.1912332279382204E-5</v>
      </c>
      <c r="AA58" s="8">
        <f>'BFPaT-pretax-petdies'!AA6</f>
        <v>2.2287304606204611E-5</v>
      </c>
      <c r="AB58" s="8">
        <f>'BFPaT-pretax-petdies'!AB6</f>
        <v>2.2668693604885126E-5</v>
      </c>
      <c r="AC58" s="8">
        <f>'BFPaT-pretax-petdies'!AC6</f>
        <v>2.3056609080000751E-5</v>
      </c>
      <c r="AD58" s="8">
        <f>'BFPaT-pretax-petdies'!AD6</f>
        <v>2.3451162715146989E-5</v>
      </c>
      <c r="AE58" s="8">
        <f>'BFPaT-pretax-petdies'!AE6</f>
        <v>2.3852468105092338E-5</v>
      </c>
      <c r="AF58" s="8">
        <f>'BFPaT-pretax-petdies'!AF6</f>
        <v>2.426064078848302E-5</v>
      </c>
    </row>
    <row r="59" spans="1:32">
      <c r="A59" s="8" t="s">
        <v>9</v>
      </c>
      <c r="B59" s="8">
        <f>'BFPaT-pretax-petdies'!B7</f>
        <v>1.0593281387192655E-5</v>
      </c>
      <c r="C59" s="8">
        <f>'BFPaT-pretax-petdies'!C7</f>
        <v>1.4832108654214274E-5</v>
      </c>
      <c r="D59" s="8">
        <f>'BFPaT-pretax-petdies'!D7</f>
        <v>1.5085921448892756E-5</v>
      </c>
      <c r="E59" s="8">
        <f>'BFPaT-pretax-petdies'!E7</f>
        <v>1.5344077586533749E-5</v>
      </c>
      <c r="F59" s="8">
        <f>'BFPaT-pretax-petdies'!F7</f>
        <v>1.5606651392106229E-5</v>
      </c>
      <c r="G59" s="8">
        <f>'BFPaT-pretax-petdies'!G7</f>
        <v>1.5873718462456861E-5</v>
      </c>
      <c r="H59" s="8">
        <f>'BFPaT-pretax-petdies'!H7</f>
        <v>1.6145355688074868E-5</v>
      </c>
      <c r="I59" s="8">
        <f>'BFPaT-pretax-petdies'!I7</f>
        <v>1.642164127522933E-5</v>
      </c>
      <c r="J59" s="8">
        <f>'BFPaT-pretax-petdies'!J7</f>
        <v>1.6702654768485338E-5</v>
      </c>
      <c r="K59" s="8">
        <f>'BFPaT-pretax-petdies'!K7</f>
        <v>1.6988477073605427E-5</v>
      </c>
      <c r="L59" s="8">
        <f>'BFPaT-pretax-petdies'!L7</f>
        <v>1.7279190480842903E-5</v>
      </c>
      <c r="M59" s="8">
        <f>'BFPaT-pretax-petdies'!M7</f>
        <v>1.7574878688633805E-5</v>
      </c>
      <c r="N59" s="8">
        <f>'BFPaT-pretax-petdies'!N7</f>
        <v>1.787562682769426E-5</v>
      </c>
      <c r="O59" s="8">
        <f>'BFPaT-pretax-petdies'!O7</f>
        <v>1.8181521485530222E-5</v>
      </c>
      <c r="P59" s="8">
        <f>'BFPaT-pretax-petdies'!P7</f>
        <v>1.8492650731366624E-5</v>
      </c>
      <c r="Q59" s="8">
        <f>'BFPaT-pretax-petdies'!Q7</f>
        <v>1.8809104141503125E-5</v>
      </c>
      <c r="R59" s="8">
        <f>'BFPaT-pretax-petdies'!R7</f>
        <v>1.9130972825103759E-5</v>
      </c>
      <c r="S59" s="8">
        <f>'BFPaT-pretax-petdies'!S7</f>
        <v>1.94583494504279E-5</v>
      </c>
      <c r="T59" s="8">
        <f>'BFPaT-pretax-petdies'!T7</f>
        <v>1.9791328271510114E-5</v>
      </c>
      <c r="U59" s="8">
        <f>'BFPaT-pretax-petdies'!U7</f>
        <v>2.0130005155296554E-5</v>
      </c>
      <c r="V59" s="8">
        <f>'BFPaT-pretax-petdies'!V7</f>
        <v>2.0474477609245733E-5</v>
      </c>
      <c r="W59" s="8">
        <f>'BFPaT-pretax-petdies'!W7</f>
        <v>2.0824844809401599E-5</v>
      </c>
      <c r="X59" s="8">
        <f>'BFPaT-pretax-petdies'!X7</f>
        <v>2.1181207628947021E-5</v>
      </c>
      <c r="Y59" s="8">
        <f>'BFPaT-pretax-petdies'!Y7</f>
        <v>2.1543668667245892E-5</v>
      </c>
      <c r="Z59" s="8">
        <f>'BFPaT-pretax-petdies'!Z7</f>
        <v>2.1912332279382204E-5</v>
      </c>
      <c r="AA59" s="8">
        <f>'BFPaT-pretax-petdies'!AA7</f>
        <v>2.2287304606204611E-5</v>
      </c>
      <c r="AB59" s="8">
        <f>'BFPaT-pretax-petdies'!AB7</f>
        <v>2.2668693604885126E-5</v>
      </c>
      <c r="AC59" s="8">
        <f>'BFPaT-pretax-petdies'!AC7</f>
        <v>2.3056609080000751E-5</v>
      </c>
      <c r="AD59" s="8">
        <f>'BFPaT-pretax-petdies'!AD7</f>
        <v>2.3451162715146989E-5</v>
      </c>
      <c r="AE59" s="8">
        <f>'BFPaT-pretax-petdies'!AE7</f>
        <v>2.3852468105092338E-5</v>
      </c>
      <c r="AF59" s="8">
        <f>'BFPaT-pretax-petdies'!AF7</f>
        <v>2.426064078848302E-5</v>
      </c>
    </row>
    <row r="60" spans="1:32">
      <c r="A60" s="8" t="s">
        <v>10</v>
      </c>
      <c r="B60" s="8">
        <f>'BFPaT-pretax-petdies'!B8</f>
        <v>0</v>
      </c>
      <c r="C60" s="8">
        <f>'BFPaT-pretax-petdies'!C8</f>
        <v>0</v>
      </c>
      <c r="D60" s="8">
        <f>'BFPaT-pretax-petdies'!D8</f>
        <v>0</v>
      </c>
      <c r="E60" s="8">
        <f>'BFPaT-pretax-petdies'!E8</f>
        <v>0</v>
      </c>
      <c r="F60" s="8">
        <f>'BFPaT-pretax-petdies'!F8</f>
        <v>0</v>
      </c>
      <c r="G60" s="8">
        <f>'BFPaT-pretax-petdies'!G8</f>
        <v>0</v>
      </c>
      <c r="H60" s="8">
        <f>'BFPaT-pretax-petdies'!H8</f>
        <v>0</v>
      </c>
      <c r="I60" s="8">
        <f>'BFPaT-pretax-petdies'!I8</f>
        <v>0</v>
      </c>
      <c r="J60" s="8">
        <f>'BFPaT-pretax-petdies'!J8</f>
        <v>0</v>
      </c>
      <c r="K60" s="8">
        <f>'BFPaT-pretax-petdies'!K8</f>
        <v>0</v>
      </c>
      <c r="L60" s="8">
        <f>'BFPaT-pretax-petdies'!L8</f>
        <v>0</v>
      </c>
      <c r="M60" s="8">
        <f>'BFPaT-pretax-petdies'!M8</f>
        <v>0</v>
      </c>
      <c r="N60" s="8">
        <f>'BFPaT-pretax-petdies'!N8</f>
        <v>0</v>
      </c>
      <c r="O60" s="8">
        <f>'BFPaT-pretax-petdies'!O8</f>
        <v>0</v>
      </c>
      <c r="P60" s="8">
        <f>'BFPaT-pretax-petdies'!P8</f>
        <v>0</v>
      </c>
      <c r="Q60" s="8">
        <f>'BFPaT-pretax-petdies'!Q8</f>
        <v>0</v>
      </c>
      <c r="R60" s="8">
        <f>'BFPaT-pretax-petdies'!R8</f>
        <v>0</v>
      </c>
      <c r="S60" s="8">
        <f>'BFPaT-pretax-petdies'!S8</f>
        <v>0</v>
      </c>
      <c r="T60" s="8">
        <f>'BFPaT-pretax-petdies'!T8</f>
        <v>0</v>
      </c>
      <c r="U60" s="8">
        <f>'BFPaT-pretax-petdies'!U8</f>
        <v>0</v>
      </c>
      <c r="V60" s="8">
        <f>'BFPaT-pretax-petdies'!V8</f>
        <v>0</v>
      </c>
      <c r="W60" s="8">
        <f>'BFPaT-pretax-petdies'!W8</f>
        <v>0</v>
      </c>
      <c r="X60" s="8">
        <f>'BFPaT-pretax-petdies'!X8</f>
        <v>0</v>
      </c>
      <c r="Y60" s="8">
        <f>'BFPaT-pretax-petdies'!Y8</f>
        <v>0</v>
      </c>
      <c r="Z60" s="8">
        <f>'BFPaT-pretax-petdies'!Z8</f>
        <v>0</v>
      </c>
      <c r="AA60" s="8">
        <f>'BFPaT-pretax-petdies'!AA8</f>
        <v>0</v>
      </c>
      <c r="AB60" s="8">
        <f>'BFPaT-pretax-petdies'!AB8</f>
        <v>0</v>
      </c>
      <c r="AC60" s="8">
        <f>'BFPaT-pretax-petdies'!AC8</f>
        <v>0</v>
      </c>
      <c r="AD60" s="8">
        <f>'BFPaT-pretax-petdies'!AD8</f>
        <v>0</v>
      </c>
      <c r="AE60" s="8">
        <f>'BFPaT-pretax-petdies'!AE8</f>
        <v>0</v>
      </c>
      <c r="AF60" s="8">
        <f>'BFPaT-pretax-petdies'!AF8</f>
        <v>0</v>
      </c>
    </row>
    <row r="61" spans="1:32">
      <c r="A61" s="8" t="s">
        <v>11</v>
      </c>
      <c r="B61" s="8">
        <f>'BFPaT-pretax-petdies'!B9</f>
        <v>0</v>
      </c>
      <c r="C61" s="8">
        <f>'BFPaT-pretax-petdies'!C9</f>
        <v>0</v>
      </c>
      <c r="D61" s="8">
        <f>'BFPaT-pretax-petdies'!D9</f>
        <v>0</v>
      </c>
      <c r="E61" s="8">
        <f>'BFPaT-pretax-petdies'!E9</f>
        <v>0</v>
      </c>
      <c r="F61" s="8">
        <f>'BFPaT-pretax-petdies'!F9</f>
        <v>0</v>
      </c>
      <c r="G61" s="8">
        <f>'BFPaT-pretax-petdies'!G9</f>
        <v>0</v>
      </c>
      <c r="H61" s="8">
        <f>'BFPaT-pretax-petdies'!H9</f>
        <v>0</v>
      </c>
      <c r="I61" s="8">
        <f>'BFPaT-pretax-petdies'!I9</f>
        <v>0</v>
      </c>
      <c r="J61" s="8">
        <f>'BFPaT-pretax-petdies'!J9</f>
        <v>0</v>
      </c>
      <c r="K61" s="8">
        <f>'BFPaT-pretax-petdies'!K9</f>
        <v>0</v>
      </c>
      <c r="L61" s="8">
        <f>'BFPaT-pretax-petdies'!L9</f>
        <v>0</v>
      </c>
      <c r="M61" s="8">
        <f>'BFPaT-pretax-petdies'!M9</f>
        <v>0</v>
      </c>
      <c r="N61" s="8">
        <f>'BFPaT-pretax-petdies'!N9</f>
        <v>0</v>
      </c>
      <c r="O61" s="8">
        <f>'BFPaT-pretax-petdies'!O9</f>
        <v>0</v>
      </c>
      <c r="P61" s="8">
        <f>'BFPaT-pretax-petdies'!P9</f>
        <v>0</v>
      </c>
      <c r="Q61" s="8">
        <f>'BFPaT-pretax-petdies'!Q9</f>
        <v>0</v>
      </c>
      <c r="R61" s="8">
        <f>'BFPaT-pretax-petdies'!R9</f>
        <v>0</v>
      </c>
      <c r="S61" s="8">
        <f>'BFPaT-pretax-petdies'!S9</f>
        <v>0</v>
      </c>
      <c r="T61" s="8">
        <f>'BFPaT-pretax-petdies'!T9</f>
        <v>0</v>
      </c>
      <c r="U61" s="8">
        <f>'BFPaT-pretax-petdies'!U9</f>
        <v>0</v>
      </c>
      <c r="V61" s="8">
        <f>'BFPaT-pretax-petdies'!V9</f>
        <v>0</v>
      </c>
      <c r="W61" s="8">
        <f>'BFPaT-pretax-petdies'!W9</f>
        <v>0</v>
      </c>
      <c r="X61" s="8">
        <f>'BFPaT-pretax-petdies'!X9</f>
        <v>0</v>
      </c>
      <c r="Y61" s="8">
        <f>'BFPaT-pretax-petdies'!Y9</f>
        <v>0</v>
      </c>
      <c r="Z61" s="8">
        <f>'BFPaT-pretax-petdies'!Z9</f>
        <v>0</v>
      </c>
      <c r="AA61" s="8">
        <f>'BFPaT-pretax-petdies'!AA9</f>
        <v>0</v>
      </c>
      <c r="AB61" s="8">
        <f>'BFPaT-pretax-petdies'!AB9</f>
        <v>0</v>
      </c>
      <c r="AC61" s="8">
        <f>'BFPaT-pretax-petdies'!AC9</f>
        <v>0</v>
      </c>
      <c r="AD61" s="8">
        <f>'BFPaT-pretax-petdies'!AD9</f>
        <v>0</v>
      </c>
      <c r="AE61" s="8">
        <f>'BFPaT-pretax-petdies'!AE9</f>
        <v>0</v>
      </c>
      <c r="AF61" s="8">
        <f>'BFPaT-pretax-petdies'!AF9</f>
        <v>0</v>
      </c>
    </row>
    <row r="62" spans="1:32" s="12" customFormat="1">
      <c r="A62" s="13" t="s">
        <v>24</v>
      </c>
    </row>
    <row r="63" spans="1:32">
      <c r="A63" s="8" t="s">
        <v>18</v>
      </c>
      <c r="B63" s="8">
        <f t="shared" ref="B63:AF63" si="6">B$1</f>
        <v>2020</v>
      </c>
      <c r="C63" s="8">
        <f t="shared" si="6"/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</row>
    <row r="64" spans="1:32">
      <c r="A64" s="8" t="s">
        <v>4</v>
      </c>
      <c r="B64" s="8">
        <f>'BFPaT-pretax-biogas'!B2</f>
        <v>0</v>
      </c>
      <c r="C64" s="8">
        <f>'BFPaT-pretax-biogas'!C2</f>
        <v>0</v>
      </c>
      <c r="D64" s="8">
        <f>'BFPaT-pretax-biogas'!D2</f>
        <v>0</v>
      </c>
      <c r="E64" s="8">
        <f>'BFPaT-pretax-biogas'!E2</f>
        <v>0</v>
      </c>
      <c r="F64" s="8">
        <f>'BFPaT-pretax-biogas'!F2</f>
        <v>0</v>
      </c>
      <c r="G64" s="8">
        <f>'BFPaT-pretax-biogas'!G2</f>
        <v>0</v>
      </c>
      <c r="H64" s="8">
        <f>'BFPaT-pretax-biogas'!H2</f>
        <v>0</v>
      </c>
      <c r="I64" s="8">
        <f>'BFPaT-pretax-biogas'!I2</f>
        <v>0</v>
      </c>
      <c r="J64" s="8">
        <f>'BFPaT-pretax-biogas'!J2</f>
        <v>0</v>
      </c>
      <c r="K64" s="8">
        <f>'BFPaT-pretax-biogas'!K2</f>
        <v>0</v>
      </c>
      <c r="L64" s="8">
        <f>'BFPaT-pretax-biogas'!L2</f>
        <v>0</v>
      </c>
      <c r="M64" s="8">
        <f>'BFPaT-pretax-biogas'!M2</f>
        <v>0</v>
      </c>
      <c r="N64" s="8">
        <f>'BFPaT-pretax-biogas'!N2</f>
        <v>0</v>
      </c>
      <c r="O64" s="8">
        <f>'BFPaT-pretax-biogas'!O2</f>
        <v>0</v>
      </c>
      <c r="P64" s="8">
        <f>'BFPaT-pretax-biogas'!P2</f>
        <v>0</v>
      </c>
      <c r="Q64" s="8">
        <f>'BFPaT-pretax-biogas'!Q2</f>
        <v>0</v>
      </c>
      <c r="R64" s="8">
        <f>'BFPaT-pretax-biogas'!R2</f>
        <v>0</v>
      </c>
      <c r="S64" s="8">
        <f>'BFPaT-pretax-biogas'!S2</f>
        <v>0</v>
      </c>
      <c r="T64" s="8">
        <f>'BFPaT-pretax-biogas'!T2</f>
        <v>0</v>
      </c>
      <c r="U64" s="8">
        <f>'BFPaT-pretax-biogas'!U2</f>
        <v>0</v>
      </c>
      <c r="V64" s="8">
        <f>'BFPaT-pretax-biogas'!V2</f>
        <v>0</v>
      </c>
      <c r="W64" s="8">
        <f>'BFPaT-pretax-biogas'!W2</f>
        <v>0</v>
      </c>
      <c r="X64" s="8">
        <f>'BFPaT-pretax-biogas'!X2</f>
        <v>0</v>
      </c>
      <c r="Y64" s="8">
        <f>'BFPaT-pretax-biogas'!Y2</f>
        <v>0</v>
      </c>
      <c r="Z64" s="8">
        <f>'BFPaT-pretax-biogas'!Z2</f>
        <v>0</v>
      </c>
      <c r="AA64" s="8">
        <f>'BFPaT-pretax-biogas'!AA2</f>
        <v>0</v>
      </c>
      <c r="AB64" s="8">
        <f>'BFPaT-pretax-biogas'!AB2</f>
        <v>0</v>
      </c>
      <c r="AC64" s="8">
        <f>'BFPaT-pretax-biogas'!AC2</f>
        <v>0</v>
      </c>
      <c r="AD64" s="8">
        <f>'BFPaT-pretax-biogas'!AD2</f>
        <v>0</v>
      </c>
      <c r="AE64" s="8">
        <f>'BFPaT-pretax-biogas'!AE2</f>
        <v>0</v>
      </c>
      <c r="AF64" s="8">
        <f>'BFPaT-pretax-biogas'!AF2</f>
        <v>0</v>
      </c>
    </row>
    <row r="65" spans="1:32">
      <c r="A65" s="8" t="s">
        <v>5</v>
      </c>
      <c r="B65" s="8">
        <f>'BFPaT-pretax-biogas'!B3</f>
        <v>0</v>
      </c>
      <c r="C65" s="8">
        <f>'BFPaT-pretax-biogas'!C3</f>
        <v>0</v>
      </c>
      <c r="D65" s="8">
        <f>'BFPaT-pretax-biogas'!D3</f>
        <v>0</v>
      </c>
      <c r="E65" s="8">
        <f>'BFPaT-pretax-biogas'!E3</f>
        <v>0</v>
      </c>
      <c r="F65" s="8">
        <f>'BFPaT-pretax-biogas'!F3</f>
        <v>0</v>
      </c>
      <c r="G65" s="8">
        <f>'BFPaT-pretax-biogas'!G3</f>
        <v>0</v>
      </c>
      <c r="H65" s="8">
        <f>'BFPaT-pretax-biogas'!H3</f>
        <v>0</v>
      </c>
      <c r="I65" s="8">
        <f>'BFPaT-pretax-biogas'!I3</f>
        <v>0</v>
      </c>
      <c r="J65" s="8">
        <f>'BFPaT-pretax-biogas'!J3</f>
        <v>0</v>
      </c>
      <c r="K65" s="8">
        <f>'BFPaT-pretax-biogas'!K3</f>
        <v>0</v>
      </c>
      <c r="L65" s="8">
        <f>'BFPaT-pretax-biogas'!L3</f>
        <v>0</v>
      </c>
      <c r="M65" s="8">
        <f>'BFPaT-pretax-biogas'!M3</f>
        <v>0</v>
      </c>
      <c r="N65" s="8">
        <f>'BFPaT-pretax-biogas'!N3</f>
        <v>0</v>
      </c>
      <c r="O65" s="8">
        <f>'BFPaT-pretax-biogas'!O3</f>
        <v>0</v>
      </c>
      <c r="P65" s="8">
        <f>'BFPaT-pretax-biogas'!P3</f>
        <v>0</v>
      </c>
      <c r="Q65" s="8">
        <f>'BFPaT-pretax-biogas'!Q3</f>
        <v>0</v>
      </c>
      <c r="R65" s="8">
        <f>'BFPaT-pretax-biogas'!R3</f>
        <v>0</v>
      </c>
      <c r="S65" s="8">
        <f>'BFPaT-pretax-biogas'!S3</f>
        <v>0</v>
      </c>
      <c r="T65" s="8">
        <f>'BFPaT-pretax-biogas'!T3</f>
        <v>0</v>
      </c>
      <c r="U65" s="8">
        <f>'BFPaT-pretax-biogas'!U3</f>
        <v>0</v>
      </c>
      <c r="V65" s="8">
        <f>'BFPaT-pretax-biogas'!V3</f>
        <v>0</v>
      </c>
      <c r="W65" s="8">
        <f>'BFPaT-pretax-biogas'!W3</f>
        <v>0</v>
      </c>
      <c r="X65" s="8">
        <f>'BFPaT-pretax-biogas'!X3</f>
        <v>0</v>
      </c>
      <c r="Y65" s="8">
        <f>'BFPaT-pretax-biogas'!Y3</f>
        <v>0</v>
      </c>
      <c r="Z65" s="8">
        <f>'BFPaT-pretax-biogas'!Z3</f>
        <v>0</v>
      </c>
      <c r="AA65" s="8">
        <f>'BFPaT-pretax-biogas'!AA3</f>
        <v>0</v>
      </c>
      <c r="AB65" s="8">
        <f>'BFPaT-pretax-biogas'!AB3</f>
        <v>0</v>
      </c>
      <c r="AC65" s="8">
        <f>'BFPaT-pretax-biogas'!AC3</f>
        <v>0</v>
      </c>
      <c r="AD65" s="8">
        <f>'BFPaT-pretax-biogas'!AD3</f>
        <v>0</v>
      </c>
      <c r="AE65" s="8">
        <f>'BFPaT-pretax-biogas'!AE3</f>
        <v>0</v>
      </c>
      <c r="AF65" s="8">
        <f>'BFPaT-pretax-biogas'!AF3</f>
        <v>0</v>
      </c>
    </row>
    <row r="66" spans="1:32">
      <c r="A66" s="8" t="s">
        <v>6</v>
      </c>
      <c r="B66" s="8">
        <f>'BFPaT-pretax-biogas'!B4</f>
        <v>0</v>
      </c>
      <c r="C66" s="8">
        <f>'BFPaT-pretax-biogas'!C4</f>
        <v>0</v>
      </c>
      <c r="D66" s="8">
        <f>'BFPaT-pretax-biogas'!D4</f>
        <v>0</v>
      </c>
      <c r="E66" s="8">
        <f>'BFPaT-pretax-biogas'!E4</f>
        <v>0</v>
      </c>
      <c r="F66" s="8">
        <f>'BFPaT-pretax-biogas'!F4</f>
        <v>0</v>
      </c>
      <c r="G66" s="8">
        <f>'BFPaT-pretax-biogas'!G4</f>
        <v>0</v>
      </c>
      <c r="H66" s="8">
        <f>'BFPaT-pretax-biogas'!H4</f>
        <v>0</v>
      </c>
      <c r="I66" s="8">
        <f>'BFPaT-pretax-biogas'!I4</f>
        <v>0</v>
      </c>
      <c r="J66" s="8">
        <f>'BFPaT-pretax-biogas'!J4</f>
        <v>0</v>
      </c>
      <c r="K66" s="8">
        <f>'BFPaT-pretax-biogas'!K4</f>
        <v>0</v>
      </c>
      <c r="L66" s="8">
        <f>'BFPaT-pretax-biogas'!L4</f>
        <v>0</v>
      </c>
      <c r="M66" s="8">
        <f>'BFPaT-pretax-biogas'!M4</f>
        <v>0</v>
      </c>
      <c r="N66" s="8">
        <f>'BFPaT-pretax-biogas'!N4</f>
        <v>0</v>
      </c>
      <c r="O66" s="8">
        <f>'BFPaT-pretax-biogas'!O4</f>
        <v>0</v>
      </c>
      <c r="P66" s="8">
        <f>'BFPaT-pretax-biogas'!P4</f>
        <v>0</v>
      </c>
      <c r="Q66" s="8">
        <f>'BFPaT-pretax-biogas'!Q4</f>
        <v>0</v>
      </c>
      <c r="R66" s="8">
        <f>'BFPaT-pretax-biogas'!R4</f>
        <v>0</v>
      </c>
      <c r="S66" s="8">
        <f>'BFPaT-pretax-biogas'!S4</f>
        <v>0</v>
      </c>
      <c r="T66" s="8">
        <f>'BFPaT-pretax-biogas'!T4</f>
        <v>0</v>
      </c>
      <c r="U66" s="8">
        <f>'BFPaT-pretax-biogas'!U4</f>
        <v>0</v>
      </c>
      <c r="V66" s="8">
        <f>'BFPaT-pretax-biogas'!V4</f>
        <v>0</v>
      </c>
      <c r="W66" s="8">
        <f>'BFPaT-pretax-biogas'!W4</f>
        <v>0</v>
      </c>
      <c r="X66" s="8">
        <f>'BFPaT-pretax-biogas'!X4</f>
        <v>0</v>
      </c>
      <c r="Y66" s="8">
        <f>'BFPaT-pretax-biogas'!Y4</f>
        <v>0</v>
      </c>
      <c r="Z66" s="8">
        <f>'BFPaT-pretax-biogas'!Z4</f>
        <v>0</v>
      </c>
      <c r="AA66" s="8">
        <f>'BFPaT-pretax-biogas'!AA4</f>
        <v>0</v>
      </c>
      <c r="AB66" s="8">
        <f>'BFPaT-pretax-biogas'!AB4</f>
        <v>0</v>
      </c>
      <c r="AC66" s="8">
        <f>'BFPaT-pretax-biogas'!AC4</f>
        <v>0</v>
      </c>
      <c r="AD66" s="8">
        <f>'BFPaT-pretax-biogas'!AD4</f>
        <v>0</v>
      </c>
      <c r="AE66" s="8">
        <f>'BFPaT-pretax-biogas'!AE4</f>
        <v>0</v>
      </c>
      <c r="AF66" s="8">
        <f>'BFPaT-pretax-biogas'!AF4</f>
        <v>0</v>
      </c>
    </row>
    <row r="67" spans="1:32">
      <c r="A67" s="8" t="s">
        <v>7</v>
      </c>
      <c r="B67" s="8">
        <f>'BFPaT-pretax-biogas'!B5</f>
        <v>0</v>
      </c>
      <c r="C67" s="8">
        <f>'BFPaT-pretax-biogas'!C5</f>
        <v>0</v>
      </c>
      <c r="D67" s="8">
        <f>'BFPaT-pretax-biogas'!D5</f>
        <v>0</v>
      </c>
      <c r="E67" s="8">
        <f>'BFPaT-pretax-biogas'!E5</f>
        <v>0</v>
      </c>
      <c r="F67" s="8">
        <f>'BFPaT-pretax-biogas'!F5</f>
        <v>0</v>
      </c>
      <c r="G67" s="8">
        <f>'BFPaT-pretax-biogas'!G5</f>
        <v>0</v>
      </c>
      <c r="H67" s="8">
        <f>'BFPaT-pretax-biogas'!H5</f>
        <v>0</v>
      </c>
      <c r="I67" s="8">
        <f>'BFPaT-pretax-biogas'!I5</f>
        <v>0</v>
      </c>
      <c r="J67" s="8">
        <f>'BFPaT-pretax-biogas'!J5</f>
        <v>0</v>
      </c>
      <c r="K67" s="8">
        <f>'BFPaT-pretax-biogas'!K5</f>
        <v>0</v>
      </c>
      <c r="L67" s="8">
        <f>'BFPaT-pretax-biogas'!L5</f>
        <v>0</v>
      </c>
      <c r="M67" s="8">
        <f>'BFPaT-pretax-biogas'!M5</f>
        <v>0</v>
      </c>
      <c r="N67" s="8">
        <f>'BFPaT-pretax-biogas'!N5</f>
        <v>0</v>
      </c>
      <c r="O67" s="8">
        <f>'BFPaT-pretax-biogas'!O5</f>
        <v>0</v>
      </c>
      <c r="P67" s="8">
        <f>'BFPaT-pretax-biogas'!P5</f>
        <v>0</v>
      </c>
      <c r="Q67" s="8">
        <f>'BFPaT-pretax-biogas'!Q5</f>
        <v>0</v>
      </c>
      <c r="R67" s="8">
        <f>'BFPaT-pretax-biogas'!R5</f>
        <v>0</v>
      </c>
      <c r="S67" s="8">
        <f>'BFPaT-pretax-biogas'!S5</f>
        <v>0</v>
      </c>
      <c r="T67" s="8">
        <f>'BFPaT-pretax-biogas'!T5</f>
        <v>0</v>
      </c>
      <c r="U67" s="8">
        <f>'BFPaT-pretax-biogas'!U5</f>
        <v>0</v>
      </c>
      <c r="V67" s="8">
        <f>'BFPaT-pretax-biogas'!V5</f>
        <v>0</v>
      </c>
      <c r="W67" s="8">
        <f>'BFPaT-pretax-biogas'!W5</f>
        <v>0</v>
      </c>
      <c r="X67" s="8">
        <f>'BFPaT-pretax-biogas'!X5</f>
        <v>0</v>
      </c>
      <c r="Y67" s="8">
        <f>'BFPaT-pretax-biogas'!Y5</f>
        <v>0</v>
      </c>
      <c r="Z67" s="8">
        <f>'BFPaT-pretax-biogas'!Z5</f>
        <v>0</v>
      </c>
      <c r="AA67" s="8">
        <f>'BFPaT-pretax-biogas'!AA5</f>
        <v>0</v>
      </c>
      <c r="AB67" s="8">
        <f>'BFPaT-pretax-biogas'!AB5</f>
        <v>0</v>
      </c>
      <c r="AC67" s="8">
        <f>'BFPaT-pretax-biogas'!AC5</f>
        <v>0</v>
      </c>
      <c r="AD67" s="8">
        <f>'BFPaT-pretax-biogas'!AD5</f>
        <v>0</v>
      </c>
      <c r="AE67" s="8">
        <f>'BFPaT-pretax-biogas'!AE5</f>
        <v>0</v>
      </c>
      <c r="AF67" s="8">
        <f>'BFPaT-pretax-biogas'!AF5</f>
        <v>0</v>
      </c>
    </row>
    <row r="68" spans="1:32">
      <c r="A68" s="8" t="s">
        <v>8</v>
      </c>
      <c r="B68" s="8">
        <f>'BFPaT-pretax-biogas'!B6</f>
        <v>0</v>
      </c>
      <c r="C68" s="8">
        <f>'BFPaT-pretax-biogas'!C6</f>
        <v>0</v>
      </c>
      <c r="D68" s="8">
        <f>'BFPaT-pretax-biogas'!D6</f>
        <v>0</v>
      </c>
      <c r="E68" s="8">
        <f>'BFPaT-pretax-biogas'!E6</f>
        <v>0</v>
      </c>
      <c r="F68" s="8">
        <f>'BFPaT-pretax-biogas'!F6</f>
        <v>0</v>
      </c>
      <c r="G68" s="8">
        <f>'BFPaT-pretax-biogas'!G6</f>
        <v>0</v>
      </c>
      <c r="H68" s="8">
        <f>'BFPaT-pretax-biogas'!H6</f>
        <v>0</v>
      </c>
      <c r="I68" s="8">
        <f>'BFPaT-pretax-biogas'!I6</f>
        <v>0</v>
      </c>
      <c r="J68" s="8">
        <f>'BFPaT-pretax-biogas'!J6</f>
        <v>0</v>
      </c>
      <c r="K68" s="8">
        <f>'BFPaT-pretax-biogas'!K6</f>
        <v>0</v>
      </c>
      <c r="L68" s="8">
        <f>'BFPaT-pretax-biogas'!L6</f>
        <v>0</v>
      </c>
      <c r="M68" s="8">
        <f>'BFPaT-pretax-biogas'!M6</f>
        <v>0</v>
      </c>
      <c r="N68" s="8">
        <f>'BFPaT-pretax-biogas'!N6</f>
        <v>0</v>
      </c>
      <c r="O68" s="8">
        <f>'BFPaT-pretax-biogas'!O6</f>
        <v>0</v>
      </c>
      <c r="P68" s="8">
        <f>'BFPaT-pretax-biogas'!P6</f>
        <v>0</v>
      </c>
      <c r="Q68" s="8">
        <f>'BFPaT-pretax-biogas'!Q6</f>
        <v>0</v>
      </c>
      <c r="R68" s="8">
        <f>'BFPaT-pretax-biogas'!R6</f>
        <v>0</v>
      </c>
      <c r="S68" s="8">
        <f>'BFPaT-pretax-biogas'!S6</f>
        <v>0</v>
      </c>
      <c r="T68" s="8">
        <f>'BFPaT-pretax-biogas'!T6</f>
        <v>0</v>
      </c>
      <c r="U68" s="8">
        <f>'BFPaT-pretax-biogas'!U6</f>
        <v>0</v>
      </c>
      <c r="V68" s="8">
        <f>'BFPaT-pretax-biogas'!V6</f>
        <v>0</v>
      </c>
      <c r="W68" s="8">
        <f>'BFPaT-pretax-biogas'!W6</f>
        <v>0</v>
      </c>
      <c r="X68" s="8">
        <f>'BFPaT-pretax-biogas'!X6</f>
        <v>0</v>
      </c>
      <c r="Y68" s="8">
        <f>'BFPaT-pretax-biogas'!Y6</f>
        <v>0</v>
      </c>
      <c r="Z68" s="8">
        <f>'BFPaT-pretax-biogas'!Z6</f>
        <v>0</v>
      </c>
      <c r="AA68" s="8">
        <f>'BFPaT-pretax-biogas'!AA6</f>
        <v>0</v>
      </c>
      <c r="AB68" s="8">
        <f>'BFPaT-pretax-biogas'!AB6</f>
        <v>0</v>
      </c>
      <c r="AC68" s="8">
        <f>'BFPaT-pretax-biogas'!AC6</f>
        <v>0</v>
      </c>
      <c r="AD68" s="8">
        <f>'BFPaT-pretax-biogas'!AD6</f>
        <v>0</v>
      </c>
      <c r="AE68" s="8">
        <f>'BFPaT-pretax-biogas'!AE6</f>
        <v>0</v>
      </c>
      <c r="AF68" s="8">
        <f>'BFPaT-pretax-biogas'!AF6</f>
        <v>0</v>
      </c>
    </row>
    <row r="69" spans="1:32">
      <c r="A69" s="8" t="s">
        <v>9</v>
      </c>
      <c r="B69" s="8">
        <f>'BFPaT-pretax-biogas'!B7</f>
        <v>0</v>
      </c>
      <c r="C69" s="8">
        <f>'BFPaT-pretax-biogas'!C7</f>
        <v>0</v>
      </c>
      <c r="D69" s="8">
        <f>'BFPaT-pretax-biogas'!D7</f>
        <v>0</v>
      </c>
      <c r="E69" s="8">
        <f>'BFPaT-pretax-biogas'!E7</f>
        <v>0</v>
      </c>
      <c r="F69" s="8">
        <f>'BFPaT-pretax-biogas'!F7</f>
        <v>0</v>
      </c>
      <c r="G69" s="8">
        <f>'BFPaT-pretax-biogas'!G7</f>
        <v>0</v>
      </c>
      <c r="H69" s="8">
        <f>'BFPaT-pretax-biogas'!H7</f>
        <v>0</v>
      </c>
      <c r="I69" s="8">
        <f>'BFPaT-pretax-biogas'!I7</f>
        <v>0</v>
      </c>
      <c r="J69" s="8">
        <f>'BFPaT-pretax-biogas'!J7</f>
        <v>0</v>
      </c>
      <c r="K69" s="8">
        <f>'BFPaT-pretax-biogas'!K7</f>
        <v>0</v>
      </c>
      <c r="L69" s="8">
        <f>'BFPaT-pretax-biogas'!L7</f>
        <v>0</v>
      </c>
      <c r="M69" s="8">
        <f>'BFPaT-pretax-biogas'!M7</f>
        <v>0</v>
      </c>
      <c r="N69" s="8">
        <f>'BFPaT-pretax-biogas'!N7</f>
        <v>0</v>
      </c>
      <c r="O69" s="8">
        <f>'BFPaT-pretax-biogas'!O7</f>
        <v>0</v>
      </c>
      <c r="P69" s="8">
        <f>'BFPaT-pretax-biogas'!P7</f>
        <v>0</v>
      </c>
      <c r="Q69" s="8">
        <f>'BFPaT-pretax-biogas'!Q7</f>
        <v>0</v>
      </c>
      <c r="R69" s="8">
        <f>'BFPaT-pretax-biogas'!R7</f>
        <v>0</v>
      </c>
      <c r="S69" s="8">
        <f>'BFPaT-pretax-biogas'!S7</f>
        <v>0</v>
      </c>
      <c r="T69" s="8">
        <f>'BFPaT-pretax-biogas'!T7</f>
        <v>0</v>
      </c>
      <c r="U69" s="8">
        <f>'BFPaT-pretax-biogas'!U7</f>
        <v>0</v>
      </c>
      <c r="V69" s="8">
        <f>'BFPaT-pretax-biogas'!V7</f>
        <v>0</v>
      </c>
      <c r="W69" s="8">
        <f>'BFPaT-pretax-biogas'!W7</f>
        <v>0</v>
      </c>
      <c r="X69" s="8">
        <f>'BFPaT-pretax-biogas'!X7</f>
        <v>0</v>
      </c>
      <c r="Y69" s="8">
        <f>'BFPaT-pretax-biogas'!Y7</f>
        <v>0</v>
      </c>
      <c r="Z69" s="8">
        <f>'BFPaT-pretax-biogas'!Z7</f>
        <v>0</v>
      </c>
      <c r="AA69" s="8">
        <f>'BFPaT-pretax-biogas'!AA7</f>
        <v>0</v>
      </c>
      <c r="AB69" s="8">
        <f>'BFPaT-pretax-biogas'!AB7</f>
        <v>0</v>
      </c>
      <c r="AC69" s="8">
        <f>'BFPaT-pretax-biogas'!AC7</f>
        <v>0</v>
      </c>
      <c r="AD69" s="8">
        <f>'BFPaT-pretax-biogas'!AD7</f>
        <v>0</v>
      </c>
      <c r="AE69" s="8">
        <f>'BFPaT-pretax-biogas'!AE7</f>
        <v>0</v>
      </c>
      <c r="AF69" s="8">
        <f>'BFPaT-pretax-biogas'!AF7</f>
        <v>0</v>
      </c>
    </row>
    <row r="70" spans="1:32">
      <c r="A70" s="8" t="s">
        <v>10</v>
      </c>
      <c r="B70" s="8">
        <f>'BFPaT-pretax-biogas'!B8</f>
        <v>0</v>
      </c>
      <c r="C70" s="8">
        <f>'BFPaT-pretax-biogas'!C8</f>
        <v>0</v>
      </c>
      <c r="D70" s="8">
        <f>'BFPaT-pretax-biogas'!D8</f>
        <v>0</v>
      </c>
      <c r="E70" s="8">
        <f>'BFPaT-pretax-biogas'!E8</f>
        <v>0</v>
      </c>
      <c r="F70" s="8">
        <f>'BFPaT-pretax-biogas'!F8</f>
        <v>0</v>
      </c>
      <c r="G70" s="8">
        <f>'BFPaT-pretax-biogas'!G8</f>
        <v>0</v>
      </c>
      <c r="H70" s="8">
        <f>'BFPaT-pretax-biogas'!H8</f>
        <v>0</v>
      </c>
      <c r="I70" s="8">
        <f>'BFPaT-pretax-biogas'!I8</f>
        <v>0</v>
      </c>
      <c r="J70" s="8">
        <f>'BFPaT-pretax-biogas'!J8</f>
        <v>0</v>
      </c>
      <c r="K70" s="8">
        <f>'BFPaT-pretax-biogas'!K8</f>
        <v>0</v>
      </c>
      <c r="L70" s="8">
        <f>'BFPaT-pretax-biogas'!L8</f>
        <v>0</v>
      </c>
      <c r="M70" s="8">
        <f>'BFPaT-pretax-biogas'!M8</f>
        <v>0</v>
      </c>
      <c r="N70" s="8">
        <f>'BFPaT-pretax-biogas'!N8</f>
        <v>0</v>
      </c>
      <c r="O70" s="8">
        <f>'BFPaT-pretax-biogas'!O8</f>
        <v>0</v>
      </c>
      <c r="P70" s="8">
        <f>'BFPaT-pretax-biogas'!P8</f>
        <v>0</v>
      </c>
      <c r="Q70" s="8">
        <f>'BFPaT-pretax-biogas'!Q8</f>
        <v>0</v>
      </c>
      <c r="R70" s="8">
        <f>'BFPaT-pretax-biogas'!R8</f>
        <v>0</v>
      </c>
      <c r="S70" s="8">
        <f>'BFPaT-pretax-biogas'!S8</f>
        <v>0</v>
      </c>
      <c r="T70" s="8">
        <f>'BFPaT-pretax-biogas'!T8</f>
        <v>0</v>
      </c>
      <c r="U70" s="8">
        <f>'BFPaT-pretax-biogas'!U8</f>
        <v>0</v>
      </c>
      <c r="V70" s="8">
        <f>'BFPaT-pretax-biogas'!V8</f>
        <v>0</v>
      </c>
      <c r="W70" s="8">
        <f>'BFPaT-pretax-biogas'!W8</f>
        <v>0</v>
      </c>
      <c r="X70" s="8">
        <f>'BFPaT-pretax-biogas'!X8</f>
        <v>0</v>
      </c>
      <c r="Y70" s="8">
        <f>'BFPaT-pretax-biogas'!Y8</f>
        <v>0</v>
      </c>
      <c r="Z70" s="8">
        <f>'BFPaT-pretax-biogas'!Z8</f>
        <v>0</v>
      </c>
      <c r="AA70" s="8">
        <f>'BFPaT-pretax-biogas'!AA8</f>
        <v>0</v>
      </c>
      <c r="AB70" s="8">
        <f>'BFPaT-pretax-biogas'!AB8</f>
        <v>0</v>
      </c>
      <c r="AC70" s="8">
        <f>'BFPaT-pretax-biogas'!AC8</f>
        <v>0</v>
      </c>
      <c r="AD70" s="8">
        <f>'BFPaT-pretax-biogas'!AD8</f>
        <v>0</v>
      </c>
      <c r="AE70" s="8">
        <f>'BFPaT-pretax-biogas'!AE8</f>
        <v>0</v>
      </c>
      <c r="AF70" s="8">
        <f>'BFPaT-pretax-biogas'!AF8</f>
        <v>0</v>
      </c>
    </row>
    <row r="71" spans="1:32">
      <c r="A71" s="8" t="s">
        <v>11</v>
      </c>
      <c r="B71" s="8">
        <f>'BFPaT-pretax-biogas'!B9</f>
        <v>0</v>
      </c>
      <c r="C71" s="8">
        <f>'BFPaT-pretax-biogas'!C9</f>
        <v>0</v>
      </c>
      <c r="D71" s="8">
        <f>'BFPaT-pretax-biogas'!D9</f>
        <v>0</v>
      </c>
      <c r="E71" s="8">
        <f>'BFPaT-pretax-biogas'!E9</f>
        <v>0</v>
      </c>
      <c r="F71" s="8">
        <f>'BFPaT-pretax-biogas'!F9</f>
        <v>0</v>
      </c>
      <c r="G71" s="8">
        <f>'BFPaT-pretax-biogas'!G9</f>
        <v>0</v>
      </c>
      <c r="H71" s="8">
        <f>'BFPaT-pretax-biogas'!H9</f>
        <v>0</v>
      </c>
      <c r="I71" s="8">
        <f>'BFPaT-pretax-biogas'!I9</f>
        <v>0</v>
      </c>
      <c r="J71" s="8">
        <f>'BFPaT-pretax-biogas'!J9</f>
        <v>0</v>
      </c>
      <c r="K71" s="8">
        <f>'BFPaT-pretax-biogas'!K9</f>
        <v>0</v>
      </c>
      <c r="L71" s="8">
        <f>'BFPaT-pretax-biogas'!L9</f>
        <v>0</v>
      </c>
      <c r="M71" s="8">
        <f>'BFPaT-pretax-biogas'!M9</f>
        <v>0</v>
      </c>
      <c r="N71" s="8">
        <f>'BFPaT-pretax-biogas'!N9</f>
        <v>0</v>
      </c>
      <c r="O71" s="8">
        <f>'BFPaT-pretax-biogas'!O9</f>
        <v>0</v>
      </c>
      <c r="P71" s="8">
        <f>'BFPaT-pretax-biogas'!P9</f>
        <v>0</v>
      </c>
      <c r="Q71" s="8">
        <f>'BFPaT-pretax-biogas'!Q9</f>
        <v>0</v>
      </c>
      <c r="R71" s="8">
        <f>'BFPaT-pretax-biogas'!R9</f>
        <v>0</v>
      </c>
      <c r="S71" s="8">
        <f>'BFPaT-pretax-biogas'!S9</f>
        <v>0</v>
      </c>
      <c r="T71" s="8">
        <f>'BFPaT-pretax-biogas'!T9</f>
        <v>0</v>
      </c>
      <c r="U71" s="8">
        <f>'BFPaT-pretax-biogas'!U9</f>
        <v>0</v>
      </c>
      <c r="V71" s="8">
        <f>'BFPaT-pretax-biogas'!V9</f>
        <v>0</v>
      </c>
      <c r="W71" s="8">
        <f>'BFPaT-pretax-biogas'!W9</f>
        <v>0</v>
      </c>
      <c r="X71" s="8">
        <f>'BFPaT-pretax-biogas'!X9</f>
        <v>0</v>
      </c>
      <c r="Y71" s="8">
        <f>'BFPaT-pretax-biogas'!Y9</f>
        <v>0</v>
      </c>
      <c r="Z71" s="8">
        <f>'BFPaT-pretax-biogas'!Z9</f>
        <v>0</v>
      </c>
      <c r="AA71" s="8">
        <f>'BFPaT-pretax-biogas'!AA9</f>
        <v>0</v>
      </c>
      <c r="AB71" s="8">
        <f>'BFPaT-pretax-biogas'!AB9</f>
        <v>0</v>
      </c>
      <c r="AC71" s="8">
        <f>'BFPaT-pretax-biogas'!AC9</f>
        <v>0</v>
      </c>
      <c r="AD71" s="8">
        <f>'BFPaT-pretax-biogas'!AD9</f>
        <v>0</v>
      </c>
      <c r="AE71" s="8">
        <f>'BFPaT-pretax-biogas'!AE9</f>
        <v>0</v>
      </c>
      <c r="AF71" s="8">
        <f>'BFPaT-pretax-biogas'!AF9</f>
        <v>0</v>
      </c>
    </row>
    <row r="72" spans="1:32" s="12" customFormat="1">
      <c r="A72" s="13" t="s">
        <v>25</v>
      </c>
    </row>
    <row r="73" spans="1:32">
      <c r="A73" s="8" t="s">
        <v>18</v>
      </c>
      <c r="B73" s="8">
        <f t="shared" ref="B73:AF73" si="7">B$1</f>
        <v>2020</v>
      </c>
      <c r="C73" s="8">
        <f t="shared" si="7"/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</row>
    <row r="74" spans="1:32">
      <c r="A74" s="8" t="s">
        <v>4</v>
      </c>
      <c r="B74" s="8">
        <f>'BFPaT-pretax-biodies'!B2</f>
        <v>1.9104594592949396E-5</v>
      </c>
      <c r="C74" s="8">
        <f>'BFPaT-pretax-biodies'!C2</f>
        <v>1.9104594592949396E-5</v>
      </c>
      <c r="D74" s="8">
        <f>'BFPaT-pretax-biodies'!D2</f>
        <v>1.943151982373633E-5</v>
      </c>
      <c r="E74" s="8">
        <f>'BFPaT-pretax-biodies'!E2</f>
        <v>1.9764039525842983E-5</v>
      </c>
      <c r="F74" s="8">
        <f>'BFPaT-pretax-biodies'!F2</f>
        <v>2.010224943403192E-5</v>
      </c>
      <c r="G74" s="8">
        <f>'BFPaT-pretax-biodies'!G2</f>
        <v>2.0446246921316093E-5</v>
      </c>
      <c r="H74" s="8">
        <f>'BFPaT-pretax-biodies'!H2</f>
        <v>2.0796131026993206E-5</v>
      </c>
      <c r="I74" s="8">
        <f>'BFPaT-pretax-biodies'!I2</f>
        <v>2.1152002485159827E-5</v>
      </c>
      <c r="J74" s="8">
        <f>'BFPaT-pretax-biodies'!J2</f>
        <v>2.151396375371345E-5</v>
      </c>
      <c r="K74" s="8">
        <f>'BFPaT-pretax-biodies'!K2</f>
        <v>2.1882119043850842E-5</v>
      </c>
      <c r="L74" s="8">
        <f>'BFPaT-pretax-biodies'!L2</f>
        <v>2.225657435007117E-5</v>
      </c>
      <c r="M74" s="8">
        <f>'BFPaT-pretax-biodies'!M2</f>
        <v>2.2637437480692579E-5</v>
      </c>
      <c r="N74" s="8">
        <f>'BFPaT-pretax-biodies'!N2</f>
        <v>2.3024818088890957E-5</v>
      </c>
      <c r="O74" s="8">
        <f>'BFPaT-pretax-biodies'!O2</f>
        <v>2.3418827704269858E-5</v>
      </c>
      <c r="P74" s="8">
        <f>'BFPaT-pretax-biodies'!P2</f>
        <v>2.3819579764970658E-5</v>
      </c>
      <c r="Q74" s="8">
        <f>'BFPaT-pretax-biodies'!Q2</f>
        <v>2.4227189650332199E-5</v>
      </c>
      <c r="R74" s="8">
        <f>'BFPaT-pretax-biodies'!R2</f>
        <v>2.4641774714109304E-5</v>
      </c>
      <c r="S74" s="8">
        <f>'BFPaT-pretax-biodies'!S2</f>
        <v>2.5063454318259757E-5</v>
      </c>
      <c r="T74" s="8">
        <f>'BFPaT-pretax-biodies'!T2</f>
        <v>2.5492349867309453E-5</v>
      </c>
      <c r="U74" s="8">
        <f>'BFPaT-pretax-biodies'!U2</f>
        <v>2.59285848433056E-5</v>
      </c>
      <c r="V74" s="8">
        <f>'BFPaT-pretax-biodies'!V2</f>
        <v>2.6372284841368087E-5</v>
      </c>
      <c r="W74" s="8">
        <f>'BFPaT-pretax-biodies'!W2</f>
        <v>2.6823577605849198E-5</v>
      </c>
      <c r="X74" s="8">
        <f>'BFPaT-pretax-biodies'!X2</f>
        <v>2.7282593067112104E-5</v>
      </c>
      <c r="Y74" s="8">
        <f>'BFPaT-pretax-biodies'!Y2</f>
        <v>2.7749463378938734E-5</v>
      </c>
      <c r="Z74" s="8">
        <f>'BFPaT-pretax-biodies'!Z2</f>
        <v>2.8224322956577777E-5</v>
      </c>
      <c r="AA74" s="8">
        <f>'BFPaT-pretax-biodies'!AA2</f>
        <v>2.8707308515443784E-5</v>
      </c>
      <c r="AB74" s="8">
        <f>'BFPaT-pretax-biodies'!AB2</f>
        <v>2.9198559110478487E-5</v>
      </c>
      <c r="AC74" s="8">
        <f>'BFPaT-pretax-biodies'!AC2</f>
        <v>2.9698216176185706E-5</v>
      </c>
      <c r="AD74" s="8">
        <f>'BFPaT-pretax-biodies'!AD2</f>
        <v>3.0206423567351334E-5</v>
      </c>
      <c r="AE74" s="8">
        <f>'BFPaT-pretax-biodies'!AE2</f>
        <v>3.0723327600460137E-5</v>
      </c>
      <c r="AF74" s="8">
        <f>'BFPaT-pretax-biodies'!AF2</f>
        <v>3.1249077095821316E-5</v>
      </c>
    </row>
    <row r="75" spans="1:32">
      <c r="A75" s="8" t="s">
        <v>5</v>
      </c>
      <c r="B75" s="8">
        <f>'BFPaT-pretax-biodies'!B3</f>
        <v>0</v>
      </c>
      <c r="C75" s="8">
        <f>'BFPaT-pretax-biodies'!C3</f>
        <v>0</v>
      </c>
      <c r="D75" s="8">
        <f>'BFPaT-pretax-biodies'!D3</f>
        <v>0</v>
      </c>
      <c r="E75" s="8">
        <f>'BFPaT-pretax-biodies'!E3</f>
        <v>0</v>
      </c>
      <c r="F75" s="8">
        <f>'BFPaT-pretax-biodies'!F3</f>
        <v>0</v>
      </c>
      <c r="G75" s="8">
        <f>'BFPaT-pretax-biodies'!G3</f>
        <v>0</v>
      </c>
      <c r="H75" s="8">
        <f>'BFPaT-pretax-biodies'!H3</f>
        <v>0</v>
      </c>
      <c r="I75" s="8">
        <f>'BFPaT-pretax-biodies'!I3</f>
        <v>0</v>
      </c>
      <c r="J75" s="8">
        <f>'BFPaT-pretax-biodies'!J3</f>
        <v>0</v>
      </c>
      <c r="K75" s="8">
        <f>'BFPaT-pretax-biodies'!K3</f>
        <v>0</v>
      </c>
      <c r="L75" s="8">
        <f>'BFPaT-pretax-biodies'!L3</f>
        <v>0</v>
      </c>
      <c r="M75" s="8">
        <f>'BFPaT-pretax-biodies'!M3</f>
        <v>0</v>
      </c>
      <c r="N75" s="8">
        <f>'BFPaT-pretax-biodies'!N3</f>
        <v>0</v>
      </c>
      <c r="O75" s="8">
        <f>'BFPaT-pretax-biodies'!O3</f>
        <v>0</v>
      </c>
      <c r="P75" s="8">
        <f>'BFPaT-pretax-biodies'!P3</f>
        <v>0</v>
      </c>
      <c r="Q75" s="8">
        <f>'BFPaT-pretax-biodies'!Q3</f>
        <v>0</v>
      </c>
      <c r="R75" s="8">
        <f>'BFPaT-pretax-biodies'!R3</f>
        <v>0</v>
      </c>
      <c r="S75" s="8">
        <f>'BFPaT-pretax-biodies'!S3</f>
        <v>0</v>
      </c>
      <c r="T75" s="8">
        <f>'BFPaT-pretax-biodies'!T3</f>
        <v>0</v>
      </c>
      <c r="U75" s="8">
        <f>'BFPaT-pretax-biodies'!U3</f>
        <v>0</v>
      </c>
      <c r="V75" s="8">
        <f>'BFPaT-pretax-biodies'!V3</f>
        <v>0</v>
      </c>
      <c r="W75" s="8">
        <f>'BFPaT-pretax-biodies'!W3</f>
        <v>0</v>
      </c>
      <c r="X75" s="8">
        <f>'BFPaT-pretax-biodies'!X3</f>
        <v>0</v>
      </c>
      <c r="Y75" s="8">
        <f>'BFPaT-pretax-biodies'!Y3</f>
        <v>0</v>
      </c>
      <c r="Z75" s="8">
        <f>'BFPaT-pretax-biodies'!Z3</f>
        <v>0</v>
      </c>
      <c r="AA75" s="8">
        <f>'BFPaT-pretax-biodies'!AA3</f>
        <v>0</v>
      </c>
      <c r="AB75" s="8">
        <f>'BFPaT-pretax-biodies'!AB3</f>
        <v>0</v>
      </c>
      <c r="AC75" s="8">
        <f>'BFPaT-pretax-biodies'!AC3</f>
        <v>0</v>
      </c>
      <c r="AD75" s="8">
        <f>'BFPaT-pretax-biodies'!AD3</f>
        <v>0</v>
      </c>
      <c r="AE75" s="8">
        <f>'BFPaT-pretax-biodies'!AE3</f>
        <v>0</v>
      </c>
      <c r="AF75" s="8">
        <f>'BFPaT-pretax-biodies'!AF3</f>
        <v>0</v>
      </c>
    </row>
    <row r="76" spans="1:32">
      <c r="A76" s="8" t="s">
        <v>6</v>
      </c>
      <c r="B76" s="8">
        <f>'BFPaT-pretax-biodies'!B4</f>
        <v>0</v>
      </c>
      <c r="C76" s="8">
        <f>'BFPaT-pretax-biodies'!C4</f>
        <v>0</v>
      </c>
      <c r="D76" s="8">
        <f>'BFPaT-pretax-biodies'!D4</f>
        <v>0</v>
      </c>
      <c r="E76" s="8">
        <f>'BFPaT-pretax-biodies'!E4</f>
        <v>0</v>
      </c>
      <c r="F76" s="8">
        <f>'BFPaT-pretax-biodies'!F4</f>
        <v>0</v>
      </c>
      <c r="G76" s="8">
        <f>'BFPaT-pretax-biodies'!G4</f>
        <v>0</v>
      </c>
      <c r="H76" s="8">
        <f>'BFPaT-pretax-biodies'!H4</f>
        <v>0</v>
      </c>
      <c r="I76" s="8">
        <f>'BFPaT-pretax-biodies'!I4</f>
        <v>0</v>
      </c>
      <c r="J76" s="8">
        <f>'BFPaT-pretax-biodies'!J4</f>
        <v>0</v>
      </c>
      <c r="K76" s="8">
        <f>'BFPaT-pretax-biodies'!K4</f>
        <v>0</v>
      </c>
      <c r="L76" s="8">
        <f>'BFPaT-pretax-biodies'!L4</f>
        <v>0</v>
      </c>
      <c r="M76" s="8">
        <f>'BFPaT-pretax-biodies'!M4</f>
        <v>0</v>
      </c>
      <c r="N76" s="8">
        <f>'BFPaT-pretax-biodies'!N4</f>
        <v>0</v>
      </c>
      <c r="O76" s="8">
        <f>'BFPaT-pretax-biodies'!O4</f>
        <v>0</v>
      </c>
      <c r="P76" s="8">
        <f>'BFPaT-pretax-biodies'!P4</f>
        <v>0</v>
      </c>
      <c r="Q76" s="8">
        <f>'BFPaT-pretax-biodies'!Q4</f>
        <v>0</v>
      </c>
      <c r="R76" s="8">
        <f>'BFPaT-pretax-biodies'!R4</f>
        <v>0</v>
      </c>
      <c r="S76" s="8">
        <f>'BFPaT-pretax-biodies'!S4</f>
        <v>0</v>
      </c>
      <c r="T76" s="8">
        <f>'BFPaT-pretax-biodies'!T4</f>
        <v>0</v>
      </c>
      <c r="U76" s="8">
        <f>'BFPaT-pretax-biodies'!U4</f>
        <v>0</v>
      </c>
      <c r="V76" s="8">
        <f>'BFPaT-pretax-biodies'!V4</f>
        <v>0</v>
      </c>
      <c r="W76" s="8">
        <f>'BFPaT-pretax-biodies'!W4</f>
        <v>0</v>
      </c>
      <c r="X76" s="8">
        <f>'BFPaT-pretax-biodies'!X4</f>
        <v>0</v>
      </c>
      <c r="Y76" s="8">
        <f>'BFPaT-pretax-biodies'!Y4</f>
        <v>0</v>
      </c>
      <c r="Z76" s="8">
        <f>'BFPaT-pretax-biodies'!Z4</f>
        <v>0</v>
      </c>
      <c r="AA76" s="8">
        <f>'BFPaT-pretax-biodies'!AA4</f>
        <v>0</v>
      </c>
      <c r="AB76" s="8">
        <f>'BFPaT-pretax-biodies'!AB4</f>
        <v>0</v>
      </c>
      <c r="AC76" s="8">
        <f>'BFPaT-pretax-biodies'!AC4</f>
        <v>0</v>
      </c>
      <c r="AD76" s="8">
        <f>'BFPaT-pretax-biodies'!AD4</f>
        <v>0</v>
      </c>
      <c r="AE76" s="8">
        <f>'BFPaT-pretax-biodies'!AE4</f>
        <v>0</v>
      </c>
      <c r="AF76" s="8">
        <f>'BFPaT-pretax-biodies'!AF4</f>
        <v>0</v>
      </c>
    </row>
    <row r="77" spans="1:32">
      <c r="A77" s="8" t="s">
        <v>7</v>
      </c>
      <c r="B77" s="8">
        <f>'BFPaT-pretax-biodies'!B5</f>
        <v>0</v>
      </c>
      <c r="C77" s="8">
        <f>'BFPaT-pretax-biodies'!C5</f>
        <v>0</v>
      </c>
      <c r="D77" s="8">
        <f>'BFPaT-pretax-biodies'!D5</f>
        <v>0</v>
      </c>
      <c r="E77" s="8">
        <f>'BFPaT-pretax-biodies'!E5</f>
        <v>0</v>
      </c>
      <c r="F77" s="8">
        <f>'BFPaT-pretax-biodies'!F5</f>
        <v>0</v>
      </c>
      <c r="G77" s="8">
        <f>'BFPaT-pretax-biodies'!G5</f>
        <v>0</v>
      </c>
      <c r="H77" s="8">
        <f>'BFPaT-pretax-biodies'!H5</f>
        <v>0</v>
      </c>
      <c r="I77" s="8">
        <f>'BFPaT-pretax-biodies'!I5</f>
        <v>0</v>
      </c>
      <c r="J77" s="8">
        <f>'BFPaT-pretax-biodies'!J5</f>
        <v>0</v>
      </c>
      <c r="K77" s="8">
        <f>'BFPaT-pretax-biodies'!K5</f>
        <v>0</v>
      </c>
      <c r="L77" s="8">
        <f>'BFPaT-pretax-biodies'!L5</f>
        <v>0</v>
      </c>
      <c r="M77" s="8">
        <f>'BFPaT-pretax-biodies'!M5</f>
        <v>0</v>
      </c>
      <c r="N77" s="8">
        <f>'BFPaT-pretax-biodies'!N5</f>
        <v>0</v>
      </c>
      <c r="O77" s="8">
        <f>'BFPaT-pretax-biodies'!O5</f>
        <v>0</v>
      </c>
      <c r="P77" s="8">
        <f>'BFPaT-pretax-biodies'!P5</f>
        <v>0</v>
      </c>
      <c r="Q77" s="8">
        <f>'BFPaT-pretax-biodies'!Q5</f>
        <v>0</v>
      </c>
      <c r="R77" s="8">
        <f>'BFPaT-pretax-biodies'!R5</f>
        <v>0</v>
      </c>
      <c r="S77" s="8">
        <f>'BFPaT-pretax-biodies'!S5</f>
        <v>0</v>
      </c>
      <c r="T77" s="8">
        <f>'BFPaT-pretax-biodies'!T5</f>
        <v>0</v>
      </c>
      <c r="U77" s="8">
        <f>'BFPaT-pretax-biodies'!U5</f>
        <v>0</v>
      </c>
      <c r="V77" s="8">
        <f>'BFPaT-pretax-biodies'!V5</f>
        <v>0</v>
      </c>
      <c r="W77" s="8">
        <f>'BFPaT-pretax-biodies'!W5</f>
        <v>0</v>
      </c>
      <c r="X77" s="8">
        <f>'BFPaT-pretax-biodies'!X5</f>
        <v>0</v>
      </c>
      <c r="Y77" s="8">
        <f>'BFPaT-pretax-biodies'!Y5</f>
        <v>0</v>
      </c>
      <c r="Z77" s="8">
        <f>'BFPaT-pretax-biodies'!Z5</f>
        <v>0</v>
      </c>
      <c r="AA77" s="8">
        <f>'BFPaT-pretax-biodies'!AA5</f>
        <v>0</v>
      </c>
      <c r="AB77" s="8">
        <f>'BFPaT-pretax-biodies'!AB5</f>
        <v>0</v>
      </c>
      <c r="AC77" s="8">
        <f>'BFPaT-pretax-biodies'!AC5</f>
        <v>0</v>
      </c>
      <c r="AD77" s="8">
        <f>'BFPaT-pretax-biodies'!AD5</f>
        <v>0</v>
      </c>
      <c r="AE77" s="8">
        <f>'BFPaT-pretax-biodies'!AE5</f>
        <v>0</v>
      </c>
      <c r="AF77" s="8">
        <f>'BFPaT-pretax-biodies'!AF5</f>
        <v>0</v>
      </c>
    </row>
    <row r="78" spans="1:32">
      <c r="A78" s="8" t="s">
        <v>8</v>
      </c>
      <c r="B78" s="8">
        <f>'BFPaT-pretax-biodies'!B6</f>
        <v>0</v>
      </c>
      <c r="C78" s="8">
        <f>'BFPaT-pretax-biodies'!C6</f>
        <v>0</v>
      </c>
      <c r="D78" s="8">
        <f>'BFPaT-pretax-biodies'!D6</f>
        <v>0</v>
      </c>
      <c r="E78" s="8">
        <f>'BFPaT-pretax-biodies'!E6</f>
        <v>0</v>
      </c>
      <c r="F78" s="8">
        <f>'BFPaT-pretax-biodies'!F6</f>
        <v>0</v>
      </c>
      <c r="G78" s="8">
        <f>'BFPaT-pretax-biodies'!G6</f>
        <v>0</v>
      </c>
      <c r="H78" s="8">
        <f>'BFPaT-pretax-biodies'!H6</f>
        <v>0</v>
      </c>
      <c r="I78" s="8">
        <f>'BFPaT-pretax-biodies'!I6</f>
        <v>0</v>
      </c>
      <c r="J78" s="8">
        <f>'BFPaT-pretax-biodies'!J6</f>
        <v>0</v>
      </c>
      <c r="K78" s="8">
        <f>'BFPaT-pretax-biodies'!K6</f>
        <v>0</v>
      </c>
      <c r="L78" s="8">
        <f>'BFPaT-pretax-biodies'!L6</f>
        <v>0</v>
      </c>
      <c r="M78" s="8">
        <f>'BFPaT-pretax-biodies'!M6</f>
        <v>0</v>
      </c>
      <c r="N78" s="8">
        <f>'BFPaT-pretax-biodies'!N6</f>
        <v>0</v>
      </c>
      <c r="O78" s="8">
        <f>'BFPaT-pretax-biodies'!O6</f>
        <v>0</v>
      </c>
      <c r="P78" s="8">
        <f>'BFPaT-pretax-biodies'!P6</f>
        <v>0</v>
      </c>
      <c r="Q78" s="8">
        <f>'BFPaT-pretax-biodies'!Q6</f>
        <v>0</v>
      </c>
      <c r="R78" s="8">
        <f>'BFPaT-pretax-biodies'!R6</f>
        <v>0</v>
      </c>
      <c r="S78" s="8">
        <f>'BFPaT-pretax-biodies'!S6</f>
        <v>0</v>
      </c>
      <c r="T78" s="8">
        <f>'BFPaT-pretax-biodies'!T6</f>
        <v>0</v>
      </c>
      <c r="U78" s="8">
        <f>'BFPaT-pretax-biodies'!U6</f>
        <v>0</v>
      </c>
      <c r="V78" s="8">
        <f>'BFPaT-pretax-biodies'!V6</f>
        <v>0</v>
      </c>
      <c r="W78" s="8">
        <f>'BFPaT-pretax-biodies'!W6</f>
        <v>0</v>
      </c>
      <c r="X78" s="8">
        <f>'BFPaT-pretax-biodies'!X6</f>
        <v>0</v>
      </c>
      <c r="Y78" s="8">
        <f>'BFPaT-pretax-biodies'!Y6</f>
        <v>0</v>
      </c>
      <c r="Z78" s="8">
        <f>'BFPaT-pretax-biodies'!Z6</f>
        <v>0</v>
      </c>
      <c r="AA78" s="8">
        <f>'BFPaT-pretax-biodies'!AA6</f>
        <v>0</v>
      </c>
      <c r="AB78" s="8">
        <f>'BFPaT-pretax-biodies'!AB6</f>
        <v>0</v>
      </c>
      <c r="AC78" s="8">
        <f>'BFPaT-pretax-biodies'!AC6</f>
        <v>0</v>
      </c>
      <c r="AD78" s="8">
        <f>'BFPaT-pretax-biodies'!AD6</f>
        <v>0</v>
      </c>
      <c r="AE78" s="8">
        <f>'BFPaT-pretax-biodies'!AE6</f>
        <v>0</v>
      </c>
      <c r="AF78" s="8">
        <f>'BFPaT-pretax-biodies'!AF6</f>
        <v>0</v>
      </c>
    </row>
    <row r="79" spans="1:32">
      <c r="A79" s="8" t="s">
        <v>9</v>
      </c>
      <c r="B79" s="8">
        <f>'BFPaT-pretax-biodies'!B7</f>
        <v>0</v>
      </c>
      <c r="C79" s="8">
        <f>'BFPaT-pretax-biodies'!C7</f>
        <v>0</v>
      </c>
      <c r="D79" s="8">
        <f>'BFPaT-pretax-biodies'!D7</f>
        <v>0</v>
      </c>
      <c r="E79" s="8">
        <f>'BFPaT-pretax-biodies'!E7</f>
        <v>0</v>
      </c>
      <c r="F79" s="8">
        <f>'BFPaT-pretax-biodies'!F7</f>
        <v>0</v>
      </c>
      <c r="G79" s="8">
        <f>'BFPaT-pretax-biodies'!G7</f>
        <v>0</v>
      </c>
      <c r="H79" s="8">
        <f>'BFPaT-pretax-biodies'!H7</f>
        <v>0</v>
      </c>
      <c r="I79" s="8">
        <f>'BFPaT-pretax-biodies'!I7</f>
        <v>0</v>
      </c>
      <c r="J79" s="8">
        <f>'BFPaT-pretax-biodies'!J7</f>
        <v>0</v>
      </c>
      <c r="K79" s="8">
        <f>'BFPaT-pretax-biodies'!K7</f>
        <v>0</v>
      </c>
      <c r="L79" s="8">
        <f>'BFPaT-pretax-biodies'!L7</f>
        <v>0</v>
      </c>
      <c r="M79" s="8">
        <f>'BFPaT-pretax-biodies'!M7</f>
        <v>0</v>
      </c>
      <c r="N79" s="8">
        <f>'BFPaT-pretax-biodies'!N7</f>
        <v>0</v>
      </c>
      <c r="O79" s="8">
        <f>'BFPaT-pretax-biodies'!O7</f>
        <v>0</v>
      </c>
      <c r="P79" s="8">
        <f>'BFPaT-pretax-biodies'!P7</f>
        <v>0</v>
      </c>
      <c r="Q79" s="8">
        <f>'BFPaT-pretax-biodies'!Q7</f>
        <v>0</v>
      </c>
      <c r="R79" s="8">
        <f>'BFPaT-pretax-biodies'!R7</f>
        <v>0</v>
      </c>
      <c r="S79" s="8">
        <f>'BFPaT-pretax-biodies'!S7</f>
        <v>0</v>
      </c>
      <c r="T79" s="8">
        <f>'BFPaT-pretax-biodies'!T7</f>
        <v>0</v>
      </c>
      <c r="U79" s="8">
        <f>'BFPaT-pretax-biodies'!U7</f>
        <v>0</v>
      </c>
      <c r="V79" s="8">
        <f>'BFPaT-pretax-biodies'!V7</f>
        <v>0</v>
      </c>
      <c r="W79" s="8">
        <f>'BFPaT-pretax-biodies'!W7</f>
        <v>0</v>
      </c>
      <c r="X79" s="8">
        <f>'BFPaT-pretax-biodies'!X7</f>
        <v>0</v>
      </c>
      <c r="Y79" s="8">
        <f>'BFPaT-pretax-biodies'!Y7</f>
        <v>0</v>
      </c>
      <c r="Z79" s="8">
        <f>'BFPaT-pretax-biodies'!Z7</f>
        <v>0</v>
      </c>
      <c r="AA79" s="8">
        <f>'BFPaT-pretax-biodies'!AA7</f>
        <v>0</v>
      </c>
      <c r="AB79" s="8">
        <f>'BFPaT-pretax-biodies'!AB7</f>
        <v>0</v>
      </c>
      <c r="AC79" s="8">
        <f>'BFPaT-pretax-biodies'!AC7</f>
        <v>0</v>
      </c>
      <c r="AD79" s="8">
        <f>'BFPaT-pretax-biodies'!AD7</f>
        <v>0</v>
      </c>
      <c r="AE79" s="8">
        <f>'BFPaT-pretax-biodies'!AE7</f>
        <v>0</v>
      </c>
      <c r="AF79" s="8">
        <f>'BFPaT-pretax-biodies'!AF7</f>
        <v>0</v>
      </c>
    </row>
    <row r="80" spans="1:32">
      <c r="A80" s="8" t="s">
        <v>10</v>
      </c>
      <c r="B80" s="8">
        <f>'BFPaT-pretax-biodies'!B8</f>
        <v>0</v>
      </c>
      <c r="C80" s="8">
        <f>'BFPaT-pretax-biodies'!C8</f>
        <v>0</v>
      </c>
      <c r="D80" s="8">
        <f>'BFPaT-pretax-biodies'!D8</f>
        <v>0</v>
      </c>
      <c r="E80" s="8">
        <f>'BFPaT-pretax-biodies'!E8</f>
        <v>0</v>
      </c>
      <c r="F80" s="8">
        <f>'BFPaT-pretax-biodies'!F8</f>
        <v>0</v>
      </c>
      <c r="G80" s="8">
        <f>'BFPaT-pretax-biodies'!G8</f>
        <v>0</v>
      </c>
      <c r="H80" s="8">
        <f>'BFPaT-pretax-biodies'!H8</f>
        <v>0</v>
      </c>
      <c r="I80" s="8">
        <f>'BFPaT-pretax-biodies'!I8</f>
        <v>0</v>
      </c>
      <c r="J80" s="8">
        <f>'BFPaT-pretax-biodies'!J8</f>
        <v>0</v>
      </c>
      <c r="K80" s="8">
        <f>'BFPaT-pretax-biodies'!K8</f>
        <v>0</v>
      </c>
      <c r="L80" s="8">
        <f>'BFPaT-pretax-biodies'!L8</f>
        <v>0</v>
      </c>
      <c r="M80" s="8">
        <f>'BFPaT-pretax-biodies'!M8</f>
        <v>0</v>
      </c>
      <c r="N80" s="8">
        <f>'BFPaT-pretax-biodies'!N8</f>
        <v>0</v>
      </c>
      <c r="O80" s="8">
        <f>'BFPaT-pretax-biodies'!O8</f>
        <v>0</v>
      </c>
      <c r="P80" s="8">
        <f>'BFPaT-pretax-biodies'!P8</f>
        <v>0</v>
      </c>
      <c r="Q80" s="8">
        <f>'BFPaT-pretax-biodies'!Q8</f>
        <v>0</v>
      </c>
      <c r="R80" s="8">
        <f>'BFPaT-pretax-biodies'!R8</f>
        <v>0</v>
      </c>
      <c r="S80" s="8">
        <f>'BFPaT-pretax-biodies'!S8</f>
        <v>0</v>
      </c>
      <c r="T80" s="8">
        <f>'BFPaT-pretax-biodies'!T8</f>
        <v>0</v>
      </c>
      <c r="U80" s="8">
        <f>'BFPaT-pretax-biodies'!U8</f>
        <v>0</v>
      </c>
      <c r="V80" s="8">
        <f>'BFPaT-pretax-biodies'!V8</f>
        <v>0</v>
      </c>
      <c r="W80" s="8">
        <f>'BFPaT-pretax-biodies'!W8</f>
        <v>0</v>
      </c>
      <c r="X80" s="8">
        <f>'BFPaT-pretax-biodies'!X8</f>
        <v>0</v>
      </c>
      <c r="Y80" s="8">
        <f>'BFPaT-pretax-biodies'!Y8</f>
        <v>0</v>
      </c>
      <c r="Z80" s="8">
        <f>'BFPaT-pretax-biodies'!Z8</f>
        <v>0</v>
      </c>
      <c r="AA80" s="8">
        <f>'BFPaT-pretax-biodies'!AA8</f>
        <v>0</v>
      </c>
      <c r="AB80" s="8">
        <f>'BFPaT-pretax-biodies'!AB8</f>
        <v>0</v>
      </c>
      <c r="AC80" s="8">
        <f>'BFPaT-pretax-biodies'!AC8</f>
        <v>0</v>
      </c>
      <c r="AD80" s="8">
        <f>'BFPaT-pretax-biodies'!AD8</f>
        <v>0</v>
      </c>
      <c r="AE80" s="8">
        <f>'BFPaT-pretax-biodies'!AE8</f>
        <v>0</v>
      </c>
      <c r="AF80" s="8">
        <f>'BFPaT-pretax-biodies'!AF8</f>
        <v>0</v>
      </c>
    </row>
    <row r="81" spans="1:32">
      <c r="A81" s="8" t="s">
        <v>11</v>
      </c>
      <c r="B81" s="8">
        <f>'BFPaT-pretax-biodies'!B9</f>
        <v>0</v>
      </c>
      <c r="C81" s="8">
        <f>'BFPaT-pretax-biodies'!C9</f>
        <v>0</v>
      </c>
      <c r="D81" s="8">
        <f>'BFPaT-pretax-biodies'!D9</f>
        <v>0</v>
      </c>
      <c r="E81" s="8">
        <f>'BFPaT-pretax-biodies'!E9</f>
        <v>0</v>
      </c>
      <c r="F81" s="8">
        <f>'BFPaT-pretax-biodies'!F9</f>
        <v>0</v>
      </c>
      <c r="G81" s="8">
        <f>'BFPaT-pretax-biodies'!G9</f>
        <v>0</v>
      </c>
      <c r="H81" s="8">
        <f>'BFPaT-pretax-biodies'!H9</f>
        <v>0</v>
      </c>
      <c r="I81" s="8">
        <f>'BFPaT-pretax-biodies'!I9</f>
        <v>0</v>
      </c>
      <c r="J81" s="8">
        <f>'BFPaT-pretax-biodies'!J9</f>
        <v>0</v>
      </c>
      <c r="K81" s="8">
        <f>'BFPaT-pretax-biodies'!K9</f>
        <v>0</v>
      </c>
      <c r="L81" s="8">
        <f>'BFPaT-pretax-biodies'!L9</f>
        <v>0</v>
      </c>
      <c r="M81" s="8">
        <f>'BFPaT-pretax-biodies'!M9</f>
        <v>0</v>
      </c>
      <c r="N81" s="8">
        <f>'BFPaT-pretax-biodies'!N9</f>
        <v>0</v>
      </c>
      <c r="O81" s="8">
        <f>'BFPaT-pretax-biodies'!O9</f>
        <v>0</v>
      </c>
      <c r="P81" s="8">
        <f>'BFPaT-pretax-biodies'!P9</f>
        <v>0</v>
      </c>
      <c r="Q81" s="8">
        <f>'BFPaT-pretax-biodies'!Q9</f>
        <v>0</v>
      </c>
      <c r="R81" s="8">
        <f>'BFPaT-pretax-biodies'!R9</f>
        <v>0</v>
      </c>
      <c r="S81" s="8">
        <f>'BFPaT-pretax-biodies'!S9</f>
        <v>0</v>
      </c>
      <c r="T81" s="8">
        <f>'BFPaT-pretax-biodies'!T9</f>
        <v>0</v>
      </c>
      <c r="U81" s="8">
        <f>'BFPaT-pretax-biodies'!U9</f>
        <v>0</v>
      </c>
      <c r="V81" s="8">
        <f>'BFPaT-pretax-biodies'!V9</f>
        <v>0</v>
      </c>
      <c r="W81" s="8">
        <f>'BFPaT-pretax-biodies'!W9</f>
        <v>0</v>
      </c>
      <c r="X81" s="8">
        <f>'BFPaT-pretax-biodies'!X9</f>
        <v>0</v>
      </c>
      <c r="Y81" s="8">
        <f>'BFPaT-pretax-biodies'!Y9</f>
        <v>0</v>
      </c>
      <c r="Z81" s="8">
        <f>'BFPaT-pretax-biodies'!Z9</f>
        <v>0</v>
      </c>
      <c r="AA81" s="8">
        <f>'BFPaT-pretax-biodies'!AA9</f>
        <v>0</v>
      </c>
      <c r="AB81" s="8">
        <f>'BFPaT-pretax-biodies'!AB9</f>
        <v>0</v>
      </c>
      <c r="AC81" s="8">
        <f>'BFPaT-pretax-biodies'!AC9</f>
        <v>0</v>
      </c>
      <c r="AD81" s="8">
        <f>'BFPaT-pretax-biodies'!AD9</f>
        <v>0</v>
      </c>
      <c r="AE81" s="8">
        <f>'BFPaT-pretax-biodies'!AE9</f>
        <v>0</v>
      </c>
      <c r="AF81" s="8">
        <f>'BFPaT-pretax-biodies'!AF9</f>
        <v>0</v>
      </c>
    </row>
    <row r="82" spans="1:32" s="12" customFormat="1">
      <c r="A82" s="13" t="s">
        <v>13</v>
      </c>
    </row>
    <row r="83" spans="1:32">
      <c r="A83" s="8" t="s">
        <v>18</v>
      </c>
      <c r="B83" s="8">
        <f t="shared" ref="B83:AF83" si="8">B$1</f>
        <v>2020</v>
      </c>
      <c r="C83" s="8">
        <f t="shared" si="8"/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</row>
    <row r="84" spans="1:32">
      <c r="A84" s="8" t="s">
        <v>4</v>
      </c>
      <c r="B84" s="6">
        <f>'BFPaT-pretax-jetkerosene'!B2</f>
        <v>1.3938107541306678E-5</v>
      </c>
      <c r="C84" s="8">
        <f>'BFPaT-pretax-jetkerosene'!C2</f>
        <v>1.3938107541306678E-5</v>
      </c>
      <c r="D84" s="8">
        <f>'BFPaT-pretax-jetkerosene'!D2</f>
        <v>1.4232083194881978E-5</v>
      </c>
      <c r="E84" s="8">
        <f>'BFPaT-pretax-jetkerosene'!E2</f>
        <v>1.4532259237185726E-5</v>
      </c>
      <c r="F84" s="8">
        <f>'BFPaT-pretax-jetkerosene'!F2</f>
        <v>1.4838766443742754E-5</v>
      </c>
      <c r="G84" s="8">
        <f>'BFPaT-pretax-jetkerosene'!G2</f>
        <v>1.5151738348330424E-5</v>
      </c>
      <c r="H84" s="8">
        <f>'BFPaT-pretax-jetkerosene'!H2</f>
        <v>1.547131130115432E-5</v>
      </c>
      <c r="I84" s="8">
        <f>'BFPaT-pretax-jetkerosene'!I2</f>
        <v>1.5797624528250957E-5</v>
      </c>
      <c r="J84" s="8">
        <f>'BFPaT-pretax-jetkerosene'!J2</f>
        <v>1.6130820192143386E-5</v>
      </c>
      <c r="K84" s="8">
        <f>'BFPaT-pretax-jetkerosene'!K2</f>
        <v>1.6471043453776109E-5</v>
      </c>
      <c r="L84" s="8">
        <f>'BFPaT-pretax-jetkerosene'!L2</f>
        <v>1.6818442535756291E-5</v>
      </c>
      <c r="M84" s="8">
        <f>'BFPaT-pretax-jetkerosene'!M2</f>
        <v>1.717316878692884E-5</v>
      </c>
      <c r="N84" s="8">
        <f>'BFPaT-pretax-jetkerosene'!N2</f>
        <v>1.7535376748313466E-5</v>
      </c>
      <c r="O84" s="8">
        <f>'BFPaT-pretax-jetkerosene'!O2</f>
        <v>1.7905224220432432E-5</v>
      </c>
      <c r="P84" s="8">
        <f>'BFPaT-pretax-jetkerosene'!P2</f>
        <v>1.8282872332058383E-5</v>
      </c>
      <c r="Q84" s="8">
        <f>'BFPaT-pretax-jetkerosene'!Q2</f>
        <v>1.866848561041215E-5</v>
      </c>
      <c r="R84" s="8">
        <f>'BFPaT-pretax-jetkerosene'!R2</f>
        <v>1.9062232052841127E-5</v>
      </c>
      <c r="S84" s="8">
        <f>'BFPaT-pretax-jetkerosene'!S2</f>
        <v>1.9464283200009462E-5</v>
      </c>
      <c r="T84" s="8">
        <f>'BFPaT-pretax-jetkerosene'!T2</f>
        <v>1.9874814210631947E-5</v>
      </c>
      <c r="U84" s="8">
        <f>'BFPaT-pretax-jetkerosene'!U2</f>
        <v>2.0294003937784132E-5</v>
      </c>
      <c r="V84" s="8">
        <f>'BFPaT-pretax-jetkerosene'!V2</f>
        <v>2.0722035006821968E-5</v>
      </c>
      <c r="W84" s="8">
        <f>'BFPaT-pretax-jetkerosene'!W2</f>
        <v>2.1159093894944854E-5</v>
      </c>
      <c r="X84" s="8">
        <f>'BFPaT-pretax-jetkerosene'!X2</f>
        <v>2.1605371012436831E-5</v>
      </c>
      <c r="Y84" s="8">
        <f>'BFPaT-pretax-jetkerosene'!Y2</f>
        <v>2.2061060785621241E-5</v>
      </c>
      <c r="Z84" s="8">
        <f>'BFPaT-pretax-jetkerosene'!Z2</f>
        <v>2.2526361741565038E-5</v>
      </c>
      <c r="AA84" s="8">
        <f>'BFPaT-pretax-jetkerosene'!AA2</f>
        <v>2.3001476594569635E-5</v>
      </c>
      <c r="AB84" s="8">
        <f>'BFPaT-pretax-jetkerosene'!AB2</f>
        <v>2.3486612334485992E-5</v>
      </c>
      <c r="AC84" s="8">
        <f>'BFPaT-pretax-jetkerosene'!AC2</f>
        <v>2.398198031689237E-5</v>
      </c>
      <c r="AD84" s="8">
        <f>'BFPaT-pretax-jetkerosene'!AD2</f>
        <v>2.4487796355174097E-5</v>
      </c>
      <c r="AE84" s="8">
        <f>'BFPaT-pretax-jetkerosene'!AE2</f>
        <v>2.5004280814545421E-5</v>
      </c>
      <c r="AF84" s="8">
        <f>'BFPaT-pretax-jetkerosene'!AF2</f>
        <v>2.5531658708054427E-5</v>
      </c>
    </row>
    <row r="85" spans="1:32">
      <c r="A85" s="8" t="s">
        <v>5</v>
      </c>
      <c r="B85" s="8">
        <f>'BFPaT-pretax-jetkerosene'!B3</f>
        <v>0</v>
      </c>
      <c r="C85" s="8">
        <f>'BFPaT-pretax-jetkerosene'!C3</f>
        <v>0</v>
      </c>
      <c r="D85" s="8">
        <f>'BFPaT-pretax-jetkerosene'!D3</f>
        <v>0</v>
      </c>
      <c r="E85" s="8">
        <f>'BFPaT-pretax-jetkerosene'!E3</f>
        <v>0</v>
      </c>
      <c r="F85" s="8">
        <f>'BFPaT-pretax-jetkerosene'!F3</f>
        <v>0</v>
      </c>
      <c r="G85" s="8">
        <f>'BFPaT-pretax-jetkerosene'!G3</f>
        <v>0</v>
      </c>
      <c r="H85" s="8">
        <f>'BFPaT-pretax-jetkerosene'!H3</f>
        <v>0</v>
      </c>
      <c r="I85" s="8">
        <f>'BFPaT-pretax-jetkerosene'!I3</f>
        <v>0</v>
      </c>
      <c r="J85" s="8">
        <f>'BFPaT-pretax-jetkerosene'!J3</f>
        <v>0</v>
      </c>
      <c r="K85" s="8">
        <f>'BFPaT-pretax-jetkerosene'!K3</f>
        <v>0</v>
      </c>
      <c r="L85" s="8">
        <f>'BFPaT-pretax-jetkerosene'!L3</f>
        <v>0</v>
      </c>
      <c r="M85" s="8">
        <f>'BFPaT-pretax-jetkerosene'!M3</f>
        <v>0</v>
      </c>
      <c r="N85" s="8">
        <f>'BFPaT-pretax-jetkerosene'!N3</f>
        <v>0</v>
      </c>
      <c r="O85" s="8">
        <f>'BFPaT-pretax-jetkerosene'!O3</f>
        <v>0</v>
      </c>
      <c r="P85" s="8">
        <f>'BFPaT-pretax-jetkerosene'!P3</f>
        <v>0</v>
      </c>
      <c r="Q85" s="8">
        <f>'BFPaT-pretax-jetkerosene'!Q3</f>
        <v>0</v>
      </c>
      <c r="R85" s="8">
        <f>'BFPaT-pretax-jetkerosene'!R3</f>
        <v>0</v>
      </c>
      <c r="S85" s="8">
        <f>'BFPaT-pretax-jetkerosene'!S3</f>
        <v>0</v>
      </c>
      <c r="T85" s="8">
        <f>'BFPaT-pretax-jetkerosene'!T3</f>
        <v>0</v>
      </c>
      <c r="U85" s="8">
        <f>'BFPaT-pretax-jetkerosene'!U3</f>
        <v>0</v>
      </c>
      <c r="V85" s="8">
        <f>'BFPaT-pretax-jetkerosene'!V3</f>
        <v>0</v>
      </c>
      <c r="W85" s="8">
        <f>'BFPaT-pretax-jetkerosene'!W3</f>
        <v>0</v>
      </c>
      <c r="X85" s="8">
        <f>'BFPaT-pretax-jetkerosene'!X3</f>
        <v>0</v>
      </c>
      <c r="Y85" s="8">
        <f>'BFPaT-pretax-jetkerosene'!Y3</f>
        <v>0</v>
      </c>
      <c r="Z85" s="8">
        <f>'BFPaT-pretax-jetkerosene'!Z3</f>
        <v>0</v>
      </c>
      <c r="AA85" s="8">
        <f>'BFPaT-pretax-jetkerosene'!AA3</f>
        <v>0</v>
      </c>
      <c r="AB85" s="8">
        <f>'BFPaT-pretax-jetkerosene'!AB3</f>
        <v>0</v>
      </c>
      <c r="AC85" s="8">
        <f>'BFPaT-pretax-jetkerosene'!AC3</f>
        <v>0</v>
      </c>
      <c r="AD85" s="8">
        <f>'BFPaT-pretax-jetkerosene'!AD3</f>
        <v>0</v>
      </c>
      <c r="AE85" s="8">
        <f>'BFPaT-pretax-jetkerosene'!AE3</f>
        <v>0</v>
      </c>
      <c r="AF85" s="8">
        <f>'BFPaT-pretax-jetkerosene'!AF3</f>
        <v>0</v>
      </c>
    </row>
    <row r="86" spans="1:32">
      <c r="A86" s="8" t="s">
        <v>6</v>
      </c>
      <c r="B86" s="8">
        <f>'BFPaT-pretax-jetkerosene'!B4</f>
        <v>9.6671952660503171E-6</v>
      </c>
      <c r="C86" s="8">
        <f>'BFPaT-pretax-jetkerosene'!C4</f>
        <v>1.5031063050296184E-5</v>
      </c>
      <c r="D86" s="8">
        <f>'BFPaT-pretax-jetkerosene'!D4</f>
        <v>1.5242142032212347E-5</v>
      </c>
      <c r="E86" s="8">
        <f>'BFPaT-pretax-jetkerosene'!E4</f>
        <v>1.5456185164864733E-5</v>
      </c>
      <c r="F86" s="8">
        <f>'BFPaT-pretax-jetkerosene'!F4</f>
        <v>1.5673234073381091E-5</v>
      </c>
      <c r="G86" s="8">
        <f>'BFPaT-pretax-jetkerosene'!G4</f>
        <v>1.5893330967424641E-5</v>
      </c>
      <c r="H86" s="8">
        <f>'BFPaT-pretax-jetkerosene'!H4</f>
        <v>1.611651864940263E-5</v>
      </c>
      <c r="I86" s="8">
        <f>'BFPaT-pretax-jetkerosene'!I4</f>
        <v>1.6342840522790136E-5</v>
      </c>
      <c r="J86" s="8">
        <f>'BFPaT-pretax-jetkerosene'!J4</f>
        <v>1.6572340600570781E-5</v>
      </c>
      <c r="K86" s="8">
        <f>'BFPaT-pretax-jetkerosene'!K4</f>
        <v>1.6805063513795967E-5</v>
      </c>
      <c r="L86" s="8">
        <f>'BFPaT-pretax-jetkerosene'!L4</f>
        <v>1.7041054520264309E-5</v>
      </c>
      <c r="M86" s="8">
        <f>'BFPaT-pretax-jetkerosene'!M4</f>
        <v>1.7280359513322955E-5</v>
      </c>
      <c r="N86" s="8">
        <f>'BFPaT-pretax-jetkerosene'!N4</f>
        <v>1.75230250307925E-5</v>
      </c>
      <c r="O86" s="8">
        <f>'BFPaT-pretax-jetkerosene'!O4</f>
        <v>1.7769098264017229E-5</v>
      </c>
      <c r="P86" s="8">
        <f>'BFPaT-pretax-jetkerosene'!P4</f>
        <v>1.8018627067042449E-5</v>
      </c>
      <c r="Q86" s="8">
        <f>'BFPaT-pretax-jetkerosene'!Q4</f>
        <v>1.8271659965920707E-5</v>
      </c>
      <c r="R86" s="8">
        <f>'BFPaT-pretax-jetkerosene'!R4</f>
        <v>1.852824616814869E-5</v>
      </c>
      <c r="S86" s="8">
        <f>'BFPaT-pretax-jetkerosene'!S4</f>
        <v>1.8788435572236635E-5</v>
      </c>
      <c r="T86" s="8">
        <f>'BFPaT-pretax-jetkerosene'!T4</f>
        <v>1.9052278777412132E-5</v>
      </c>
      <c r="U86" s="8">
        <f>'BFPaT-pretax-jetkerosene'!U4</f>
        <v>1.9319827093460197E-5</v>
      </c>
      <c r="V86" s="8">
        <f>'BFPaT-pretax-jetkerosene'!V4</f>
        <v>1.9591132550701527E-5</v>
      </c>
      <c r="W86" s="8">
        <f>'BFPaT-pretax-jetkerosene'!W4</f>
        <v>1.9866247910110866E-5</v>
      </c>
      <c r="X86" s="8">
        <f>'BFPaT-pretax-jetkerosene'!X4</f>
        <v>2.0145226673577475E-5</v>
      </c>
      <c r="Y86" s="8">
        <f>'BFPaT-pretax-jetkerosene'!Y4</f>
        <v>2.042812309430969E-5</v>
      </c>
      <c r="Z86" s="8">
        <f>'BFPaT-pretax-jetkerosene'!Z4</f>
        <v>2.0714992187385577E-5</v>
      </c>
      <c r="AA86" s="8">
        <f>'BFPaT-pretax-jetkerosene'!AA4</f>
        <v>2.1005889740451755E-5</v>
      </c>
      <c r="AB86" s="8">
        <f>'BFPaT-pretax-jetkerosene'!AB4</f>
        <v>2.1300872324572466E-5</v>
      </c>
      <c r="AC86" s="8">
        <f>'BFPaT-pretax-jetkerosene'!AC4</f>
        <v>2.1599997305230991E-5</v>
      </c>
      <c r="AD86" s="8">
        <f>'BFPaT-pretax-jetkerosene'!AD4</f>
        <v>2.1903322853485554E-5</v>
      </c>
      <c r="AE86" s="8">
        <f>'BFPaT-pretax-jetkerosene'!AE4</f>
        <v>2.2210907957281899E-5</v>
      </c>
      <c r="AF86" s="8">
        <f>'BFPaT-pretax-jetkerosene'!AF4</f>
        <v>2.2522812432924709E-5</v>
      </c>
    </row>
    <row r="87" spans="1:32">
      <c r="A87" s="8" t="s">
        <v>7</v>
      </c>
      <c r="B87" s="8">
        <f>'BFPaT-pretax-jetkerosene'!B5</f>
        <v>9.6671952660503171E-6</v>
      </c>
      <c r="C87" s="8">
        <f>'BFPaT-pretax-jetkerosene'!C5</f>
        <v>1.5031063050296184E-5</v>
      </c>
      <c r="D87" s="8">
        <f>'BFPaT-pretax-jetkerosene'!D5</f>
        <v>1.5135302938785817E-5</v>
      </c>
      <c r="E87" s="8">
        <f>'BFPaT-pretax-jetkerosene'!E5</f>
        <v>1.5240265727200489E-5</v>
      </c>
      <c r="F87" s="8">
        <f>'BFPaT-pretax-jetkerosene'!F5</f>
        <v>1.5345956428825512E-5</v>
      </c>
      <c r="G87" s="8">
        <f>'BFPaT-pretax-jetkerosene'!G5</f>
        <v>1.5452380091713146E-5</v>
      </c>
      <c r="H87" s="8">
        <f>'BFPaT-pretax-jetkerosene'!H5</f>
        <v>1.5559541798923727E-5</v>
      </c>
      <c r="I87" s="8">
        <f>'BFPaT-pretax-jetkerosene'!I5</f>
        <v>1.566744666876842E-5</v>
      </c>
      <c r="J87" s="8">
        <f>'BFPaT-pretax-jetkerosene'!J5</f>
        <v>1.5776099855053706E-5</v>
      </c>
      <c r="K87" s="8">
        <f>'BFPaT-pretax-jetkerosene'!K5</f>
        <v>1.5885506547327522E-5</v>
      </c>
      <c r="L87" s="8">
        <f>'BFPaT-pretax-jetkerosene'!L5</f>
        <v>1.5995671971127147E-5</v>
      </c>
      <c r="M87" s="8">
        <f>'BFPaT-pretax-jetkerosene'!M5</f>
        <v>1.6106601388228765E-5</v>
      </c>
      <c r="N87" s="8">
        <f>'BFPaT-pretax-jetkerosene'!N5</f>
        <v>1.6218300096898797E-5</v>
      </c>
      <c r="O87" s="8">
        <f>'BFPaT-pretax-jetkerosene'!O5</f>
        <v>1.6330773432146952E-5</v>
      </c>
      <c r="P87" s="8">
        <f>'BFPaT-pretax-jetkerosene'!P5</f>
        <v>1.6444026765981044E-5</v>
      </c>
      <c r="Q87" s="8">
        <f>'BFPaT-pretax-jetkerosene'!Q5</f>
        <v>1.6558065507663563E-5</v>
      </c>
      <c r="R87" s="8">
        <f>'BFPaT-pretax-jetkerosene'!R5</f>
        <v>1.6672895103970052E-5</v>
      </c>
      <c r="S87" s="8">
        <f>'BFPaT-pretax-jetkerosene'!S5</f>
        <v>1.6788521039449243E-5</v>
      </c>
      <c r="T87" s="8">
        <f>'BFPaT-pretax-jetkerosene'!T5</f>
        <v>1.6904948836685016E-5</v>
      </c>
      <c r="U87" s="8">
        <f>'BFPaT-pretax-jetkerosene'!U5</f>
        <v>1.7022184056560185E-5</v>
      </c>
      <c r="V87" s="8">
        <f>'BFPaT-pretax-jetkerosene'!V5</f>
        <v>1.7140232298522078E-5</v>
      </c>
      <c r="W87" s="8">
        <f>'BFPaT-pretax-jetkerosene'!W5</f>
        <v>1.7259099200849997E-5</v>
      </c>
      <c r="X87" s="8">
        <f>'BFPaT-pretax-jetkerosene'!X5</f>
        <v>1.7378790440924508E-5</v>
      </c>
      <c r="Y87" s="8">
        <f>'BFPaT-pretax-jetkerosene'!Y5</f>
        <v>1.749931173549861E-5</v>
      </c>
      <c r="Z87" s="8">
        <f>'BFPaT-pretax-jetkerosene'!Z5</f>
        <v>1.7620668840970785E-5</v>
      </c>
      <c r="AA87" s="8">
        <f>'BFPaT-pretax-jetkerosene'!AA5</f>
        <v>1.7742867553659927E-5</v>
      </c>
      <c r="AB87" s="8">
        <f>'BFPaT-pretax-jetkerosene'!AB5</f>
        <v>1.7865913710082201E-5</v>
      </c>
      <c r="AC87" s="8">
        <f>'BFPaT-pretax-jetkerosene'!AC5</f>
        <v>1.7989813187229803E-5</v>
      </c>
      <c r="AD87" s="8">
        <f>'BFPaT-pretax-jetkerosene'!AD5</f>
        <v>1.8114571902851665E-5</v>
      </c>
      <c r="AE87" s="8">
        <f>'BFPaT-pretax-jetkerosene'!AE5</f>
        <v>1.8240195815736088E-5</v>
      </c>
      <c r="AF87" s="8">
        <f>'BFPaT-pretax-jetkerosene'!AF5</f>
        <v>1.8366690925995365E-5</v>
      </c>
    </row>
    <row r="88" spans="1:32">
      <c r="A88" s="8" t="s">
        <v>8</v>
      </c>
      <c r="B88" s="8">
        <f>'BFPaT-pretax-jetkerosene'!B6</f>
        <v>0</v>
      </c>
      <c r="C88" s="8">
        <f>'BFPaT-pretax-jetkerosene'!C6</f>
        <v>0</v>
      </c>
      <c r="D88" s="8">
        <f>'BFPaT-pretax-jetkerosene'!D6</f>
        <v>0</v>
      </c>
      <c r="E88" s="8">
        <f>'BFPaT-pretax-jetkerosene'!E6</f>
        <v>0</v>
      </c>
      <c r="F88" s="8">
        <f>'BFPaT-pretax-jetkerosene'!F6</f>
        <v>0</v>
      </c>
      <c r="G88" s="8">
        <f>'BFPaT-pretax-jetkerosene'!G6</f>
        <v>0</v>
      </c>
      <c r="H88" s="8">
        <f>'BFPaT-pretax-jetkerosene'!H6</f>
        <v>0</v>
      </c>
      <c r="I88" s="8">
        <f>'BFPaT-pretax-jetkerosene'!I6</f>
        <v>0</v>
      </c>
      <c r="J88" s="8">
        <f>'BFPaT-pretax-jetkerosene'!J6</f>
        <v>0</v>
      </c>
      <c r="K88" s="8">
        <f>'BFPaT-pretax-jetkerosene'!K6</f>
        <v>0</v>
      </c>
      <c r="L88" s="8">
        <f>'BFPaT-pretax-jetkerosene'!L6</f>
        <v>0</v>
      </c>
      <c r="M88" s="8">
        <f>'BFPaT-pretax-jetkerosene'!M6</f>
        <v>0</v>
      </c>
      <c r="N88" s="8">
        <f>'BFPaT-pretax-jetkerosene'!N6</f>
        <v>0</v>
      </c>
      <c r="O88" s="8">
        <f>'BFPaT-pretax-jetkerosene'!O6</f>
        <v>0</v>
      </c>
      <c r="P88" s="8">
        <f>'BFPaT-pretax-jetkerosene'!P6</f>
        <v>0</v>
      </c>
      <c r="Q88" s="8">
        <f>'BFPaT-pretax-jetkerosene'!Q6</f>
        <v>0</v>
      </c>
      <c r="R88" s="8">
        <f>'BFPaT-pretax-jetkerosene'!R6</f>
        <v>0</v>
      </c>
      <c r="S88" s="8">
        <f>'BFPaT-pretax-jetkerosene'!S6</f>
        <v>0</v>
      </c>
      <c r="T88" s="8">
        <f>'BFPaT-pretax-jetkerosene'!T6</f>
        <v>0</v>
      </c>
      <c r="U88" s="8">
        <f>'BFPaT-pretax-jetkerosene'!U6</f>
        <v>0</v>
      </c>
      <c r="V88" s="8">
        <f>'BFPaT-pretax-jetkerosene'!V6</f>
        <v>0</v>
      </c>
      <c r="W88" s="8">
        <f>'BFPaT-pretax-jetkerosene'!W6</f>
        <v>0</v>
      </c>
      <c r="X88" s="8">
        <f>'BFPaT-pretax-jetkerosene'!X6</f>
        <v>0</v>
      </c>
      <c r="Y88" s="8">
        <f>'BFPaT-pretax-jetkerosene'!Y6</f>
        <v>0</v>
      </c>
      <c r="Z88" s="8">
        <f>'BFPaT-pretax-jetkerosene'!Z6</f>
        <v>0</v>
      </c>
      <c r="AA88" s="8">
        <f>'BFPaT-pretax-jetkerosene'!AA6</f>
        <v>0</v>
      </c>
      <c r="AB88" s="8">
        <f>'BFPaT-pretax-jetkerosene'!AB6</f>
        <v>0</v>
      </c>
      <c r="AC88" s="8">
        <f>'BFPaT-pretax-jetkerosene'!AC6</f>
        <v>0</v>
      </c>
      <c r="AD88" s="8">
        <f>'BFPaT-pretax-jetkerosene'!AD6</f>
        <v>0</v>
      </c>
      <c r="AE88" s="8">
        <f>'BFPaT-pretax-jetkerosene'!AE6</f>
        <v>0</v>
      </c>
      <c r="AF88" s="8">
        <f>'BFPaT-pretax-jetkerosene'!AF6</f>
        <v>0</v>
      </c>
    </row>
    <row r="89" spans="1:32">
      <c r="A89" s="8" t="s">
        <v>9</v>
      </c>
      <c r="B89" s="8">
        <f>'BFPaT-pretax-jetkerosene'!B7</f>
        <v>0</v>
      </c>
      <c r="C89" s="8">
        <f>'BFPaT-pretax-jetkerosene'!C7</f>
        <v>0</v>
      </c>
      <c r="D89" s="8">
        <f>'BFPaT-pretax-jetkerosene'!D7</f>
        <v>0</v>
      </c>
      <c r="E89" s="8">
        <f>'BFPaT-pretax-jetkerosene'!E7</f>
        <v>0</v>
      </c>
      <c r="F89" s="8">
        <f>'BFPaT-pretax-jetkerosene'!F7</f>
        <v>0</v>
      </c>
      <c r="G89" s="8">
        <f>'BFPaT-pretax-jetkerosene'!G7</f>
        <v>0</v>
      </c>
      <c r="H89" s="8">
        <f>'BFPaT-pretax-jetkerosene'!H7</f>
        <v>0</v>
      </c>
      <c r="I89" s="8">
        <f>'BFPaT-pretax-jetkerosene'!I7</f>
        <v>0</v>
      </c>
      <c r="J89" s="8">
        <f>'BFPaT-pretax-jetkerosene'!J7</f>
        <v>0</v>
      </c>
      <c r="K89" s="8">
        <f>'BFPaT-pretax-jetkerosene'!K7</f>
        <v>0</v>
      </c>
      <c r="L89" s="8">
        <f>'BFPaT-pretax-jetkerosene'!L7</f>
        <v>0</v>
      </c>
      <c r="M89" s="8">
        <f>'BFPaT-pretax-jetkerosene'!M7</f>
        <v>0</v>
      </c>
      <c r="N89" s="8">
        <f>'BFPaT-pretax-jetkerosene'!N7</f>
        <v>0</v>
      </c>
      <c r="O89" s="8">
        <f>'BFPaT-pretax-jetkerosene'!O7</f>
        <v>0</v>
      </c>
      <c r="P89" s="8">
        <f>'BFPaT-pretax-jetkerosene'!P7</f>
        <v>0</v>
      </c>
      <c r="Q89" s="8">
        <f>'BFPaT-pretax-jetkerosene'!Q7</f>
        <v>0</v>
      </c>
      <c r="R89" s="8">
        <f>'BFPaT-pretax-jetkerosene'!R7</f>
        <v>0</v>
      </c>
      <c r="S89" s="8">
        <f>'BFPaT-pretax-jetkerosene'!S7</f>
        <v>0</v>
      </c>
      <c r="T89" s="8">
        <f>'BFPaT-pretax-jetkerosene'!T7</f>
        <v>0</v>
      </c>
      <c r="U89" s="8">
        <f>'BFPaT-pretax-jetkerosene'!U7</f>
        <v>0</v>
      </c>
      <c r="V89" s="8">
        <f>'BFPaT-pretax-jetkerosene'!V7</f>
        <v>0</v>
      </c>
      <c r="W89" s="8">
        <f>'BFPaT-pretax-jetkerosene'!W7</f>
        <v>0</v>
      </c>
      <c r="X89" s="8">
        <f>'BFPaT-pretax-jetkerosene'!X7</f>
        <v>0</v>
      </c>
      <c r="Y89" s="8">
        <f>'BFPaT-pretax-jetkerosene'!Y7</f>
        <v>0</v>
      </c>
      <c r="Z89" s="8">
        <f>'BFPaT-pretax-jetkerosene'!Z7</f>
        <v>0</v>
      </c>
      <c r="AA89" s="8">
        <f>'BFPaT-pretax-jetkerosene'!AA7</f>
        <v>0</v>
      </c>
      <c r="AB89" s="8">
        <f>'BFPaT-pretax-jetkerosene'!AB7</f>
        <v>0</v>
      </c>
      <c r="AC89" s="8">
        <f>'BFPaT-pretax-jetkerosene'!AC7</f>
        <v>0</v>
      </c>
      <c r="AD89" s="8">
        <f>'BFPaT-pretax-jetkerosene'!AD7</f>
        <v>0</v>
      </c>
      <c r="AE89" s="8">
        <f>'BFPaT-pretax-jetkerosene'!AE7</f>
        <v>0</v>
      </c>
      <c r="AF89" s="8">
        <f>'BFPaT-pretax-jetkerosene'!AF7</f>
        <v>0</v>
      </c>
    </row>
    <row r="90" spans="1:32">
      <c r="A90" s="8" t="s">
        <v>10</v>
      </c>
      <c r="B90" s="8">
        <f>'BFPaT-pretax-jetkerosene'!B8</f>
        <v>0</v>
      </c>
      <c r="C90" s="8">
        <f>'BFPaT-pretax-jetkerosene'!C8</f>
        <v>0</v>
      </c>
      <c r="D90" s="8">
        <f>'BFPaT-pretax-jetkerosene'!D8</f>
        <v>0</v>
      </c>
      <c r="E90" s="8">
        <f>'BFPaT-pretax-jetkerosene'!E8</f>
        <v>0</v>
      </c>
      <c r="F90" s="8">
        <f>'BFPaT-pretax-jetkerosene'!F8</f>
        <v>0</v>
      </c>
      <c r="G90" s="8">
        <f>'BFPaT-pretax-jetkerosene'!G8</f>
        <v>0</v>
      </c>
      <c r="H90" s="8">
        <f>'BFPaT-pretax-jetkerosene'!H8</f>
        <v>0</v>
      </c>
      <c r="I90" s="8">
        <f>'BFPaT-pretax-jetkerosene'!I8</f>
        <v>0</v>
      </c>
      <c r="J90" s="8">
        <f>'BFPaT-pretax-jetkerosene'!J8</f>
        <v>0</v>
      </c>
      <c r="K90" s="8">
        <f>'BFPaT-pretax-jetkerosene'!K8</f>
        <v>0</v>
      </c>
      <c r="L90" s="8">
        <f>'BFPaT-pretax-jetkerosene'!L8</f>
        <v>0</v>
      </c>
      <c r="M90" s="8">
        <f>'BFPaT-pretax-jetkerosene'!M8</f>
        <v>0</v>
      </c>
      <c r="N90" s="8">
        <f>'BFPaT-pretax-jetkerosene'!N8</f>
        <v>0</v>
      </c>
      <c r="O90" s="8">
        <f>'BFPaT-pretax-jetkerosene'!O8</f>
        <v>0</v>
      </c>
      <c r="P90" s="8">
        <f>'BFPaT-pretax-jetkerosene'!P8</f>
        <v>0</v>
      </c>
      <c r="Q90" s="8">
        <f>'BFPaT-pretax-jetkerosene'!Q8</f>
        <v>0</v>
      </c>
      <c r="R90" s="8">
        <f>'BFPaT-pretax-jetkerosene'!R8</f>
        <v>0</v>
      </c>
      <c r="S90" s="8">
        <f>'BFPaT-pretax-jetkerosene'!S8</f>
        <v>0</v>
      </c>
      <c r="T90" s="8">
        <f>'BFPaT-pretax-jetkerosene'!T8</f>
        <v>0</v>
      </c>
      <c r="U90" s="8">
        <f>'BFPaT-pretax-jetkerosene'!U8</f>
        <v>0</v>
      </c>
      <c r="V90" s="8">
        <f>'BFPaT-pretax-jetkerosene'!V8</f>
        <v>0</v>
      </c>
      <c r="W90" s="8">
        <f>'BFPaT-pretax-jetkerosene'!W8</f>
        <v>0</v>
      </c>
      <c r="X90" s="8">
        <f>'BFPaT-pretax-jetkerosene'!X8</f>
        <v>0</v>
      </c>
      <c r="Y90" s="8">
        <f>'BFPaT-pretax-jetkerosene'!Y8</f>
        <v>0</v>
      </c>
      <c r="Z90" s="8">
        <f>'BFPaT-pretax-jetkerosene'!Z8</f>
        <v>0</v>
      </c>
      <c r="AA90" s="8">
        <f>'BFPaT-pretax-jetkerosene'!AA8</f>
        <v>0</v>
      </c>
      <c r="AB90" s="8">
        <f>'BFPaT-pretax-jetkerosene'!AB8</f>
        <v>0</v>
      </c>
      <c r="AC90" s="8">
        <f>'BFPaT-pretax-jetkerosene'!AC8</f>
        <v>0</v>
      </c>
      <c r="AD90" s="8">
        <f>'BFPaT-pretax-jetkerosene'!AD8</f>
        <v>0</v>
      </c>
      <c r="AE90" s="8">
        <f>'BFPaT-pretax-jetkerosene'!AE8</f>
        <v>0</v>
      </c>
      <c r="AF90" s="8">
        <f>'BFPaT-pretax-jetkerosene'!AF8</f>
        <v>0</v>
      </c>
    </row>
    <row r="91" spans="1:32">
      <c r="A91" s="8" t="s">
        <v>11</v>
      </c>
      <c r="B91" s="8">
        <f>'BFPaT-pretax-jetkerosene'!B9</f>
        <v>0</v>
      </c>
      <c r="C91" s="8">
        <f>'BFPaT-pretax-jetkerosene'!C9</f>
        <v>0</v>
      </c>
      <c r="D91" s="8">
        <f>'BFPaT-pretax-jetkerosene'!D9</f>
        <v>0</v>
      </c>
      <c r="E91" s="8">
        <f>'BFPaT-pretax-jetkerosene'!E9</f>
        <v>0</v>
      </c>
      <c r="F91" s="8">
        <f>'BFPaT-pretax-jetkerosene'!F9</f>
        <v>0</v>
      </c>
      <c r="G91" s="8">
        <f>'BFPaT-pretax-jetkerosene'!G9</f>
        <v>0</v>
      </c>
      <c r="H91" s="8">
        <f>'BFPaT-pretax-jetkerosene'!H9</f>
        <v>0</v>
      </c>
      <c r="I91" s="8">
        <f>'BFPaT-pretax-jetkerosene'!I9</f>
        <v>0</v>
      </c>
      <c r="J91" s="8">
        <f>'BFPaT-pretax-jetkerosene'!J9</f>
        <v>0</v>
      </c>
      <c r="K91" s="8">
        <f>'BFPaT-pretax-jetkerosene'!K9</f>
        <v>0</v>
      </c>
      <c r="L91" s="8">
        <f>'BFPaT-pretax-jetkerosene'!L9</f>
        <v>0</v>
      </c>
      <c r="M91" s="8">
        <f>'BFPaT-pretax-jetkerosene'!M9</f>
        <v>0</v>
      </c>
      <c r="N91" s="8">
        <f>'BFPaT-pretax-jetkerosene'!N9</f>
        <v>0</v>
      </c>
      <c r="O91" s="8">
        <f>'BFPaT-pretax-jetkerosene'!O9</f>
        <v>0</v>
      </c>
      <c r="P91" s="8">
        <f>'BFPaT-pretax-jetkerosene'!P9</f>
        <v>0</v>
      </c>
      <c r="Q91" s="8">
        <f>'BFPaT-pretax-jetkerosene'!Q9</f>
        <v>0</v>
      </c>
      <c r="R91" s="8">
        <f>'BFPaT-pretax-jetkerosene'!R9</f>
        <v>0</v>
      </c>
      <c r="S91" s="8">
        <f>'BFPaT-pretax-jetkerosene'!S9</f>
        <v>0</v>
      </c>
      <c r="T91" s="8">
        <f>'BFPaT-pretax-jetkerosene'!T9</f>
        <v>0</v>
      </c>
      <c r="U91" s="8">
        <f>'BFPaT-pretax-jetkerosene'!U9</f>
        <v>0</v>
      </c>
      <c r="V91" s="8">
        <f>'BFPaT-pretax-jetkerosene'!V9</f>
        <v>0</v>
      </c>
      <c r="W91" s="8">
        <f>'BFPaT-pretax-jetkerosene'!W9</f>
        <v>0</v>
      </c>
      <c r="X91" s="8">
        <f>'BFPaT-pretax-jetkerosene'!X9</f>
        <v>0</v>
      </c>
      <c r="Y91" s="8">
        <f>'BFPaT-pretax-jetkerosene'!Y9</f>
        <v>0</v>
      </c>
      <c r="Z91" s="8">
        <f>'BFPaT-pretax-jetkerosene'!Z9</f>
        <v>0</v>
      </c>
      <c r="AA91" s="8">
        <f>'BFPaT-pretax-jetkerosene'!AA9</f>
        <v>0</v>
      </c>
      <c r="AB91" s="8">
        <f>'BFPaT-pretax-jetkerosene'!AB9</f>
        <v>0</v>
      </c>
      <c r="AC91" s="8">
        <f>'BFPaT-pretax-jetkerosene'!AC9</f>
        <v>0</v>
      </c>
      <c r="AD91" s="8">
        <f>'BFPaT-pretax-jetkerosene'!AD9</f>
        <v>0</v>
      </c>
      <c r="AE91" s="8">
        <f>'BFPaT-pretax-jetkerosene'!AE9</f>
        <v>0</v>
      </c>
      <c r="AF91" s="8">
        <f>'BFPaT-pretax-jetkerosene'!AF9</f>
        <v>0</v>
      </c>
    </row>
    <row r="92" spans="1:32" s="12" customFormat="1">
      <c r="A92" s="13" t="s">
        <v>2</v>
      </c>
    </row>
    <row r="93" spans="1:32">
      <c r="A93" s="8" t="s">
        <v>18</v>
      </c>
      <c r="B93" s="8">
        <f t="shared" ref="B93:AF93" si="9">B$1</f>
        <v>2020</v>
      </c>
      <c r="C93" s="8">
        <f t="shared" si="9"/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</row>
    <row r="94" spans="1:32">
      <c r="A94" s="8" t="s">
        <v>4</v>
      </c>
      <c r="B94" s="8">
        <f>'BFPaT-pretax-lignite'!B2</f>
        <v>0</v>
      </c>
      <c r="C94" s="8">
        <f>'BFPaT-pretax-lignite'!C2</f>
        <v>0</v>
      </c>
      <c r="D94" s="8">
        <f>'BFPaT-pretax-lignite'!D2</f>
        <v>0</v>
      </c>
      <c r="E94" s="8">
        <f>'BFPaT-pretax-lignite'!E2</f>
        <v>0</v>
      </c>
      <c r="F94" s="8">
        <f>'BFPaT-pretax-lignite'!F2</f>
        <v>0</v>
      </c>
      <c r="G94" s="8">
        <f>'BFPaT-pretax-lignite'!G2</f>
        <v>0</v>
      </c>
      <c r="H94" s="8">
        <f>'BFPaT-pretax-lignite'!H2</f>
        <v>0</v>
      </c>
      <c r="I94" s="8">
        <f>'BFPaT-pretax-lignite'!I2</f>
        <v>0</v>
      </c>
      <c r="J94" s="8">
        <f>'BFPaT-pretax-lignite'!J2</f>
        <v>0</v>
      </c>
      <c r="K94" s="8">
        <f>'BFPaT-pretax-lignite'!K2</f>
        <v>0</v>
      </c>
      <c r="L94" s="8">
        <f>'BFPaT-pretax-lignite'!L2</f>
        <v>0</v>
      </c>
      <c r="M94" s="8">
        <f>'BFPaT-pretax-lignite'!M2</f>
        <v>0</v>
      </c>
      <c r="N94" s="8">
        <f>'BFPaT-pretax-lignite'!N2</f>
        <v>0</v>
      </c>
      <c r="O94" s="8">
        <f>'BFPaT-pretax-lignite'!O2</f>
        <v>0</v>
      </c>
      <c r="P94" s="8">
        <f>'BFPaT-pretax-lignite'!P2</f>
        <v>0</v>
      </c>
      <c r="Q94" s="8">
        <f>'BFPaT-pretax-lignite'!Q2</f>
        <v>0</v>
      </c>
      <c r="R94" s="8">
        <f>'BFPaT-pretax-lignite'!R2</f>
        <v>0</v>
      </c>
      <c r="S94" s="8">
        <f>'BFPaT-pretax-lignite'!S2</f>
        <v>0</v>
      </c>
      <c r="T94" s="8">
        <f>'BFPaT-pretax-lignite'!T2</f>
        <v>0</v>
      </c>
      <c r="U94" s="8">
        <f>'BFPaT-pretax-lignite'!U2</f>
        <v>0</v>
      </c>
      <c r="V94" s="8">
        <f>'BFPaT-pretax-lignite'!V2</f>
        <v>0</v>
      </c>
      <c r="W94" s="8">
        <f>'BFPaT-pretax-lignite'!W2</f>
        <v>0</v>
      </c>
      <c r="X94" s="8">
        <f>'BFPaT-pretax-lignite'!X2</f>
        <v>0</v>
      </c>
      <c r="Y94" s="8">
        <f>'BFPaT-pretax-lignite'!Y2</f>
        <v>0</v>
      </c>
      <c r="Z94" s="8">
        <f>'BFPaT-pretax-lignite'!Z2</f>
        <v>0</v>
      </c>
      <c r="AA94" s="8">
        <f>'BFPaT-pretax-lignite'!AA2</f>
        <v>0</v>
      </c>
      <c r="AB94" s="8">
        <f>'BFPaT-pretax-lignite'!AB2</f>
        <v>0</v>
      </c>
      <c r="AC94" s="8">
        <f>'BFPaT-pretax-lignite'!AC2</f>
        <v>0</v>
      </c>
      <c r="AD94" s="8">
        <f>'BFPaT-pretax-lignite'!AD2</f>
        <v>0</v>
      </c>
      <c r="AE94" s="8">
        <f>'BFPaT-pretax-lignite'!AE2</f>
        <v>0</v>
      </c>
      <c r="AF94" s="8">
        <f>'BFPaT-pretax-lignite'!AF2</f>
        <v>0</v>
      </c>
    </row>
    <row r="95" spans="1:32">
      <c r="A95" s="8" t="s">
        <v>5</v>
      </c>
      <c r="B95" s="8">
        <f>'BFPaT-pretax-lignite'!B3</f>
        <v>4.4983967482927486E-6</v>
      </c>
      <c r="C95" s="8">
        <f>'BFPaT-pretax-lignite'!C3</f>
        <v>4.6536814184440606E-6</v>
      </c>
      <c r="D95" s="8">
        <f>'BFPaT-pretax-lignite'!D3</f>
        <v>4.6216082389199967E-6</v>
      </c>
      <c r="E95" s="8">
        <f>'BFPaT-pretax-lignite'!E3</f>
        <v>4.5897561077987536E-6</v>
      </c>
      <c r="F95" s="8">
        <f>'BFPaT-pretax-lignite'!F3</f>
        <v>4.5581235016143971E-6</v>
      </c>
      <c r="G95" s="8">
        <f>'BFPaT-pretax-lignite'!G3</f>
        <v>4.5267089074007241E-6</v>
      </c>
      <c r="H95" s="8">
        <f>'BFPaT-pretax-lignite'!H3</f>
        <v>4.4955108226188949E-6</v>
      </c>
      <c r="I95" s="8">
        <f>'BFPaT-pretax-lignite'!I3</f>
        <v>4.4645277550855708E-6</v>
      </c>
      <c r="J95" s="8">
        <f>'BFPaT-pretax-lignite'!J3</f>
        <v>4.4337582229015438E-6</v>
      </c>
      <c r="K95" s="8">
        <f>'BFPaT-pretax-lignite'!K3</f>
        <v>4.4032007543808561E-6</v>
      </c>
      <c r="L95" s="8">
        <f>'BFPaT-pretax-lignite'!L3</f>
        <v>4.3728538879804121E-6</v>
      </c>
      <c r="M95" s="8">
        <f>'BFPaT-pretax-lignite'!M3</f>
        <v>4.3427161722300742E-6</v>
      </c>
      <c r="N95" s="8">
        <f>'BFPaT-pretax-lignite'!N3</f>
        <v>4.3127861656632388E-6</v>
      </c>
      <c r="O95" s="8">
        <f>'BFPaT-pretax-lignite'!O3</f>
        <v>4.2830624367478922E-6</v>
      </c>
      <c r="P95" s="8">
        <f>'BFPaT-pretax-lignite'!P3</f>
        <v>4.2535435638181421E-6</v>
      </c>
      <c r="Q95" s="8">
        <f>'BFPaT-pretax-lignite'!Q3</f>
        <v>4.2242281350062192E-6</v>
      </c>
      <c r="R95" s="8">
        <f>'BFPaT-pretax-lignite'!R3</f>
        <v>4.1951147481749492E-6</v>
      </c>
      <c r="S95" s="8">
        <f>'BFPaT-pretax-lignite'!S3</f>
        <v>4.1662020108506891E-6</v>
      </c>
      <c r="T95" s="8">
        <f>'BFPaT-pretax-lignite'!T3</f>
        <v>4.1374885401567275E-6</v>
      </c>
      <c r="U95" s="8">
        <f>'BFPaT-pretax-lignite'!U3</f>
        <v>4.1089729627471397E-6</v>
      </c>
      <c r="V95" s="8">
        <f>'BFPaT-pretax-lignite'!V3</f>
        <v>4.0806539147411039E-6</v>
      </c>
      <c r="W95" s="8">
        <f>'BFPaT-pretax-lignite'!W3</f>
        <v>4.0525300416576683E-6</v>
      </c>
      <c r="X95" s="8">
        <f>'BFPaT-pretax-lignite'!X3</f>
        <v>4.0245999983509645E-6</v>
      </c>
      <c r="Y95" s="8">
        <f>'BFPaT-pretax-lignite'!Y3</f>
        <v>3.9968624489458715E-6</v>
      </c>
      <c r="Z95" s="8">
        <f>'BFPaT-pretax-lignite'!Z3</f>
        <v>3.9693160667741219E-6</v>
      </c>
      <c r="AA95" s="8">
        <f>'BFPaT-pretax-lignite'!AA3</f>
        <v>3.9419595343108489E-6</v>
      </c>
      <c r="AB95" s="8">
        <f>'BFPaT-pretax-lignite'!AB3</f>
        <v>3.9147915431115675E-6</v>
      </c>
      <c r="AC95" s="8">
        <f>'BFPaT-pretax-lignite'!AC3</f>
        <v>3.8878107937495961E-6</v>
      </c>
      <c r="AD95" s="8">
        <f>'BFPaT-pretax-lignite'!AD3</f>
        <v>3.8610159957539022E-6</v>
      </c>
      <c r="AE95" s="8">
        <f>'BFPaT-pretax-lignite'!AE3</f>
        <v>3.8344058675473818E-6</v>
      </c>
      <c r="AF95" s="8">
        <f>'BFPaT-pretax-lignite'!AF3</f>
        <v>3.8079791363855634E-6</v>
      </c>
    </row>
    <row r="96" spans="1:32">
      <c r="A96" s="8" t="s">
        <v>6</v>
      </c>
      <c r="B96" s="8">
        <f>'BFPaT-pretax-lignite'!B4</f>
        <v>0</v>
      </c>
      <c r="C96" s="8">
        <f>'BFPaT-pretax-lignite'!C4</f>
        <v>0</v>
      </c>
      <c r="D96" s="8">
        <f>'BFPaT-pretax-lignite'!D4</f>
        <v>0</v>
      </c>
      <c r="E96" s="8">
        <f>'BFPaT-pretax-lignite'!E4</f>
        <v>0</v>
      </c>
      <c r="F96" s="8">
        <f>'BFPaT-pretax-lignite'!F4</f>
        <v>0</v>
      </c>
      <c r="G96" s="8">
        <f>'BFPaT-pretax-lignite'!G4</f>
        <v>0</v>
      </c>
      <c r="H96" s="8">
        <f>'BFPaT-pretax-lignite'!H4</f>
        <v>0</v>
      </c>
      <c r="I96" s="8">
        <f>'BFPaT-pretax-lignite'!I4</f>
        <v>0</v>
      </c>
      <c r="J96" s="8">
        <f>'BFPaT-pretax-lignite'!J4</f>
        <v>0</v>
      </c>
      <c r="K96" s="8">
        <f>'BFPaT-pretax-lignite'!K4</f>
        <v>0</v>
      </c>
      <c r="L96" s="8">
        <f>'BFPaT-pretax-lignite'!L4</f>
        <v>0</v>
      </c>
      <c r="M96" s="8">
        <f>'BFPaT-pretax-lignite'!M4</f>
        <v>0</v>
      </c>
      <c r="N96" s="8">
        <f>'BFPaT-pretax-lignite'!N4</f>
        <v>0</v>
      </c>
      <c r="O96" s="8">
        <f>'BFPaT-pretax-lignite'!O4</f>
        <v>0</v>
      </c>
      <c r="P96" s="8">
        <f>'BFPaT-pretax-lignite'!P4</f>
        <v>0</v>
      </c>
      <c r="Q96" s="8">
        <f>'BFPaT-pretax-lignite'!Q4</f>
        <v>0</v>
      </c>
      <c r="R96" s="8">
        <f>'BFPaT-pretax-lignite'!R4</f>
        <v>0</v>
      </c>
      <c r="S96" s="8">
        <f>'BFPaT-pretax-lignite'!S4</f>
        <v>0</v>
      </c>
      <c r="T96" s="8">
        <f>'BFPaT-pretax-lignite'!T4</f>
        <v>0</v>
      </c>
      <c r="U96" s="8">
        <f>'BFPaT-pretax-lignite'!U4</f>
        <v>0</v>
      </c>
      <c r="V96" s="8">
        <f>'BFPaT-pretax-lignite'!V4</f>
        <v>0</v>
      </c>
      <c r="W96" s="8">
        <f>'BFPaT-pretax-lignite'!W4</f>
        <v>0</v>
      </c>
      <c r="X96" s="8">
        <f>'BFPaT-pretax-lignite'!X4</f>
        <v>0</v>
      </c>
      <c r="Y96" s="8">
        <f>'BFPaT-pretax-lignite'!Y4</f>
        <v>0</v>
      </c>
      <c r="Z96" s="8">
        <f>'BFPaT-pretax-lignite'!Z4</f>
        <v>0</v>
      </c>
      <c r="AA96" s="8">
        <f>'BFPaT-pretax-lignite'!AA4</f>
        <v>0</v>
      </c>
      <c r="AB96" s="8">
        <f>'BFPaT-pretax-lignite'!AB4</f>
        <v>0</v>
      </c>
      <c r="AC96" s="8">
        <f>'BFPaT-pretax-lignite'!AC4</f>
        <v>0</v>
      </c>
      <c r="AD96" s="8">
        <f>'BFPaT-pretax-lignite'!AD4</f>
        <v>0</v>
      </c>
      <c r="AE96" s="8">
        <f>'BFPaT-pretax-lignite'!AE4</f>
        <v>0</v>
      </c>
      <c r="AF96" s="8">
        <f>'BFPaT-pretax-lignite'!AF4</f>
        <v>0</v>
      </c>
    </row>
    <row r="97" spans="1:32">
      <c r="A97" s="8" t="s">
        <v>7</v>
      </c>
      <c r="B97" s="8">
        <f>'BFPaT-pretax-lignite'!B5</f>
        <v>0</v>
      </c>
      <c r="C97" s="8">
        <f>'BFPaT-pretax-lignite'!C5</f>
        <v>0</v>
      </c>
      <c r="D97" s="8">
        <f>'BFPaT-pretax-lignite'!D5</f>
        <v>0</v>
      </c>
      <c r="E97" s="8">
        <f>'BFPaT-pretax-lignite'!E5</f>
        <v>0</v>
      </c>
      <c r="F97" s="8">
        <f>'BFPaT-pretax-lignite'!F5</f>
        <v>0</v>
      </c>
      <c r="G97" s="8">
        <f>'BFPaT-pretax-lignite'!G5</f>
        <v>0</v>
      </c>
      <c r="H97" s="8">
        <f>'BFPaT-pretax-lignite'!H5</f>
        <v>0</v>
      </c>
      <c r="I97" s="8">
        <f>'BFPaT-pretax-lignite'!I5</f>
        <v>0</v>
      </c>
      <c r="J97" s="8">
        <f>'BFPaT-pretax-lignite'!J5</f>
        <v>0</v>
      </c>
      <c r="K97" s="8">
        <f>'BFPaT-pretax-lignite'!K5</f>
        <v>0</v>
      </c>
      <c r="L97" s="8">
        <f>'BFPaT-pretax-lignite'!L5</f>
        <v>0</v>
      </c>
      <c r="M97" s="8">
        <f>'BFPaT-pretax-lignite'!M5</f>
        <v>0</v>
      </c>
      <c r="N97" s="8">
        <f>'BFPaT-pretax-lignite'!N5</f>
        <v>0</v>
      </c>
      <c r="O97" s="8">
        <f>'BFPaT-pretax-lignite'!O5</f>
        <v>0</v>
      </c>
      <c r="P97" s="8">
        <f>'BFPaT-pretax-lignite'!P5</f>
        <v>0</v>
      </c>
      <c r="Q97" s="8">
        <f>'BFPaT-pretax-lignite'!Q5</f>
        <v>0</v>
      </c>
      <c r="R97" s="8">
        <f>'BFPaT-pretax-lignite'!R5</f>
        <v>0</v>
      </c>
      <c r="S97" s="8">
        <f>'BFPaT-pretax-lignite'!S5</f>
        <v>0</v>
      </c>
      <c r="T97" s="8">
        <f>'BFPaT-pretax-lignite'!T5</f>
        <v>0</v>
      </c>
      <c r="U97" s="8">
        <f>'BFPaT-pretax-lignite'!U5</f>
        <v>0</v>
      </c>
      <c r="V97" s="8">
        <f>'BFPaT-pretax-lignite'!V5</f>
        <v>0</v>
      </c>
      <c r="W97" s="8">
        <f>'BFPaT-pretax-lignite'!W5</f>
        <v>0</v>
      </c>
      <c r="X97" s="8">
        <f>'BFPaT-pretax-lignite'!X5</f>
        <v>0</v>
      </c>
      <c r="Y97" s="8">
        <f>'BFPaT-pretax-lignite'!Y5</f>
        <v>0</v>
      </c>
      <c r="Z97" s="8">
        <f>'BFPaT-pretax-lignite'!Z5</f>
        <v>0</v>
      </c>
      <c r="AA97" s="8">
        <f>'BFPaT-pretax-lignite'!AA5</f>
        <v>0</v>
      </c>
      <c r="AB97" s="8">
        <f>'BFPaT-pretax-lignite'!AB5</f>
        <v>0</v>
      </c>
      <c r="AC97" s="8">
        <f>'BFPaT-pretax-lignite'!AC5</f>
        <v>0</v>
      </c>
      <c r="AD97" s="8">
        <f>'BFPaT-pretax-lignite'!AD5</f>
        <v>0</v>
      </c>
      <c r="AE97" s="8">
        <f>'BFPaT-pretax-lignite'!AE5</f>
        <v>0</v>
      </c>
      <c r="AF97" s="8">
        <f>'BFPaT-pretax-lignite'!AF5</f>
        <v>0</v>
      </c>
    </row>
    <row r="98" spans="1:32">
      <c r="A98" s="8" t="s">
        <v>8</v>
      </c>
      <c r="B98" s="8">
        <f>'BFPaT-pretax-lignite'!B6</f>
        <v>0</v>
      </c>
      <c r="C98" s="8">
        <f>'BFPaT-pretax-lignite'!C6</f>
        <v>0</v>
      </c>
      <c r="D98" s="8">
        <f>'BFPaT-pretax-lignite'!D6</f>
        <v>0</v>
      </c>
      <c r="E98" s="8">
        <f>'BFPaT-pretax-lignite'!E6</f>
        <v>0</v>
      </c>
      <c r="F98" s="8">
        <f>'BFPaT-pretax-lignite'!F6</f>
        <v>0</v>
      </c>
      <c r="G98" s="8">
        <f>'BFPaT-pretax-lignite'!G6</f>
        <v>0</v>
      </c>
      <c r="H98" s="8">
        <f>'BFPaT-pretax-lignite'!H6</f>
        <v>0</v>
      </c>
      <c r="I98" s="8">
        <f>'BFPaT-pretax-lignite'!I6</f>
        <v>0</v>
      </c>
      <c r="J98" s="8">
        <f>'BFPaT-pretax-lignite'!J6</f>
        <v>0</v>
      </c>
      <c r="K98" s="8">
        <f>'BFPaT-pretax-lignite'!K6</f>
        <v>0</v>
      </c>
      <c r="L98" s="8">
        <f>'BFPaT-pretax-lignite'!L6</f>
        <v>0</v>
      </c>
      <c r="M98" s="8">
        <f>'BFPaT-pretax-lignite'!M6</f>
        <v>0</v>
      </c>
      <c r="N98" s="8">
        <f>'BFPaT-pretax-lignite'!N6</f>
        <v>0</v>
      </c>
      <c r="O98" s="8">
        <f>'BFPaT-pretax-lignite'!O6</f>
        <v>0</v>
      </c>
      <c r="P98" s="8">
        <f>'BFPaT-pretax-lignite'!P6</f>
        <v>0</v>
      </c>
      <c r="Q98" s="8">
        <f>'BFPaT-pretax-lignite'!Q6</f>
        <v>0</v>
      </c>
      <c r="R98" s="8">
        <f>'BFPaT-pretax-lignite'!R6</f>
        <v>0</v>
      </c>
      <c r="S98" s="8">
        <f>'BFPaT-pretax-lignite'!S6</f>
        <v>0</v>
      </c>
      <c r="T98" s="8">
        <f>'BFPaT-pretax-lignite'!T6</f>
        <v>0</v>
      </c>
      <c r="U98" s="8">
        <f>'BFPaT-pretax-lignite'!U6</f>
        <v>0</v>
      </c>
      <c r="V98" s="8">
        <f>'BFPaT-pretax-lignite'!V6</f>
        <v>0</v>
      </c>
      <c r="W98" s="8">
        <f>'BFPaT-pretax-lignite'!W6</f>
        <v>0</v>
      </c>
      <c r="X98" s="8">
        <f>'BFPaT-pretax-lignite'!X6</f>
        <v>0</v>
      </c>
      <c r="Y98" s="8">
        <f>'BFPaT-pretax-lignite'!Y6</f>
        <v>0</v>
      </c>
      <c r="Z98" s="8">
        <f>'BFPaT-pretax-lignite'!Z6</f>
        <v>0</v>
      </c>
      <c r="AA98" s="8">
        <f>'BFPaT-pretax-lignite'!AA6</f>
        <v>0</v>
      </c>
      <c r="AB98" s="8">
        <f>'BFPaT-pretax-lignite'!AB6</f>
        <v>0</v>
      </c>
      <c r="AC98" s="8">
        <f>'BFPaT-pretax-lignite'!AC6</f>
        <v>0</v>
      </c>
      <c r="AD98" s="8">
        <f>'BFPaT-pretax-lignite'!AD6</f>
        <v>0</v>
      </c>
      <c r="AE98" s="8">
        <f>'BFPaT-pretax-lignite'!AE6</f>
        <v>0</v>
      </c>
      <c r="AF98" s="8">
        <f>'BFPaT-pretax-lignite'!AF6</f>
        <v>0</v>
      </c>
    </row>
    <row r="99" spans="1:32">
      <c r="A99" s="8" t="s">
        <v>9</v>
      </c>
      <c r="B99" s="8">
        <f>'BFPaT-pretax-lignite'!B7</f>
        <v>4.4983967482927486E-6</v>
      </c>
      <c r="C99" s="8">
        <f>'BFPaT-pretax-lignite'!C7</f>
        <v>4.6536814184440606E-6</v>
      </c>
      <c r="D99" s="8">
        <f>'BFPaT-pretax-lignite'!D7</f>
        <v>4.6216082389199967E-6</v>
      </c>
      <c r="E99" s="8">
        <f>'BFPaT-pretax-lignite'!E7</f>
        <v>4.5897561077987536E-6</v>
      </c>
      <c r="F99" s="8">
        <f>'BFPaT-pretax-lignite'!F7</f>
        <v>4.5581235016143971E-6</v>
      </c>
      <c r="G99" s="8">
        <f>'BFPaT-pretax-lignite'!G7</f>
        <v>4.5267089074007241E-6</v>
      </c>
      <c r="H99" s="8">
        <f>'BFPaT-pretax-lignite'!H7</f>
        <v>4.4955108226188949E-6</v>
      </c>
      <c r="I99" s="8">
        <f>'BFPaT-pretax-lignite'!I7</f>
        <v>4.4645277550855708E-6</v>
      </c>
      <c r="J99" s="8">
        <f>'BFPaT-pretax-lignite'!J7</f>
        <v>4.4337582229015438E-6</v>
      </c>
      <c r="K99" s="8">
        <f>'BFPaT-pretax-lignite'!K7</f>
        <v>4.4032007543808561E-6</v>
      </c>
      <c r="L99" s="8">
        <f>'BFPaT-pretax-lignite'!L7</f>
        <v>4.3728538879804121E-6</v>
      </c>
      <c r="M99" s="8">
        <f>'BFPaT-pretax-lignite'!M7</f>
        <v>4.3427161722300742E-6</v>
      </c>
      <c r="N99" s="8">
        <f>'BFPaT-pretax-lignite'!N7</f>
        <v>4.3127861656632388E-6</v>
      </c>
      <c r="O99" s="8">
        <f>'BFPaT-pretax-lignite'!O7</f>
        <v>4.2830624367478922E-6</v>
      </c>
      <c r="P99" s="8">
        <f>'BFPaT-pretax-lignite'!P7</f>
        <v>4.2535435638181421E-6</v>
      </c>
      <c r="Q99" s="8">
        <f>'BFPaT-pretax-lignite'!Q7</f>
        <v>4.2242281350062192E-6</v>
      </c>
      <c r="R99" s="8">
        <f>'BFPaT-pretax-lignite'!R7</f>
        <v>4.1951147481749492E-6</v>
      </c>
      <c r="S99" s="8">
        <f>'BFPaT-pretax-lignite'!S7</f>
        <v>4.1662020108506891E-6</v>
      </c>
      <c r="T99" s="8">
        <f>'BFPaT-pretax-lignite'!T7</f>
        <v>4.1374885401567275E-6</v>
      </c>
      <c r="U99" s="8">
        <f>'BFPaT-pretax-lignite'!U7</f>
        <v>4.1089729627471397E-6</v>
      </c>
      <c r="V99" s="8">
        <f>'BFPaT-pretax-lignite'!V7</f>
        <v>4.0806539147411039E-6</v>
      </c>
      <c r="W99" s="8">
        <f>'BFPaT-pretax-lignite'!W7</f>
        <v>4.0525300416576683E-6</v>
      </c>
      <c r="X99" s="8">
        <f>'BFPaT-pretax-lignite'!X7</f>
        <v>4.0245999983509645E-6</v>
      </c>
      <c r="Y99" s="8">
        <f>'BFPaT-pretax-lignite'!Y7</f>
        <v>3.9968624489458715E-6</v>
      </c>
      <c r="Z99" s="8">
        <f>'BFPaT-pretax-lignite'!Z7</f>
        <v>3.9693160667741219E-6</v>
      </c>
      <c r="AA99" s="8">
        <f>'BFPaT-pretax-lignite'!AA7</f>
        <v>3.9419595343108489E-6</v>
      </c>
      <c r="AB99" s="8">
        <f>'BFPaT-pretax-lignite'!AB7</f>
        <v>3.9147915431115675E-6</v>
      </c>
      <c r="AC99" s="8">
        <f>'BFPaT-pretax-lignite'!AC7</f>
        <v>3.8878107937495961E-6</v>
      </c>
      <c r="AD99" s="8">
        <f>'BFPaT-pretax-lignite'!AD7</f>
        <v>3.8610159957539022E-6</v>
      </c>
      <c r="AE99" s="8">
        <f>'BFPaT-pretax-lignite'!AE7</f>
        <v>3.8344058675473818E-6</v>
      </c>
      <c r="AF99" s="8">
        <f>'BFPaT-pretax-lignite'!AF7</f>
        <v>3.8079791363855634E-6</v>
      </c>
    </row>
    <row r="100" spans="1:32">
      <c r="A100" s="8" t="s">
        <v>10</v>
      </c>
      <c r="B100" s="8">
        <f>'BFPaT-pretax-lignite'!B8</f>
        <v>0</v>
      </c>
      <c r="C100" s="8">
        <f>'BFPaT-pretax-lignite'!C8</f>
        <v>0</v>
      </c>
      <c r="D100" s="8">
        <f>'BFPaT-pretax-lignite'!D8</f>
        <v>0</v>
      </c>
      <c r="E100" s="8">
        <f>'BFPaT-pretax-lignite'!E8</f>
        <v>0</v>
      </c>
      <c r="F100" s="8">
        <f>'BFPaT-pretax-lignite'!F8</f>
        <v>0</v>
      </c>
      <c r="G100" s="8">
        <f>'BFPaT-pretax-lignite'!G8</f>
        <v>0</v>
      </c>
      <c r="H100" s="8">
        <f>'BFPaT-pretax-lignite'!H8</f>
        <v>0</v>
      </c>
      <c r="I100" s="8">
        <f>'BFPaT-pretax-lignite'!I8</f>
        <v>0</v>
      </c>
      <c r="J100" s="8">
        <f>'BFPaT-pretax-lignite'!J8</f>
        <v>0</v>
      </c>
      <c r="K100" s="8">
        <f>'BFPaT-pretax-lignite'!K8</f>
        <v>0</v>
      </c>
      <c r="L100" s="8">
        <f>'BFPaT-pretax-lignite'!L8</f>
        <v>0</v>
      </c>
      <c r="M100" s="8">
        <f>'BFPaT-pretax-lignite'!M8</f>
        <v>0</v>
      </c>
      <c r="N100" s="8">
        <f>'BFPaT-pretax-lignite'!N8</f>
        <v>0</v>
      </c>
      <c r="O100" s="8">
        <f>'BFPaT-pretax-lignite'!O8</f>
        <v>0</v>
      </c>
      <c r="P100" s="8">
        <f>'BFPaT-pretax-lignite'!P8</f>
        <v>0</v>
      </c>
      <c r="Q100" s="8">
        <f>'BFPaT-pretax-lignite'!Q8</f>
        <v>0</v>
      </c>
      <c r="R100" s="8">
        <f>'BFPaT-pretax-lignite'!R8</f>
        <v>0</v>
      </c>
      <c r="S100" s="8">
        <f>'BFPaT-pretax-lignite'!S8</f>
        <v>0</v>
      </c>
      <c r="T100" s="8">
        <f>'BFPaT-pretax-lignite'!T8</f>
        <v>0</v>
      </c>
      <c r="U100" s="8">
        <f>'BFPaT-pretax-lignite'!U8</f>
        <v>0</v>
      </c>
      <c r="V100" s="8">
        <f>'BFPaT-pretax-lignite'!V8</f>
        <v>0</v>
      </c>
      <c r="W100" s="8">
        <f>'BFPaT-pretax-lignite'!W8</f>
        <v>0</v>
      </c>
      <c r="X100" s="8">
        <f>'BFPaT-pretax-lignite'!X8</f>
        <v>0</v>
      </c>
      <c r="Y100" s="8">
        <f>'BFPaT-pretax-lignite'!Y8</f>
        <v>0</v>
      </c>
      <c r="Z100" s="8">
        <f>'BFPaT-pretax-lignite'!Z8</f>
        <v>0</v>
      </c>
      <c r="AA100" s="8">
        <f>'BFPaT-pretax-lignite'!AA8</f>
        <v>0</v>
      </c>
      <c r="AB100" s="8">
        <f>'BFPaT-pretax-lignite'!AB8</f>
        <v>0</v>
      </c>
      <c r="AC100" s="8">
        <f>'BFPaT-pretax-lignite'!AC8</f>
        <v>0</v>
      </c>
      <c r="AD100" s="8">
        <f>'BFPaT-pretax-lignite'!AD8</f>
        <v>0</v>
      </c>
      <c r="AE100" s="8">
        <f>'BFPaT-pretax-lignite'!AE8</f>
        <v>0</v>
      </c>
      <c r="AF100" s="8">
        <f>'BFPaT-pretax-lignite'!AF8</f>
        <v>0</v>
      </c>
    </row>
    <row r="101" spans="1:32">
      <c r="A101" s="8" t="s">
        <v>11</v>
      </c>
      <c r="B101" s="8">
        <f>'BFPaT-pretax-lignite'!B9</f>
        <v>0</v>
      </c>
      <c r="C101" s="8">
        <f>'BFPaT-pretax-lignite'!C9</f>
        <v>0</v>
      </c>
      <c r="D101" s="8">
        <f>'BFPaT-pretax-lignite'!D9</f>
        <v>0</v>
      </c>
      <c r="E101" s="8">
        <f>'BFPaT-pretax-lignite'!E9</f>
        <v>0</v>
      </c>
      <c r="F101" s="8">
        <f>'BFPaT-pretax-lignite'!F9</f>
        <v>0</v>
      </c>
      <c r="G101" s="8">
        <f>'BFPaT-pretax-lignite'!G9</f>
        <v>0</v>
      </c>
      <c r="H101" s="8">
        <f>'BFPaT-pretax-lignite'!H9</f>
        <v>0</v>
      </c>
      <c r="I101" s="8">
        <f>'BFPaT-pretax-lignite'!I9</f>
        <v>0</v>
      </c>
      <c r="J101" s="8">
        <f>'BFPaT-pretax-lignite'!J9</f>
        <v>0</v>
      </c>
      <c r="K101" s="8">
        <f>'BFPaT-pretax-lignite'!K9</f>
        <v>0</v>
      </c>
      <c r="L101" s="8">
        <f>'BFPaT-pretax-lignite'!L9</f>
        <v>0</v>
      </c>
      <c r="M101" s="8">
        <f>'BFPaT-pretax-lignite'!M9</f>
        <v>0</v>
      </c>
      <c r="N101" s="8">
        <f>'BFPaT-pretax-lignite'!N9</f>
        <v>0</v>
      </c>
      <c r="O101" s="8">
        <f>'BFPaT-pretax-lignite'!O9</f>
        <v>0</v>
      </c>
      <c r="P101" s="8">
        <f>'BFPaT-pretax-lignite'!P9</f>
        <v>0</v>
      </c>
      <c r="Q101" s="8">
        <f>'BFPaT-pretax-lignite'!Q9</f>
        <v>0</v>
      </c>
      <c r="R101" s="8">
        <f>'BFPaT-pretax-lignite'!R9</f>
        <v>0</v>
      </c>
      <c r="S101" s="8">
        <f>'BFPaT-pretax-lignite'!S9</f>
        <v>0</v>
      </c>
      <c r="T101" s="8">
        <f>'BFPaT-pretax-lignite'!T9</f>
        <v>0</v>
      </c>
      <c r="U101" s="8">
        <f>'BFPaT-pretax-lignite'!U9</f>
        <v>0</v>
      </c>
      <c r="V101" s="8">
        <f>'BFPaT-pretax-lignite'!V9</f>
        <v>0</v>
      </c>
      <c r="W101" s="8">
        <f>'BFPaT-pretax-lignite'!W9</f>
        <v>0</v>
      </c>
      <c r="X101" s="8">
        <f>'BFPaT-pretax-lignite'!X9</f>
        <v>0</v>
      </c>
      <c r="Y101" s="8">
        <f>'BFPaT-pretax-lignite'!Y9</f>
        <v>0</v>
      </c>
      <c r="Z101" s="8">
        <f>'BFPaT-pretax-lignite'!Z9</f>
        <v>0</v>
      </c>
      <c r="AA101" s="8">
        <f>'BFPaT-pretax-lignite'!AA9</f>
        <v>0</v>
      </c>
      <c r="AB101" s="8">
        <f>'BFPaT-pretax-lignite'!AB9</f>
        <v>0</v>
      </c>
      <c r="AC101" s="8">
        <f>'BFPaT-pretax-lignite'!AC9</f>
        <v>0</v>
      </c>
      <c r="AD101" s="8">
        <f>'BFPaT-pretax-lignite'!AD9</f>
        <v>0</v>
      </c>
      <c r="AE101" s="8">
        <f>'BFPaT-pretax-lignite'!AE9</f>
        <v>0</v>
      </c>
      <c r="AF101" s="8">
        <f>'BFPaT-pretax-lignite'!AF9</f>
        <v>0</v>
      </c>
    </row>
    <row r="102" spans="1:32" s="12" customFormat="1">
      <c r="A102" s="13" t="s">
        <v>26</v>
      </c>
    </row>
    <row r="103" spans="1:32">
      <c r="A103" s="8" t="s">
        <v>18</v>
      </c>
      <c r="B103" s="8">
        <f t="shared" ref="B103:AF103" si="10">B$1</f>
        <v>2020</v>
      </c>
      <c r="C103" s="8">
        <f t="shared" si="10"/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</row>
    <row r="104" spans="1:32">
      <c r="A104" s="8" t="s">
        <v>4</v>
      </c>
      <c r="B104" s="8">
        <f>'BFPaT-pretax-crude'!B2</f>
        <v>0</v>
      </c>
      <c r="C104" s="8">
        <f>'BFPaT-pretax-crude'!C2</f>
        <v>0</v>
      </c>
      <c r="D104" s="8">
        <f>'BFPaT-pretax-crude'!D2</f>
        <v>0</v>
      </c>
      <c r="E104" s="8">
        <f>'BFPaT-pretax-crude'!E2</f>
        <v>0</v>
      </c>
      <c r="F104" s="8">
        <f>'BFPaT-pretax-crude'!F2</f>
        <v>0</v>
      </c>
      <c r="G104" s="8">
        <f>'BFPaT-pretax-crude'!G2</f>
        <v>0</v>
      </c>
      <c r="H104" s="8">
        <f>'BFPaT-pretax-crude'!H2</f>
        <v>0</v>
      </c>
      <c r="I104" s="8">
        <f>'BFPaT-pretax-crude'!I2</f>
        <v>0</v>
      </c>
      <c r="J104" s="8">
        <f>'BFPaT-pretax-crude'!J2</f>
        <v>0</v>
      </c>
      <c r="K104" s="8">
        <f>'BFPaT-pretax-crude'!K2</f>
        <v>0</v>
      </c>
      <c r="L104" s="8">
        <f>'BFPaT-pretax-crude'!L2</f>
        <v>0</v>
      </c>
      <c r="M104" s="8">
        <f>'BFPaT-pretax-crude'!M2</f>
        <v>0</v>
      </c>
      <c r="N104" s="8">
        <f>'BFPaT-pretax-crude'!N2</f>
        <v>0</v>
      </c>
      <c r="O104" s="8">
        <f>'BFPaT-pretax-crude'!O2</f>
        <v>0</v>
      </c>
      <c r="P104" s="8">
        <f>'BFPaT-pretax-crude'!P2</f>
        <v>0</v>
      </c>
      <c r="Q104" s="8">
        <f>'BFPaT-pretax-crude'!Q2</f>
        <v>0</v>
      </c>
      <c r="R104" s="8">
        <f>'BFPaT-pretax-crude'!R2</f>
        <v>0</v>
      </c>
      <c r="S104" s="8">
        <f>'BFPaT-pretax-crude'!S2</f>
        <v>0</v>
      </c>
      <c r="T104" s="8">
        <f>'BFPaT-pretax-crude'!T2</f>
        <v>0</v>
      </c>
      <c r="U104" s="8">
        <f>'BFPaT-pretax-crude'!U2</f>
        <v>0</v>
      </c>
      <c r="V104" s="8">
        <f>'BFPaT-pretax-crude'!V2</f>
        <v>0</v>
      </c>
      <c r="W104" s="8">
        <f>'BFPaT-pretax-crude'!W2</f>
        <v>0</v>
      </c>
      <c r="X104" s="8">
        <f>'BFPaT-pretax-crude'!X2</f>
        <v>0</v>
      </c>
      <c r="Y104" s="8">
        <f>'BFPaT-pretax-crude'!Y2</f>
        <v>0</v>
      </c>
      <c r="Z104" s="8">
        <f>'BFPaT-pretax-crude'!Z2</f>
        <v>0</v>
      </c>
      <c r="AA104" s="8">
        <f>'BFPaT-pretax-crude'!AA2</f>
        <v>0</v>
      </c>
      <c r="AB104" s="8">
        <f>'BFPaT-pretax-crude'!AB2</f>
        <v>0</v>
      </c>
      <c r="AC104" s="8">
        <f>'BFPaT-pretax-crude'!AC2</f>
        <v>0</v>
      </c>
      <c r="AD104" s="8">
        <f>'BFPaT-pretax-crude'!AD2</f>
        <v>0</v>
      </c>
      <c r="AE104" s="8">
        <f>'BFPaT-pretax-crude'!AE2</f>
        <v>0</v>
      </c>
      <c r="AF104" s="8">
        <f>'BFPaT-pretax-crude'!AF2</f>
        <v>0</v>
      </c>
    </row>
    <row r="105" spans="1:32">
      <c r="A105" s="8" t="s">
        <v>5</v>
      </c>
      <c r="B105" s="8">
        <f>'BFPaT-pretax-crude'!B3</f>
        <v>0</v>
      </c>
      <c r="C105" s="8">
        <f>'BFPaT-pretax-crude'!C3</f>
        <v>0</v>
      </c>
      <c r="D105" s="8">
        <f>'BFPaT-pretax-crude'!D3</f>
        <v>0</v>
      </c>
      <c r="E105" s="8">
        <f>'BFPaT-pretax-crude'!E3</f>
        <v>0</v>
      </c>
      <c r="F105" s="8">
        <f>'BFPaT-pretax-crude'!F3</f>
        <v>0</v>
      </c>
      <c r="G105" s="8">
        <f>'BFPaT-pretax-crude'!G3</f>
        <v>0</v>
      </c>
      <c r="H105" s="8">
        <f>'BFPaT-pretax-crude'!H3</f>
        <v>0</v>
      </c>
      <c r="I105" s="8">
        <f>'BFPaT-pretax-crude'!I3</f>
        <v>0</v>
      </c>
      <c r="J105" s="8">
        <f>'BFPaT-pretax-crude'!J3</f>
        <v>0</v>
      </c>
      <c r="K105" s="8">
        <f>'BFPaT-pretax-crude'!K3</f>
        <v>0</v>
      </c>
      <c r="L105" s="8">
        <f>'BFPaT-pretax-crude'!L3</f>
        <v>0</v>
      </c>
      <c r="M105" s="8">
        <f>'BFPaT-pretax-crude'!M3</f>
        <v>0</v>
      </c>
      <c r="N105" s="8">
        <f>'BFPaT-pretax-crude'!N3</f>
        <v>0</v>
      </c>
      <c r="O105" s="8">
        <f>'BFPaT-pretax-crude'!O3</f>
        <v>0</v>
      </c>
      <c r="P105" s="8">
        <f>'BFPaT-pretax-crude'!P3</f>
        <v>0</v>
      </c>
      <c r="Q105" s="8">
        <f>'BFPaT-pretax-crude'!Q3</f>
        <v>0</v>
      </c>
      <c r="R105" s="8">
        <f>'BFPaT-pretax-crude'!R3</f>
        <v>0</v>
      </c>
      <c r="S105" s="8">
        <f>'BFPaT-pretax-crude'!S3</f>
        <v>0</v>
      </c>
      <c r="T105" s="8">
        <f>'BFPaT-pretax-crude'!T3</f>
        <v>0</v>
      </c>
      <c r="U105" s="8">
        <f>'BFPaT-pretax-crude'!U3</f>
        <v>0</v>
      </c>
      <c r="V105" s="8">
        <f>'BFPaT-pretax-crude'!V3</f>
        <v>0</v>
      </c>
      <c r="W105" s="8">
        <f>'BFPaT-pretax-crude'!W3</f>
        <v>0</v>
      </c>
      <c r="X105" s="8">
        <f>'BFPaT-pretax-crude'!X3</f>
        <v>0</v>
      </c>
      <c r="Y105" s="8">
        <f>'BFPaT-pretax-crude'!Y3</f>
        <v>0</v>
      </c>
      <c r="Z105" s="8">
        <f>'BFPaT-pretax-crude'!Z3</f>
        <v>0</v>
      </c>
      <c r="AA105" s="8">
        <f>'BFPaT-pretax-crude'!AA3</f>
        <v>0</v>
      </c>
      <c r="AB105" s="8">
        <f>'BFPaT-pretax-crude'!AB3</f>
        <v>0</v>
      </c>
      <c r="AC105" s="8">
        <f>'BFPaT-pretax-crude'!AC3</f>
        <v>0</v>
      </c>
      <c r="AD105" s="8">
        <f>'BFPaT-pretax-crude'!AD3</f>
        <v>0</v>
      </c>
      <c r="AE105" s="8">
        <f>'BFPaT-pretax-crude'!AE3</f>
        <v>0</v>
      </c>
      <c r="AF105" s="8">
        <f>'BFPaT-pretax-crude'!AF3</f>
        <v>0</v>
      </c>
    </row>
    <row r="106" spans="1:32">
      <c r="A106" s="8" t="s">
        <v>6</v>
      </c>
      <c r="B106" s="8">
        <f>'BFPaT-pretax-crude'!B4</f>
        <v>0</v>
      </c>
      <c r="C106" s="8">
        <f>'BFPaT-pretax-crude'!C4</f>
        <v>0</v>
      </c>
      <c r="D106" s="8">
        <f>'BFPaT-pretax-crude'!D4</f>
        <v>0</v>
      </c>
      <c r="E106" s="8">
        <f>'BFPaT-pretax-crude'!E4</f>
        <v>0</v>
      </c>
      <c r="F106" s="8">
        <f>'BFPaT-pretax-crude'!F4</f>
        <v>0</v>
      </c>
      <c r="G106" s="8">
        <f>'BFPaT-pretax-crude'!G4</f>
        <v>0</v>
      </c>
      <c r="H106" s="8">
        <f>'BFPaT-pretax-crude'!H4</f>
        <v>0</v>
      </c>
      <c r="I106" s="8">
        <f>'BFPaT-pretax-crude'!I4</f>
        <v>0</v>
      </c>
      <c r="J106" s="8">
        <f>'BFPaT-pretax-crude'!J4</f>
        <v>0</v>
      </c>
      <c r="K106" s="8">
        <f>'BFPaT-pretax-crude'!K4</f>
        <v>0</v>
      </c>
      <c r="L106" s="8">
        <f>'BFPaT-pretax-crude'!L4</f>
        <v>0</v>
      </c>
      <c r="M106" s="8">
        <f>'BFPaT-pretax-crude'!M4</f>
        <v>0</v>
      </c>
      <c r="N106" s="8">
        <f>'BFPaT-pretax-crude'!N4</f>
        <v>0</v>
      </c>
      <c r="O106" s="8">
        <f>'BFPaT-pretax-crude'!O4</f>
        <v>0</v>
      </c>
      <c r="P106" s="8">
        <f>'BFPaT-pretax-crude'!P4</f>
        <v>0</v>
      </c>
      <c r="Q106" s="8">
        <f>'BFPaT-pretax-crude'!Q4</f>
        <v>0</v>
      </c>
      <c r="R106" s="8">
        <f>'BFPaT-pretax-crude'!R4</f>
        <v>0</v>
      </c>
      <c r="S106" s="8">
        <f>'BFPaT-pretax-crude'!S4</f>
        <v>0</v>
      </c>
      <c r="T106" s="8">
        <f>'BFPaT-pretax-crude'!T4</f>
        <v>0</v>
      </c>
      <c r="U106" s="8">
        <f>'BFPaT-pretax-crude'!U4</f>
        <v>0</v>
      </c>
      <c r="V106" s="8">
        <f>'BFPaT-pretax-crude'!V4</f>
        <v>0</v>
      </c>
      <c r="W106" s="8">
        <f>'BFPaT-pretax-crude'!W4</f>
        <v>0</v>
      </c>
      <c r="X106" s="8">
        <f>'BFPaT-pretax-crude'!X4</f>
        <v>0</v>
      </c>
      <c r="Y106" s="8">
        <f>'BFPaT-pretax-crude'!Y4</f>
        <v>0</v>
      </c>
      <c r="Z106" s="8">
        <f>'BFPaT-pretax-crude'!Z4</f>
        <v>0</v>
      </c>
      <c r="AA106" s="8">
        <f>'BFPaT-pretax-crude'!AA4</f>
        <v>0</v>
      </c>
      <c r="AB106" s="8">
        <f>'BFPaT-pretax-crude'!AB4</f>
        <v>0</v>
      </c>
      <c r="AC106" s="8">
        <f>'BFPaT-pretax-crude'!AC4</f>
        <v>0</v>
      </c>
      <c r="AD106" s="8">
        <f>'BFPaT-pretax-crude'!AD4</f>
        <v>0</v>
      </c>
      <c r="AE106" s="8">
        <f>'BFPaT-pretax-crude'!AE4</f>
        <v>0</v>
      </c>
      <c r="AF106" s="8">
        <f>'BFPaT-pretax-crude'!AF4</f>
        <v>0</v>
      </c>
    </row>
    <row r="107" spans="1:32">
      <c r="A107" s="8" t="s">
        <v>7</v>
      </c>
      <c r="B107" s="8">
        <f>'BFPaT-pretax-crude'!B5</f>
        <v>0</v>
      </c>
      <c r="C107" s="8">
        <f>'BFPaT-pretax-crude'!C5</f>
        <v>0</v>
      </c>
      <c r="D107" s="8">
        <f>'BFPaT-pretax-crude'!D5</f>
        <v>0</v>
      </c>
      <c r="E107" s="8">
        <f>'BFPaT-pretax-crude'!E5</f>
        <v>0</v>
      </c>
      <c r="F107" s="8">
        <f>'BFPaT-pretax-crude'!F5</f>
        <v>0</v>
      </c>
      <c r="G107" s="8">
        <f>'BFPaT-pretax-crude'!G5</f>
        <v>0</v>
      </c>
      <c r="H107" s="8">
        <f>'BFPaT-pretax-crude'!H5</f>
        <v>0</v>
      </c>
      <c r="I107" s="8">
        <f>'BFPaT-pretax-crude'!I5</f>
        <v>0</v>
      </c>
      <c r="J107" s="8">
        <f>'BFPaT-pretax-crude'!J5</f>
        <v>0</v>
      </c>
      <c r="K107" s="8">
        <f>'BFPaT-pretax-crude'!K5</f>
        <v>0</v>
      </c>
      <c r="L107" s="8">
        <f>'BFPaT-pretax-crude'!L5</f>
        <v>0</v>
      </c>
      <c r="M107" s="8">
        <f>'BFPaT-pretax-crude'!M5</f>
        <v>0</v>
      </c>
      <c r="N107" s="8">
        <f>'BFPaT-pretax-crude'!N5</f>
        <v>0</v>
      </c>
      <c r="O107" s="8">
        <f>'BFPaT-pretax-crude'!O5</f>
        <v>0</v>
      </c>
      <c r="P107" s="8">
        <f>'BFPaT-pretax-crude'!P5</f>
        <v>0</v>
      </c>
      <c r="Q107" s="8">
        <f>'BFPaT-pretax-crude'!Q5</f>
        <v>0</v>
      </c>
      <c r="R107" s="8">
        <f>'BFPaT-pretax-crude'!R5</f>
        <v>0</v>
      </c>
      <c r="S107" s="8">
        <f>'BFPaT-pretax-crude'!S5</f>
        <v>0</v>
      </c>
      <c r="T107" s="8">
        <f>'BFPaT-pretax-crude'!T5</f>
        <v>0</v>
      </c>
      <c r="U107" s="8">
        <f>'BFPaT-pretax-crude'!U5</f>
        <v>0</v>
      </c>
      <c r="V107" s="8">
        <f>'BFPaT-pretax-crude'!V5</f>
        <v>0</v>
      </c>
      <c r="W107" s="8">
        <f>'BFPaT-pretax-crude'!W5</f>
        <v>0</v>
      </c>
      <c r="X107" s="8">
        <f>'BFPaT-pretax-crude'!X5</f>
        <v>0</v>
      </c>
      <c r="Y107" s="8">
        <f>'BFPaT-pretax-crude'!Y5</f>
        <v>0</v>
      </c>
      <c r="Z107" s="8">
        <f>'BFPaT-pretax-crude'!Z5</f>
        <v>0</v>
      </c>
      <c r="AA107" s="8">
        <f>'BFPaT-pretax-crude'!AA5</f>
        <v>0</v>
      </c>
      <c r="AB107" s="8">
        <f>'BFPaT-pretax-crude'!AB5</f>
        <v>0</v>
      </c>
      <c r="AC107" s="8">
        <f>'BFPaT-pretax-crude'!AC5</f>
        <v>0</v>
      </c>
      <c r="AD107" s="8">
        <f>'BFPaT-pretax-crude'!AD5</f>
        <v>0</v>
      </c>
      <c r="AE107" s="8">
        <f>'BFPaT-pretax-crude'!AE5</f>
        <v>0</v>
      </c>
      <c r="AF107" s="8">
        <f>'BFPaT-pretax-crude'!AF5</f>
        <v>0</v>
      </c>
    </row>
    <row r="108" spans="1:32">
      <c r="A108" s="8" t="s">
        <v>8</v>
      </c>
      <c r="B108" s="8">
        <f>'BFPaT-pretax-crude'!B6</f>
        <v>6.7752149872621383E-6</v>
      </c>
      <c r="C108" s="8">
        <f>'BFPaT-pretax-crude'!C6</f>
        <v>9.5033013355739169E-6</v>
      </c>
      <c r="D108" s="8">
        <f>'BFPaT-pretax-crude'!D6</f>
        <v>9.6863461851634893E-6</v>
      </c>
      <c r="E108" s="8">
        <f>'BFPaT-pretax-crude'!E6</f>
        <v>9.8729166955500988E-6</v>
      </c>
      <c r="F108" s="8">
        <f>'BFPaT-pretax-crude'!F6</f>
        <v>1.0063080775140257E-5</v>
      </c>
      <c r="G108" s="8">
        <f>'BFPaT-pretax-crude'!G6</f>
        <v>1.025690764033689E-5</v>
      </c>
      <c r="H108" s="8">
        <f>'BFPaT-pretax-crude'!H6</f>
        <v>1.0454467840732895E-5</v>
      </c>
      <c r="I108" s="8">
        <f>'BFPaT-pretax-crude'!I6</f>
        <v>1.0655833284789964E-5</v>
      </c>
      <c r="J108" s="8">
        <f>'BFPaT-pretax-crude'!J6</f>
        <v>1.0861077266012005E-5</v>
      </c>
      <c r="K108" s="8">
        <f>'BFPaT-pretax-crude'!K6</f>
        <v>1.1070274489622703E-5</v>
      </c>
      <c r="L108" s="8">
        <f>'BFPaT-pretax-crude'!L6</f>
        <v>1.1283501099756906E-5</v>
      </c>
      <c r="M108" s="8">
        <f>'BFPaT-pretax-crude'!M6</f>
        <v>1.1500834707175768E-5</v>
      </c>
      <c r="N108" s="8">
        <f>'BFPaT-pretax-crude'!N6</f>
        <v>1.172235441751571E-5</v>
      </c>
      <c r="O108" s="8">
        <f>'BFPaT-pretax-crude'!O6</f>
        <v>1.1948140860081486E-5</v>
      </c>
      <c r="P108" s="8">
        <f>'BFPaT-pretax-crude'!P6</f>
        <v>1.2178276217193843E-5</v>
      </c>
      <c r="Q108" s="8">
        <f>'BFPaT-pretax-crude'!Q6</f>
        <v>1.241284425410245E-5</v>
      </c>
      <c r="R108" s="8">
        <f>'BFPaT-pretax-crude'!R6</f>
        <v>1.2651930349474986E-5</v>
      </c>
      <c r="S108" s="8">
        <f>'BFPaT-pretax-crude'!S6</f>
        <v>1.2895621526473482E-5</v>
      </c>
      <c r="T108" s="8">
        <f>'BFPaT-pretax-crude'!T6</f>
        <v>1.3144006484429237E-5</v>
      </c>
      <c r="U108" s="8">
        <f>'BFPaT-pretax-crude'!U6</f>
        <v>1.3397175631127816E-5</v>
      </c>
      <c r="V108" s="8">
        <f>'BFPaT-pretax-crude'!V6</f>
        <v>1.3655221115715912E-5</v>
      </c>
      <c r="W108" s="8">
        <f>'BFPaT-pretax-crude'!W6</f>
        <v>1.3918236862242024E-5</v>
      </c>
      <c r="X108" s="8">
        <f>'BFPaT-pretax-crude'!X6</f>
        <v>1.4186318603843167E-5</v>
      </c>
      <c r="Y108" s="8">
        <f>'BFPaT-pretax-crude'!Y6</f>
        <v>1.4459563917590067E-5</v>
      </c>
      <c r="Z108" s="8">
        <f>'BFPaT-pretax-crude'!Z6</f>
        <v>1.4738072260003503E-5</v>
      </c>
      <c r="AA108" s="8">
        <f>'BFPaT-pretax-crude'!AA6</f>
        <v>1.5021945003254747E-5</v>
      </c>
      <c r="AB108" s="8">
        <f>'BFPaT-pretax-crude'!AB6</f>
        <v>1.5311285472063268E-5</v>
      </c>
      <c r="AC108" s="8">
        <f>'BFPaT-pretax-crude'!AC6</f>
        <v>1.5606198981305112E-5</v>
      </c>
      <c r="AD108" s="8">
        <f>'BFPaT-pretax-crude'!AD6</f>
        <v>1.5906792874345694E-5</v>
      </c>
      <c r="AE108" s="8">
        <f>'BFPaT-pretax-crude'!AE6</f>
        <v>1.6213176562110895E-5</v>
      </c>
      <c r="AF108" s="8">
        <f>'BFPaT-pretax-crude'!AF6</f>
        <v>1.652546156291073E-5</v>
      </c>
    </row>
    <row r="109" spans="1:32">
      <c r="A109" s="8" t="s">
        <v>9</v>
      </c>
      <c r="B109" s="8">
        <f>'BFPaT-pretax-crude'!B7</f>
        <v>0</v>
      </c>
      <c r="C109" s="8">
        <f>'BFPaT-pretax-crude'!C7</f>
        <v>0</v>
      </c>
      <c r="D109" s="8">
        <f>'BFPaT-pretax-crude'!D7</f>
        <v>0</v>
      </c>
      <c r="E109" s="8">
        <f>'BFPaT-pretax-crude'!E7</f>
        <v>0</v>
      </c>
      <c r="F109" s="8">
        <f>'BFPaT-pretax-crude'!F7</f>
        <v>0</v>
      </c>
      <c r="G109" s="8">
        <f>'BFPaT-pretax-crude'!G7</f>
        <v>0</v>
      </c>
      <c r="H109" s="8">
        <f>'BFPaT-pretax-crude'!H7</f>
        <v>0</v>
      </c>
      <c r="I109" s="8">
        <f>'BFPaT-pretax-crude'!I7</f>
        <v>0</v>
      </c>
      <c r="J109" s="8">
        <f>'BFPaT-pretax-crude'!J7</f>
        <v>0</v>
      </c>
      <c r="K109" s="8">
        <f>'BFPaT-pretax-crude'!K7</f>
        <v>0</v>
      </c>
      <c r="L109" s="8">
        <f>'BFPaT-pretax-crude'!L7</f>
        <v>0</v>
      </c>
      <c r="M109" s="8">
        <f>'BFPaT-pretax-crude'!M7</f>
        <v>0</v>
      </c>
      <c r="N109" s="8">
        <f>'BFPaT-pretax-crude'!N7</f>
        <v>0</v>
      </c>
      <c r="O109" s="8">
        <f>'BFPaT-pretax-crude'!O7</f>
        <v>0</v>
      </c>
      <c r="P109" s="8">
        <f>'BFPaT-pretax-crude'!P7</f>
        <v>0</v>
      </c>
      <c r="Q109" s="8">
        <f>'BFPaT-pretax-crude'!Q7</f>
        <v>0</v>
      </c>
      <c r="R109" s="8">
        <f>'BFPaT-pretax-crude'!R7</f>
        <v>0</v>
      </c>
      <c r="S109" s="8">
        <f>'BFPaT-pretax-crude'!S7</f>
        <v>0</v>
      </c>
      <c r="T109" s="8">
        <f>'BFPaT-pretax-crude'!T7</f>
        <v>0</v>
      </c>
      <c r="U109" s="8">
        <f>'BFPaT-pretax-crude'!U7</f>
        <v>0</v>
      </c>
      <c r="V109" s="8">
        <f>'BFPaT-pretax-crude'!V7</f>
        <v>0</v>
      </c>
      <c r="W109" s="8">
        <f>'BFPaT-pretax-crude'!W7</f>
        <v>0</v>
      </c>
      <c r="X109" s="8">
        <f>'BFPaT-pretax-crude'!X7</f>
        <v>0</v>
      </c>
      <c r="Y109" s="8">
        <f>'BFPaT-pretax-crude'!Y7</f>
        <v>0</v>
      </c>
      <c r="Z109" s="8">
        <f>'BFPaT-pretax-crude'!Z7</f>
        <v>0</v>
      </c>
      <c r="AA109" s="8">
        <f>'BFPaT-pretax-crude'!AA7</f>
        <v>0</v>
      </c>
      <c r="AB109" s="8">
        <f>'BFPaT-pretax-crude'!AB7</f>
        <v>0</v>
      </c>
      <c r="AC109" s="8">
        <f>'BFPaT-pretax-crude'!AC7</f>
        <v>0</v>
      </c>
      <c r="AD109" s="8">
        <f>'BFPaT-pretax-crude'!AD7</f>
        <v>0</v>
      </c>
      <c r="AE109" s="8">
        <f>'BFPaT-pretax-crude'!AE7</f>
        <v>0</v>
      </c>
      <c r="AF109" s="8">
        <f>'BFPaT-pretax-crude'!AF7</f>
        <v>0</v>
      </c>
    </row>
    <row r="110" spans="1:32">
      <c r="A110" s="8" t="s">
        <v>10</v>
      </c>
      <c r="B110" s="8">
        <f>'BFPaT-pretax-crude'!B8</f>
        <v>0</v>
      </c>
      <c r="C110" s="8">
        <f>'BFPaT-pretax-crude'!C8</f>
        <v>0</v>
      </c>
      <c r="D110" s="8">
        <f>'BFPaT-pretax-crude'!D8</f>
        <v>0</v>
      </c>
      <c r="E110" s="8">
        <f>'BFPaT-pretax-crude'!E8</f>
        <v>0</v>
      </c>
      <c r="F110" s="8">
        <f>'BFPaT-pretax-crude'!F8</f>
        <v>0</v>
      </c>
      <c r="G110" s="8">
        <f>'BFPaT-pretax-crude'!G8</f>
        <v>0</v>
      </c>
      <c r="H110" s="8">
        <f>'BFPaT-pretax-crude'!H8</f>
        <v>0</v>
      </c>
      <c r="I110" s="8">
        <f>'BFPaT-pretax-crude'!I8</f>
        <v>0</v>
      </c>
      <c r="J110" s="8">
        <f>'BFPaT-pretax-crude'!J8</f>
        <v>0</v>
      </c>
      <c r="K110" s="8">
        <f>'BFPaT-pretax-crude'!K8</f>
        <v>0</v>
      </c>
      <c r="L110" s="8">
        <f>'BFPaT-pretax-crude'!L8</f>
        <v>0</v>
      </c>
      <c r="M110" s="8">
        <f>'BFPaT-pretax-crude'!M8</f>
        <v>0</v>
      </c>
      <c r="N110" s="8">
        <f>'BFPaT-pretax-crude'!N8</f>
        <v>0</v>
      </c>
      <c r="O110" s="8">
        <f>'BFPaT-pretax-crude'!O8</f>
        <v>0</v>
      </c>
      <c r="P110" s="8">
        <f>'BFPaT-pretax-crude'!P8</f>
        <v>0</v>
      </c>
      <c r="Q110" s="8">
        <f>'BFPaT-pretax-crude'!Q8</f>
        <v>0</v>
      </c>
      <c r="R110" s="8">
        <f>'BFPaT-pretax-crude'!R8</f>
        <v>0</v>
      </c>
      <c r="S110" s="8">
        <f>'BFPaT-pretax-crude'!S8</f>
        <v>0</v>
      </c>
      <c r="T110" s="8">
        <f>'BFPaT-pretax-crude'!T8</f>
        <v>0</v>
      </c>
      <c r="U110" s="8">
        <f>'BFPaT-pretax-crude'!U8</f>
        <v>0</v>
      </c>
      <c r="V110" s="8">
        <f>'BFPaT-pretax-crude'!V8</f>
        <v>0</v>
      </c>
      <c r="W110" s="8">
        <f>'BFPaT-pretax-crude'!W8</f>
        <v>0</v>
      </c>
      <c r="X110" s="8">
        <f>'BFPaT-pretax-crude'!X8</f>
        <v>0</v>
      </c>
      <c r="Y110" s="8">
        <f>'BFPaT-pretax-crude'!Y8</f>
        <v>0</v>
      </c>
      <c r="Z110" s="8">
        <f>'BFPaT-pretax-crude'!Z8</f>
        <v>0</v>
      </c>
      <c r="AA110" s="8">
        <f>'BFPaT-pretax-crude'!AA8</f>
        <v>0</v>
      </c>
      <c r="AB110" s="8">
        <f>'BFPaT-pretax-crude'!AB8</f>
        <v>0</v>
      </c>
      <c r="AC110" s="8">
        <f>'BFPaT-pretax-crude'!AC8</f>
        <v>0</v>
      </c>
      <c r="AD110" s="8">
        <f>'BFPaT-pretax-crude'!AD8</f>
        <v>0</v>
      </c>
      <c r="AE110" s="8">
        <f>'BFPaT-pretax-crude'!AE8</f>
        <v>0</v>
      </c>
      <c r="AF110" s="8">
        <f>'BFPaT-pretax-crude'!AF8</f>
        <v>0</v>
      </c>
    </row>
    <row r="111" spans="1:32">
      <c r="A111" s="8" t="s">
        <v>11</v>
      </c>
      <c r="B111" s="8">
        <f>'BFPaT-pretax-crude'!B9</f>
        <v>0</v>
      </c>
      <c r="C111" s="8">
        <f>'BFPaT-pretax-crude'!C9</f>
        <v>0</v>
      </c>
      <c r="D111" s="8">
        <f>'BFPaT-pretax-crude'!D9</f>
        <v>0</v>
      </c>
      <c r="E111" s="8">
        <f>'BFPaT-pretax-crude'!E9</f>
        <v>0</v>
      </c>
      <c r="F111" s="8">
        <f>'BFPaT-pretax-crude'!F9</f>
        <v>0</v>
      </c>
      <c r="G111" s="8">
        <f>'BFPaT-pretax-crude'!G9</f>
        <v>0</v>
      </c>
      <c r="H111" s="8">
        <f>'BFPaT-pretax-crude'!H9</f>
        <v>0</v>
      </c>
      <c r="I111" s="8">
        <f>'BFPaT-pretax-crude'!I9</f>
        <v>0</v>
      </c>
      <c r="J111" s="8">
        <f>'BFPaT-pretax-crude'!J9</f>
        <v>0</v>
      </c>
      <c r="K111" s="8">
        <f>'BFPaT-pretax-crude'!K9</f>
        <v>0</v>
      </c>
      <c r="L111" s="8">
        <f>'BFPaT-pretax-crude'!L9</f>
        <v>0</v>
      </c>
      <c r="M111" s="8">
        <f>'BFPaT-pretax-crude'!M9</f>
        <v>0</v>
      </c>
      <c r="N111" s="8">
        <f>'BFPaT-pretax-crude'!N9</f>
        <v>0</v>
      </c>
      <c r="O111" s="8">
        <f>'BFPaT-pretax-crude'!O9</f>
        <v>0</v>
      </c>
      <c r="P111" s="8">
        <f>'BFPaT-pretax-crude'!P9</f>
        <v>0</v>
      </c>
      <c r="Q111" s="8">
        <f>'BFPaT-pretax-crude'!Q9</f>
        <v>0</v>
      </c>
      <c r="R111" s="8">
        <f>'BFPaT-pretax-crude'!R9</f>
        <v>0</v>
      </c>
      <c r="S111" s="8">
        <f>'BFPaT-pretax-crude'!S9</f>
        <v>0</v>
      </c>
      <c r="T111" s="8">
        <f>'BFPaT-pretax-crude'!T9</f>
        <v>0</v>
      </c>
      <c r="U111" s="8">
        <f>'BFPaT-pretax-crude'!U9</f>
        <v>0</v>
      </c>
      <c r="V111" s="8">
        <f>'BFPaT-pretax-crude'!V9</f>
        <v>0</v>
      </c>
      <c r="W111" s="8">
        <f>'BFPaT-pretax-crude'!W9</f>
        <v>0</v>
      </c>
      <c r="X111" s="8">
        <f>'BFPaT-pretax-crude'!X9</f>
        <v>0</v>
      </c>
      <c r="Y111" s="8">
        <f>'BFPaT-pretax-crude'!Y9</f>
        <v>0</v>
      </c>
      <c r="Z111" s="8">
        <f>'BFPaT-pretax-crude'!Z9</f>
        <v>0</v>
      </c>
      <c r="AA111" s="8">
        <f>'BFPaT-pretax-crude'!AA9</f>
        <v>0</v>
      </c>
      <c r="AB111" s="8">
        <f>'BFPaT-pretax-crude'!AB9</f>
        <v>0</v>
      </c>
      <c r="AC111" s="8">
        <f>'BFPaT-pretax-crude'!AC9</f>
        <v>0</v>
      </c>
      <c r="AD111" s="8">
        <f>'BFPaT-pretax-crude'!AD9</f>
        <v>0</v>
      </c>
      <c r="AE111" s="8">
        <f>'BFPaT-pretax-crude'!AE9</f>
        <v>0</v>
      </c>
      <c r="AF111" s="8">
        <f>'BFPaT-pretax-crude'!AF9</f>
        <v>0</v>
      </c>
    </row>
    <row r="112" spans="1:32" s="12" customFormat="1">
      <c r="A112" s="13" t="s">
        <v>27</v>
      </c>
    </row>
    <row r="113" spans="1:32">
      <c r="A113" s="8" t="s">
        <v>18</v>
      </c>
      <c r="B113" s="8">
        <f t="shared" ref="B113:AF113" si="11">B$1</f>
        <v>2020</v>
      </c>
      <c r="C113" s="8">
        <f t="shared" si="11"/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</row>
    <row r="114" spans="1:32">
      <c r="A114" s="8" t="s">
        <v>4</v>
      </c>
      <c r="B114" s="8">
        <f>'BFPaT-pretax-heavyfueloil'!B2</f>
        <v>1.0081149283973762E-5</v>
      </c>
      <c r="C114" s="8">
        <f>'BFPaT-pretax-heavyfueloil'!C2</f>
        <v>1.0081149283973762E-5</v>
      </c>
      <c r="D114" s="8">
        <f>'BFPaT-pretax-heavyfueloil'!D2</f>
        <v>1.0333880220031734E-5</v>
      </c>
      <c r="E114" s="8">
        <f>'BFPaT-pretax-heavyfueloil'!E2</f>
        <v>1.0592947033502244E-5</v>
      </c>
      <c r="F114" s="8">
        <f>'BFPaT-pretax-heavyfueloil'!F2</f>
        <v>1.085850856264709E-5</v>
      </c>
      <c r="G114" s="8">
        <f>'BFPaT-pretax-heavyfueloil'!G2</f>
        <v>1.1130727627748522E-5</v>
      </c>
      <c r="H114" s="8">
        <f>'BFPaT-pretax-heavyfueloil'!H2</f>
        <v>1.1409771130937115E-5</v>
      </c>
      <c r="I114" s="8">
        <f>'BFPaT-pretax-heavyfueloil'!I2</f>
        <v>1.1695810158522304E-5</v>
      </c>
      <c r="J114" s="8">
        <f>'BFPaT-pretax-heavyfueloil'!J2</f>
        <v>1.1989020085888299E-5</v>
      </c>
      <c r="K114" s="8">
        <f>'BFPaT-pretax-heavyfueloil'!K2</f>
        <v>1.2289580685019714E-5</v>
      </c>
      <c r="L114" s="8">
        <f>'BFPaT-pretax-heavyfueloil'!L2</f>
        <v>1.2597676234722825E-5</v>
      </c>
      <c r="M114" s="8">
        <f>'BFPaT-pretax-heavyfueloil'!M2</f>
        <v>1.291349563361003E-5</v>
      </c>
      <c r="N114" s="8">
        <f>'BFPaT-pretax-heavyfueloil'!N2</f>
        <v>1.3237232515916803E-5</v>
      </c>
      <c r="O114" s="8">
        <f>'BFPaT-pretax-heavyfueloil'!O2</f>
        <v>1.3569085370222119E-5</v>
      </c>
      <c r="P114" s="8">
        <f>'BFPaT-pretax-heavyfueloil'!P2</f>
        <v>1.3909257661145185E-5</v>
      </c>
      <c r="Q114" s="8">
        <f>'BFPaT-pretax-heavyfueloil'!Q2</f>
        <v>1.4257957954093045E-5</v>
      </c>
      <c r="R114" s="8">
        <f>'BFPaT-pretax-heavyfueloil'!R2</f>
        <v>1.4615400043135572E-5</v>
      </c>
      <c r="S114" s="8">
        <f>'BFPaT-pretax-heavyfueloil'!S2</f>
        <v>1.4981803082086245E-5</v>
      </c>
      <c r="T114" s="8">
        <f>'BFPaT-pretax-heavyfueloil'!T2</f>
        <v>1.5357391718869071E-5</v>
      </c>
      <c r="U114" s="8">
        <f>'BFPaT-pretax-heavyfueloil'!U2</f>
        <v>1.5742396233254045E-5</v>
      </c>
      <c r="V114" s="8">
        <f>'BFPaT-pretax-heavyfueloil'!V2</f>
        <v>1.6137052678045579E-5</v>
      </c>
      <c r="W114" s="8">
        <f>'BFPaT-pretax-heavyfueloil'!W2</f>
        <v>1.6541603023810492E-5</v>
      </c>
      <c r="X114" s="8">
        <f>'BFPaT-pretax-heavyfueloil'!X2</f>
        <v>1.6956295307234265E-5</v>
      </c>
      <c r="Y114" s="8">
        <f>'BFPaT-pretax-heavyfueloil'!Y2</f>
        <v>1.7381383783196553E-5</v>
      </c>
      <c r="Z114" s="8">
        <f>'BFPaT-pretax-heavyfueloil'!Z2</f>
        <v>1.7817129080659165E-5</v>
      </c>
      <c r="AA114" s="8">
        <f>'BFPaT-pretax-heavyfueloil'!AA2</f>
        <v>1.8263798362462099E-5</v>
      </c>
      <c r="AB114" s="8">
        <f>'BFPaT-pretax-heavyfueloil'!AB2</f>
        <v>1.8721665489125625E-5</v>
      </c>
      <c r="AC114" s="8">
        <f>'BFPaT-pretax-heavyfueloil'!AC2</f>
        <v>1.9191011186758811E-5</v>
      </c>
      <c r="AD114" s="8">
        <f>'BFPaT-pretax-heavyfueloil'!AD2</f>
        <v>1.9672123219177477E-5</v>
      </c>
      <c r="AE114" s="8">
        <f>'BFPaT-pretax-heavyfueloil'!AE2</f>
        <v>2.0165296564337064E-5</v>
      </c>
      <c r="AF114" s="8">
        <f>'BFPaT-pretax-heavyfueloil'!AF2</f>
        <v>2.0670833595188635E-5</v>
      </c>
    </row>
    <row r="115" spans="1:32">
      <c r="A115" s="8" t="s">
        <v>5</v>
      </c>
      <c r="B115" s="8">
        <f>'BFPaT-pretax-heavyfueloil'!B3</f>
        <v>1.0081149283973762E-5</v>
      </c>
      <c r="C115" s="8">
        <f>'BFPaT-pretax-heavyfueloil'!C3</f>
        <v>1.0081149283973762E-5</v>
      </c>
      <c r="D115" s="8">
        <f>'BFPaT-pretax-heavyfueloil'!D3</f>
        <v>1.0333880220031734E-5</v>
      </c>
      <c r="E115" s="8">
        <f>'BFPaT-pretax-heavyfueloil'!E3</f>
        <v>1.0592947033502244E-5</v>
      </c>
      <c r="F115" s="8">
        <f>'BFPaT-pretax-heavyfueloil'!F3</f>
        <v>1.085850856264709E-5</v>
      </c>
      <c r="G115" s="8">
        <f>'BFPaT-pretax-heavyfueloil'!G3</f>
        <v>1.1130727627748522E-5</v>
      </c>
      <c r="H115" s="8">
        <f>'BFPaT-pretax-heavyfueloil'!H3</f>
        <v>1.1409771130937115E-5</v>
      </c>
      <c r="I115" s="8">
        <f>'BFPaT-pretax-heavyfueloil'!I3</f>
        <v>1.1695810158522304E-5</v>
      </c>
      <c r="J115" s="8">
        <f>'BFPaT-pretax-heavyfueloil'!J3</f>
        <v>1.1989020085888299E-5</v>
      </c>
      <c r="K115" s="8">
        <f>'BFPaT-pretax-heavyfueloil'!K3</f>
        <v>1.2289580685019714E-5</v>
      </c>
      <c r="L115" s="8">
        <f>'BFPaT-pretax-heavyfueloil'!L3</f>
        <v>1.2597676234722825E-5</v>
      </c>
      <c r="M115" s="8">
        <f>'BFPaT-pretax-heavyfueloil'!M3</f>
        <v>1.291349563361003E-5</v>
      </c>
      <c r="N115" s="8">
        <f>'BFPaT-pretax-heavyfueloil'!N3</f>
        <v>1.3237232515916803E-5</v>
      </c>
      <c r="O115" s="8">
        <f>'BFPaT-pretax-heavyfueloil'!O3</f>
        <v>1.3569085370222119E-5</v>
      </c>
      <c r="P115" s="8">
        <f>'BFPaT-pretax-heavyfueloil'!P3</f>
        <v>1.3909257661145185E-5</v>
      </c>
      <c r="Q115" s="8">
        <f>'BFPaT-pretax-heavyfueloil'!Q3</f>
        <v>1.4257957954093045E-5</v>
      </c>
      <c r="R115" s="8">
        <f>'BFPaT-pretax-heavyfueloil'!R3</f>
        <v>1.4615400043135572E-5</v>
      </c>
      <c r="S115" s="8">
        <f>'BFPaT-pretax-heavyfueloil'!S3</f>
        <v>1.4981803082086245E-5</v>
      </c>
      <c r="T115" s="8">
        <f>'BFPaT-pretax-heavyfueloil'!T3</f>
        <v>1.5357391718869071E-5</v>
      </c>
      <c r="U115" s="8">
        <f>'BFPaT-pretax-heavyfueloil'!U3</f>
        <v>1.5742396233254045E-5</v>
      </c>
      <c r="V115" s="8">
        <f>'BFPaT-pretax-heavyfueloil'!V3</f>
        <v>1.6137052678045579E-5</v>
      </c>
      <c r="W115" s="8">
        <f>'BFPaT-pretax-heavyfueloil'!W3</f>
        <v>1.6541603023810492E-5</v>
      </c>
      <c r="X115" s="8">
        <f>'BFPaT-pretax-heavyfueloil'!X3</f>
        <v>1.6956295307234265E-5</v>
      </c>
      <c r="Y115" s="8">
        <f>'BFPaT-pretax-heavyfueloil'!Y3</f>
        <v>1.7381383783196553E-5</v>
      </c>
      <c r="Z115" s="8">
        <f>'BFPaT-pretax-heavyfueloil'!Z3</f>
        <v>1.7817129080659165E-5</v>
      </c>
      <c r="AA115" s="8">
        <f>'BFPaT-pretax-heavyfueloil'!AA3</f>
        <v>1.8263798362462099E-5</v>
      </c>
      <c r="AB115" s="8">
        <f>'BFPaT-pretax-heavyfueloil'!AB3</f>
        <v>1.8721665489125625E-5</v>
      </c>
      <c r="AC115" s="8">
        <f>'BFPaT-pretax-heavyfueloil'!AC3</f>
        <v>1.9191011186758811E-5</v>
      </c>
      <c r="AD115" s="8">
        <f>'BFPaT-pretax-heavyfueloil'!AD3</f>
        <v>1.9672123219177477E-5</v>
      </c>
      <c r="AE115" s="8">
        <f>'BFPaT-pretax-heavyfueloil'!AE3</f>
        <v>2.0165296564337064E-5</v>
      </c>
      <c r="AF115" s="8">
        <f>'BFPaT-pretax-heavyfueloil'!AF3</f>
        <v>2.0670833595188635E-5</v>
      </c>
    </row>
    <row r="116" spans="1:32">
      <c r="A116" s="8" t="s">
        <v>6</v>
      </c>
      <c r="B116" s="8">
        <f>'BFPaT-pretax-heavyfueloil'!B4</f>
        <v>1.0081149283973762E-5</v>
      </c>
      <c r="C116" s="8">
        <f>'BFPaT-pretax-heavyfueloil'!C4</f>
        <v>1.0081149283973762E-5</v>
      </c>
      <c r="D116" s="8">
        <f>'BFPaT-pretax-heavyfueloil'!D4</f>
        <v>1.0333880220031734E-5</v>
      </c>
      <c r="E116" s="8">
        <f>'BFPaT-pretax-heavyfueloil'!E4</f>
        <v>1.0592947033502244E-5</v>
      </c>
      <c r="F116" s="8">
        <f>'BFPaT-pretax-heavyfueloil'!F4</f>
        <v>1.085850856264709E-5</v>
      </c>
      <c r="G116" s="8">
        <f>'BFPaT-pretax-heavyfueloil'!G4</f>
        <v>1.1130727627748522E-5</v>
      </c>
      <c r="H116" s="8">
        <f>'BFPaT-pretax-heavyfueloil'!H4</f>
        <v>1.1409771130937115E-5</v>
      </c>
      <c r="I116" s="8">
        <f>'BFPaT-pretax-heavyfueloil'!I4</f>
        <v>1.1695810158522304E-5</v>
      </c>
      <c r="J116" s="8">
        <f>'BFPaT-pretax-heavyfueloil'!J4</f>
        <v>1.1989020085888299E-5</v>
      </c>
      <c r="K116" s="8">
        <f>'BFPaT-pretax-heavyfueloil'!K4</f>
        <v>1.2289580685019714E-5</v>
      </c>
      <c r="L116" s="8">
        <f>'BFPaT-pretax-heavyfueloil'!L4</f>
        <v>1.2597676234722825E-5</v>
      </c>
      <c r="M116" s="8">
        <f>'BFPaT-pretax-heavyfueloil'!M4</f>
        <v>1.291349563361003E-5</v>
      </c>
      <c r="N116" s="8">
        <f>'BFPaT-pretax-heavyfueloil'!N4</f>
        <v>1.3237232515916803E-5</v>
      </c>
      <c r="O116" s="8">
        <f>'BFPaT-pretax-heavyfueloil'!O4</f>
        <v>1.3569085370222119E-5</v>
      </c>
      <c r="P116" s="8">
        <f>'BFPaT-pretax-heavyfueloil'!P4</f>
        <v>1.3909257661145185E-5</v>
      </c>
      <c r="Q116" s="8">
        <f>'BFPaT-pretax-heavyfueloil'!Q4</f>
        <v>1.4257957954093045E-5</v>
      </c>
      <c r="R116" s="8">
        <f>'BFPaT-pretax-heavyfueloil'!R4</f>
        <v>1.4615400043135572E-5</v>
      </c>
      <c r="S116" s="8">
        <f>'BFPaT-pretax-heavyfueloil'!S4</f>
        <v>1.4981803082086245E-5</v>
      </c>
      <c r="T116" s="8">
        <f>'BFPaT-pretax-heavyfueloil'!T4</f>
        <v>1.5357391718869071E-5</v>
      </c>
      <c r="U116" s="8">
        <f>'BFPaT-pretax-heavyfueloil'!U4</f>
        <v>1.5742396233254045E-5</v>
      </c>
      <c r="V116" s="8">
        <f>'BFPaT-pretax-heavyfueloil'!V4</f>
        <v>1.6137052678045579E-5</v>
      </c>
      <c r="W116" s="8">
        <f>'BFPaT-pretax-heavyfueloil'!W4</f>
        <v>1.6541603023810492E-5</v>
      </c>
      <c r="X116" s="8">
        <f>'BFPaT-pretax-heavyfueloil'!X4</f>
        <v>1.6956295307234265E-5</v>
      </c>
      <c r="Y116" s="8">
        <f>'BFPaT-pretax-heavyfueloil'!Y4</f>
        <v>1.7381383783196553E-5</v>
      </c>
      <c r="Z116" s="8">
        <f>'BFPaT-pretax-heavyfueloil'!Z4</f>
        <v>1.7817129080659165E-5</v>
      </c>
      <c r="AA116" s="8">
        <f>'BFPaT-pretax-heavyfueloil'!AA4</f>
        <v>1.8263798362462099E-5</v>
      </c>
      <c r="AB116" s="8">
        <f>'BFPaT-pretax-heavyfueloil'!AB4</f>
        <v>1.8721665489125625E-5</v>
      </c>
      <c r="AC116" s="8">
        <f>'BFPaT-pretax-heavyfueloil'!AC4</f>
        <v>1.9191011186758811E-5</v>
      </c>
      <c r="AD116" s="8">
        <f>'BFPaT-pretax-heavyfueloil'!AD4</f>
        <v>1.9672123219177477E-5</v>
      </c>
      <c r="AE116" s="8">
        <f>'BFPaT-pretax-heavyfueloil'!AE4</f>
        <v>2.0165296564337064E-5</v>
      </c>
      <c r="AF116" s="8">
        <f>'BFPaT-pretax-heavyfueloil'!AF4</f>
        <v>2.0670833595188635E-5</v>
      </c>
    </row>
    <row r="117" spans="1:32">
      <c r="A117" s="8" t="s">
        <v>7</v>
      </c>
      <c r="B117" s="8">
        <f>'BFPaT-pretax-heavyfueloil'!B5</f>
        <v>1.0081149283973762E-5</v>
      </c>
      <c r="C117" s="8">
        <f>'BFPaT-pretax-heavyfueloil'!C5</f>
        <v>1.0081149283973762E-5</v>
      </c>
      <c r="D117" s="8">
        <f>'BFPaT-pretax-heavyfueloil'!D5</f>
        <v>1.0333880220031734E-5</v>
      </c>
      <c r="E117" s="8">
        <f>'BFPaT-pretax-heavyfueloil'!E5</f>
        <v>1.0592947033502244E-5</v>
      </c>
      <c r="F117" s="8">
        <f>'BFPaT-pretax-heavyfueloil'!F5</f>
        <v>1.085850856264709E-5</v>
      </c>
      <c r="G117" s="8">
        <f>'BFPaT-pretax-heavyfueloil'!G5</f>
        <v>1.1130727627748522E-5</v>
      </c>
      <c r="H117" s="8">
        <f>'BFPaT-pretax-heavyfueloil'!H5</f>
        <v>1.1409771130937115E-5</v>
      </c>
      <c r="I117" s="8">
        <f>'BFPaT-pretax-heavyfueloil'!I5</f>
        <v>1.1695810158522304E-5</v>
      </c>
      <c r="J117" s="8">
        <f>'BFPaT-pretax-heavyfueloil'!J5</f>
        <v>1.1989020085888299E-5</v>
      </c>
      <c r="K117" s="8">
        <f>'BFPaT-pretax-heavyfueloil'!K5</f>
        <v>1.2289580685019714E-5</v>
      </c>
      <c r="L117" s="8">
        <f>'BFPaT-pretax-heavyfueloil'!L5</f>
        <v>1.2597676234722825E-5</v>
      </c>
      <c r="M117" s="8">
        <f>'BFPaT-pretax-heavyfueloil'!M5</f>
        <v>1.291349563361003E-5</v>
      </c>
      <c r="N117" s="8">
        <f>'BFPaT-pretax-heavyfueloil'!N5</f>
        <v>1.3237232515916803E-5</v>
      </c>
      <c r="O117" s="8">
        <f>'BFPaT-pretax-heavyfueloil'!O5</f>
        <v>1.3569085370222119E-5</v>
      </c>
      <c r="P117" s="8">
        <f>'BFPaT-pretax-heavyfueloil'!P5</f>
        <v>1.3909257661145185E-5</v>
      </c>
      <c r="Q117" s="8">
        <f>'BFPaT-pretax-heavyfueloil'!Q5</f>
        <v>1.4257957954093045E-5</v>
      </c>
      <c r="R117" s="8">
        <f>'BFPaT-pretax-heavyfueloil'!R5</f>
        <v>1.4615400043135572E-5</v>
      </c>
      <c r="S117" s="8">
        <f>'BFPaT-pretax-heavyfueloil'!S5</f>
        <v>1.4981803082086245E-5</v>
      </c>
      <c r="T117" s="8">
        <f>'BFPaT-pretax-heavyfueloil'!T5</f>
        <v>1.5357391718869071E-5</v>
      </c>
      <c r="U117" s="8">
        <f>'BFPaT-pretax-heavyfueloil'!U5</f>
        <v>1.5742396233254045E-5</v>
      </c>
      <c r="V117" s="8">
        <f>'BFPaT-pretax-heavyfueloil'!V5</f>
        <v>1.6137052678045579E-5</v>
      </c>
      <c r="W117" s="8">
        <f>'BFPaT-pretax-heavyfueloil'!W5</f>
        <v>1.6541603023810492E-5</v>
      </c>
      <c r="X117" s="8">
        <f>'BFPaT-pretax-heavyfueloil'!X5</f>
        <v>1.6956295307234265E-5</v>
      </c>
      <c r="Y117" s="8">
        <f>'BFPaT-pretax-heavyfueloil'!Y5</f>
        <v>1.7381383783196553E-5</v>
      </c>
      <c r="Z117" s="8">
        <f>'BFPaT-pretax-heavyfueloil'!Z5</f>
        <v>1.7817129080659165E-5</v>
      </c>
      <c r="AA117" s="8">
        <f>'BFPaT-pretax-heavyfueloil'!AA5</f>
        <v>1.8263798362462099E-5</v>
      </c>
      <c r="AB117" s="8">
        <f>'BFPaT-pretax-heavyfueloil'!AB5</f>
        <v>1.8721665489125625E-5</v>
      </c>
      <c r="AC117" s="8">
        <f>'BFPaT-pretax-heavyfueloil'!AC5</f>
        <v>1.9191011186758811E-5</v>
      </c>
      <c r="AD117" s="8">
        <f>'BFPaT-pretax-heavyfueloil'!AD5</f>
        <v>1.9672123219177477E-5</v>
      </c>
      <c r="AE117" s="8">
        <f>'BFPaT-pretax-heavyfueloil'!AE5</f>
        <v>2.0165296564337064E-5</v>
      </c>
      <c r="AF117" s="8">
        <f>'BFPaT-pretax-heavyfueloil'!AF5</f>
        <v>2.0670833595188635E-5</v>
      </c>
    </row>
    <row r="118" spans="1:32">
      <c r="A118" s="8" t="s">
        <v>8</v>
      </c>
      <c r="B118" s="8">
        <f>'BFPaT-pretax-heavyfueloil'!B6</f>
        <v>1.0081149283973762E-5</v>
      </c>
      <c r="C118" s="8">
        <f>'BFPaT-pretax-heavyfueloil'!C6</f>
        <v>1.0081149283973762E-5</v>
      </c>
      <c r="D118" s="8">
        <f>'BFPaT-pretax-heavyfueloil'!D6</f>
        <v>1.050255487372213E-5</v>
      </c>
      <c r="E118" s="8">
        <f>'BFPaT-pretax-heavyfueloil'!E6</f>
        <v>1.0941575783516742E-5</v>
      </c>
      <c r="F118" s="8">
        <f>'BFPaT-pretax-heavyfueloil'!F6</f>
        <v>1.1398948357411595E-5</v>
      </c>
      <c r="G118" s="8">
        <f>'BFPaT-pretax-heavyfueloil'!G6</f>
        <v>1.1875439719631831E-5</v>
      </c>
      <c r="H118" s="8">
        <f>'BFPaT-pretax-heavyfueloil'!H6</f>
        <v>1.2371849061226267E-5</v>
      </c>
      <c r="I118" s="8">
        <f>'BFPaT-pretax-heavyfueloil'!I6</f>
        <v>1.2889008980503722E-5</v>
      </c>
      <c r="J118" s="8">
        <f>'BFPaT-pretax-heavyfueloil'!J6</f>
        <v>1.3427786879501384E-5</v>
      </c>
      <c r="K118" s="8">
        <f>'BFPaT-pretax-heavyfueloil'!K6</f>
        <v>1.3989086418827439E-5</v>
      </c>
      <c r="L118" s="8">
        <f>'BFPaT-pretax-heavyfueloil'!L6</f>
        <v>1.457384903331807E-5</v>
      </c>
      <c r="M118" s="8">
        <f>'BFPaT-pretax-heavyfueloil'!M6</f>
        <v>1.5183055511050956E-5</v>
      </c>
      <c r="N118" s="8">
        <f>'BFPaT-pretax-heavyfueloil'!N6</f>
        <v>1.5817727638363667E-5</v>
      </c>
      <c r="O118" s="8">
        <f>'BFPaT-pretax-heavyfueloil'!O6</f>
        <v>1.6478929913636017E-5</v>
      </c>
      <c r="P118" s="8">
        <f>'BFPaT-pretax-heavyfueloil'!P6</f>
        <v>1.7167771332710858E-5</v>
      </c>
      <c r="Q118" s="8">
        <f>'BFPaT-pretax-heavyfueloil'!Q6</f>
        <v>1.7885407248947824E-5</v>
      </c>
      <c r="R118" s="8">
        <f>'BFPaT-pretax-heavyfueloil'!R6</f>
        <v>1.8633041311029846E-5</v>
      </c>
      <c r="S118" s="8">
        <f>'BFPaT-pretax-heavyfueloil'!S6</f>
        <v>1.9411927481772584E-5</v>
      </c>
      <c r="T118" s="8">
        <f>'BFPaT-pretax-heavyfueloil'!T6</f>
        <v>2.0223372141322792E-5</v>
      </c>
      <c r="U118" s="8">
        <f>'BFPaT-pretax-heavyfueloil'!U6</f>
        <v>2.1068736278273212E-5</v>
      </c>
      <c r="V118" s="8">
        <f>'BFPaT-pretax-heavyfueloil'!V6</f>
        <v>2.1949437772369017E-5</v>
      </c>
      <c r="W118" s="8">
        <f>'BFPaT-pretax-heavyfueloil'!W6</f>
        <v>2.286695377263444E-5</v>
      </c>
      <c r="X118" s="8">
        <f>'BFPaT-pretax-heavyfueloil'!X6</f>
        <v>2.382282317490831E-5</v>
      </c>
      <c r="Y118" s="8">
        <f>'BFPaT-pretax-heavyfueloil'!Y6</f>
        <v>2.4818649202943887E-5</v>
      </c>
      <c r="Z118" s="8">
        <f>'BFPaT-pretax-heavyfueloil'!Z6</f>
        <v>2.5856102097402148E-5</v>
      </c>
      <c r="AA118" s="8">
        <f>'BFPaT-pretax-heavyfueloil'!AA6</f>
        <v>2.6936921917248604E-5</v>
      </c>
      <c r="AB118" s="8">
        <f>'BFPaT-pretax-heavyfueloil'!AB6</f>
        <v>2.8062921458252268E-5</v>
      </c>
      <c r="AC118" s="8">
        <f>'BFPaT-pretax-heavyfueloil'!AC6</f>
        <v>2.9235989293481804E-5</v>
      </c>
      <c r="AD118" s="8">
        <f>'BFPaT-pretax-heavyfueloil'!AD6</f>
        <v>3.045809294089851E-5</v>
      </c>
      <c r="AE118" s="8">
        <f>'BFPaT-pretax-heavyfueloil'!AE6</f>
        <v>3.1731282163358926E-5</v>
      </c>
      <c r="AF118" s="8">
        <f>'BFPaT-pretax-heavyfueloil'!AF6</f>
        <v>3.3057692406561996E-5</v>
      </c>
    </row>
    <row r="119" spans="1:32">
      <c r="A119" s="8" t="s">
        <v>9</v>
      </c>
      <c r="B119" s="8">
        <f>'BFPaT-pretax-heavyfueloil'!B7</f>
        <v>0</v>
      </c>
      <c r="C119" s="8">
        <f>'BFPaT-pretax-heavyfueloil'!C7</f>
        <v>0</v>
      </c>
      <c r="D119" s="8">
        <f>'BFPaT-pretax-heavyfueloil'!D7</f>
        <v>0</v>
      </c>
      <c r="E119" s="8">
        <f>'BFPaT-pretax-heavyfueloil'!E7</f>
        <v>0</v>
      </c>
      <c r="F119" s="8">
        <f>'BFPaT-pretax-heavyfueloil'!F7</f>
        <v>0</v>
      </c>
      <c r="G119" s="8">
        <f>'BFPaT-pretax-heavyfueloil'!G7</f>
        <v>0</v>
      </c>
      <c r="H119" s="8">
        <f>'BFPaT-pretax-heavyfueloil'!H7</f>
        <v>0</v>
      </c>
      <c r="I119" s="8">
        <f>'BFPaT-pretax-heavyfueloil'!I7</f>
        <v>0</v>
      </c>
      <c r="J119" s="8">
        <f>'BFPaT-pretax-heavyfueloil'!J7</f>
        <v>0</v>
      </c>
      <c r="K119" s="8">
        <f>'BFPaT-pretax-heavyfueloil'!K7</f>
        <v>0</v>
      </c>
      <c r="L119" s="8">
        <f>'BFPaT-pretax-heavyfueloil'!L7</f>
        <v>0</v>
      </c>
      <c r="M119" s="8">
        <f>'BFPaT-pretax-heavyfueloil'!M7</f>
        <v>0</v>
      </c>
      <c r="N119" s="8">
        <f>'BFPaT-pretax-heavyfueloil'!N7</f>
        <v>0</v>
      </c>
      <c r="O119" s="8">
        <f>'BFPaT-pretax-heavyfueloil'!O7</f>
        <v>0</v>
      </c>
      <c r="P119" s="8">
        <f>'BFPaT-pretax-heavyfueloil'!P7</f>
        <v>0</v>
      </c>
      <c r="Q119" s="8">
        <f>'BFPaT-pretax-heavyfueloil'!Q7</f>
        <v>0</v>
      </c>
      <c r="R119" s="8">
        <f>'BFPaT-pretax-heavyfueloil'!R7</f>
        <v>0</v>
      </c>
      <c r="S119" s="8">
        <f>'BFPaT-pretax-heavyfueloil'!S7</f>
        <v>0</v>
      </c>
      <c r="T119" s="8">
        <f>'BFPaT-pretax-heavyfueloil'!T7</f>
        <v>0</v>
      </c>
      <c r="U119" s="8">
        <f>'BFPaT-pretax-heavyfueloil'!U7</f>
        <v>0</v>
      </c>
      <c r="V119" s="8">
        <f>'BFPaT-pretax-heavyfueloil'!V7</f>
        <v>0</v>
      </c>
      <c r="W119" s="8">
        <f>'BFPaT-pretax-heavyfueloil'!W7</f>
        <v>0</v>
      </c>
      <c r="X119" s="8">
        <f>'BFPaT-pretax-heavyfueloil'!X7</f>
        <v>0</v>
      </c>
      <c r="Y119" s="8">
        <f>'BFPaT-pretax-heavyfueloil'!Y7</f>
        <v>0</v>
      </c>
      <c r="Z119" s="8">
        <f>'BFPaT-pretax-heavyfueloil'!Z7</f>
        <v>0</v>
      </c>
      <c r="AA119" s="8">
        <f>'BFPaT-pretax-heavyfueloil'!AA7</f>
        <v>0</v>
      </c>
      <c r="AB119" s="8">
        <f>'BFPaT-pretax-heavyfueloil'!AB7</f>
        <v>0</v>
      </c>
      <c r="AC119" s="8">
        <f>'BFPaT-pretax-heavyfueloil'!AC7</f>
        <v>0</v>
      </c>
      <c r="AD119" s="8">
        <f>'BFPaT-pretax-heavyfueloil'!AD7</f>
        <v>0</v>
      </c>
      <c r="AE119" s="8">
        <f>'BFPaT-pretax-heavyfueloil'!AE7</f>
        <v>0</v>
      </c>
      <c r="AF119" s="8">
        <f>'BFPaT-pretax-heavyfueloil'!AF7</f>
        <v>0</v>
      </c>
    </row>
    <row r="120" spans="1:32">
      <c r="A120" s="8" t="s">
        <v>10</v>
      </c>
      <c r="B120" s="8">
        <f>'BFPaT-pretax-heavyfueloil'!B8</f>
        <v>0</v>
      </c>
      <c r="C120" s="8">
        <f>'BFPaT-pretax-heavyfueloil'!C8</f>
        <v>0</v>
      </c>
      <c r="D120" s="8">
        <f>'BFPaT-pretax-heavyfueloil'!D8</f>
        <v>0</v>
      </c>
      <c r="E120" s="8">
        <f>'BFPaT-pretax-heavyfueloil'!E8</f>
        <v>0</v>
      </c>
      <c r="F120" s="8">
        <f>'BFPaT-pretax-heavyfueloil'!F8</f>
        <v>0</v>
      </c>
      <c r="G120" s="8">
        <f>'BFPaT-pretax-heavyfueloil'!G8</f>
        <v>0</v>
      </c>
      <c r="H120" s="8">
        <f>'BFPaT-pretax-heavyfueloil'!H8</f>
        <v>0</v>
      </c>
      <c r="I120" s="8">
        <f>'BFPaT-pretax-heavyfueloil'!I8</f>
        <v>0</v>
      </c>
      <c r="J120" s="8">
        <f>'BFPaT-pretax-heavyfueloil'!J8</f>
        <v>0</v>
      </c>
      <c r="K120" s="8">
        <f>'BFPaT-pretax-heavyfueloil'!K8</f>
        <v>0</v>
      </c>
      <c r="L120" s="8">
        <f>'BFPaT-pretax-heavyfueloil'!L8</f>
        <v>0</v>
      </c>
      <c r="M120" s="8">
        <f>'BFPaT-pretax-heavyfueloil'!M8</f>
        <v>0</v>
      </c>
      <c r="N120" s="8">
        <f>'BFPaT-pretax-heavyfueloil'!N8</f>
        <v>0</v>
      </c>
      <c r="O120" s="8">
        <f>'BFPaT-pretax-heavyfueloil'!O8</f>
        <v>0</v>
      </c>
      <c r="P120" s="8">
        <f>'BFPaT-pretax-heavyfueloil'!P8</f>
        <v>0</v>
      </c>
      <c r="Q120" s="8">
        <f>'BFPaT-pretax-heavyfueloil'!Q8</f>
        <v>0</v>
      </c>
      <c r="R120" s="8">
        <f>'BFPaT-pretax-heavyfueloil'!R8</f>
        <v>0</v>
      </c>
      <c r="S120" s="8">
        <f>'BFPaT-pretax-heavyfueloil'!S8</f>
        <v>0</v>
      </c>
      <c r="T120" s="8">
        <f>'BFPaT-pretax-heavyfueloil'!T8</f>
        <v>0</v>
      </c>
      <c r="U120" s="8">
        <f>'BFPaT-pretax-heavyfueloil'!U8</f>
        <v>0</v>
      </c>
      <c r="V120" s="8">
        <f>'BFPaT-pretax-heavyfueloil'!V8</f>
        <v>0</v>
      </c>
      <c r="W120" s="8">
        <f>'BFPaT-pretax-heavyfueloil'!W8</f>
        <v>0</v>
      </c>
      <c r="X120" s="8">
        <f>'BFPaT-pretax-heavyfueloil'!X8</f>
        <v>0</v>
      </c>
      <c r="Y120" s="8">
        <f>'BFPaT-pretax-heavyfueloil'!Y8</f>
        <v>0</v>
      </c>
      <c r="Z120" s="8">
        <f>'BFPaT-pretax-heavyfueloil'!Z8</f>
        <v>0</v>
      </c>
      <c r="AA120" s="8">
        <f>'BFPaT-pretax-heavyfueloil'!AA8</f>
        <v>0</v>
      </c>
      <c r="AB120" s="8">
        <f>'BFPaT-pretax-heavyfueloil'!AB8</f>
        <v>0</v>
      </c>
      <c r="AC120" s="8">
        <f>'BFPaT-pretax-heavyfueloil'!AC8</f>
        <v>0</v>
      </c>
      <c r="AD120" s="8">
        <f>'BFPaT-pretax-heavyfueloil'!AD8</f>
        <v>0</v>
      </c>
      <c r="AE120" s="8">
        <f>'BFPaT-pretax-heavyfueloil'!AE8</f>
        <v>0</v>
      </c>
      <c r="AF120" s="8">
        <f>'BFPaT-pretax-heavyfueloil'!AF8</f>
        <v>0</v>
      </c>
    </row>
    <row r="121" spans="1:32">
      <c r="A121" s="8" t="s">
        <v>11</v>
      </c>
      <c r="B121" s="8">
        <f>'BFPaT-pretax-heavyfueloil'!B9</f>
        <v>0</v>
      </c>
      <c r="C121" s="8">
        <f>'BFPaT-pretax-heavyfueloil'!C9</f>
        <v>0</v>
      </c>
      <c r="D121" s="8">
        <f>'BFPaT-pretax-heavyfueloil'!D9</f>
        <v>0</v>
      </c>
      <c r="E121" s="8">
        <f>'BFPaT-pretax-heavyfueloil'!E9</f>
        <v>0</v>
      </c>
      <c r="F121" s="8">
        <f>'BFPaT-pretax-heavyfueloil'!F9</f>
        <v>0</v>
      </c>
      <c r="G121" s="8">
        <f>'BFPaT-pretax-heavyfueloil'!G9</f>
        <v>0</v>
      </c>
      <c r="H121" s="8">
        <f>'BFPaT-pretax-heavyfueloil'!H9</f>
        <v>0</v>
      </c>
      <c r="I121" s="8">
        <f>'BFPaT-pretax-heavyfueloil'!I9</f>
        <v>0</v>
      </c>
      <c r="J121" s="8">
        <f>'BFPaT-pretax-heavyfueloil'!J9</f>
        <v>0</v>
      </c>
      <c r="K121" s="8">
        <f>'BFPaT-pretax-heavyfueloil'!K9</f>
        <v>0</v>
      </c>
      <c r="L121" s="8">
        <f>'BFPaT-pretax-heavyfueloil'!L9</f>
        <v>0</v>
      </c>
      <c r="M121" s="8">
        <f>'BFPaT-pretax-heavyfueloil'!M9</f>
        <v>0</v>
      </c>
      <c r="N121" s="8">
        <f>'BFPaT-pretax-heavyfueloil'!N9</f>
        <v>0</v>
      </c>
      <c r="O121" s="8">
        <f>'BFPaT-pretax-heavyfueloil'!O9</f>
        <v>0</v>
      </c>
      <c r="P121" s="8">
        <f>'BFPaT-pretax-heavyfueloil'!P9</f>
        <v>0</v>
      </c>
      <c r="Q121" s="8">
        <f>'BFPaT-pretax-heavyfueloil'!Q9</f>
        <v>0</v>
      </c>
      <c r="R121" s="8">
        <f>'BFPaT-pretax-heavyfueloil'!R9</f>
        <v>0</v>
      </c>
      <c r="S121" s="8">
        <f>'BFPaT-pretax-heavyfueloil'!S9</f>
        <v>0</v>
      </c>
      <c r="T121" s="8">
        <f>'BFPaT-pretax-heavyfueloil'!T9</f>
        <v>0</v>
      </c>
      <c r="U121" s="8">
        <f>'BFPaT-pretax-heavyfueloil'!U9</f>
        <v>0</v>
      </c>
      <c r="V121" s="8">
        <f>'BFPaT-pretax-heavyfueloil'!V9</f>
        <v>0</v>
      </c>
      <c r="W121" s="8">
        <f>'BFPaT-pretax-heavyfueloil'!W9</f>
        <v>0</v>
      </c>
      <c r="X121" s="8">
        <f>'BFPaT-pretax-heavyfueloil'!X9</f>
        <v>0</v>
      </c>
      <c r="Y121" s="8">
        <f>'BFPaT-pretax-heavyfueloil'!Y9</f>
        <v>0</v>
      </c>
      <c r="Z121" s="8">
        <f>'BFPaT-pretax-heavyfueloil'!Z9</f>
        <v>0</v>
      </c>
      <c r="AA121" s="8">
        <f>'BFPaT-pretax-heavyfueloil'!AA9</f>
        <v>0</v>
      </c>
      <c r="AB121" s="8">
        <f>'BFPaT-pretax-heavyfueloil'!AB9</f>
        <v>0</v>
      </c>
      <c r="AC121" s="8">
        <f>'BFPaT-pretax-heavyfueloil'!AC9</f>
        <v>0</v>
      </c>
      <c r="AD121" s="8">
        <f>'BFPaT-pretax-heavyfueloil'!AD9</f>
        <v>0</v>
      </c>
      <c r="AE121" s="8">
        <f>'BFPaT-pretax-heavyfueloil'!AE9</f>
        <v>0</v>
      </c>
      <c r="AF121" s="8">
        <f>'BFPaT-pretax-heavyfueloil'!AF9</f>
        <v>0</v>
      </c>
    </row>
    <row r="122" spans="1:32" s="12" customFormat="1">
      <c r="A122" s="13" t="s">
        <v>28</v>
      </c>
    </row>
    <row r="123" spans="1:32">
      <c r="A123" s="8" t="s">
        <v>18</v>
      </c>
      <c r="B123" s="8">
        <f t="shared" ref="B123:AF123" si="12">B$1</f>
        <v>2020</v>
      </c>
      <c r="C123" s="8">
        <f t="shared" si="12"/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</row>
    <row r="124" spans="1:32">
      <c r="A124" s="8" t="s">
        <v>4</v>
      </c>
      <c r="B124" s="8">
        <f>'BFPaT-pretax-lpgpropbut'!B2</f>
        <v>1.1769952502499207E-5</v>
      </c>
      <c r="C124" s="8">
        <f>'BFPaT-pretax-lpgpropbut'!C2</f>
        <v>1.1840648880594284E-5</v>
      </c>
      <c r="D124" s="8">
        <f>'BFPaT-pretax-lpgpropbut'!D2</f>
        <v>1.194836584036353E-5</v>
      </c>
      <c r="E124" s="8">
        <f>'BFPaT-pretax-lpgpropbut'!E2</f>
        <v>1.2057062724758438E-5</v>
      </c>
      <c r="F124" s="8">
        <f>'BFPaT-pretax-lpgpropbut'!F2</f>
        <v>1.2166748448366594E-5</v>
      </c>
      <c r="G124" s="8">
        <f>'BFPaT-pretax-lpgpropbut'!G2</f>
        <v>1.2277432006873519E-5</v>
      </c>
      <c r="H124" s="8">
        <f>'BFPaT-pretax-lpgpropbut'!H2</f>
        <v>1.2389122477800452E-5</v>
      </c>
      <c r="I124" s="8">
        <f>'BFPaT-pretax-lpgpropbut'!I2</f>
        <v>1.2501829021248813E-5</v>
      </c>
      <c r="J124" s="8">
        <f>'BFPaT-pretax-lpgpropbut'!J2</f>
        <v>1.2615560880651458E-5</v>
      </c>
      <c r="K124" s="8">
        <f>'BFPaT-pretax-lpgpropbut'!K2</f>
        <v>1.2730327383530767E-5</v>
      </c>
      <c r="L124" s="8">
        <f>'BFPaT-pretax-lpgpropbut'!L2</f>
        <v>1.2846137942263615E-5</v>
      </c>
      <c r="M124" s="8">
        <f>'BFPaT-pretax-lpgpropbut'!M2</f>
        <v>1.2963002054853323E-5</v>
      </c>
      <c r="N124" s="8">
        <f>'BFPaT-pretax-lpgpropbut'!N2</f>
        <v>1.3080929305708615E-5</v>
      </c>
      <c r="O124" s="8">
        <f>'BFPaT-pretax-lpgpropbut'!O2</f>
        <v>1.3199929366429665E-5</v>
      </c>
      <c r="P124" s="8">
        <f>'BFPaT-pretax-lpgpropbut'!P2</f>
        <v>1.33200119966013E-5</v>
      </c>
      <c r="Q124" s="8">
        <f>'BFPaT-pretax-lpgpropbut'!Q2</f>
        <v>1.3441187044593412E-5</v>
      </c>
      <c r="R124" s="8">
        <f>'BFPaT-pretax-lpgpropbut'!R2</f>
        <v>1.3563464448368661E-5</v>
      </c>
      <c r="S124" s="8">
        <f>'BFPaT-pretax-lpgpropbut'!S2</f>
        <v>1.3686854236297512E-5</v>
      </c>
      <c r="T124" s="8">
        <f>'BFPaT-pretax-lpgpropbut'!T2</f>
        <v>1.3811366527980701E-5</v>
      </c>
      <c r="U124" s="8">
        <f>'BFPaT-pretax-lpgpropbut'!U2</f>
        <v>1.3937011535079174E-5</v>
      </c>
      <c r="V124" s="8">
        <f>'BFPaT-pretax-lpgpropbut'!V2</f>
        <v>1.4063799562151579E-5</v>
      </c>
      <c r="W124" s="8">
        <f>'BFPaT-pretax-lpgpropbut'!W2</f>
        <v>1.4191741007499376E-5</v>
      </c>
      <c r="X124" s="8">
        <f>'BFPaT-pretax-lpgpropbut'!X2</f>
        <v>1.4320846364019637E-5</v>
      </c>
      <c r="Y124" s="8">
        <f>'BFPaT-pretax-lpgpropbut'!Y2</f>
        <v>1.4451126220065603E-5</v>
      </c>
      <c r="Z124" s="8">
        <f>'BFPaT-pretax-lpgpropbut'!Z2</f>
        <v>1.4582591260315067E-5</v>
      </c>
      <c r="AA124" s="8">
        <f>'BFPaT-pretax-lpgpropbut'!AA2</f>
        <v>1.4715252266646661E-5</v>
      </c>
      <c r="AB124" s="8">
        <f>'BFPaT-pretax-lpgpropbut'!AB2</f>
        <v>1.4849120119024116E-5</v>
      </c>
      <c r="AC124" s="8">
        <f>'BFPaT-pretax-lpgpropbut'!AC2</f>
        <v>1.4984205796388558E-5</v>
      </c>
      <c r="AD124" s="8">
        <f>'BFPaT-pretax-lpgpropbut'!AD2</f>
        <v>1.5120520377558933E-5</v>
      </c>
      <c r="AE124" s="8">
        <f>'BFPaT-pretax-lpgpropbut'!AE2</f>
        <v>1.5258075042140611E-5</v>
      </c>
      <c r="AF124" s="8">
        <f>'BFPaT-pretax-lpgpropbut'!AF2</f>
        <v>1.5396881071442265E-5</v>
      </c>
    </row>
    <row r="125" spans="1:32">
      <c r="A125" s="8" t="s">
        <v>5</v>
      </c>
      <c r="B125" s="8">
        <f>'BFPaT-pretax-lpgpropbut'!B3</f>
        <v>0</v>
      </c>
      <c r="C125" s="8">
        <f>'BFPaT-pretax-lpgpropbut'!C3</f>
        <v>0</v>
      </c>
      <c r="D125" s="8">
        <f>'BFPaT-pretax-lpgpropbut'!D3</f>
        <v>0</v>
      </c>
      <c r="E125" s="8">
        <f>'BFPaT-pretax-lpgpropbut'!E3</f>
        <v>0</v>
      </c>
      <c r="F125" s="8">
        <f>'BFPaT-pretax-lpgpropbut'!F3</f>
        <v>0</v>
      </c>
      <c r="G125" s="8">
        <f>'BFPaT-pretax-lpgpropbut'!G3</f>
        <v>0</v>
      </c>
      <c r="H125" s="8">
        <f>'BFPaT-pretax-lpgpropbut'!H3</f>
        <v>0</v>
      </c>
      <c r="I125" s="8">
        <f>'BFPaT-pretax-lpgpropbut'!I3</f>
        <v>0</v>
      </c>
      <c r="J125" s="8">
        <f>'BFPaT-pretax-lpgpropbut'!J3</f>
        <v>0</v>
      </c>
      <c r="K125" s="8">
        <f>'BFPaT-pretax-lpgpropbut'!K3</f>
        <v>0</v>
      </c>
      <c r="L125" s="8">
        <f>'BFPaT-pretax-lpgpropbut'!L3</f>
        <v>0</v>
      </c>
      <c r="M125" s="8">
        <f>'BFPaT-pretax-lpgpropbut'!M3</f>
        <v>0</v>
      </c>
      <c r="N125" s="8">
        <f>'BFPaT-pretax-lpgpropbut'!N3</f>
        <v>0</v>
      </c>
      <c r="O125" s="8">
        <f>'BFPaT-pretax-lpgpropbut'!O3</f>
        <v>0</v>
      </c>
      <c r="P125" s="8">
        <f>'BFPaT-pretax-lpgpropbut'!P3</f>
        <v>0</v>
      </c>
      <c r="Q125" s="8">
        <f>'BFPaT-pretax-lpgpropbut'!Q3</f>
        <v>0</v>
      </c>
      <c r="R125" s="8">
        <f>'BFPaT-pretax-lpgpropbut'!R3</f>
        <v>0</v>
      </c>
      <c r="S125" s="8">
        <f>'BFPaT-pretax-lpgpropbut'!S3</f>
        <v>0</v>
      </c>
      <c r="T125" s="8">
        <f>'BFPaT-pretax-lpgpropbut'!T3</f>
        <v>0</v>
      </c>
      <c r="U125" s="8">
        <f>'BFPaT-pretax-lpgpropbut'!U3</f>
        <v>0</v>
      </c>
      <c r="V125" s="8">
        <f>'BFPaT-pretax-lpgpropbut'!V3</f>
        <v>0</v>
      </c>
      <c r="W125" s="8">
        <f>'BFPaT-pretax-lpgpropbut'!W3</f>
        <v>0</v>
      </c>
      <c r="X125" s="8">
        <f>'BFPaT-pretax-lpgpropbut'!X3</f>
        <v>0</v>
      </c>
      <c r="Y125" s="8">
        <f>'BFPaT-pretax-lpgpropbut'!Y3</f>
        <v>0</v>
      </c>
      <c r="Z125" s="8">
        <f>'BFPaT-pretax-lpgpropbut'!Z3</f>
        <v>0</v>
      </c>
      <c r="AA125" s="8">
        <f>'BFPaT-pretax-lpgpropbut'!AA3</f>
        <v>0</v>
      </c>
      <c r="AB125" s="8">
        <f>'BFPaT-pretax-lpgpropbut'!AB3</f>
        <v>0</v>
      </c>
      <c r="AC125" s="8">
        <f>'BFPaT-pretax-lpgpropbut'!AC3</f>
        <v>0</v>
      </c>
      <c r="AD125" s="8">
        <f>'BFPaT-pretax-lpgpropbut'!AD3</f>
        <v>0</v>
      </c>
      <c r="AE125" s="8">
        <f>'BFPaT-pretax-lpgpropbut'!AE3</f>
        <v>0</v>
      </c>
      <c r="AF125" s="8">
        <f>'BFPaT-pretax-lpgpropbut'!AF3</f>
        <v>0</v>
      </c>
    </row>
    <row r="126" spans="1:32">
      <c r="A126" s="8" t="s">
        <v>6</v>
      </c>
      <c r="B126" s="8">
        <f>'BFPaT-pretax-lpgpropbut'!B4</f>
        <v>1.0543816568722108E-5</v>
      </c>
      <c r="C126" s="8">
        <f>'BFPaT-pretax-lpgpropbut'!C4</f>
        <v>1.1265198227565316E-5</v>
      </c>
      <c r="D126" s="8">
        <f>'BFPaT-pretax-lpgpropbut'!D4</f>
        <v>1.1366274230802159E-5</v>
      </c>
      <c r="E126" s="8">
        <f>'BFPaT-pretax-lpgpropbut'!E4</f>
        <v>1.1468257129614558E-5</v>
      </c>
      <c r="F126" s="8">
        <f>'BFPaT-pretax-lpgpropbut'!F4</f>
        <v>1.1571155061043537E-5</v>
      </c>
      <c r="G126" s="8">
        <f>'BFPaT-pretax-lpgpropbut'!G4</f>
        <v>1.1674976235139008E-5</v>
      </c>
      <c r="H126" s="8">
        <f>'BFPaT-pretax-lpgpropbut'!H4</f>
        <v>1.1779728935614836E-5</v>
      </c>
      <c r="I126" s="8">
        <f>'BFPaT-pretax-lpgpropbut'!I4</f>
        <v>1.1885421520509782E-5</v>
      </c>
      <c r="J126" s="8">
        <f>'BFPaT-pretax-lpgpropbut'!J4</f>
        <v>1.1992062422854376E-5</v>
      </c>
      <c r="K126" s="8">
        <f>'BFPaT-pretax-lpgpropbut'!K4</f>
        <v>1.2099660151343777E-5</v>
      </c>
      <c r="L126" s="8">
        <f>'BFPaT-pretax-lpgpropbut'!L4</f>
        <v>1.2208223291016664E-5</v>
      </c>
      <c r="M126" s="8">
        <f>'BFPaT-pretax-lpgpropbut'!M4</f>
        <v>1.2317760503940221E-5</v>
      </c>
      <c r="N126" s="8">
        <f>'BFPaT-pretax-lpgpropbut'!N4</f>
        <v>1.2428280529901274E-5</v>
      </c>
      <c r="O126" s="8">
        <f>'BFPaT-pretax-lpgpropbut'!O4</f>
        <v>1.2539792187103616E-5</v>
      </c>
      <c r="P126" s="8">
        <f>'BFPaT-pretax-lpgpropbut'!P4</f>
        <v>1.2652304372871603E-5</v>
      </c>
      <c r="Q126" s="8">
        <f>'BFPaT-pretax-lpgpropbut'!Q4</f>
        <v>1.2765826064360052E-5</v>
      </c>
      <c r="R126" s="8">
        <f>'BFPaT-pretax-lpgpropbut'!R4</f>
        <v>1.2880366319270516E-5</v>
      </c>
      <c r="S126" s="8">
        <f>'BFPaT-pretax-lpgpropbut'!S4</f>
        <v>1.2995934276573979E-5</v>
      </c>
      <c r="T126" s="8">
        <f>'BFPaT-pretax-lpgpropbut'!T4</f>
        <v>1.3112539157240041E-5</v>
      </c>
      <c r="U126" s="8">
        <f>'BFPaT-pretax-lpgpropbut'!U4</f>
        <v>1.3230190264972645E-5</v>
      </c>
      <c r="V126" s="8">
        <f>'BFPaT-pretax-lpgpropbut'!V4</f>
        <v>1.33488969869524E-5</v>
      </c>
      <c r="W126" s="8">
        <f>'BFPaT-pretax-lpgpropbut'!W4</f>
        <v>1.346866879458557E-5</v>
      </c>
      <c r="X126" s="8">
        <f>'BFPaT-pretax-lpgpropbut'!X4</f>
        <v>1.3589515244259782E-5</v>
      </c>
      <c r="Y126" s="8">
        <f>'BFPaT-pretax-lpgpropbut'!Y4</f>
        <v>1.3711445978106514E-5</v>
      </c>
      <c r="Z126" s="8">
        <f>'BFPaT-pretax-lpgpropbut'!Z4</f>
        <v>1.3834470724770418E-5</v>
      </c>
      <c r="AA126" s="8">
        <f>'BFPaT-pretax-lpgpropbut'!AA4</f>
        <v>1.3958599300185564E-5</v>
      </c>
      <c r="AB126" s="8">
        <f>'BFPaT-pretax-lpgpropbut'!AB4</f>
        <v>1.4083841608358623E-5</v>
      </c>
      <c r="AC126" s="8">
        <f>'BFPaT-pretax-lpgpropbut'!AC4</f>
        <v>1.4210207642159105E-5</v>
      </c>
      <c r="AD126" s="8">
        <f>'BFPaT-pretax-lpgpropbut'!AD4</f>
        <v>1.4337707484116659E-5</v>
      </c>
      <c r="AE126" s="8">
        <f>'BFPaT-pretax-lpgpropbut'!AE4</f>
        <v>1.4466351307225549E-5</v>
      </c>
      <c r="AF126" s="8">
        <f>'BFPaT-pretax-lpgpropbut'!AF4</f>
        <v>1.4596149375756336E-5</v>
      </c>
    </row>
    <row r="127" spans="1:32">
      <c r="A127" s="8" t="s">
        <v>7</v>
      </c>
      <c r="B127" s="8">
        <f>'BFPaT-pretax-lpgpropbut'!B5</f>
        <v>1.0543816568722108E-5</v>
      </c>
      <c r="C127" s="8">
        <f>'BFPaT-pretax-lpgpropbut'!C5</f>
        <v>1.1265198227565316E-5</v>
      </c>
      <c r="D127" s="8">
        <f>'BFPaT-pretax-lpgpropbut'!D5</f>
        <v>1.1372422782200585E-5</v>
      </c>
      <c r="E127" s="8">
        <f>'BFPaT-pretax-lpgpropbut'!E5</f>
        <v>1.1480667922970645E-5</v>
      </c>
      <c r="F127" s="8">
        <f>'BFPaT-pretax-lpgpropbut'!F5</f>
        <v>1.1589943364031569E-5</v>
      </c>
      <c r="G127" s="8">
        <f>'BFPaT-pretax-lpgpropbut'!G5</f>
        <v>1.1700258912000836E-5</v>
      </c>
      <c r="H127" s="8">
        <f>'BFPaT-pretax-lpgpropbut'!H5</f>
        <v>1.1811624466837394E-5</v>
      </c>
      <c r="I127" s="8">
        <f>'BFPaT-pretax-lpgpropbut'!I5</f>
        <v>1.192405002273011E-5</v>
      </c>
      <c r="J127" s="8">
        <f>'BFPaT-pretax-lpgpropbut'!J5</f>
        <v>1.203754566899467E-5</v>
      </c>
      <c r="K127" s="8">
        <f>'BFPaT-pretax-lpgpropbut'!K5</f>
        <v>1.215212159097901E-5</v>
      </c>
      <c r="L127" s="8">
        <f>'BFPaT-pretax-lpgpropbut'!L5</f>
        <v>1.226778807097738E-5</v>
      </c>
      <c r="M127" s="8">
        <f>'BFPaT-pretax-lpgpropbut'!M5</f>
        <v>1.2384555489153093E-5</v>
      </c>
      <c r="N127" s="8">
        <f>'BFPaT-pretax-lpgpropbut'!N5</f>
        <v>1.2502434324470064E-5</v>
      </c>
      <c r="O127" s="8">
        <f>'BFPaT-pretax-lpgpropbut'!O5</f>
        <v>1.262143515563322E-5</v>
      </c>
      <c r="P127" s="8">
        <f>'BFPaT-pretax-lpgpropbut'!P5</f>
        <v>1.2741568662037854E-5</v>
      </c>
      <c r="Q127" s="8">
        <f>'BFPaT-pretax-lpgpropbut'!Q5</f>
        <v>1.2862845624728015E-5</v>
      </c>
      <c r="R127" s="8">
        <f>'BFPaT-pretax-lpgpropbut'!R5</f>
        <v>1.2985276927364024E-5</v>
      </c>
      <c r="S127" s="8">
        <f>'BFPaT-pretax-lpgpropbut'!S5</f>
        <v>1.3108873557199196E-5</v>
      </c>
      <c r="T127" s="8">
        <f>'BFPaT-pretax-lpgpropbut'!T5</f>
        <v>1.3233646606065866E-5</v>
      </c>
      <c r="U127" s="8">
        <f>'BFPaT-pretax-lpgpropbut'!U5</f>
        <v>1.3359607271370787E-5</v>
      </c>
      <c r="V127" s="8">
        <f>'BFPaT-pretax-lpgpropbut'!V5</f>
        <v>1.3486766857100013E-5</v>
      </c>
      <c r="W127" s="8">
        <f>'BFPaT-pretax-lpgpropbut'!W5</f>
        <v>1.3615136774833346E-5</v>
      </c>
      <c r="X127" s="8">
        <f>'BFPaT-pretax-lpgpropbut'!X5</f>
        <v>1.3744728544768431E-5</v>
      </c>
      <c r="Y127" s="8">
        <f>'BFPaT-pretax-lpgpropbut'!Y5</f>
        <v>1.3875553796754608E-5</v>
      </c>
      <c r="Z127" s="8">
        <f>'BFPaT-pretax-lpgpropbut'!Z5</f>
        <v>1.4007624271336596E-5</v>
      </c>
      <c r="AA127" s="8">
        <f>'BFPaT-pretax-lpgpropbut'!AA5</f>
        <v>1.4140951820808121E-5</v>
      </c>
      <c r="AB127" s="8">
        <f>'BFPaT-pretax-lpgpropbut'!AB5</f>
        <v>1.4275548410275562E-5</v>
      </c>
      <c r="AC127" s="8">
        <f>'BFPaT-pretax-lpgpropbut'!AC5</f>
        <v>1.4411426118731725E-5</v>
      </c>
      <c r="AD127" s="8">
        <f>'BFPaT-pretax-lpgpropbut'!AD5</f>
        <v>1.4548597140139846E-5</v>
      </c>
      <c r="AE127" s="8">
        <f>'BFPaT-pretax-lpgpropbut'!AE5</f>
        <v>1.4687073784527894E-5</v>
      </c>
      <c r="AF127" s="8">
        <f>'BFPaT-pretax-lpgpropbut'!AF5</f>
        <v>1.4826868479093308E-5</v>
      </c>
    </row>
    <row r="128" spans="1:32">
      <c r="A128" s="8" t="s">
        <v>8</v>
      </c>
      <c r="B128" s="8">
        <f>'BFPaT-pretax-lpgpropbut'!B6</f>
        <v>1.1582905435646628E-5</v>
      </c>
      <c r="C128" s="8">
        <f>'BFPaT-pretax-lpgpropbut'!C6</f>
        <v>1.1884856718047602E-5</v>
      </c>
      <c r="D128" s="8">
        <f>'BFPaT-pretax-lpgpropbut'!D6</f>
        <v>1.2040379569607402E-5</v>
      </c>
      <c r="E128" s="8">
        <f>'BFPaT-pretax-lpgpropbut'!E6</f>
        <v>1.2197937562013332E-5</v>
      </c>
      <c r="F128" s="8">
        <f>'BFPaT-pretax-lpgpropbut'!F6</f>
        <v>1.2357557326710365E-5</v>
      </c>
      <c r="G128" s="8">
        <f>'BFPaT-pretax-lpgpropbut'!G6</f>
        <v>1.2519265843637224E-5</v>
      </c>
      <c r="H128" s="8">
        <f>'BFPaT-pretax-lpgpropbut'!H6</f>
        <v>1.2683090445786699E-5</v>
      </c>
      <c r="I128" s="8">
        <f>'BFPaT-pretax-lpgpropbut'!I6</f>
        <v>1.2849058823825644E-5</v>
      </c>
      <c r="J128" s="8">
        <f>'BFPaT-pretax-lpgpropbut'!J6</f>
        <v>1.3017199030775423E-5</v>
      </c>
      <c r="K128" s="8">
        <f>'BFPaT-pretax-lpgpropbut'!K6</f>
        <v>1.3187539486753611E-5</v>
      </c>
      <c r="L128" s="8">
        <f>'BFPaT-pretax-lpgpropbut'!L6</f>
        <v>1.3360108983777746E-5</v>
      </c>
      <c r="M128" s="8">
        <f>'BFPaT-pretax-lpgpropbut'!M6</f>
        <v>1.3534936690631932E-5</v>
      </c>
      <c r="N128" s="8">
        <f>'BFPaT-pretax-lpgpropbut'!N6</f>
        <v>1.3712052157797131E-5</v>
      </c>
      <c r="O128" s="8">
        <f>'BFPaT-pretax-lpgpropbut'!O6</f>
        <v>1.3891485322445973E-5</v>
      </c>
      <c r="P128" s="8">
        <f>'BFPaT-pretax-lpgpropbut'!P6</f>
        <v>1.4073266513502925E-5</v>
      </c>
      <c r="Q128" s="8">
        <f>'BFPaT-pretax-lpgpropbut'!Q6</f>
        <v>1.4257426456770678E-5</v>
      </c>
      <c r="R128" s="8">
        <f>'BFPaT-pretax-lpgpropbut'!R6</f>
        <v>1.4443996280123616E-5</v>
      </c>
      <c r="S128" s="8">
        <f>'BFPaT-pretax-lpgpropbut'!S6</f>
        <v>1.4633007518769243E-5</v>
      </c>
      <c r="T128" s="8">
        <f>'BFPaT-pretax-lpgpropbut'!T6</f>
        <v>1.4824492120578465E-5</v>
      </c>
      <c r="U128" s="8">
        <f>'BFPaT-pretax-lpgpropbut'!U6</f>
        <v>1.5018482451485619E-5</v>
      </c>
      <c r="V128" s="8">
        <f>'BFPaT-pretax-lpgpropbut'!V6</f>
        <v>1.5215011300959167E-5</v>
      </c>
      <c r="W128" s="8">
        <f>'BFPaT-pretax-lpgpropbut'!W6</f>
        <v>1.5414111887543984E-5</v>
      </c>
      <c r="X128" s="8">
        <f>'BFPaT-pretax-lpgpropbut'!X6</f>
        <v>1.5615817864476155E-5</v>
      </c>
      <c r="Y128" s="8">
        <f>'BFPaT-pretax-lpgpropbut'!Y6</f>
        <v>1.5820163325371268E-5</v>
      </c>
      <c r="Z128" s="8">
        <f>'BFPaT-pretax-lpgpropbut'!Z6</f>
        <v>1.6027182809987123E-5</v>
      </c>
      <c r="AA128" s="8">
        <f>'BFPaT-pretax-lpgpropbut'!AA6</f>
        <v>1.6236911310061872E-5</v>
      </c>
      <c r="AB128" s="8">
        <f>'BFPaT-pretax-lpgpropbut'!AB6</f>
        <v>1.6449384275228528E-5</v>
      </c>
      <c r="AC128" s="8">
        <f>'BFPaT-pretax-lpgpropbut'!AC6</f>
        <v>1.6664637619006891E-5</v>
      </c>
      <c r="AD128" s="8">
        <f>'BFPaT-pretax-lpgpropbut'!AD6</f>
        <v>1.6882707724873885E-5</v>
      </c>
      <c r="AE128" s="8">
        <f>'BFPaT-pretax-lpgpropbut'!AE6</f>
        <v>1.7103631452413312E-5</v>
      </c>
      <c r="AF128" s="8">
        <f>'BFPaT-pretax-lpgpropbut'!AF6</f>
        <v>1.7327446143546096E-5</v>
      </c>
    </row>
    <row r="129" spans="1:32">
      <c r="A129" s="8" t="s">
        <v>9</v>
      </c>
      <c r="B129" s="8">
        <f>'BFPaT-pretax-lpgpropbut'!B7</f>
        <v>1.0543816568722108E-5</v>
      </c>
      <c r="C129" s="8">
        <f>'BFPaT-pretax-lpgpropbut'!C7</f>
        <v>1.1265198227565316E-5</v>
      </c>
      <c r="D129" s="8">
        <f>'BFPaT-pretax-lpgpropbut'!D7</f>
        <v>1.1265198227565316E-5</v>
      </c>
      <c r="E129" s="8">
        <f>'BFPaT-pretax-lpgpropbut'!E7</f>
        <v>1.1265198227565316E-5</v>
      </c>
      <c r="F129" s="8">
        <f>'BFPaT-pretax-lpgpropbut'!F7</f>
        <v>1.1265198227565316E-5</v>
      </c>
      <c r="G129" s="8">
        <f>'BFPaT-pretax-lpgpropbut'!G7</f>
        <v>1.1265198227565316E-5</v>
      </c>
      <c r="H129" s="8">
        <f>'BFPaT-pretax-lpgpropbut'!H7</f>
        <v>1.1265198227565316E-5</v>
      </c>
      <c r="I129" s="8">
        <f>'BFPaT-pretax-lpgpropbut'!I7</f>
        <v>1.1265198227565316E-5</v>
      </c>
      <c r="J129" s="8">
        <f>'BFPaT-pretax-lpgpropbut'!J7</f>
        <v>1.1265198227565316E-5</v>
      </c>
      <c r="K129" s="8">
        <f>'BFPaT-pretax-lpgpropbut'!K7</f>
        <v>1.1265198227565316E-5</v>
      </c>
      <c r="L129" s="8">
        <f>'BFPaT-pretax-lpgpropbut'!L7</f>
        <v>1.1265198227565316E-5</v>
      </c>
      <c r="M129" s="8">
        <f>'BFPaT-pretax-lpgpropbut'!M7</f>
        <v>1.1265198227565316E-5</v>
      </c>
      <c r="N129" s="8">
        <f>'BFPaT-pretax-lpgpropbut'!N7</f>
        <v>1.1265198227565316E-5</v>
      </c>
      <c r="O129" s="8">
        <f>'BFPaT-pretax-lpgpropbut'!O7</f>
        <v>1.1265198227565316E-5</v>
      </c>
      <c r="P129" s="8">
        <f>'BFPaT-pretax-lpgpropbut'!P7</f>
        <v>1.1265198227565316E-5</v>
      </c>
      <c r="Q129" s="8">
        <f>'BFPaT-pretax-lpgpropbut'!Q7</f>
        <v>1.1265198227565316E-5</v>
      </c>
      <c r="R129" s="8">
        <f>'BFPaT-pretax-lpgpropbut'!R7</f>
        <v>1.1265198227565316E-5</v>
      </c>
      <c r="S129" s="8">
        <f>'BFPaT-pretax-lpgpropbut'!S7</f>
        <v>1.1265198227565316E-5</v>
      </c>
      <c r="T129" s="8">
        <f>'BFPaT-pretax-lpgpropbut'!T7</f>
        <v>1.1265198227565316E-5</v>
      </c>
      <c r="U129" s="8">
        <f>'BFPaT-pretax-lpgpropbut'!U7</f>
        <v>1.1265198227565316E-5</v>
      </c>
      <c r="V129" s="8">
        <f>'BFPaT-pretax-lpgpropbut'!V7</f>
        <v>1.1265198227565316E-5</v>
      </c>
      <c r="W129" s="8">
        <f>'BFPaT-pretax-lpgpropbut'!W7</f>
        <v>1.1265198227565316E-5</v>
      </c>
      <c r="X129" s="8">
        <f>'BFPaT-pretax-lpgpropbut'!X7</f>
        <v>1.1265198227565316E-5</v>
      </c>
      <c r="Y129" s="8">
        <f>'BFPaT-pretax-lpgpropbut'!Y7</f>
        <v>1.1265198227565316E-5</v>
      </c>
      <c r="Z129" s="8">
        <f>'BFPaT-pretax-lpgpropbut'!Z7</f>
        <v>1.1265198227565316E-5</v>
      </c>
      <c r="AA129" s="8">
        <f>'BFPaT-pretax-lpgpropbut'!AA7</f>
        <v>1.1265198227565316E-5</v>
      </c>
      <c r="AB129" s="8">
        <f>'BFPaT-pretax-lpgpropbut'!AB7</f>
        <v>1.1265198227565316E-5</v>
      </c>
      <c r="AC129" s="8">
        <f>'BFPaT-pretax-lpgpropbut'!AC7</f>
        <v>1.1265198227565316E-5</v>
      </c>
      <c r="AD129" s="8">
        <f>'BFPaT-pretax-lpgpropbut'!AD7</f>
        <v>1.1265198227565316E-5</v>
      </c>
      <c r="AE129" s="8">
        <f>'BFPaT-pretax-lpgpropbut'!AE7</f>
        <v>1.1265198227565316E-5</v>
      </c>
      <c r="AF129" s="8">
        <f>'BFPaT-pretax-lpgpropbut'!AF7</f>
        <v>1.1265198227565316E-5</v>
      </c>
    </row>
    <row r="130" spans="1:32">
      <c r="A130" s="8" t="s">
        <v>10</v>
      </c>
      <c r="B130" s="8">
        <f>'BFPaT-pretax-lpgpropbut'!B8</f>
        <v>0</v>
      </c>
      <c r="C130" s="8">
        <f>'BFPaT-pretax-lpgpropbut'!C8</f>
        <v>0</v>
      </c>
      <c r="D130" s="8">
        <f>'BFPaT-pretax-lpgpropbut'!D8</f>
        <v>0</v>
      </c>
      <c r="E130" s="8">
        <f>'BFPaT-pretax-lpgpropbut'!E8</f>
        <v>0</v>
      </c>
      <c r="F130" s="8">
        <f>'BFPaT-pretax-lpgpropbut'!F8</f>
        <v>0</v>
      </c>
      <c r="G130" s="8">
        <f>'BFPaT-pretax-lpgpropbut'!G8</f>
        <v>0</v>
      </c>
      <c r="H130" s="8">
        <f>'BFPaT-pretax-lpgpropbut'!H8</f>
        <v>0</v>
      </c>
      <c r="I130" s="8">
        <f>'BFPaT-pretax-lpgpropbut'!I8</f>
        <v>0</v>
      </c>
      <c r="J130" s="8">
        <f>'BFPaT-pretax-lpgpropbut'!J8</f>
        <v>0</v>
      </c>
      <c r="K130" s="8">
        <f>'BFPaT-pretax-lpgpropbut'!K8</f>
        <v>0</v>
      </c>
      <c r="L130" s="8">
        <f>'BFPaT-pretax-lpgpropbut'!L8</f>
        <v>0</v>
      </c>
      <c r="M130" s="8">
        <f>'BFPaT-pretax-lpgpropbut'!M8</f>
        <v>0</v>
      </c>
      <c r="N130" s="8">
        <f>'BFPaT-pretax-lpgpropbut'!N8</f>
        <v>0</v>
      </c>
      <c r="O130" s="8">
        <f>'BFPaT-pretax-lpgpropbut'!O8</f>
        <v>0</v>
      </c>
      <c r="P130" s="8">
        <f>'BFPaT-pretax-lpgpropbut'!P8</f>
        <v>0</v>
      </c>
      <c r="Q130" s="8">
        <f>'BFPaT-pretax-lpgpropbut'!Q8</f>
        <v>0</v>
      </c>
      <c r="R130" s="8">
        <f>'BFPaT-pretax-lpgpropbut'!R8</f>
        <v>0</v>
      </c>
      <c r="S130" s="8">
        <f>'BFPaT-pretax-lpgpropbut'!S8</f>
        <v>0</v>
      </c>
      <c r="T130" s="8">
        <f>'BFPaT-pretax-lpgpropbut'!T8</f>
        <v>0</v>
      </c>
      <c r="U130" s="8">
        <f>'BFPaT-pretax-lpgpropbut'!U8</f>
        <v>0</v>
      </c>
      <c r="V130" s="8">
        <f>'BFPaT-pretax-lpgpropbut'!V8</f>
        <v>0</v>
      </c>
      <c r="W130" s="8">
        <f>'BFPaT-pretax-lpgpropbut'!W8</f>
        <v>0</v>
      </c>
      <c r="X130" s="8">
        <f>'BFPaT-pretax-lpgpropbut'!X8</f>
        <v>0</v>
      </c>
      <c r="Y130" s="8">
        <f>'BFPaT-pretax-lpgpropbut'!Y8</f>
        <v>0</v>
      </c>
      <c r="Z130" s="8">
        <f>'BFPaT-pretax-lpgpropbut'!Z8</f>
        <v>0</v>
      </c>
      <c r="AA130" s="8">
        <f>'BFPaT-pretax-lpgpropbut'!AA8</f>
        <v>0</v>
      </c>
      <c r="AB130" s="8">
        <f>'BFPaT-pretax-lpgpropbut'!AB8</f>
        <v>0</v>
      </c>
      <c r="AC130" s="8">
        <f>'BFPaT-pretax-lpgpropbut'!AC8</f>
        <v>0</v>
      </c>
      <c r="AD130" s="8">
        <f>'BFPaT-pretax-lpgpropbut'!AD8</f>
        <v>0</v>
      </c>
      <c r="AE130" s="8">
        <f>'BFPaT-pretax-lpgpropbut'!AE8</f>
        <v>0</v>
      </c>
      <c r="AF130" s="8">
        <f>'BFPaT-pretax-lpgpropbut'!AF8</f>
        <v>0</v>
      </c>
    </row>
    <row r="131" spans="1:32">
      <c r="A131" s="8" t="s">
        <v>11</v>
      </c>
      <c r="B131" s="8">
        <f>'BFPaT-pretax-lpgpropbut'!B9</f>
        <v>0</v>
      </c>
      <c r="C131" s="8">
        <f>'BFPaT-pretax-lpgpropbut'!C9</f>
        <v>0</v>
      </c>
      <c r="D131" s="8">
        <f>'BFPaT-pretax-lpgpropbut'!D9</f>
        <v>0</v>
      </c>
      <c r="E131" s="8">
        <f>'BFPaT-pretax-lpgpropbut'!E9</f>
        <v>0</v>
      </c>
      <c r="F131" s="8">
        <f>'BFPaT-pretax-lpgpropbut'!F9</f>
        <v>0</v>
      </c>
      <c r="G131" s="8">
        <f>'BFPaT-pretax-lpgpropbut'!G9</f>
        <v>0</v>
      </c>
      <c r="H131" s="8">
        <f>'BFPaT-pretax-lpgpropbut'!H9</f>
        <v>0</v>
      </c>
      <c r="I131" s="8">
        <f>'BFPaT-pretax-lpgpropbut'!I9</f>
        <v>0</v>
      </c>
      <c r="J131" s="8">
        <f>'BFPaT-pretax-lpgpropbut'!J9</f>
        <v>0</v>
      </c>
      <c r="K131" s="8">
        <f>'BFPaT-pretax-lpgpropbut'!K9</f>
        <v>0</v>
      </c>
      <c r="L131" s="8">
        <f>'BFPaT-pretax-lpgpropbut'!L9</f>
        <v>0</v>
      </c>
      <c r="M131" s="8">
        <f>'BFPaT-pretax-lpgpropbut'!M9</f>
        <v>0</v>
      </c>
      <c r="N131" s="8">
        <f>'BFPaT-pretax-lpgpropbut'!N9</f>
        <v>0</v>
      </c>
      <c r="O131" s="8">
        <f>'BFPaT-pretax-lpgpropbut'!O9</f>
        <v>0</v>
      </c>
      <c r="P131" s="8">
        <f>'BFPaT-pretax-lpgpropbut'!P9</f>
        <v>0</v>
      </c>
      <c r="Q131" s="8">
        <f>'BFPaT-pretax-lpgpropbut'!Q9</f>
        <v>0</v>
      </c>
      <c r="R131" s="8">
        <f>'BFPaT-pretax-lpgpropbut'!R9</f>
        <v>0</v>
      </c>
      <c r="S131" s="8">
        <f>'BFPaT-pretax-lpgpropbut'!S9</f>
        <v>0</v>
      </c>
      <c r="T131" s="8">
        <f>'BFPaT-pretax-lpgpropbut'!T9</f>
        <v>0</v>
      </c>
      <c r="U131" s="8">
        <f>'BFPaT-pretax-lpgpropbut'!U9</f>
        <v>0</v>
      </c>
      <c r="V131" s="8">
        <f>'BFPaT-pretax-lpgpropbut'!V9</f>
        <v>0</v>
      </c>
      <c r="W131" s="8">
        <f>'BFPaT-pretax-lpgpropbut'!W9</f>
        <v>0</v>
      </c>
      <c r="X131" s="8">
        <f>'BFPaT-pretax-lpgpropbut'!X9</f>
        <v>0</v>
      </c>
      <c r="Y131" s="8">
        <f>'BFPaT-pretax-lpgpropbut'!Y9</f>
        <v>0</v>
      </c>
      <c r="Z131" s="8">
        <f>'BFPaT-pretax-lpgpropbut'!Z9</f>
        <v>0</v>
      </c>
      <c r="AA131" s="8">
        <f>'BFPaT-pretax-lpgpropbut'!AA9</f>
        <v>0</v>
      </c>
      <c r="AB131" s="8">
        <f>'BFPaT-pretax-lpgpropbut'!AB9</f>
        <v>0</v>
      </c>
      <c r="AC131" s="8">
        <f>'BFPaT-pretax-lpgpropbut'!AC9</f>
        <v>0</v>
      </c>
      <c r="AD131" s="8">
        <f>'BFPaT-pretax-lpgpropbut'!AD9</f>
        <v>0</v>
      </c>
      <c r="AE131" s="8">
        <f>'BFPaT-pretax-lpgpropbut'!AE9</f>
        <v>0</v>
      </c>
      <c r="AF131" s="8">
        <f>'BFPaT-pretax-lpgpropbut'!AF9</f>
        <v>0</v>
      </c>
    </row>
    <row r="132" spans="1:32" s="12" customFormat="1">
      <c r="A132" s="13" t="s">
        <v>29</v>
      </c>
    </row>
    <row r="133" spans="1:32">
      <c r="A133" s="8" t="s">
        <v>18</v>
      </c>
      <c r="B133" s="8">
        <f t="shared" ref="B133:AF133" si="13">B$1</f>
        <v>2020</v>
      </c>
      <c r="C133" s="8">
        <f t="shared" si="13"/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</row>
    <row r="134" spans="1:32">
      <c r="A134" s="8" t="s">
        <v>30</v>
      </c>
      <c r="B134" s="8">
        <f>'BFPaT-pretax-msw'!B2</f>
        <v>0</v>
      </c>
      <c r="C134" s="8">
        <f>'BFPaT-pretax-msw'!C2</f>
        <v>0</v>
      </c>
      <c r="D134" s="8">
        <f>'BFPaT-pretax-msw'!D2</f>
        <v>0</v>
      </c>
      <c r="E134" s="8">
        <f>'BFPaT-pretax-msw'!E2</f>
        <v>0</v>
      </c>
      <c r="F134" s="8">
        <f>'BFPaT-pretax-msw'!F2</f>
        <v>0</v>
      </c>
      <c r="G134" s="8">
        <f>'BFPaT-pretax-msw'!G2</f>
        <v>0</v>
      </c>
      <c r="H134" s="8">
        <f>'BFPaT-pretax-msw'!H2</f>
        <v>0</v>
      </c>
      <c r="I134" s="8">
        <f>'BFPaT-pretax-msw'!I2</f>
        <v>0</v>
      </c>
      <c r="J134" s="8">
        <f>'BFPaT-pretax-msw'!J2</f>
        <v>0</v>
      </c>
      <c r="K134" s="8">
        <f>'BFPaT-pretax-msw'!K2</f>
        <v>0</v>
      </c>
      <c r="L134" s="8">
        <f>'BFPaT-pretax-msw'!L2</f>
        <v>0</v>
      </c>
      <c r="M134" s="8">
        <f>'BFPaT-pretax-msw'!M2</f>
        <v>0</v>
      </c>
      <c r="N134" s="8">
        <f>'BFPaT-pretax-msw'!N2</f>
        <v>0</v>
      </c>
      <c r="O134" s="8">
        <f>'BFPaT-pretax-msw'!O2</f>
        <v>0</v>
      </c>
      <c r="P134" s="8">
        <f>'BFPaT-pretax-msw'!P2</f>
        <v>0</v>
      </c>
      <c r="Q134" s="8">
        <f>'BFPaT-pretax-msw'!Q2</f>
        <v>0</v>
      </c>
      <c r="R134" s="8">
        <f>'BFPaT-pretax-msw'!R2</f>
        <v>0</v>
      </c>
      <c r="S134" s="8">
        <f>'BFPaT-pretax-msw'!S2</f>
        <v>0</v>
      </c>
      <c r="T134" s="8">
        <f>'BFPaT-pretax-msw'!T2</f>
        <v>0</v>
      </c>
      <c r="U134" s="8">
        <f>'BFPaT-pretax-msw'!U2</f>
        <v>0</v>
      </c>
      <c r="V134" s="8">
        <f>'BFPaT-pretax-msw'!V2</f>
        <v>0</v>
      </c>
      <c r="W134" s="8">
        <f>'BFPaT-pretax-msw'!W2</f>
        <v>0</v>
      </c>
      <c r="X134" s="8">
        <f>'BFPaT-pretax-msw'!X2</f>
        <v>0</v>
      </c>
      <c r="Y134" s="8">
        <f>'BFPaT-pretax-msw'!Y2</f>
        <v>0</v>
      </c>
      <c r="Z134" s="8">
        <f>'BFPaT-pretax-msw'!Z2</f>
        <v>0</v>
      </c>
      <c r="AA134" s="8">
        <f>'BFPaT-pretax-msw'!AA2</f>
        <v>0</v>
      </c>
      <c r="AB134" s="8">
        <f>'BFPaT-pretax-msw'!AB2</f>
        <v>0</v>
      </c>
      <c r="AC134" s="8">
        <f>'BFPaT-pretax-msw'!AC2</f>
        <v>0</v>
      </c>
      <c r="AD134" s="8">
        <f>'BFPaT-pretax-msw'!AD2</f>
        <v>0</v>
      </c>
      <c r="AE134" s="8">
        <f>'BFPaT-pretax-msw'!AE2</f>
        <v>0</v>
      </c>
      <c r="AF134" s="8">
        <f>'BFPaT-pretax-msw'!AF2</f>
        <v>0</v>
      </c>
    </row>
    <row r="135" spans="1:32">
      <c r="A135" s="8" t="s">
        <v>31</v>
      </c>
      <c r="B135" s="8">
        <f>'BFPaT-pretax-msw'!B3</f>
        <v>0</v>
      </c>
      <c r="C135" s="8">
        <f>'BFPaT-pretax-msw'!C3</f>
        <v>0</v>
      </c>
      <c r="D135" s="8">
        <f>'BFPaT-pretax-msw'!D3</f>
        <v>0</v>
      </c>
      <c r="E135" s="8">
        <f>'BFPaT-pretax-msw'!E3</f>
        <v>0</v>
      </c>
      <c r="F135" s="8">
        <f>'BFPaT-pretax-msw'!F3</f>
        <v>0</v>
      </c>
      <c r="G135" s="8">
        <f>'BFPaT-pretax-msw'!G3</f>
        <v>0</v>
      </c>
      <c r="H135" s="8">
        <f>'BFPaT-pretax-msw'!H3</f>
        <v>0</v>
      </c>
      <c r="I135" s="8">
        <f>'BFPaT-pretax-msw'!I3</f>
        <v>0</v>
      </c>
      <c r="J135" s="8">
        <f>'BFPaT-pretax-msw'!J3</f>
        <v>0</v>
      </c>
      <c r="K135" s="8">
        <f>'BFPaT-pretax-msw'!K3</f>
        <v>0</v>
      </c>
      <c r="L135" s="8">
        <f>'BFPaT-pretax-msw'!L3</f>
        <v>0</v>
      </c>
      <c r="M135" s="8">
        <f>'BFPaT-pretax-msw'!M3</f>
        <v>0</v>
      </c>
      <c r="N135" s="8">
        <f>'BFPaT-pretax-msw'!N3</f>
        <v>0</v>
      </c>
      <c r="O135" s="8">
        <f>'BFPaT-pretax-msw'!O3</f>
        <v>0</v>
      </c>
      <c r="P135" s="8">
        <f>'BFPaT-pretax-msw'!P3</f>
        <v>0</v>
      </c>
      <c r="Q135" s="8">
        <f>'BFPaT-pretax-msw'!Q3</f>
        <v>0</v>
      </c>
      <c r="R135" s="8">
        <f>'BFPaT-pretax-msw'!R3</f>
        <v>0</v>
      </c>
      <c r="S135" s="8">
        <f>'BFPaT-pretax-msw'!S3</f>
        <v>0</v>
      </c>
      <c r="T135" s="8">
        <f>'BFPaT-pretax-msw'!T3</f>
        <v>0</v>
      </c>
      <c r="U135" s="8">
        <f>'BFPaT-pretax-msw'!U3</f>
        <v>0</v>
      </c>
      <c r="V135" s="8">
        <f>'BFPaT-pretax-msw'!V3</f>
        <v>0</v>
      </c>
      <c r="W135" s="8">
        <f>'BFPaT-pretax-msw'!W3</f>
        <v>0</v>
      </c>
      <c r="X135" s="8">
        <f>'BFPaT-pretax-msw'!X3</f>
        <v>0</v>
      </c>
      <c r="Y135" s="8">
        <f>'BFPaT-pretax-msw'!Y3</f>
        <v>0</v>
      </c>
      <c r="Z135" s="8">
        <f>'BFPaT-pretax-msw'!Z3</f>
        <v>0</v>
      </c>
      <c r="AA135" s="8">
        <f>'BFPaT-pretax-msw'!AA3</f>
        <v>0</v>
      </c>
      <c r="AB135" s="8">
        <f>'BFPaT-pretax-msw'!AB3</f>
        <v>0</v>
      </c>
      <c r="AC135" s="8">
        <f>'BFPaT-pretax-msw'!AC3</f>
        <v>0</v>
      </c>
      <c r="AD135" s="8">
        <f>'BFPaT-pretax-msw'!AD3</f>
        <v>0</v>
      </c>
      <c r="AE135" s="8">
        <f>'BFPaT-pretax-msw'!AE3</f>
        <v>0</v>
      </c>
      <c r="AF135" s="8">
        <f>'BFPaT-pretax-msw'!AF3</f>
        <v>0</v>
      </c>
    </row>
    <row r="136" spans="1:32">
      <c r="A136" s="8" t="s">
        <v>32</v>
      </c>
      <c r="B136" s="8">
        <f>'BFPaT-pretax-msw'!B4</f>
        <v>0</v>
      </c>
      <c r="C136" s="8">
        <f>'BFPaT-pretax-msw'!C4</f>
        <v>0</v>
      </c>
      <c r="D136" s="8">
        <f>'BFPaT-pretax-msw'!D4</f>
        <v>0</v>
      </c>
      <c r="E136" s="8">
        <f>'BFPaT-pretax-msw'!E4</f>
        <v>0</v>
      </c>
      <c r="F136" s="8">
        <f>'BFPaT-pretax-msw'!F4</f>
        <v>0</v>
      </c>
      <c r="G136" s="8">
        <f>'BFPaT-pretax-msw'!G4</f>
        <v>0</v>
      </c>
      <c r="H136" s="8">
        <f>'BFPaT-pretax-msw'!H4</f>
        <v>0</v>
      </c>
      <c r="I136" s="8">
        <f>'BFPaT-pretax-msw'!I4</f>
        <v>0</v>
      </c>
      <c r="J136" s="8">
        <f>'BFPaT-pretax-msw'!J4</f>
        <v>0</v>
      </c>
      <c r="K136" s="8">
        <f>'BFPaT-pretax-msw'!K4</f>
        <v>0</v>
      </c>
      <c r="L136" s="8">
        <f>'BFPaT-pretax-msw'!L4</f>
        <v>0</v>
      </c>
      <c r="M136" s="8">
        <f>'BFPaT-pretax-msw'!M4</f>
        <v>0</v>
      </c>
      <c r="N136" s="8">
        <f>'BFPaT-pretax-msw'!N4</f>
        <v>0</v>
      </c>
      <c r="O136" s="8">
        <f>'BFPaT-pretax-msw'!O4</f>
        <v>0</v>
      </c>
      <c r="P136" s="8">
        <f>'BFPaT-pretax-msw'!P4</f>
        <v>0</v>
      </c>
      <c r="Q136" s="8">
        <f>'BFPaT-pretax-msw'!Q4</f>
        <v>0</v>
      </c>
      <c r="R136" s="8">
        <f>'BFPaT-pretax-msw'!R4</f>
        <v>0</v>
      </c>
      <c r="S136" s="8">
        <f>'BFPaT-pretax-msw'!S4</f>
        <v>0</v>
      </c>
      <c r="T136" s="8">
        <f>'BFPaT-pretax-msw'!T4</f>
        <v>0</v>
      </c>
      <c r="U136" s="8">
        <f>'BFPaT-pretax-msw'!U4</f>
        <v>0</v>
      </c>
      <c r="V136" s="8">
        <f>'BFPaT-pretax-msw'!V4</f>
        <v>0</v>
      </c>
      <c r="W136" s="8">
        <f>'BFPaT-pretax-msw'!W4</f>
        <v>0</v>
      </c>
      <c r="X136" s="8">
        <f>'BFPaT-pretax-msw'!X4</f>
        <v>0</v>
      </c>
      <c r="Y136" s="8">
        <f>'BFPaT-pretax-msw'!Y4</f>
        <v>0</v>
      </c>
      <c r="Z136" s="8">
        <f>'BFPaT-pretax-msw'!Z4</f>
        <v>0</v>
      </c>
      <c r="AA136" s="8">
        <f>'BFPaT-pretax-msw'!AA4</f>
        <v>0</v>
      </c>
      <c r="AB136" s="8">
        <f>'BFPaT-pretax-msw'!AB4</f>
        <v>0</v>
      </c>
      <c r="AC136" s="8">
        <f>'BFPaT-pretax-msw'!AC4</f>
        <v>0</v>
      </c>
      <c r="AD136" s="8">
        <f>'BFPaT-pretax-msw'!AD4</f>
        <v>0</v>
      </c>
      <c r="AE136" s="8">
        <f>'BFPaT-pretax-msw'!AE4</f>
        <v>0</v>
      </c>
      <c r="AF136" s="8">
        <f>'BFPaT-pretax-msw'!AF4</f>
        <v>0</v>
      </c>
    </row>
    <row r="137" spans="1:32">
      <c r="A137" s="8" t="s">
        <v>33</v>
      </c>
      <c r="B137" s="8">
        <f>'BFPaT-pretax-msw'!B5</f>
        <v>0</v>
      </c>
      <c r="C137" s="8">
        <f>'BFPaT-pretax-msw'!C5</f>
        <v>0</v>
      </c>
      <c r="D137" s="8">
        <f>'BFPaT-pretax-msw'!D5</f>
        <v>0</v>
      </c>
      <c r="E137" s="8">
        <f>'BFPaT-pretax-msw'!E5</f>
        <v>0</v>
      </c>
      <c r="F137" s="8">
        <f>'BFPaT-pretax-msw'!F5</f>
        <v>0</v>
      </c>
      <c r="G137" s="8">
        <f>'BFPaT-pretax-msw'!G5</f>
        <v>0</v>
      </c>
      <c r="H137" s="8">
        <f>'BFPaT-pretax-msw'!H5</f>
        <v>0</v>
      </c>
      <c r="I137" s="8">
        <f>'BFPaT-pretax-msw'!I5</f>
        <v>0</v>
      </c>
      <c r="J137" s="8">
        <f>'BFPaT-pretax-msw'!J5</f>
        <v>0</v>
      </c>
      <c r="K137" s="8">
        <f>'BFPaT-pretax-msw'!K5</f>
        <v>0</v>
      </c>
      <c r="L137" s="8">
        <f>'BFPaT-pretax-msw'!L5</f>
        <v>0</v>
      </c>
      <c r="M137" s="8">
        <f>'BFPaT-pretax-msw'!M5</f>
        <v>0</v>
      </c>
      <c r="N137" s="8">
        <f>'BFPaT-pretax-msw'!N5</f>
        <v>0</v>
      </c>
      <c r="O137" s="8">
        <f>'BFPaT-pretax-msw'!O5</f>
        <v>0</v>
      </c>
      <c r="P137" s="8">
        <f>'BFPaT-pretax-msw'!P5</f>
        <v>0</v>
      </c>
      <c r="Q137" s="8">
        <f>'BFPaT-pretax-msw'!Q5</f>
        <v>0</v>
      </c>
      <c r="R137" s="8">
        <f>'BFPaT-pretax-msw'!R5</f>
        <v>0</v>
      </c>
      <c r="S137" s="8">
        <f>'BFPaT-pretax-msw'!S5</f>
        <v>0</v>
      </c>
      <c r="T137" s="8">
        <f>'BFPaT-pretax-msw'!T5</f>
        <v>0</v>
      </c>
      <c r="U137" s="8">
        <f>'BFPaT-pretax-msw'!U5</f>
        <v>0</v>
      </c>
      <c r="V137" s="8">
        <f>'BFPaT-pretax-msw'!V5</f>
        <v>0</v>
      </c>
      <c r="W137" s="8">
        <f>'BFPaT-pretax-msw'!W5</f>
        <v>0</v>
      </c>
      <c r="X137" s="8">
        <f>'BFPaT-pretax-msw'!X5</f>
        <v>0</v>
      </c>
      <c r="Y137" s="8">
        <f>'BFPaT-pretax-msw'!Y5</f>
        <v>0</v>
      </c>
      <c r="Z137" s="8">
        <f>'BFPaT-pretax-msw'!Z5</f>
        <v>0</v>
      </c>
      <c r="AA137" s="8">
        <f>'BFPaT-pretax-msw'!AA5</f>
        <v>0</v>
      </c>
      <c r="AB137" s="8">
        <f>'BFPaT-pretax-msw'!AB5</f>
        <v>0</v>
      </c>
      <c r="AC137" s="8">
        <f>'BFPaT-pretax-msw'!AC5</f>
        <v>0</v>
      </c>
      <c r="AD137" s="8">
        <f>'BFPaT-pretax-msw'!AD5</f>
        <v>0</v>
      </c>
      <c r="AE137" s="8">
        <f>'BFPaT-pretax-msw'!AE5</f>
        <v>0</v>
      </c>
      <c r="AF137" s="8">
        <f>'BFPaT-pretax-msw'!AF5</f>
        <v>0</v>
      </c>
    </row>
    <row r="138" spans="1:32">
      <c r="A138" s="8" t="s">
        <v>34</v>
      </c>
      <c r="B138" s="8">
        <f>'BFPaT-pretax-msw'!B6</f>
        <v>0</v>
      </c>
      <c r="C138" s="8">
        <f>'BFPaT-pretax-msw'!C6</f>
        <v>0</v>
      </c>
      <c r="D138" s="8">
        <f>'BFPaT-pretax-msw'!D6</f>
        <v>0</v>
      </c>
      <c r="E138" s="8">
        <f>'BFPaT-pretax-msw'!E6</f>
        <v>0</v>
      </c>
      <c r="F138" s="8">
        <f>'BFPaT-pretax-msw'!F6</f>
        <v>0</v>
      </c>
      <c r="G138" s="8">
        <f>'BFPaT-pretax-msw'!G6</f>
        <v>0</v>
      </c>
      <c r="H138" s="8">
        <f>'BFPaT-pretax-msw'!H6</f>
        <v>0</v>
      </c>
      <c r="I138" s="8">
        <f>'BFPaT-pretax-msw'!I6</f>
        <v>0</v>
      </c>
      <c r="J138" s="8">
        <f>'BFPaT-pretax-msw'!J6</f>
        <v>0</v>
      </c>
      <c r="K138" s="8">
        <f>'BFPaT-pretax-msw'!K6</f>
        <v>0</v>
      </c>
      <c r="L138" s="8">
        <f>'BFPaT-pretax-msw'!L6</f>
        <v>0</v>
      </c>
      <c r="M138" s="8">
        <f>'BFPaT-pretax-msw'!M6</f>
        <v>0</v>
      </c>
      <c r="N138" s="8">
        <f>'BFPaT-pretax-msw'!N6</f>
        <v>0</v>
      </c>
      <c r="O138" s="8">
        <f>'BFPaT-pretax-msw'!O6</f>
        <v>0</v>
      </c>
      <c r="P138" s="8">
        <f>'BFPaT-pretax-msw'!P6</f>
        <v>0</v>
      </c>
      <c r="Q138" s="8">
        <f>'BFPaT-pretax-msw'!Q6</f>
        <v>0</v>
      </c>
      <c r="R138" s="8">
        <f>'BFPaT-pretax-msw'!R6</f>
        <v>0</v>
      </c>
      <c r="S138" s="8">
        <f>'BFPaT-pretax-msw'!S6</f>
        <v>0</v>
      </c>
      <c r="T138" s="8">
        <f>'BFPaT-pretax-msw'!T6</f>
        <v>0</v>
      </c>
      <c r="U138" s="8">
        <f>'BFPaT-pretax-msw'!U6</f>
        <v>0</v>
      </c>
      <c r="V138" s="8">
        <f>'BFPaT-pretax-msw'!V6</f>
        <v>0</v>
      </c>
      <c r="W138" s="8">
        <f>'BFPaT-pretax-msw'!W6</f>
        <v>0</v>
      </c>
      <c r="X138" s="8">
        <f>'BFPaT-pretax-msw'!X6</f>
        <v>0</v>
      </c>
      <c r="Y138" s="8">
        <f>'BFPaT-pretax-msw'!Y6</f>
        <v>0</v>
      </c>
      <c r="Z138" s="8">
        <f>'BFPaT-pretax-msw'!Z6</f>
        <v>0</v>
      </c>
      <c r="AA138" s="8">
        <f>'BFPaT-pretax-msw'!AA6</f>
        <v>0</v>
      </c>
      <c r="AB138" s="8">
        <f>'BFPaT-pretax-msw'!AB6</f>
        <v>0</v>
      </c>
      <c r="AC138" s="8">
        <f>'BFPaT-pretax-msw'!AC6</f>
        <v>0</v>
      </c>
      <c r="AD138" s="8">
        <f>'BFPaT-pretax-msw'!AD6</f>
        <v>0</v>
      </c>
      <c r="AE138" s="8">
        <f>'BFPaT-pretax-msw'!AE6</f>
        <v>0</v>
      </c>
      <c r="AF138" s="8">
        <f>'BFPaT-pretax-msw'!AF6</f>
        <v>0</v>
      </c>
    </row>
    <row r="139" spans="1:32">
      <c r="A139" s="8" t="s">
        <v>35</v>
      </c>
      <c r="B139" s="8">
        <f>'BFPaT-pretax-msw'!B7</f>
        <v>0</v>
      </c>
      <c r="C139" s="8">
        <f>'BFPaT-pretax-msw'!C7</f>
        <v>0</v>
      </c>
      <c r="D139" s="8">
        <f>'BFPaT-pretax-msw'!D7</f>
        <v>0</v>
      </c>
      <c r="E139" s="8">
        <f>'BFPaT-pretax-msw'!E7</f>
        <v>0</v>
      </c>
      <c r="F139" s="8">
        <f>'BFPaT-pretax-msw'!F7</f>
        <v>0</v>
      </c>
      <c r="G139" s="8">
        <f>'BFPaT-pretax-msw'!G7</f>
        <v>0</v>
      </c>
      <c r="H139" s="8">
        <f>'BFPaT-pretax-msw'!H7</f>
        <v>0</v>
      </c>
      <c r="I139" s="8">
        <f>'BFPaT-pretax-msw'!I7</f>
        <v>0</v>
      </c>
      <c r="J139" s="8">
        <f>'BFPaT-pretax-msw'!J7</f>
        <v>0</v>
      </c>
      <c r="K139" s="8">
        <f>'BFPaT-pretax-msw'!K7</f>
        <v>0</v>
      </c>
      <c r="L139" s="8">
        <f>'BFPaT-pretax-msw'!L7</f>
        <v>0</v>
      </c>
      <c r="M139" s="8">
        <f>'BFPaT-pretax-msw'!M7</f>
        <v>0</v>
      </c>
      <c r="N139" s="8">
        <f>'BFPaT-pretax-msw'!N7</f>
        <v>0</v>
      </c>
      <c r="O139" s="8">
        <f>'BFPaT-pretax-msw'!O7</f>
        <v>0</v>
      </c>
      <c r="P139" s="8">
        <f>'BFPaT-pretax-msw'!P7</f>
        <v>0</v>
      </c>
      <c r="Q139" s="8">
        <f>'BFPaT-pretax-msw'!Q7</f>
        <v>0</v>
      </c>
      <c r="R139" s="8">
        <f>'BFPaT-pretax-msw'!R7</f>
        <v>0</v>
      </c>
      <c r="S139" s="8">
        <f>'BFPaT-pretax-msw'!S7</f>
        <v>0</v>
      </c>
      <c r="T139" s="8">
        <f>'BFPaT-pretax-msw'!T7</f>
        <v>0</v>
      </c>
      <c r="U139" s="8">
        <f>'BFPaT-pretax-msw'!U7</f>
        <v>0</v>
      </c>
      <c r="V139" s="8">
        <f>'BFPaT-pretax-msw'!V7</f>
        <v>0</v>
      </c>
      <c r="W139" s="8">
        <f>'BFPaT-pretax-msw'!W7</f>
        <v>0</v>
      </c>
      <c r="X139" s="8">
        <f>'BFPaT-pretax-msw'!X7</f>
        <v>0</v>
      </c>
      <c r="Y139" s="8">
        <f>'BFPaT-pretax-msw'!Y7</f>
        <v>0</v>
      </c>
      <c r="Z139" s="8">
        <f>'BFPaT-pretax-msw'!Z7</f>
        <v>0</v>
      </c>
      <c r="AA139" s="8">
        <f>'BFPaT-pretax-msw'!AA7</f>
        <v>0</v>
      </c>
      <c r="AB139" s="8">
        <f>'BFPaT-pretax-msw'!AB7</f>
        <v>0</v>
      </c>
      <c r="AC139" s="8">
        <f>'BFPaT-pretax-msw'!AC7</f>
        <v>0</v>
      </c>
      <c r="AD139" s="8">
        <f>'BFPaT-pretax-msw'!AD7</f>
        <v>0</v>
      </c>
      <c r="AE139" s="8">
        <f>'BFPaT-pretax-msw'!AE7</f>
        <v>0</v>
      </c>
      <c r="AF139" s="8">
        <f>'BFPaT-pretax-msw'!AF7</f>
        <v>0</v>
      </c>
    </row>
    <row r="140" spans="1:32">
      <c r="A140" s="8" t="s">
        <v>36</v>
      </c>
      <c r="B140" s="8">
        <f>'BFPaT-pretax-msw'!B8</f>
        <v>0</v>
      </c>
      <c r="C140" s="8">
        <f>'BFPaT-pretax-msw'!C8</f>
        <v>0</v>
      </c>
      <c r="D140" s="8">
        <f>'BFPaT-pretax-msw'!D8</f>
        <v>0</v>
      </c>
      <c r="E140" s="8">
        <f>'BFPaT-pretax-msw'!E8</f>
        <v>0</v>
      </c>
      <c r="F140" s="8">
        <f>'BFPaT-pretax-msw'!F8</f>
        <v>0</v>
      </c>
      <c r="G140" s="8">
        <f>'BFPaT-pretax-msw'!G8</f>
        <v>0</v>
      </c>
      <c r="H140" s="8">
        <f>'BFPaT-pretax-msw'!H8</f>
        <v>0</v>
      </c>
      <c r="I140" s="8">
        <f>'BFPaT-pretax-msw'!I8</f>
        <v>0</v>
      </c>
      <c r="J140" s="8">
        <f>'BFPaT-pretax-msw'!J8</f>
        <v>0</v>
      </c>
      <c r="K140" s="8">
        <f>'BFPaT-pretax-msw'!K8</f>
        <v>0</v>
      </c>
      <c r="L140" s="8">
        <f>'BFPaT-pretax-msw'!L8</f>
        <v>0</v>
      </c>
      <c r="M140" s="8">
        <f>'BFPaT-pretax-msw'!M8</f>
        <v>0</v>
      </c>
      <c r="N140" s="8">
        <f>'BFPaT-pretax-msw'!N8</f>
        <v>0</v>
      </c>
      <c r="O140" s="8">
        <f>'BFPaT-pretax-msw'!O8</f>
        <v>0</v>
      </c>
      <c r="P140" s="8">
        <f>'BFPaT-pretax-msw'!P8</f>
        <v>0</v>
      </c>
      <c r="Q140" s="8">
        <f>'BFPaT-pretax-msw'!Q8</f>
        <v>0</v>
      </c>
      <c r="R140" s="8">
        <f>'BFPaT-pretax-msw'!R8</f>
        <v>0</v>
      </c>
      <c r="S140" s="8">
        <f>'BFPaT-pretax-msw'!S8</f>
        <v>0</v>
      </c>
      <c r="T140" s="8">
        <f>'BFPaT-pretax-msw'!T8</f>
        <v>0</v>
      </c>
      <c r="U140" s="8">
        <f>'BFPaT-pretax-msw'!U8</f>
        <v>0</v>
      </c>
      <c r="V140" s="8">
        <f>'BFPaT-pretax-msw'!V8</f>
        <v>0</v>
      </c>
      <c r="W140" s="8">
        <f>'BFPaT-pretax-msw'!W8</f>
        <v>0</v>
      </c>
      <c r="X140" s="8">
        <f>'BFPaT-pretax-msw'!X8</f>
        <v>0</v>
      </c>
      <c r="Y140" s="8">
        <f>'BFPaT-pretax-msw'!Y8</f>
        <v>0</v>
      </c>
      <c r="Z140" s="8">
        <f>'BFPaT-pretax-msw'!Z8</f>
        <v>0</v>
      </c>
      <c r="AA140" s="8">
        <f>'BFPaT-pretax-msw'!AA8</f>
        <v>0</v>
      </c>
      <c r="AB140" s="8">
        <f>'BFPaT-pretax-msw'!AB8</f>
        <v>0</v>
      </c>
      <c r="AC140" s="8">
        <f>'BFPaT-pretax-msw'!AC8</f>
        <v>0</v>
      </c>
      <c r="AD140" s="8">
        <f>'BFPaT-pretax-msw'!AD8</f>
        <v>0</v>
      </c>
      <c r="AE140" s="8">
        <f>'BFPaT-pretax-msw'!AE8</f>
        <v>0</v>
      </c>
      <c r="AF140" s="8">
        <f>'BFPaT-pretax-msw'!AF8</f>
        <v>0</v>
      </c>
    </row>
    <row r="141" spans="1:32">
      <c r="A141" s="8" t="s">
        <v>11</v>
      </c>
      <c r="B141" s="8">
        <f>'BFPaT-pretax-msw'!B9</f>
        <v>0</v>
      </c>
      <c r="C141" s="8">
        <f>'BFPaT-pretax-msw'!C9</f>
        <v>0</v>
      </c>
      <c r="D141" s="8">
        <f>'BFPaT-pretax-msw'!D9</f>
        <v>0</v>
      </c>
      <c r="E141" s="8">
        <f>'BFPaT-pretax-msw'!E9</f>
        <v>0</v>
      </c>
      <c r="F141" s="8">
        <f>'BFPaT-pretax-msw'!F9</f>
        <v>0</v>
      </c>
      <c r="G141" s="8">
        <f>'BFPaT-pretax-msw'!G9</f>
        <v>0</v>
      </c>
      <c r="H141" s="8">
        <f>'BFPaT-pretax-msw'!H9</f>
        <v>0</v>
      </c>
      <c r="I141" s="8">
        <f>'BFPaT-pretax-msw'!I9</f>
        <v>0</v>
      </c>
      <c r="J141" s="8">
        <f>'BFPaT-pretax-msw'!J9</f>
        <v>0</v>
      </c>
      <c r="K141" s="8">
        <f>'BFPaT-pretax-msw'!K9</f>
        <v>0</v>
      </c>
      <c r="L141" s="8">
        <f>'BFPaT-pretax-msw'!L9</f>
        <v>0</v>
      </c>
      <c r="M141" s="8">
        <f>'BFPaT-pretax-msw'!M9</f>
        <v>0</v>
      </c>
      <c r="N141" s="8">
        <f>'BFPaT-pretax-msw'!N9</f>
        <v>0</v>
      </c>
      <c r="O141" s="8">
        <f>'BFPaT-pretax-msw'!O9</f>
        <v>0</v>
      </c>
      <c r="P141" s="8">
        <f>'BFPaT-pretax-msw'!P9</f>
        <v>0</v>
      </c>
      <c r="Q141" s="8">
        <f>'BFPaT-pretax-msw'!Q9</f>
        <v>0</v>
      </c>
      <c r="R141" s="8">
        <f>'BFPaT-pretax-msw'!R9</f>
        <v>0</v>
      </c>
      <c r="S141" s="8">
        <f>'BFPaT-pretax-msw'!S9</f>
        <v>0</v>
      </c>
      <c r="T141" s="8">
        <f>'BFPaT-pretax-msw'!T9</f>
        <v>0</v>
      </c>
      <c r="U141" s="8">
        <f>'BFPaT-pretax-msw'!U9</f>
        <v>0</v>
      </c>
      <c r="V141" s="8">
        <f>'BFPaT-pretax-msw'!V9</f>
        <v>0</v>
      </c>
      <c r="W141" s="8">
        <f>'BFPaT-pretax-msw'!W9</f>
        <v>0</v>
      </c>
      <c r="X141" s="8">
        <f>'BFPaT-pretax-msw'!X9</f>
        <v>0</v>
      </c>
      <c r="Y141" s="8">
        <f>'BFPaT-pretax-msw'!Y9</f>
        <v>0</v>
      </c>
      <c r="Z141" s="8">
        <f>'BFPaT-pretax-msw'!Z9</f>
        <v>0</v>
      </c>
      <c r="AA141" s="8">
        <f>'BFPaT-pretax-msw'!AA9</f>
        <v>0</v>
      </c>
      <c r="AB141" s="8">
        <f>'BFPaT-pretax-msw'!AB9</f>
        <v>0</v>
      </c>
      <c r="AC141" s="8">
        <f>'BFPaT-pretax-msw'!AC9</f>
        <v>0</v>
      </c>
      <c r="AD141" s="8">
        <f>'BFPaT-pretax-msw'!AD9</f>
        <v>0</v>
      </c>
      <c r="AE141" s="8">
        <f>'BFPaT-pretax-msw'!AE9</f>
        <v>0</v>
      </c>
      <c r="AF141" s="8">
        <f>'BFPaT-pretax-msw'!AF9</f>
        <v>0</v>
      </c>
    </row>
    <row r="142" spans="1:32" s="12" customFormat="1">
      <c r="A142" s="13" t="s">
        <v>37</v>
      </c>
    </row>
    <row r="143" spans="1:32">
      <c r="A143" s="8" t="s">
        <v>18</v>
      </c>
      <c r="B143" s="8">
        <f t="shared" ref="B143:AF143" si="14">B$1</f>
        <v>2020</v>
      </c>
      <c r="C143" s="8">
        <f t="shared" si="14"/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</row>
    <row r="144" spans="1:32">
      <c r="A144" s="8" t="s">
        <v>4</v>
      </c>
      <c r="B144" s="6">
        <f>'BFPaT-pretax-hydrogen'!B2</f>
        <v>6.0132035062771398E-5</v>
      </c>
      <c r="C144" s="6">
        <f>'BFPaT-pretax-hydrogen'!C2</f>
        <v>6.0132035062771398E-5</v>
      </c>
      <c r="D144" s="6">
        <f>'BFPaT-pretax-hydrogen'!D2</f>
        <v>4.0999114815525948E-5</v>
      </c>
      <c r="E144" s="6">
        <f>'BFPaT-pretax-hydrogen'!E2</f>
        <v>3.8972931384617372E-5</v>
      </c>
      <c r="F144" s="6">
        <f>'BFPaT-pretax-hydrogen'!F2</f>
        <v>3.7046882293539319E-5</v>
      </c>
      <c r="G144" s="6">
        <f>'BFPaT-pretax-hydrogen'!G2</f>
        <v>3.521601888568926E-5</v>
      </c>
      <c r="H144" s="6">
        <f>'BFPaT-pretax-hydrogen'!H2</f>
        <v>3.3475637067940211E-5</v>
      </c>
      <c r="I144" s="6">
        <f>'BFPaT-pretax-hydrogen'!I2</f>
        <v>3.182126522427095E-5</v>
      </c>
      <c r="J144" s="6">
        <f>'BFPaT-pretax-hydrogen'!J2</f>
        <v>3.0248652726706766E-5</v>
      </c>
      <c r="K144" s="6">
        <f>'BFPaT-pretax-hydrogen'!K2</f>
        <v>2.8753759014051511E-5</v>
      </c>
      <c r="L144" s="6">
        <f>'BFPaT-pretax-hydrogen'!L2</f>
        <v>2.7332743210350632E-5</v>
      </c>
      <c r="M144" s="6">
        <f>'BFPaT-pretax-hydrogen'!M2</f>
        <v>2.6367313273217995E-5</v>
      </c>
      <c r="N144" s="6">
        <f>'BFPaT-pretax-hydrogen'!N2</f>
        <v>2.5435983644142216E-5</v>
      </c>
      <c r="O144" s="6">
        <f>'BFPaT-pretax-hydrogen'!O2</f>
        <v>2.4537549853523951E-5</v>
      </c>
      <c r="P144" s="6">
        <f>'BFPaT-pretax-hydrogen'!P2</f>
        <v>2.3670849975280276E-5</v>
      </c>
      <c r="Q144" s="6">
        <f>'BFPaT-pretax-hydrogen'!Q2</f>
        <v>2.2834763124149401E-5</v>
      </c>
      <c r="R144" s="6">
        <f>'BFPaT-pretax-hydrogen'!R2</f>
        <v>2.2028208006072639E-5</v>
      </c>
      <c r="S144" s="6">
        <f>'BFPaT-pretax-hydrogen'!S2</f>
        <v>2.1250141519778872E-5</v>
      </c>
      <c r="T144" s="6">
        <f>'BFPaT-pretax-hydrogen'!T2</f>
        <v>2.049955740776297E-5</v>
      </c>
      <c r="U144" s="6">
        <f>'BFPaT-pretax-hydrogen'!U2</f>
        <v>1.9775484954913493E-5</v>
      </c>
      <c r="V144" s="6">
        <f>'BFPaT-pretax-hydrogen'!V2</f>
        <v>1.9076987733106658E-5</v>
      </c>
      <c r="W144" s="6">
        <f>'BFPaT-pretax-hydrogen'!W2</f>
        <v>1.9076987733106658E-5</v>
      </c>
      <c r="X144" s="6">
        <f>'BFPaT-pretax-hydrogen'!X2</f>
        <v>1.9076987733106658E-5</v>
      </c>
      <c r="Y144" s="6">
        <f>'BFPaT-pretax-hydrogen'!Y2</f>
        <v>1.9076987733106658E-5</v>
      </c>
      <c r="Z144" s="6">
        <f>'BFPaT-pretax-hydrogen'!Z2</f>
        <v>1.9076987733106658E-5</v>
      </c>
      <c r="AA144" s="6">
        <f>'BFPaT-pretax-hydrogen'!AA2</f>
        <v>1.9076987733106658E-5</v>
      </c>
      <c r="AB144" s="6">
        <f>'BFPaT-pretax-hydrogen'!AB2</f>
        <v>1.9076987733106658E-5</v>
      </c>
      <c r="AC144" s="6">
        <f>'BFPaT-pretax-hydrogen'!AC2</f>
        <v>1.9076987733106658E-5</v>
      </c>
      <c r="AD144" s="6">
        <f>'BFPaT-pretax-hydrogen'!AD2</f>
        <v>1.9076987733106658E-5</v>
      </c>
      <c r="AE144" s="6">
        <f>'BFPaT-pretax-hydrogen'!AE2</f>
        <v>1.9076987733106658E-5</v>
      </c>
      <c r="AF144" s="6">
        <f>'BFPaT-pretax-hydrogen'!AF2</f>
        <v>1.9076987733106658E-5</v>
      </c>
    </row>
    <row r="145" spans="1:32">
      <c r="A145" s="8" t="s">
        <v>5</v>
      </c>
      <c r="B145" s="6">
        <f>'BFPaT-pretax-hydrogen'!B3</f>
        <v>0</v>
      </c>
      <c r="C145" s="6">
        <f>'BFPaT-pretax-hydrogen'!C3</f>
        <v>0</v>
      </c>
      <c r="D145" s="6">
        <f>'BFPaT-pretax-hydrogen'!D3</f>
        <v>0</v>
      </c>
      <c r="E145" s="6">
        <f>'BFPaT-pretax-hydrogen'!E3</f>
        <v>0</v>
      </c>
      <c r="F145" s="6">
        <f>'BFPaT-pretax-hydrogen'!F3</f>
        <v>0</v>
      </c>
      <c r="G145" s="6">
        <f>'BFPaT-pretax-hydrogen'!G3</f>
        <v>0</v>
      </c>
      <c r="H145" s="6">
        <f>'BFPaT-pretax-hydrogen'!H3</f>
        <v>0</v>
      </c>
      <c r="I145" s="6">
        <f>'BFPaT-pretax-hydrogen'!I3</f>
        <v>0</v>
      </c>
      <c r="J145" s="6">
        <f>'BFPaT-pretax-hydrogen'!J3</f>
        <v>0</v>
      </c>
      <c r="K145" s="6">
        <f>'BFPaT-pretax-hydrogen'!K3</f>
        <v>0</v>
      </c>
      <c r="L145" s="6">
        <f>'BFPaT-pretax-hydrogen'!L3</f>
        <v>0</v>
      </c>
      <c r="M145" s="6">
        <f>'BFPaT-pretax-hydrogen'!M3</f>
        <v>0</v>
      </c>
      <c r="N145" s="6">
        <f>'BFPaT-pretax-hydrogen'!N3</f>
        <v>0</v>
      </c>
      <c r="O145" s="6">
        <f>'BFPaT-pretax-hydrogen'!O3</f>
        <v>0</v>
      </c>
      <c r="P145" s="6">
        <f>'BFPaT-pretax-hydrogen'!P3</f>
        <v>0</v>
      </c>
      <c r="Q145" s="6">
        <f>'BFPaT-pretax-hydrogen'!Q3</f>
        <v>0</v>
      </c>
      <c r="R145" s="6">
        <f>'BFPaT-pretax-hydrogen'!R3</f>
        <v>0</v>
      </c>
      <c r="S145" s="6">
        <f>'BFPaT-pretax-hydrogen'!S3</f>
        <v>0</v>
      </c>
      <c r="T145" s="6">
        <f>'BFPaT-pretax-hydrogen'!T3</f>
        <v>0</v>
      </c>
      <c r="U145" s="6">
        <f>'BFPaT-pretax-hydrogen'!U3</f>
        <v>0</v>
      </c>
      <c r="V145" s="6">
        <f>'BFPaT-pretax-hydrogen'!V3</f>
        <v>0</v>
      </c>
      <c r="W145" s="6">
        <f>'BFPaT-pretax-hydrogen'!W3</f>
        <v>0</v>
      </c>
      <c r="X145" s="6">
        <f>'BFPaT-pretax-hydrogen'!X3</f>
        <v>0</v>
      </c>
      <c r="Y145" s="6">
        <f>'BFPaT-pretax-hydrogen'!Y3</f>
        <v>0</v>
      </c>
      <c r="Z145" s="6">
        <f>'BFPaT-pretax-hydrogen'!Z3</f>
        <v>0</v>
      </c>
      <c r="AA145" s="6">
        <f>'BFPaT-pretax-hydrogen'!AA3</f>
        <v>0</v>
      </c>
      <c r="AB145" s="6">
        <f>'BFPaT-pretax-hydrogen'!AB3</f>
        <v>0</v>
      </c>
      <c r="AC145" s="6">
        <f>'BFPaT-pretax-hydrogen'!AC3</f>
        <v>0</v>
      </c>
      <c r="AD145" s="6">
        <f>'BFPaT-pretax-hydrogen'!AD3</f>
        <v>0</v>
      </c>
      <c r="AE145" s="6">
        <f>'BFPaT-pretax-hydrogen'!AE3</f>
        <v>0</v>
      </c>
      <c r="AF145" s="6">
        <f>'BFPaT-pretax-hydrogen'!AF3</f>
        <v>0</v>
      </c>
    </row>
    <row r="146" spans="1:32">
      <c r="A146" s="8" t="s">
        <v>6</v>
      </c>
      <c r="B146" s="4">
        <v>0</v>
      </c>
      <c r="C146" s="4">
        <f>'BFPaT-pretax-hydrogen'!C4</f>
        <v>0</v>
      </c>
      <c r="D146" s="4">
        <f>'BFPaT-pretax-hydrogen'!D4</f>
        <v>0</v>
      </c>
      <c r="E146" s="4">
        <f>'BFPaT-pretax-hydrogen'!E4</f>
        <v>0</v>
      </c>
      <c r="F146" s="4">
        <f>'BFPaT-pretax-hydrogen'!F4</f>
        <v>0</v>
      </c>
      <c r="G146" s="4">
        <f>'BFPaT-pretax-hydrogen'!G4</f>
        <v>0</v>
      </c>
      <c r="H146" s="4">
        <f>'BFPaT-pretax-hydrogen'!H4</f>
        <v>0</v>
      </c>
      <c r="I146" s="4">
        <f>'BFPaT-pretax-hydrogen'!I4</f>
        <v>0</v>
      </c>
      <c r="J146" s="4">
        <f>'BFPaT-pretax-hydrogen'!J4</f>
        <v>0</v>
      </c>
      <c r="K146" s="4">
        <f>'BFPaT-pretax-hydrogen'!K4</f>
        <v>0</v>
      </c>
      <c r="L146" s="4">
        <f>'BFPaT-pretax-hydrogen'!L4</f>
        <v>0</v>
      </c>
      <c r="M146" s="4">
        <f>'BFPaT-pretax-hydrogen'!M4</f>
        <v>0</v>
      </c>
      <c r="N146" s="4">
        <f>'BFPaT-pretax-hydrogen'!N4</f>
        <v>0</v>
      </c>
      <c r="O146" s="4">
        <f>'BFPaT-pretax-hydrogen'!O4</f>
        <v>0</v>
      </c>
      <c r="P146" s="4">
        <f>'BFPaT-pretax-hydrogen'!P4</f>
        <v>0</v>
      </c>
      <c r="Q146" s="4">
        <f>'BFPaT-pretax-hydrogen'!Q4</f>
        <v>0</v>
      </c>
      <c r="R146" s="4">
        <f>'BFPaT-pretax-hydrogen'!R4</f>
        <v>0</v>
      </c>
      <c r="S146" s="4">
        <f>'BFPaT-pretax-hydrogen'!S4</f>
        <v>0</v>
      </c>
      <c r="T146" s="4">
        <f>'BFPaT-pretax-hydrogen'!T4</f>
        <v>0</v>
      </c>
      <c r="U146" s="4">
        <f>'BFPaT-pretax-hydrogen'!U4</f>
        <v>0</v>
      </c>
      <c r="V146" s="4">
        <f>'BFPaT-pretax-hydrogen'!V4</f>
        <v>0</v>
      </c>
      <c r="W146" s="4">
        <f>'BFPaT-pretax-hydrogen'!W4</f>
        <v>0</v>
      </c>
      <c r="X146" s="4">
        <f>'BFPaT-pretax-hydrogen'!X4</f>
        <v>0</v>
      </c>
      <c r="Y146" s="4">
        <f>'BFPaT-pretax-hydrogen'!Y4</f>
        <v>0</v>
      </c>
      <c r="Z146" s="4">
        <f>'BFPaT-pretax-hydrogen'!Z4</f>
        <v>0</v>
      </c>
      <c r="AA146" s="4">
        <f>'BFPaT-pretax-hydrogen'!AA4</f>
        <v>0</v>
      </c>
      <c r="AB146" s="4">
        <f>'BFPaT-pretax-hydrogen'!AB4</f>
        <v>0</v>
      </c>
      <c r="AC146" s="4">
        <f>'BFPaT-pretax-hydrogen'!AC4</f>
        <v>0</v>
      </c>
      <c r="AD146" s="4">
        <f>'BFPaT-pretax-hydrogen'!AD4</f>
        <v>0</v>
      </c>
      <c r="AE146" s="4">
        <f>'BFPaT-pretax-hydrogen'!AE4</f>
        <v>0</v>
      </c>
      <c r="AF146" s="4">
        <f>'BFPaT-pretax-hydrogen'!AF4</f>
        <v>0</v>
      </c>
    </row>
    <row r="147" spans="1:32">
      <c r="A147" s="8" t="s">
        <v>7</v>
      </c>
      <c r="B147" s="4">
        <f>'BFPaT-pretax-hydrogen'!B5</f>
        <v>0</v>
      </c>
      <c r="C147" s="4">
        <f>'BFPaT-pretax-hydrogen'!C5</f>
        <v>0</v>
      </c>
      <c r="D147" s="4">
        <f>'BFPaT-pretax-hydrogen'!D5</f>
        <v>0</v>
      </c>
      <c r="E147" s="4">
        <f>'BFPaT-pretax-hydrogen'!E5</f>
        <v>0</v>
      </c>
      <c r="F147" s="4">
        <f>'BFPaT-pretax-hydrogen'!F5</f>
        <v>0</v>
      </c>
      <c r="G147" s="4">
        <f>'BFPaT-pretax-hydrogen'!G5</f>
        <v>0</v>
      </c>
      <c r="H147" s="4">
        <f>'BFPaT-pretax-hydrogen'!H5</f>
        <v>0</v>
      </c>
      <c r="I147" s="4">
        <f>'BFPaT-pretax-hydrogen'!I5</f>
        <v>0</v>
      </c>
      <c r="J147" s="4">
        <f>'BFPaT-pretax-hydrogen'!J5</f>
        <v>0</v>
      </c>
      <c r="K147" s="4">
        <f>'BFPaT-pretax-hydrogen'!K5</f>
        <v>0</v>
      </c>
      <c r="L147" s="4">
        <f>'BFPaT-pretax-hydrogen'!L5</f>
        <v>0</v>
      </c>
      <c r="M147" s="4">
        <f>'BFPaT-pretax-hydrogen'!M5</f>
        <v>0</v>
      </c>
      <c r="N147" s="4">
        <f>'BFPaT-pretax-hydrogen'!N5</f>
        <v>0</v>
      </c>
      <c r="O147" s="4">
        <f>'BFPaT-pretax-hydrogen'!O5</f>
        <v>0</v>
      </c>
      <c r="P147" s="4">
        <f>'BFPaT-pretax-hydrogen'!P5</f>
        <v>0</v>
      </c>
      <c r="Q147" s="4">
        <f>'BFPaT-pretax-hydrogen'!Q5</f>
        <v>0</v>
      </c>
      <c r="R147" s="4">
        <f>'BFPaT-pretax-hydrogen'!R5</f>
        <v>0</v>
      </c>
      <c r="S147" s="4">
        <f>'BFPaT-pretax-hydrogen'!S5</f>
        <v>0</v>
      </c>
      <c r="T147" s="4">
        <f>'BFPaT-pretax-hydrogen'!T5</f>
        <v>0</v>
      </c>
      <c r="U147" s="4">
        <f>'BFPaT-pretax-hydrogen'!U5</f>
        <v>0</v>
      </c>
      <c r="V147" s="4">
        <f>'BFPaT-pretax-hydrogen'!V5</f>
        <v>0</v>
      </c>
      <c r="W147" s="4">
        <f>'BFPaT-pretax-hydrogen'!W5</f>
        <v>0</v>
      </c>
      <c r="X147" s="4">
        <f>'BFPaT-pretax-hydrogen'!X5</f>
        <v>0</v>
      </c>
      <c r="Y147" s="4">
        <f>'BFPaT-pretax-hydrogen'!Y5</f>
        <v>0</v>
      </c>
      <c r="Z147" s="4">
        <f>'BFPaT-pretax-hydrogen'!Z5</f>
        <v>0</v>
      </c>
      <c r="AA147" s="4">
        <f>'BFPaT-pretax-hydrogen'!AA5</f>
        <v>0</v>
      </c>
      <c r="AB147" s="4">
        <f>'BFPaT-pretax-hydrogen'!AB5</f>
        <v>0</v>
      </c>
      <c r="AC147" s="4">
        <f>'BFPaT-pretax-hydrogen'!AC5</f>
        <v>0</v>
      </c>
      <c r="AD147" s="4">
        <f>'BFPaT-pretax-hydrogen'!AD5</f>
        <v>0</v>
      </c>
      <c r="AE147" s="4">
        <f>'BFPaT-pretax-hydrogen'!AE5</f>
        <v>0</v>
      </c>
      <c r="AF147" s="4">
        <f>'BFPaT-pretax-hydrogen'!AF5</f>
        <v>0</v>
      </c>
    </row>
    <row r="148" spans="1:32">
      <c r="A148" s="8" t="s">
        <v>8</v>
      </c>
      <c r="B148" s="4">
        <f>'BFPaT-pretax-hydrogen'!B6</f>
        <v>6.0132035062771398E-5</v>
      </c>
      <c r="C148" s="4">
        <f>'BFPaT-pretax-hydrogen'!C6</f>
        <v>6.0132035062771398E-5</v>
      </c>
      <c r="D148" s="4">
        <f>'BFPaT-pretax-hydrogen'!D6</f>
        <v>4.0999114815525948E-5</v>
      </c>
      <c r="E148" s="4">
        <f>'BFPaT-pretax-hydrogen'!E6</f>
        <v>3.8972931384617372E-5</v>
      </c>
      <c r="F148" s="4">
        <f>'BFPaT-pretax-hydrogen'!F6</f>
        <v>3.7046882293539319E-5</v>
      </c>
      <c r="G148" s="4">
        <f>'BFPaT-pretax-hydrogen'!G6</f>
        <v>3.521601888568926E-5</v>
      </c>
      <c r="H148" s="4">
        <f>'BFPaT-pretax-hydrogen'!H6</f>
        <v>3.3475637067940211E-5</v>
      </c>
      <c r="I148" s="4">
        <f>'BFPaT-pretax-hydrogen'!I6</f>
        <v>3.182126522427095E-5</v>
      </c>
      <c r="J148" s="4">
        <f>'BFPaT-pretax-hydrogen'!J6</f>
        <v>3.0248652726706766E-5</v>
      </c>
      <c r="K148" s="4">
        <f>'BFPaT-pretax-hydrogen'!K6</f>
        <v>2.8753759014051511E-5</v>
      </c>
      <c r="L148" s="4">
        <f>'BFPaT-pretax-hydrogen'!L6</f>
        <v>2.7332743210350632E-5</v>
      </c>
      <c r="M148" s="4">
        <f>'BFPaT-pretax-hydrogen'!M6</f>
        <v>2.6367313273217995E-5</v>
      </c>
      <c r="N148" s="4">
        <f>'BFPaT-pretax-hydrogen'!N6</f>
        <v>2.5435983644142216E-5</v>
      </c>
      <c r="O148" s="4">
        <f>'BFPaT-pretax-hydrogen'!O6</f>
        <v>2.4537549853523951E-5</v>
      </c>
      <c r="P148" s="4">
        <f>'BFPaT-pretax-hydrogen'!P6</f>
        <v>2.3670849975280276E-5</v>
      </c>
      <c r="Q148" s="4">
        <f>'BFPaT-pretax-hydrogen'!Q6</f>
        <v>2.2834763124149401E-5</v>
      </c>
      <c r="R148" s="4">
        <f>'BFPaT-pretax-hydrogen'!R6</f>
        <v>2.2028208006072639E-5</v>
      </c>
      <c r="S148" s="4">
        <f>'BFPaT-pretax-hydrogen'!S6</f>
        <v>2.1250141519778872E-5</v>
      </c>
      <c r="T148" s="4">
        <f>'BFPaT-pretax-hydrogen'!T6</f>
        <v>2.049955740776297E-5</v>
      </c>
      <c r="U148" s="4">
        <f>'BFPaT-pretax-hydrogen'!U6</f>
        <v>1.9775484954913493E-5</v>
      </c>
      <c r="V148" s="4">
        <f>'BFPaT-pretax-hydrogen'!V6</f>
        <v>1.9076987733106658E-5</v>
      </c>
      <c r="W148" s="4">
        <f>'BFPaT-pretax-hydrogen'!W6</f>
        <v>1.9076987733106658E-5</v>
      </c>
      <c r="X148" s="4">
        <f>'BFPaT-pretax-hydrogen'!X6</f>
        <v>1.9076987733106658E-5</v>
      </c>
      <c r="Y148" s="4">
        <f>'BFPaT-pretax-hydrogen'!Y6</f>
        <v>1.9076987733106658E-5</v>
      </c>
      <c r="Z148" s="4">
        <f>'BFPaT-pretax-hydrogen'!Z6</f>
        <v>1.9076987733106658E-5</v>
      </c>
      <c r="AA148" s="4">
        <f>'BFPaT-pretax-hydrogen'!AA6</f>
        <v>1.9076987733106658E-5</v>
      </c>
      <c r="AB148" s="4">
        <f>'BFPaT-pretax-hydrogen'!AB6</f>
        <v>1.9076987733106658E-5</v>
      </c>
      <c r="AC148" s="4">
        <f>'BFPaT-pretax-hydrogen'!AC6</f>
        <v>1.9076987733106658E-5</v>
      </c>
      <c r="AD148" s="4">
        <f>'BFPaT-pretax-hydrogen'!AD6</f>
        <v>1.9076987733106658E-5</v>
      </c>
      <c r="AE148" s="4">
        <f>'BFPaT-pretax-hydrogen'!AE6</f>
        <v>1.9076987733106658E-5</v>
      </c>
      <c r="AF148" s="4">
        <f>'BFPaT-pretax-hydrogen'!AF6</f>
        <v>1.9076987733106658E-5</v>
      </c>
    </row>
    <row r="149" spans="1:32">
      <c r="A149" s="8" t="s">
        <v>9</v>
      </c>
      <c r="B149" s="4">
        <f>'BFPaT-pretax-hydrogen'!B7</f>
        <v>0</v>
      </c>
      <c r="C149" s="4">
        <f>'BFPaT-pretax-hydrogen'!C7</f>
        <v>0</v>
      </c>
      <c r="D149" s="4">
        <f>'BFPaT-pretax-hydrogen'!D7</f>
        <v>0</v>
      </c>
      <c r="E149" s="4">
        <f>'BFPaT-pretax-hydrogen'!E7</f>
        <v>0</v>
      </c>
      <c r="F149" s="4">
        <f>'BFPaT-pretax-hydrogen'!F7</f>
        <v>0</v>
      </c>
      <c r="G149" s="4">
        <f>'BFPaT-pretax-hydrogen'!G7</f>
        <v>0</v>
      </c>
      <c r="H149" s="4">
        <f>'BFPaT-pretax-hydrogen'!H7</f>
        <v>0</v>
      </c>
      <c r="I149" s="4">
        <f>'BFPaT-pretax-hydrogen'!I7</f>
        <v>0</v>
      </c>
      <c r="J149" s="4">
        <f>'BFPaT-pretax-hydrogen'!J7</f>
        <v>0</v>
      </c>
      <c r="K149" s="4">
        <f>'BFPaT-pretax-hydrogen'!K7</f>
        <v>0</v>
      </c>
      <c r="L149" s="4">
        <f>'BFPaT-pretax-hydrogen'!L7</f>
        <v>0</v>
      </c>
      <c r="M149" s="4">
        <f>'BFPaT-pretax-hydrogen'!M7</f>
        <v>0</v>
      </c>
      <c r="N149" s="4">
        <f>'BFPaT-pretax-hydrogen'!N7</f>
        <v>0</v>
      </c>
      <c r="O149" s="4">
        <f>'BFPaT-pretax-hydrogen'!O7</f>
        <v>0</v>
      </c>
      <c r="P149" s="4">
        <f>'BFPaT-pretax-hydrogen'!P7</f>
        <v>0</v>
      </c>
      <c r="Q149" s="4">
        <f>'BFPaT-pretax-hydrogen'!Q7</f>
        <v>0</v>
      </c>
      <c r="R149" s="4">
        <f>'BFPaT-pretax-hydrogen'!R7</f>
        <v>0</v>
      </c>
      <c r="S149" s="4">
        <f>'BFPaT-pretax-hydrogen'!S7</f>
        <v>0</v>
      </c>
      <c r="T149" s="4">
        <f>'BFPaT-pretax-hydrogen'!T7</f>
        <v>0</v>
      </c>
      <c r="U149" s="4">
        <f>'BFPaT-pretax-hydrogen'!U7</f>
        <v>0</v>
      </c>
      <c r="V149" s="4">
        <f>'BFPaT-pretax-hydrogen'!V7</f>
        <v>0</v>
      </c>
      <c r="W149" s="4">
        <f>'BFPaT-pretax-hydrogen'!W7</f>
        <v>0</v>
      </c>
      <c r="X149" s="4">
        <f>'BFPaT-pretax-hydrogen'!X7</f>
        <v>0</v>
      </c>
      <c r="Y149" s="4">
        <f>'BFPaT-pretax-hydrogen'!Y7</f>
        <v>0</v>
      </c>
      <c r="Z149" s="4">
        <f>'BFPaT-pretax-hydrogen'!Z7</f>
        <v>0</v>
      </c>
      <c r="AA149" s="4">
        <f>'BFPaT-pretax-hydrogen'!AA7</f>
        <v>0</v>
      </c>
      <c r="AB149" s="4">
        <f>'BFPaT-pretax-hydrogen'!AB7</f>
        <v>0</v>
      </c>
      <c r="AC149" s="4">
        <f>'BFPaT-pretax-hydrogen'!AC7</f>
        <v>0</v>
      </c>
      <c r="AD149" s="4">
        <f>'BFPaT-pretax-hydrogen'!AD7</f>
        <v>0</v>
      </c>
      <c r="AE149" s="4">
        <f>'BFPaT-pretax-hydrogen'!AE7</f>
        <v>0</v>
      </c>
      <c r="AF149" s="4">
        <f>'BFPaT-pretax-hydrogen'!AF7</f>
        <v>0</v>
      </c>
    </row>
    <row r="150" spans="1:32">
      <c r="A150" s="8" t="s">
        <v>10</v>
      </c>
      <c r="B150" s="4">
        <f>'BFPaT-pretax-hydrogen'!B8</f>
        <v>0</v>
      </c>
      <c r="C150" s="4">
        <f>'BFPaT-pretax-hydrogen'!C8</f>
        <v>0</v>
      </c>
      <c r="D150" s="4">
        <f>'BFPaT-pretax-hydrogen'!D8</f>
        <v>0</v>
      </c>
      <c r="E150" s="4">
        <f>'BFPaT-pretax-hydrogen'!E8</f>
        <v>0</v>
      </c>
      <c r="F150" s="4">
        <f>'BFPaT-pretax-hydrogen'!F8</f>
        <v>0</v>
      </c>
      <c r="G150" s="4">
        <f>'BFPaT-pretax-hydrogen'!G8</f>
        <v>0</v>
      </c>
      <c r="H150" s="4">
        <f>'BFPaT-pretax-hydrogen'!H8</f>
        <v>0</v>
      </c>
      <c r="I150" s="4">
        <f>'BFPaT-pretax-hydrogen'!I8</f>
        <v>0</v>
      </c>
      <c r="J150" s="4">
        <f>'BFPaT-pretax-hydrogen'!J8</f>
        <v>0</v>
      </c>
      <c r="K150" s="4">
        <f>'BFPaT-pretax-hydrogen'!K8</f>
        <v>0</v>
      </c>
      <c r="L150" s="4">
        <f>'BFPaT-pretax-hydrogen'!L8</f>
        <v>0</v>
      </c>
      <c r="M150" s="4">
        <f>'BFPaT-pretax-hydrogen'!M8</f>
        <v>0</v>
      </c>
      <c r="N150" s="4">
        <f>'BFPaT-pretax-hydrogen'!N8</f>
        <v>0</v>
      </c>
      <c r="O150" s="4">
        <f>'BFPaT-pretax-hydrogen'!O8</f>
        <v>0</v>
      </c>
      <c r="P150" s="4">
        <f>'BFPaT-pretax-hydrogen'!P8</f>
        <v>0</v>
      </c>
      <c r="Q150" s="4">
        <f>'BFPaT-pretax-hydrogen'!Q8</f>
        <v>0</v>
      </c>
      <c r="R150" s="4">
        <f>'BFPaT-pretax-hydrogen'!R8</f>
        <v>0</v>
      </c>
      <c r="S150" s="4">
        <f>'BFPaT-pretax-hydrogen'!S8</f>
        <v>0</v>
      </c>
      <c r="T150" s="4">
        <f>'BFPaT-pretax-hydrogen'!T8</f>
        <v>0</v>
      </c>
      <c r="U150" s="4">
        <f>'BFPaT-pretax-hydrogen'!U8</f>
        <v>0</v>
      </c>
      <c r="V150" s="4">
        <f>'BFPaT-pretax-hydrogen'!V8</f>
        <v>0</v>
      </c>
      <c r="W150" s="4">
        <f>'BFPaT-pretax-hydrogen'!W8</f>
        <v>0</v>
      </c>
      <c r="X150" s="4">
        <f>'BFPaT-pretax-hydrogen'!X8</f>
        <v>0</v>
      </c>
      <c r="Y150" s="4">
        <f>'BFPaT-pretax-hydrogen'!Y8</f>
        <v>0</v>
      </c>
      <c r="Z150" s="4">
        <f>'BFPaT-pretax-hydrogen'!Z8</f>
        <v>0</v>
      </c>
      <c r="AA150" s="4">
        <f>'BFPaT-pretax-hydrogen'!AA8</f>
        <v>0</v>
      </c>
      <c r="AB150" s="4">
        <f>'BFPaT-pretax-hydrogen'!AB8</f>
        <v>0</v>
      </c>
      <c r="AC150" s="4">
        <f>'BFPaT-pretax-hydrogen'!AC8</f>
        <v>0</v>
      </c>
      <c r="AD150" s="4">
        <f>'BFPaT-pretax-hydrogen'!AD8</f>
        <v>0</v>
      </c>
      <c r="AE150" s="4">
        <f>'BFPaT-pretax-hydrogen'!AE8</f>
        <v>0</v>
      </c>
      <c r="AF150" s="4">
        <f>'BFPaT-pretax-hydrogen'!AF8</f>
        <v>0</v>
      </c>
    </row>
    <row r="151" spans="1:32">
      <c r="A151" s="8" t="s">
        <v>11</v>
      </c>
      <c r="B151" s="4">
        <f>'BFPaT-pretax-hydrogen'!B9</f>
        <v>0</v>
      </c>
      <c r="C151" s="4">
        <f>'BFPaT-pretax-hydrogen'!C9</f>
        <v>0</v>
      </c>
      <c r="D151" s="4">
        <f>'BFPaT-pretax-hydrogen'!D9</f>
        <v>0</v>
      </c>
      <c r="E151" s="4">
        <f>'BFPaT-pretax-hydrogen'!E9</f>
        <v>0</v>
      </c>
      <c r="F151" s="4">
        <f>'BFPaT-pretax-hydrogen'!F9</f>
        <v>0</v>
      </c>
      <c r="G151" s="4">
        <f>'BFPaT-pretax-hydrogen'!G9</f>
        <v>0</v>
      </c>
      <c r="H151" s="4">
        <f>'BFPaT-pretax-hydrogen'!H9</f>
        <v>0</v>
      </c>
      <c r="I151" s="4">
        <f>'BFPaT-pretax-hydrogen'!I9</f>
        <v>0</v>
      </c>
      <c r="J151" s="4">
        <f>'BFPaT-pretax-hydrogen'!J9</f>
        <v>0</v>
      </c>
      <c r="K151" s="4">
        <f>'BFPaT-pretax-hydrogen'!K9</f>
        <v>0</v>
      </c>
      <c r="L151" s="4">
        <f>'BFPaT-pretax-hydrogen'!L9</f>
        <v>0</v>
      </c>
      <c r="M151" s="4">
        <f>'BFPaT-pretax-hydrogen'!M9</f>
        <v>0</v>
      </c>
      <c r="N151" s="4">
        <f>'BFPaT-pretax-hydrogen'!N9</f>
        <v>0</v>
      </c>
      <c r="O151" s="4">
        <f>'BFPaT-pretax-hydrogen'!O9</f>
        <v>0</v>
      </c>
      <c r="P151" s="4">
        <f>'BFPaT-pretax-hydrogen'!P9</f>
        <v>0</v>
      </c>
      <c r="Q151" s="4">
        <f>'BFPaT-pretax-hydrogen'!Q9</f>
        <v>0</v>
      </c>
      <c r="R151" s="4">
        <f>'BFPaT-pretax-hydrogen'!R9</f>
        <v>0</v>
      </c>
      <c r="S151" s="4">
        <f>'BFPaT-pretax-hydrogen'!S9</f>
        <v>0</v>
      </c>
      <c r="T151" s="4">
        <f>'BFPaT-pretax-hydrogen'!T9</f>
        <v>0</v>
      </c>
      <c r="U151" s="4">
        <f>'BFPaT-pretax-hydrogen'!U9</f>
        <v>0</v>
      </c>
      <c r="V151" s="4">
        <f>'BFPaT-pretax-hydrogen'!V9</f>
        <v>0</v>
      </c>
      <c r="W151" s="4">
        <f>'BFPaT-pretax-hydrogen'!W9</f>
        <v>0</v>
      </c>
      <c r="X151" s="4">
        <f>'BFPaT-pretax-hydrogen'!X9</f>
        <v>0</v>
      </c>
      <c r="Y151" s="4">
        <f>'BFPaT-pretax-hydrogen'!Y9</f>
        <v>0</v>
      </c>
      <c r="Z151" s="4">
        <f>'BFPaT-pretax-hydrogen'!Z9</f>
        <v>0</v>
      </c>
      <c r="AA151" s="4">
        <f>'BFPaT-pretax-hydrogen'!AA9</f>
        <v>0</v>
      </c>
      <c r="AB151" s="4">
        <f>'BFPaT-pretax-hydrogen'!AB9</f>
        <v>0</v>
      </c>
      <c r="AC151" s="4">
        <f>'BFPaT-pretax-hydrogen'!AC9</f>
        <v>0</v>
      </c>
      <c r="AD151" s="4">
        <f>'BFPaT-pretax-hydrogen'!AD9</f>
        <v>0</v>
      </c>
      <c r="AE151" s="4">
        <f>'BFPaT-pretax-hydrogen'!AE9</f>
        <v>0</v>
      </c>
      <c r="AF151" s="4">
        <f>'BFPaT-pretax-hydrogen'!AF9</f>
        <v>0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1">
    <tabColor rgb="FFC00000"/>
  </sheetPr>
  <dimension ref="A1"/>
  <sheetViews>
    <sheetView workbookViewId="0"/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2">
    <tabColor rgb="FF002060"/>
  </sheetPr>
  <dimension ref="A1:AH11"/>
  <sheetViews>
    <sheetView workbookViewId="0">
      <selection activeCell="F37" sqref="F37"/>
    </sheetView>
  </sheetViews>
  <sheetFormatPr defaultColWidth="9.140625" defaultRowHeight="15"/>
  <cols>
    <col min="1" max="1" width="41.42578125" style="8" customWidth="1"/>
    <col min="2" max="7" width="10" style="7" customWidth="1"/>
    <col min="8" max="32" width="10" style="8" customWidth="1"/>
    <col min="33" max="16384" width="9.140625" style="8"/>
  </cols>
  <sheetData>
    <row r="1" spans="1:34">
      <c r="A1" s="9" t="s">
        <v>14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9" t="s">
        <v>4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</row>
    <row r="3" spans="1:34">
      <c r="A3" s="9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</row>
    <row r="4" spans="1:34">
      <c r="A4" s="9" t="s">
        <v>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</row>
    <row r="5" spans="1:34">
      <c r="A5" s="9" t="s">
        <v>7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</row>
    <row r="6" spans="1:34">
      <c r="A6" s="9" t="s">
        <v>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4">
      <c r="A7" s="9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</row>
    <row r="8" spans="1:34">
      <c r="A8" s="9" t="s">
        <v>10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53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4">
    <tabColor rgb="FF002060"/>
  </sheetPr>
  <dimension ref="A1:AH11"/>
  <sheetViews>
    <sheetView workbookViewId="0">
      <selection activeCell="E14" sqref="E14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f>Tax!D$8/'energy convesion standard'!$E$22*About!$B$46/About!$B$52</f>
        <v>3.3759339015284991E-7</v>
      </c>
      <c r="C3" s="4">
        <f>B3</f>
        <v>3.3759339015284991E-7</v>
      </c>
      <c r="D3" s="4">
        <f t="shared" ref="D3:AF3" si="0">C3</f>
        <v>3.3759339015284991E-7</v>
      </c>
      <c r="E3" s="4">
        <f t="shared" si="0"/>
        <v>3.3759339015284991E-7</v>
      </c>
      <c r="F3" s="4">
        <f t="shared" si="0"/>
        <v>3.3759339015284991E-7</v>
      </c>
      <c r="G3" s="4">
        <f t="shared" si="0"/>
        <v>3.3759339015284991E-7</v>
      </c>
      <c r="H3" s="4">
        <f t="shared" si="0"/>
        <v>3.3759339015284991E-7</v>
      </c>
      <c r="I3" s="4">
        <f t="shared" si="0"/>
        <v>3.3759339015284991E-7</v>
      </c>
      <c r="J3" s="4">
        <f t="shared" si="0"/>
        <v>3.3759339015284991E-7</v>
      </c>
      <c r="K3" s="4">
        <f t="shared" si="0"/>
        <v>3.3759339015284991E-7</v>
      </c>
      <c r="L3" s="4">
        <f t="shared" si="0"/>
        <v>3.3759339015284991E-7</v>
      </c>
      <c r="M3" s="4">
        <f t="shared" si="0"/>
        <v>3.3759339015284991E-7</v>
      </c>
      <c r="N3" s="4">
        <f t="shared" si="0"/>
        <v>3.3759339015284991E-7</v>
      </c>
      <c r="O3" s="4">
        <f t="shared" si="0"/>
        <v>3.3759339015284991E-7</v>
      </c>
      <c r="P3" s="4">
        <f t="shared" si="0"/>
        <v>3.3759339015284991E-7</v>
      </c>
      <c r="Q3" s="4">
        <f t="shared" si="0"/>
        <v>3.3759339015284991E-7</v>
      </c>
      <c r="R3" s="4">
        <f t="shared" si="0"/>
        <v>3.3759339015284991E-7</v>
      </c>
      <c r="S3" s="4">
        <f t="shared" si="0"/>
        <v>3.3759339015284991E-7</v>
      </c>
      <c r="T3" s="4">
        <f t="shared" si="0"/>
        <v>3.3759339015284991E-7</v>
      </c>
      <c r="U3" s="4">
        <f t="shared" si="0"/>
        <v>3.3759339015284991E-7</v>
      </c>
      <c r="V3" s="4">
        <f t="shared" si="0"/>
        <v>3.3759339015284991E-7</v>
      </c>
      <c r="W3" s="4">
        <f t="shared" si="0"/>
        <v>3.3759339015284991E-7</v>
      </c>
      <c r="X3" s="4">
        <f t="shared" si="0"/>
        <v>3.3759339015284991E-7</v>
      </c>
      <c r="Y3" s="4">
        <f t="shared" si="0"/>
        <v>3.3759339015284991E-7</v>
      </c>
      <c r="Z3" s="4">
        <f t="shared" si="0"/>
        <v>3.3759339015284991E-7</v>
      </c>
      <c r="AA3" s="4">
        <f t="shared" si="0"/>
        <v>3.3759339015284991E-7</v>
      </c>
      <c r="AB3" s="4">
        <f t="shared" si="0"/>
        <v>3.3759339015284991E-7</v>
      </c>
      <c r="AC3" s="4">
        <f t="shared" si="0"/>
        <v>3.3759339015284991E-7</v>
      </c>
      <c r="AD3" s="4">
        <f t="shared" si="0"/>
        <v>3.3759339015284991E-7</v>
      </c>
      <c r="AE3" s="4">
        <f t="shared" si="0"/>
        <v>3.3759339015284991E-7</v>
      </c>
      <c r="AF3" s="4">
        <f t="shared" si="0"/>
        <v>3.3759339015284991E-7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55">
    <tabColor rgb="FF002060"/>
  </sheetPr>
  <dimension ref="A1:AH11"/>
  <sheetViews>
    <sheetView workbookViewId="0">
      <selection activeCell="E20" sqref="E2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  <row r="11" spans="1:34" ht="16.5">
      <c r="B11" s="22"/>
    </row>
  </sheetData>
  <phoneticPr fontId="2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56">
    <tabColor rgb="FF002060"/>
  </sheetPr>
  <dimension ref="A1:AH9"/>
  <sheetViews>
    <sheetView workbookViewId="0">
      <selection activeCell="J29" sqref="J29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7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4C29-B352-4784-AFE4-485C6B83AFCA}">
  <sheetPr codeName="Sheet5"/>
  <dimension ref="A1:J29"/>
  <sheetViews>
    <sheetView workbookViewId="0">
      <selection activeCell="B22" sqref="B22"/>
    </sheetView>
  </sheetViews>
  <sheetFormatPr defaultColWidth="8.85546875" defaultRowHeight="15"/>
  <cols>
    <col min="1" max="1" width="11" customWidth="1"/>
    <col min="2" max="2" width="11" bestFit="1" customWidth="1"/>
    <col min="3" max="3" width="13" bestFit="1" customWidth="1"/>
  </cols>
  <sheetData>
    <row r="1" spans="1:10" s="8" customFormat="1">
      <c r="A1" s="34" t="s">
        <v>96</v>
      </c>
      <c r="B1" s="8" t="s">
        <v>97</v>
      </c>
    </row>
    <row r="2" spans="1:10" s="8" customFormat="1">
      <c r="A2" s="34" t="s">
        <v>98</v>
      </c>
      <c r="B2" s="71" t="s">
        <v>302</v>
      </c>
    </row>
    <row r="3" spans="1:10" s="8" customFormat="1">
      <c r="A3" s="35" t="s">
        <v>99</v>
      </c>
      <c r="B3" s="36">
        <v>2011</v>
      </c>
      <c r="C3" s="36">
        <v>2012</v>
      </c>
      <c r="D3" s="36">
        <v>2013</v>
      </c>
      <c r="E3" s="36">
        <v>2014</v>
      </c>
      <c r="F3" s="36">
        <v>2015</v>
      </c>
      <c r="G3" s="36">
        <v>2016</v>
      </c>
      <c r="H3" s="36">
        <v>2017</v>
      </c>
      <c r="I3" s="36">
        <v>2018</v>
      </c>
      <c r="J3" s="36">
        <v>2019</v>
      </c>
    </row>
    <row r="4" spans="1:10" s="8" customFormat="1">
      <c r="A4" s="35" t="s">
        <v>100</v>
      </c>
      <c r="B4" s="38">
        <v>2084</v>
      </c>
      <c r="C4" s="38">
        <v>2094</v>
      </c>
      <c r="D4" s="38">
        <v>1815</v>
      </c>
      <c r="E4" s="38">
        <v>1748</v>
      </c>
      <c r="F4" s="38">
        <v>1764</v>
      </c>
      <c r="G4" s="38">
        <v>1726</v>
      </c>
      <c r="H4" s="38">
        <v>1485</v>
      </c>
      <c r="I4" s="38">
        <v>1202</v>
      </c>
      <c r="J4" s="38">
        <v>1084</v>
      </c>
    </row>
    <row r="5" spans="1:10" s="8" customFormat="1">
      <c r="A5" s="35" t="s">
        <v>101</v>
      </c>
      <c r="B5" s="38">
        <v>2365</v>
      </c>
      <c r="C5" s="38">
        <v>2424</v>
      </c>
      <c r="D5" s="38">
        <v>2240</v>
      </c>
      <c r="E5" s="38">
        <v>1879</v>
      </c>
      <c r="F5" s="38">
        <v>1718</v>
      </c>
      <c r="G5" s="38">
        <v>1495</v>
      </c>
      <c r="H5" s="38">
        <v>1314</v>
      </c>
      <c r="I5" s="38">
        <v>1143</v>
      </c>
      <c r="J5" s="38">
        <v>1179</v>
      </c>
    </row>
    <row r="6" spans="1:10" s="8" customFormat="1">
      <c r="A6" s="35" t="s">
        <v>102</v>
      </c>
      <c r="B6" s="38">
        <v>1822</v>
      </c>
      <c r="C6" s="38">
        <v>1833</v>
      </c>
      <c r="D6" s="38">
        <v>1917</v>
      </c>
      <c r="E6" s="38">
        <v>1629</v>
      </c>
      <c r="F6" s="38">
        <v>1473</v>
      </c>
      <c r="G6" s="38">
        <v>1255</v>
      </c>
      <c r="H6" s="38">
        <v>1079</v>
      </c>
      <c r="I6" s="37">
        <v>913</v>
      </c>
      <c r="J6" s="37">
        <v>779</v>
      </c>
    </row>
    <row r="7" spans="1:10" s="8" customFormat="1">
      <c r="A7" s="35" t="s">
        <v>103</v>
      </c>
      <c r="B7" s="37">
        <v>543</v>
      </c>
      <c r="C7" s="37">
        <v>591</v>
      </c>
      <c r="D7" s="37">
        <v>323</v>
      </c>
      <c r="E7" s="37">
        <v>250</v>
      </c>
      <c r="F7" s="37">
        <v>245</v>
      </c>
      <c r="G7" s="37">
        <v>240</v>
      </c>
      <c r="H7" s="37">
        <v>235</v>
      </c>
      <c r="I7" s="37">
        <v>230</v>
      </c>
      <c r="J7" s="37">
        <v>400</v>
      </c>
    </row>
    <row r="8" spans="1:10" s="8" customFormat="1">
      <c r="A8" s="35" t="s">
        <v>104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</row>
    <row r="9" spans="1:10" s="8" customFormat="1">
      <c r="A9" s="35" t="s">
        <v>105</v>
      </c>
      <c r="B9" s="38">
        <v>1720</v>
      </c>
      <c r="C9" s="38">
        <v>1628</v>
      </c>
      <c r="D9" s="38">
        <v>1457</v>
      </c>
      <c r="E9" s="38">
        <v>1610</v>
      </c>
      <c r="F9" s="38">
        <v>1798</v>
      </c>
      <c r="G9" s="38">
        <v>2151</v>
      </c>
      <c r="H9" s="38">
        <v>2442</v>
      </c>
      <c r="I9" s="38">
        <v>2589</v>
      </c>
      <c r="J9" s="38">
        <v>2499</v>
      </c>
    </row>
    <row r="10" spans="1:10" s="8" customFormat="1">
      <c r="A10" s="35" t="s">
        <v>106</v>
      </c>
      <c r="B10" s="38">
        <v>1142</v>
      </c>
      <c r="C10" s="38">
        <v>1080</v>
      </c>
      <c r="D10" s="37">
        <v>924</v>
      </c>
      <c r="E10" s="37">
        <v>899</v>
      </c>
      <c r="F10" s="37">
        <v>899</v>
      </c>
      <c r="G10" s="37">
        <v>899</v>
      </c>
      <c r="H10" s="37">
        <v>899</v>
      </c>
      <c r="I10" s="37">
        <v>905</v>
      </c>
      <c r="J10" s="37">
        <v>919</v>
      </c>
    </row>
    <row r="11" spans="1:10" s="8" customFormat="1">
      <c r="A11" s="34" t="s">
        <v>107</v>
      </c>
      <c r="B11" s="8" t="s">
        <v>108</v>
      </c>
    </row>
    <row r="12" spans="1:10" s="8" customFormat="1">
      <c r="A12" s="34" t="s">
        <v>109</v>
      </c>
      <c r="B12" s="8" t="s">
        <v>110</v>
      </c>
    </row>
    <row r="13" spans="1:10" s="8" customFormat="1">
      <c r="A13" s="90" t="s">
        <v>279</v>
      </c>
      <c r="B13" s="5" t="s">
        <v>278</v>
      </c>
    </row>
    <row r="14" spans="1:10" s="8" customFormat="1"/>
    <row r="15" spans="1:10" ht="16.5">
      <c r="A15" s="49" t="s">
        <v>63</v>
      </c>
      <c r="B15" s="9">
        <v>2020</v>
      </c>
      <c r="C15" s="9">
        <v>2021</v>
      </c>
    </row>
    <row r="16" spans="1:10" ht="16.5">
      <c r="A16" s="22" t="s">
        <v>112</v>
      </c>
      <c r="B16" s="43">
        <f>'elec-fee per fuels'!D6</f>
        <v>163441.19383333332</v>
      </c>
      <c r="C16" s="43">
        <f>'elec-fee per fuels'!D5</f>
        <v>171174.03200000001</v>
      </c>
      <c r="D16" t="s">
        <v>64</v>
      </c>
    </row>
    <row r="17" spans="1:4">
      <c r="A17" t="s">
        <v>66</v>
      </c>
      <c r="B17" s="55">
        <f>'energy convesion standard'!E25</f>
        <v>4730</v>
      </c>
      <c r="C17">
        <f>B17</f>
        <v>4730</v>
      </c>
      <c r="D17" t="s">
        <v>67</v>
      </c>
    </row>
    <row r="18" spans="1:4">
      <c r="B18">
        <f>B17*10^3</f>
        <v>4730000</v>
      </c>
      <c r="C18">
        <f>B18</f>
        <v>4730000</v>
      </c>
      <c r="D18" t="s">
        <v>68</v>
      </c>
    </row>
    <row r="19" spans="1:4">
      <c r="B19">
        <f>$B$16/$B$18</f>
        <v>3.4554163601127549E-2</v>
      </c>
      <c r="C19">
        <f>C16/C18</f>
        <v>3.618901310782241E-2</v>
      </c>
      <c r="D19" t="s">
        <v>69</v>
      </c>
    </row>
    <row r="21" spans="1:4">
      <c r="A21" s="40" t="s">
        <v>126</v>
      </c>
      <c r="B21" s="40">
        <v>2020</v>
      </c>
      <c r="C21" s="40">
        <v>2021</v>
      </c>
    </row>
    <row r="22" spans="1:4" ht="16.5">
      <c r="A22" s="22" t="s">
        <v>112</v>
      </c>
      <c r="B22" s="43">
        <f>'elec-fee per fuels'!C6</f>
        <v>124606.75304166669</v>
      </c>
      <c r="C22" s="43">
        <f>'elec-fee per fuels'!C5</f>
        <v>128908.17855555557</v>
      </c>
      <c r="D22" s="8" t="s">
        <v>64</v>
      </c>
    </row>
    <row r="23" spans="1:4">
      <c r="A23" s="8" t="s">
        <v>66</v>
      </c>
      <c r="B23" s="55">
        <f>'energy convesion standard'!E28</f>
        <v>5920</v>
      </c>
      <c r="C23">
        <f>B23</f>
        <v>5920</v>
      </c>
      <c r="D23" s="8" t="s">
        <v>67</v>
      </c>
    </row>
    <row r="24" spans="1:4">
      <c r="B24">
        <f>B23*10^3</f>
        <v>5920000</v>
      </c>
      <c r="C24" s="8">
        <f>C23*10^3</f>
        <v>5920000</v>
      </c>
      <c r="D24" s="8" t="s">
        <v>68</v>
      </c>
    </row>
    <row r="25" spans="1:4">
      <c r="B25">
        <f>B22/B24</f>
        <v>2.1048438013795048E-2</v>
      </c>
      <c r="C25" s="8">
        <f>C22/C24</f>
        <v>2.1775030161411413E-2</v>
      </c>
      <c r="D25" s="8" t="s">
        <v>69</v>
      </c>
    </row>
    <row r="26" spans="1:4" s="8" customFormat="1"/>
    <row r="27" spans="1:4">
      <c r="A27" s="40" t="s">
        <v>475</v>
      </c>
      <c r="B27" s="8"/>
      <c r="C27" s="8"/>
      <c r="D27" s="8"/>
    </row>
    <row r="28" spans="1:4" ht="16.5">
      <c r="A28" s="8" t="s">
        <v>476</v>
      </c>
      <c r="B28" s="39" t="s">
        <v>477</v>
      </c>
      <c r="C28" s="5" t="s">
        <v>478</v>
      </c>
      <c r="D28" s="8"/>
    </row>
    <row r="29" spans="1:4">
      <c r="A29" s="8" t="s">
        <v>479</v>
      </c>
      <c r="B29" s="8" t="s">
        <v>480</v>
      </c>
      <c r="C29" s="5" t="s">
        <v>481</v>
      </c>
      <c r="D29" s="8"/>
    </row>
  </sheetData>
  <phoneticPr fontId="27" type="noConversion"/>
  <hyperlinks>
    <hyperlink ref="B13" r:id="rId1" xr:uid="{7C455918-6528-4A07-ADA1-00F65006AC3F}"/>
    <hyperlink ref="C28" r:id="rId2" xr:uid="{6444B953-98D3-4C75-B8D2-B8F7AE52EF64}"/>
    <hyperlink ref="C29" r:id="rId3" xr:uid="{E296C19A-8D2B-4216-99AD-62C0F65681AD}"/>
  </hyperlinks>
  <pageMargins left="0.7" right="0.7" top="0.75" bottom="0.75" header="0.3" footer="0.3"/>
  <pageSetup paperSize="9" orientation="portrait" horizontalDpi="4294967292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8">
    <tabColor rgb="FF002060"/>
  </sheetPr>
  <dimension ref="A1:AH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9">
    <tabColor rgb="FF002060"/>
  </sheetPr>
  <dimension ref="A1:AJ9"/>
  <sheetViews>
    <sheetView workbookViewId="0">
      <selection activeCell="AD21" sqref="AD21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0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3">
        <f>Tax!D2/'energy convesion standard'!$E$6*About!$B$46/About!$B$52</f>
        <v>2.0861568168226238E-5</v>
      </c>
      <c r="C2" s="3">
        <f>B2</f>
        <v>2.0861568168226238E-5</v>
      </c>
      <c r="D2" s="3">
        <f t="shared" ref="D2:AF2" si="0">C2</f>
        <v>2.0861568168226238E-5</v>
      </c>
      <c r="E2" s="3">
        <f t="shared" si="0"/>
        <v>2.0861568168226238E-5</v>
      </c>
      <c r="F2" s="3">
        <f t="shared" si="0"/>
        <v>2.0861568168226238E-5</v>
      </c>
      <c r="G2" s="3">
        <f t="shared" si="0"/>
        <v>2.0861568168226238E-5</v>
      </c>
      <c r="H2" s="3">
        <f t="shared" si="0"/>
        <v>2.0861568168226238E-5</v>
      </c>
      <c r="I2" s="3">
        <f t="shared" si="0"/>
        <v>2.0861568168226238E-5</v>
      </c>
      <c r="J2" s="3">
        <f t="shared" si="0"/>
        <v>2.0861568168226238E-5</v>
      </c>
      <c r="K2" s="3">
        <f t="shared" si="0"/>
        <v>2.0861568168226238E-5</v>
      </c>
      <c r="L2" s="3">
        <f t="shared" si="0"/>
        <v>2.0861568168226238E-5</v>
      </c>
      <c r="M2" s="3">
        <f t="shared" si="0"/>
        <v>2.0861568168226238E-5</v>
      </c>
      <c r="N2" s="3">
        <f t="shared" si="0"/>
        <v>2.0861568168226238E-5</v>
      </c>
      <c r="O2" s="3">
        <f t="shared" si="0"/>
        <v>2.0861568168226238E-5</v>
      </c>
      <c r="P2" s="3">
        <f t="shared" si="0"/>
        <v>2.0861568168226238E-5</v>
      </c>
      <c r="Q2" s="3">
        <f t="shared" si="0"/>
        <v>2.0861568168226238E-5</v>
      </c>
      <c r="R2" s="3">
        <f t="shared" si="0"/>
        <v>2.0861568168226238E-5</v>
      </c>
      <c r="S2" s="3">
        <f t="shared" si="0"/>
        <v>2.0861568168226238E-5</v>
      </c>
      <c r="T2" s="3">
        <f t="shared" si="0"/>
        <v>2.0861568168226238E-5</v>
      </c>
      <c r="U2" s="3">
        <f t="shared" si="0"/>
        <v>2.0861568168226238E-5</v>
      </c>
      <c r="V2" s="3">
        <f t="shared" si="0"/>
        <v>2.0861568168226238E-5</v>
      </c>
      <c r="W2" s="3">
        <f t="shared" si="0"/>
        <v>2.0861568168226238E-5</v>
      </c>
      <c r="X2" s="3">
        <f t="shared" si="0"/>
        <v>2.0861568168226238E-5</v>
      </c>
      <c r="Y2" s="3">
        <f t="shared" si="0"/>
        <v>2.0861568168226238E-5</v>
      </c>
      <c r="Z2" s="3">
        <f t="shared" si="0"/>
        <v>2.0861568168226238E-5</v>
      </c>
      <c r="AA2" s="3">
        <f t="shared" si="0"/>
        <v>2.0861568168226238E-5</v>
      </c>
      <c r="AB2" s="3">
        <f t="shared" si="0"/>
        <v>2.0861568168226238E-5</v>
      </c>
      <c r="AC2" s="3">
        <f t="shared" si="0"/>
        <v>2.0861568168226238E-5</v>
      </c>
      <c r="AD2" s="3">
        <f t="shared" si="0"/>
        <v>2.0861568168226238E-5</v>
      </c>
      <c r="AE2" s="3">
        <f t="shared" si="0"/>
        <v>2.0861568168226238E-5</v>
      </c>
      <c r="AF2" s="3">
        <f t="shared" si="0"/>
        <v>2.0861568168226238E-5</v>
      </c>
      <c r="AG2" s="3"/>
      <c r="AH2" s="3"/>
    </row>
    <row r="3" spans="1:34">
      <c r="A3" s="9" t="s">
        <v>5</v>
      </c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7">
        <f t="shared" ref="B7:X7" si="1">B3</f>
        <v>0</v>
      </c>
      <c r="C7" s="8">
        <f t="shared" si="1"/>
        <v>0</v>
      </c>
      <c r="D7" s="8">
        <f t="shared" si="1"/>
        <v>0</v>
      </c>
      <c r="E7" s="8">
        <f t="shared" si="1"/>
        <v>0</v>
      </c>
      <c r="F7" s="8">
        <f t="shared" si="1"/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2">B6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61">
    <tabColor rgb="FF002060"/>
  </sheetPr>
  <dimension ref="A1:AH9"/>
  <sheetViews>
    <sheetView workbookViewId="0">
      <selection activeCell="D31" sqref="D3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7">
        <f>Tax!D3/'energy convesion standard'!$E$22*About!$B$46/About!$B$52</f>
        <v>8.9220876480434729E-6</v>
      </c>
      <c r="C2" s="7">
        <f>B2</f>
        <v>8.9220876480434729E-6</v>
      </c>
      <c r="D2" s="7">
        <f t="shared" ref="D2:AF2" si="0">C2</f>
        <v>8.9220876480434729E-6</v>
      </c>
      <c r="E2" s="7">
        <f t="shared" si="0"/>
        <v>8.9220876480434729E-6</v>
      </c>
      <c r="F2" s="7">
        <f t="shared" si="0"/>
        <v>8.9220876480434729E-6</v>
      </c>
      <c r="G2" s="7">
        <f t="shared" si="0"/>
        <v>8.9220876480434729E-6</v>
      </c>
      <c r="H2" s="7">
        <f t="shared" si="0"/>
        <v>8.9220876480434729E-6</v>
      </c>
      <c r="I2" s="7">
        <f t="shared" si="0"/>
        <v>8.9220876480434729E-6</v>
      </c>
      <c r="J2" s="7">
        <f t="shared" si="0"/>
        <v>8.9220876480434729E-6</v>
      </c>
      <c r="K2" s="7">
        <f t="shared" si="0"/>
        <v>8.9220876480434729E-6</v>
      </c>
      <c r="L2" s="7">
        <f t="shared" si="0"/>
        <v>8.9220876480434729E-6</v>
      </c>
      <c r="M2" s="7">
        <f t="shared" si="0"/>
        <v>8.9220876480434729E-6</v>
      </c>
      <c r="N2" s="7">
        <f t="shared" si="0"/>
        <v>8.9220876480434729E-6</v>
      </c>
      <c r="O2" s="7">
        <f t="shared" si="0"/>
        <v>8.9220876480434729E-6</v>
      </c>
      <c r="P2" s="7">
        <f t="shared" si="0"/>
        <v>8.9220876480434729E-6</v>
      </c>
      <c r="Q2" s="7">
        <f t="shared" si="0"/>
        <v>8.9220876480434729E-6</v>
      </c>
      <c r="R2" s="7">
        <f t="shared" si="0"/>
        <v>8.9220876480434729E-6</v>
      </c>
      <c r="S2" s="7">
        <f t="shared" si="0"/>
        <v>8.9220876480434729E-6</v>
      </c>
      <c r="T2" s="7">
        <f t="shared" si="0"/>
        <v>8.9220876480434729E-6</v>
      </c>
      <c r="U2" s="7">
        <f t="shared" si="0"/>
        <v>8.9220876480434729E-6</v>
      </c>
      <c r="V2" s="7">
        <f t="shared" si="0"/>
        <v>8.9220876480434729E-6</v>
      </c>
      <c r="W2" s="7">
        <f t="shared" si="0"/>
        <v>8.9220876480434729E-6</v>
      </c>
      <c r="X2" s="7">
        <f t="shared" si="0"/>
        <v>8.9220876480434729E-6</v>
      </c>
      <c r="Y2" s="7">
        <f t="shared" si="0"/>
        <v>8.9220876480434729E-6</v>
      </c>
      <c r="Z2" s="7">
        <f t="shared" si="0"/>
        <v>8.9220876480434729E-6</v>
      </c>
      <c r="AA2" s="7">
        <f t="shared" si="0"/>
        <v>8.9220876480434729E-6</v>
      </c>
      <c r="AB2" s="7">
        <f t="shared" si="0"/>
        <v>8.9220876480434729E-6</v>
      </c>
      <c r="AC2" s="7">
        <f t="shared" si="0"/>
        <v>8.9220876480434729E-6</v>
      </c>
      <c r="AD2" s="7">
        <f t="shared" si="0"/>
        <v>8.9220876480434729E-6</v>
      </c>
      <c r="AE2" s="7">
        <f t="shared" si="0"/>
        <v>8.9220876480434729E-6</v>
      </c>
      <c r="AF2" s="7">
        <f t="shared" si="0"/>
        <v>8.9220876480434729E-6</v>
      </c>
    </row>
    <row r="3" spans="1:34">
      <c r="A3" s="9" t="s">
        <v>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4">
      <c r="A4" s="9" t="s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4">
      <c r="A5" s="9" t="s">
        <v>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1">B6</f>
        <v>0</v>
      </c>
      <c r="C9" s="16">
        <f t="shared" ref="C9:AF9" si="2">C6</f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16">
        <f t="shared" si="2"/>
        <v>0</v>
      </c>
      <c r="Z9" s="16">
        <f t="shared" si="2"/>
        <v>0</v>
      </c>
      <c r="AA9" s="16">
        <f t="shared" si="2"/>
        <v>0</v>
      </c>
      <c r="AB9" s="16">
        <f t="shared" si="2"/>
        <v>0</v>
      </c>
      <c r="AC9" s="16">
        <f t="shared" si="2"/>
        <v>0</v>
      </c>
      <c r="AD9" s="16">
        <f t="shared" si="2"/>
        <v>0</v>
      </c>
      <c r="AE9" s="16">
        <f t="shared" si="2"/>
        <v>0</v>
      </c>
      <c r="AF9" s="16">
        <f t="shared" si="2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2">
    <tabColor rgb="FF002060"/>
  </sheetPr>
  <dimension ref="A1:AH9"/>
  <sheetViews>
    <sheetView workbookViewId="0">
      <selection activeCell="AD15" sqref="AD15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63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64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f>Tax!D5/'energy convesion standard'!$E$7*About!$B$46/About!$B$52</f>
        <v>2.16689438633021E-6</v>
      </c>
      <c r="C4" s="8">
        <f>B4</f>
        <v>2.16689438633021E-6</v>
      </c>
      <c r="D4" s="8">
        <f t="shared" ref="D4:AF4" si="0">C4</f>
        <v>2.16689438633021E-6</v>
      </c>
      <c r="E4" s="8">
        <f t="shared" si="0"/>
        <v>2.16689438633021E-6</v>
      </c>
      <c r="F4" s="8">
        <f t="shared" si="0"/>
        <v>2.16689438633021E-6</v>
      </c>
      <c r="G4" s="8">
        <f t="shared" si="0"/>
        <v>2.16689438633021E-6</v>
      </c>
      <c r="H4" s="8">
        <f t="shared" si="0"/>
        <v>2.16689438633021E-6</v>
      </c>
      <c r="I4" s="8">
        <f t="shared" si="0"/>
        <v>2.16689438633021E-6</v>
      </c>
      <c r="J4" s="8">
        <f t="shared" si="0"/>
        <v>2.16689438633021E-6</v>
      </c>
      <c r="K4" s="8">
        <f t="shared" si="0"/>
        <v>2.16689438633021E-6</v>
      </c>
      <c r="L4" s="8">
        <f t="shared" si="0"/>
        <v>2.16689438633021E-6</v>
      </c>
      <c r="M4" s="8">
        <f t="shared" si="0"/>
        <v>2.16689438633021E-6</v>
      </c>
      <c r="N4" s="8">
        <f t="shared" si="0"/>
        <v>2.16689438633021E-6</v>
      </c>
      <c r="O4" s="8">
        <f t="shared" si="0"/>
        <v>2.16689438633021E-6</v>
      </c>
      <c r="P4" s="8">
        <f t="shared" si="0"/>
        <v>2.16689438633021E-6</v>
      </c>
      <c r="Q4" s="8">
        <f t="shared" si="0"/>
        <v>2.16689438633021E-6</v>
      </c>
      <c r="R4" s="8">
        <f t="shared" si="0"/>
        <v>2.16689438633021E-6</v>
      </c>
      <c r="S4" s="8">
        <f t="shared" si="0"/>
        <v>2.16689438633021E-6</v>
      </c>
      <c r="T4" s="8">
        <f t="shared" si="0"/>
        <v>2.16689438633021E-6</v>
      </c>
      <c r="U4" s="8">
        <f t="shared" si="0"/>
        <v>2.16689438633021E-6</v>
      </c>
      <c r="V4" s="8">
        <f t="shared" si="0"/>
        <v>2.16689438633021E-6</v>
      </c>
      <c r="W4" s="8">
        <f t="shared" si="0"/>
        <v>2.16689438633021E-6</v>
      </c>
      <c r="X4" s="8">
        <f t="shared" si="0"/>
        <v>2.16689438633021E-6</v>
      </c>
      <c r="Y4" s="8">
        <f t="shared" si="0"/>
        <v>2.16689438633021E-6</v>
      </c>
      <c r="Z4" s="8">
        <f t="shared" si="0"/>
        <v>2.16689438633021E-6</v>
      </c>
      <c r="AA4" s="8">
        <f t="shared" si="0"/>
        <v>2.16689438633021E-6</v>
      </c>
      <c r="AB4" s="8">
        <f t="shared" si="0"/>
        <v>2.16689438633021E-6</v>
      </c>
      <c r="AC4" s="8">
        <f t="shared" si="0"/>
        <v>2.16689438633021E-6</v>
      </c>
      <c r="AD4" s="8">
        <f t="shared" si="0"/>
        <v>2.16689438633021E-6</v>
      </c>
      <c r="AE4" s="8">
        <f t="shared" si="0"/>
        <v>2.16689438633021E-6</v>
      </c>
      <c r="AF4" s="8">
        <f t="shared" si="0"/>
        <v>2.16689438633021E-6</v>
      </c>
    </row>
    <row r="5" spans="1:34">
      <c r="A5" s="9" t="s">
        <v>7</v>
      </c>
      <c r="B5" s="8">
        <f>B4</f>
        <v>2.16689438633021E-6</v>
      </c>
      <c r="C5" s="8">
        <f>C4</f>
        <v>2.16689438633021E-6</v>
      </c>
      <c r="D5" s="8">
        <f t="shared" ref="D5:AF5" si="1">D4</f>
        <v>2.16689438633021E-6</v>
      </c>
      <c r="E5" s="8">
        <f t="shared" si="1"/>
        <v>2.16689438633021E-6</v>
      </c>
      <c r="F5" s="8">
        <f t="shared" si="1"/>
        <v>2.16689438633021E-6</v>
      </c>
      <c r="G5" s="8">
        <f t="shared" si="1"/>
        <v>2.16689438633021E-6</v>
      </c>
      <c r="H5" s="8">
        <f t="shared" si="1"/>
        <v>2.16689438633021E-6</v>
      </c>
      <c r="I5" s="8">
        <f t="shared" si="1"/>
        <v>2.16689438633021E-6</v>
      </c>
      <c r="J5" s="8">
        <f t="shared" si="1"/>
        <v>2.16689438633021E-6</v>
      </c>
      <c r="K5" s="8">
        <f t="shared" si="1"/>
        <v>2.16689438633021E-6</v>
      </c>
      <c r="L5" s="8">
        <f t="shared" si="1"/>
        <v>2.16689438633021E-6</v>
      </c>
      <c r="M5" s="8">
        <f t="shared" si="1"/>
        <v>2.16689438633021E-6</v>
      </c>
      <c r="N5" s="8">
        <f t="shared" si="1"/>
        <v>2.16689438633021E-6</v>
      </c>
      <c r="O5" s="8">
        <f t="shared" si="1"/>
        <v>2.16689438633021E-6</v>
      </c>
      <c r="P5" s="8">
        <f t="shared" si="1"/>
        <v>2.16689438633021E-6</v>
      </c>
      <c r="Q5" s="8">
        <f t="shared" si="1"/>
        <v>2.16689438633021E-6</v>
      </c>
      <c r="R5" s="8">
        <f t="shared" si="1"/>
        <v>2.16689438633021E-6</v>
      </c>
      <c r="S5" s="8">
        <f t="shared" si="1"/>
        <v>2.16689438633021E-6</v>
      </c>
      <c r="T5" s="8">
        <f t="shared" si="1"/>
        <v>2.16689438633021E-6</v>
      </c>
      <c r="U5" s="8">
        <f t="shared" si="1"/>
        <v>2.16689438633021E-6</v>
      </c>
      <c r="V5" s="8">
        <f t="shared" si="1"/>
        <v>2.16689438633021E-6</v>
      </c>
      <c r="W5" s="8">
        <f t="shared" si="1"/>
        <v>2.16689438633021E-6</v>
      </c>
      <c r="X5" s="8">
        <f t="shared" si="1"/>
        <v>2.16689438633021E-6</v>
      </c>
      <c r="Y5" s="8">
        <f t="shared" si="1"/>
        <v>2.16689438633021E-6</v>
      </c>
      <c r="Z5" s="8">
        <f t="shared" si="1"/>
        <v>2.16689438633021E-6</v>
      </c>
      <c r="AA5" s="8">
        <f t="shared" si="1"/>
        <v>2.16689438633021E-6</v>
      </c>
      <c r="AB5" s="8">
        <f t="shared" si="1"/>
        <v>2.16689438633021E-6</v>
      </c>
      <c r="AC5" s="8">
        <f t="shared" si="1"/>
        <v>2.16689438633021E-6</v>
      </c>
      <c r="AD5" s="8">
        <f t="shared" si="1"/>
        <v>2.16689438633021E-6</v>
      </c>
      <c r="AE5" s="8">
        <f t="shared" si="1"/>
        <v>2.16689438633021E-6</v>
      </c>
      <c r="AF5" s="8">
        <f t="shared" si="1"/>
        <v>2.16689438633021E-6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f t="shared" ref="B7" si="2">B3</f>
        <v>0</v>
      </c>
      <c r="C7" s="7">
        <f t="shared" ref="C7:AF7" si="3">C3</f>
        <v>0</v>
      </c>
      <c r="D7" s="7">
        <f t="shared" si="3"/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7">
        <f t="shared" si="3"/>
        <v>0</v>
      </c>
      <c r="K7" s="7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7">
        <f t="shared" si="3"/>
        <v>0</v>
      </c>
      <c r="R7" s="7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3"/>
        <v>0</v>
      </c>
      <c r="X7" s="7">
        <f t="shared" si="3"/>
        <v>0</v>
      </c>
      <c r="Y7" s="7">
        <f t="shared" si="3"/>
        <v>0</v>
      </c>
      <c r="Z7" s="7">
        <f t="shared" si="3"/>
        <v>0</v>
      </c>
      <c r="AA7" s="7">
        <f t="shared" si="3"/>
        <v>0</v>
      </c>
      <c r="AB7" s="7">
        <f t="shared" si="3"/>
        <v>0</v>
      </c>
      <c r="AC7" s="7">
        <f t="shared" si="3"/>
        <v>0</v>
      </c>
      <c r="AD7" s="7">
        <f t="shared" si="3"/>
        <v>0</v>
      </c>
      <c r="AE7" s="7">
        <f t="shared" si="3"/>
        <v>0</v>
      </c>
      <c r="AF7" s="7">
        <f t="shared" si="3"/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4">B6</f>
        <v>0</v>
      </c>
      <c r="C9" s="16">
        <f t="shared" ref="C9:AF9" si="5">C6</f>
        <v>0</v>
      </c>
      <c r="D9" s="16">
        <f t="shared" si="5"/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5"/>
        <v>0</v>
      </c>
      <c r="V9" s="16">
        <f t="shared" si="5"/>
        <v>0</v>
      </c>
      <c r="W9" s="16">
        <f t="shared" si="5"/>
        <v>0</v>
      </c>
      <c r="X9" s="16">
        <f t="shared" si="5"/>
        <v>0</v>
      </c>
      <c r="Y9" s="16">
        <f t="shared" si="5"/>
        <v>0</v>
      </c>
      <c r="Z9" s="16">
        <f t="shared" si="5"/>
        <v>0</v>
      </c>
      <c r="AA9" s="16">
        <f t="shared" si="5"/>
        <v>0</v>
      </c>
      <c r="AB9" s="16">
        <f t="shared" si="5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65">
    <tabColor rgb="FF002060"/>
  </sheetPr>
  <dimension ref="A1:AJ9"/>
  <sheetViews>
    <sheetView workbookViewId="0">
      <selection activeCell="J35" sqref="J35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  <c r="AI4" s="6"/>
      <c r="AJ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  <c r="AI5" s="6"/>
      <c r="AJ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rgb="FF002060"/>
  </sheetPr>
  <dimension ref="A1:AF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7">
    <tabColor rgb="FF002060"/>
  </sheetPr>
  <dimension ref="A1:AJ12"/>
  <sheetViews>
    <sheetView workbookViewId="0">
      <selection activeCell="I28" sqref="I28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Tax!$D$9/'energy convesion standard'!$E$28*About!$B$46/About!$B$52</f>
        <v>1.6606343185290555E-6</v>
      </c>
      <c r="C3" s="11">
        <f>B3</f>
        <v>1.6606343185290555E-6</v>
      </c>
      <c r="D3" s="11">
        <f t="shared" ref="D3:AF3" si="0">C3</f>
        <v>1.6606343185290555E-6</v>
      </c>
      <c r="E3" s="11">
        <f t="shared" si="0"/>
        <v>1.6606343185290555E-6</v>
      </c>
      <c r="F3" s="11">
        <f t="shared" si="0"/>
        <v>1.6606343185290555E-6</v>
      </c>
      <c r="G3" s="11">
        <f t="shared" si="0"/>
        <v>1.6606343185290555E-6</v>
      </c>
      <c r="H3" s="11">
        <f t="shared" si="0"/>
        <v>1.6606343185290555E-6</v>
      </c>
      <c r="I3" s="11">
        <f t="shared" si="0"/>
        <v>1.6606343185290555E-6</v>
      </c>
      <c r="J3" s="11">
        <f t="shared" si="0"/>
        <v>1.6606343185290555E-6</v>
      </c>
      <c r="K3" s="11">
        <f t="shared" si="0"/>
        <v>1.6606343185290555E-6</v>
      </c>
      <c r="L3" s="11">
        <f t="shared" si="0"/>
        <v>1.6606343185290555E-6</v>
      </c>
      <c r="M3" s="11">
        <f t="shared" si="0"/>
        <v>1.6606343185290555E-6</v>
      </c>
      <c r="N3" s="11">
        <f t="shared" si="0"/>
        <v>1.6606343185290555E-6</v>
      </c>
      <c r="O3" s="11">
        <f t="shared" si="0"/>
        <v>1.6606343185290555E-6</v>
      </c>
      <c r="P3" s="11">
        <f t="shared" si="0"/>
        <v>1.6606343185290555E-6</v>
      </c>
      <c r="Q3" s="11">
        <f t="shared" si="0"/>
        <v>1.6606343185290555E-6</v>
      </c>
      <c r="R3" s="11">
        <f t="shared" si="0"/>
        <v>1.6606343185290555E-6</v>
      </c>
      <c r="S3" s="11">
        <f t="shared" si="0"/>
        <v>1.6606343185290555E-6</v>
      </c>
      <c r="T3" s="11">
        <f t="shared" si="0"/>
        <v>1.6606343185290555E-6</v>
      </c>
      <c r="U3" s="11">
        <f t="shared" si="0"/>
        <v>1.6606343185290555E-6</v>
      </c>
      <c r="V3" s="11">
        <f t="shared" si="0"/>
        <v>1.6606343185290555E-6</v>
      </c>
      <c r="W3" s="11">
        <f t="shared" si="0"/>
        <v>1.6606343185290555E-6</v>
      </c>
      <c r="X3" s="11">
        <f t="shared" si="0"/>
        <v>1.6606343185290555E-6</v>
      </c>
      <c r="Y3" s="11">
        <f t="shared" si="0"/>
        <v>1.6606343185290555E-6</v>
      </c>
      <c r="Z3" s="11">
        <f t="shared" si="0"/>
        <v>1.6606343185290555E-6</v>
      </c>
      <c r="AA3" s="11">
        <f t="shared" si="0"/>
        <v>1.6606343185290555E-6</v>
      </c>
      <c r="AB3" s="11">
        <f t="shared" si="0"/>
        <v>1.6606343185290555E-6</v>
      </c>
      <c r="AC3" s="11">
        <f t="shared" si="0"/>
        <v>1.6606343185290555E-6</v>
      </c>
      <c r="AD3" s="11">
        <f t="shared" si="0"/>
        <v>1.6606343185290555E-6</v>
      </c>
      <c r="AE3" s="11">
        <f t="shared" si="0"/>
        <v>1.6606343185290555E-6</v>
      </c>
      <c r="AF3" s="11">
        <f t="shared" si="0"/>
        <v>1.6606343185290555E-6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1" spans="1:36">
      <c r="B11" s="7"/>
    </row>
    <row r="12" spans="1:36">
      <c r="B12" s="7"/>
    </row>
  </sheetData>
  <phoneticPr fontId="2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5DF-CA87-4154-AF63-5181AE3AAEBA}">
  <sheetPr codeName="Sheet6"/>
  <dimension ref="A1:J48"/>
  <sheetViews>
    <sheetView workbookViewId="0">
      <selection activeCell="C5" sqref="C5"/>
    </sheetView>
  </sheetViews>
  <sheetFormatPr defaultColWidth="9.140625" defaultRowHeight="15"/>
  <cols>
    <col min="1" max="1" width="9.140625" style="23"/>
    <col min="2" max="2" width="17.42578125" style="23" customWidth="1"/>
    <col min="3" max="3" width="11.42578125" style="23" customWidth="1"/>
    <col min="4" max="16384" width="9.140625" style="23"/>
  </cols>
  <sheetData>
    <row r="1" spans="1:10" ht="16.5">
      <c r="B1" s="23" t="s">
        <v>70</v>
      </c>
    </row>
    <row r="2" spans="1:10" ht="16.5" customHeight="1" thickBot="1">
      <c r="B2" s="225" t="s">
        <v>71</v>
      </c>
      <c r="C2" s="224" t="s">
        <v>72</v>
      </c>
      <c r="D2" s="224" t="s">
        <v>73</v>
      </c>
    </row>
    <row r="3" spans="1:10" ht="16.5">
      <c r="A3" s="23" t="s">
        <v>77</v>
      </c>
      <c r="B3" s="225"/>
      <c r="C3" s="224"/>
      <c r="D3" s="224"/>
      <c r="E3" s="220" t="s">
        <v>295</v>
      </c>
      <c r="F3" s="221"/>
      <c r="G3" s="46">
        <v>2020</v>
      </c>
      <c r="H3" s="46">
        <v>2021</v>
      </c>
    </row>
    <row r="4" spans="1:10" ht="16.5">
      <c r="A4" s="226" t="s">
        <v>93</v>
      </c>
      <c r="B4" s="44" t="s">
        <v>74</v>
      </c>
      <c r="C4" s="45">
        <v>14.224299999999999</v>
      </c>
      <c r="D4" s="45">
        <v>14.224299999999999</v>
      </c>
      <c r="E4" s="21" t="s">
        <v>6</v>
      </c>
      <c r="G4" s="47">
        <f>C4</f>
        <v>14.224299999999999</v>
      </c>
      <c r="H4" s="47">
        <f>D4</f>
        <v>14.224299999999999</v>
      </c>
    </row>
    <row r="5" spans="1:10" ht="16.5">
      <c r="A5" s="226"/>
      <c r="B5" s="45" t="s">
        <v>75</v>
      </c>
      <c r="C5" s="45">
        <v>13.8331</v>
      </c>
      <c r="D5" s="45">
        <v>13.8331</v>
      </c>
      <c r="E5" s="21" t="s">
        <v>7</v>
      </c>
      <c r="G5" s="47">
        <f>AVERAGE(C5:C6)</f>
        <v>13.33225</v>
      </c>
      <c r="H5" s="47">
        <f>AVERAGE(D5:D6)</f>
        <v>13.33225</v>
      </c>
    </row>
    <row r="6" spans="1:10" ht="16.5">
      <c r="A6" s="226"/>
      <c r="B6" s="44" t="s">
        <v>76</v>
      </c>
      <c r="C6" s="45">
        <v>12.8314</v>
      </c>
      <c r="D6" s="45">
        <v>12.8314</v>
      </c>
      <c r="E6" s="95"/>
      <c r="G6" s="47"/>
      <c r="H6" s="47"/>
    </row>
    <row r="7" spans="1:10">
      <c r="E7" s="95"/>
      <c r="G7" s="47"/>
      <c r="H7" s="47"/>
    </row>
    <row r="8" spans="1:10" ht="16.5">
      <c r="B8" s="33" t="s">
        <v>78</v>
      </c>
      <c r="E8" s="95"/>
      <c r="G8" s="47"/>
      <c r="H8" s="47"/>
    </row>
    <row r="9" spans="1:10">
      <c r="B9" s="225" t="s">
        <v>71</v>
      </c>
      <c r="C9" s="224" t="s">
        <v>90</v>
      </c>
      <c r="D9" s="224" t="s">
        <v>73</v>
      </c>
      <c r="E9" s="95"/>
      <c r="G9" s="47"/>
      <c r="H9" s="47"/>
    </row>
    <row r="10" spans="1:10">
      <c r="B10" s="225"/>
      <c r="C10" s="224"/>
      <c r="D10" s="224"/>
      <c r="E10" s="95"/>
      <c r="G10" s="47"/>
      <c r="H10" s="47"/>
    </row>
    <row r="11" spans="1:10" ht="15" customHeight="1">
      <c r="A11" s="223" t="s">
        <v>94</v>
      </c>
      <c r="B11" s="44" t="s">
        <v>79</v>
      </c>
      <c r="C11" s="45">
        <v>16.0778</v>
      </c>
      <c r="D11" s="45">
        <v>14.9933</v>
      </c>
      <c r="E11" s="21" t="s">
        <v>9</v>
      </c>
      <c r="G11" s="47">
        <f>AVERAGE(C11:C12)</f>
        <v>15.425799999999999</v>
      </c>
      <c r="H11" s="47">
        <f>AVERAGE(D11:D12)</f>
        <v>11.6831</v>
      </c>
    </row>
    <row r="12" spans="1:10" ht="16.5">
      <c r="A12" s="223"/>
      <c r="B12" s="44" t="s">
        <v>80</v>
      </c>
      <c r="C12" s="45">
        <v>14.7738</v>
      </c>
      <c r="D12" s="45">
        <v>8.3728999999999996</v>
      </c>
      <c r="E12" s="95"/>
      <c r="G12" s="47"/>
      <c r="H12" s="47"/>
    </row>
    <row r="13" spans="1:10" ht="16.5">
      <c r="A13" s="223"/>
      <c r="B13" s="44" t="s">
        <v>81</v>
      </c>
      <c r="C13" s="45">
        <v>13.3002</v>
      </c>
      <c r="D13" s="45">
        <v>11.8042</v>
      </c>
      <c r="E13" s="21" t="s">
        <v>8</v>
      </c>
      <c r="G13" s="47">
        <f>C13</f>
        <v>13.3002</v>
      </c>
      <c r="H13" s="47">
        <f>D13</f>
        <v>11.8042</v>
      </c>
    </row>
    <row r="14" spans="1:10" ht="16.5">
      <c r="A14" s="223"/>
      <c r="B14" s="44" t="s">
        <v>82</v>
      </c>
      <c r="C14" s="45">
        <v>13.186199999999999</v>
      </c>
      <c r="D14" s="45">
        <v>11.692</v>
      </c>
      <c r="E14" s="21" t="s">
        <v>4</v>
      </c>
      <c r="G14" s="47">
        <f>C14</f>
        <v>13.186199999999999</v>
      </c>
      <c r="H14" s="47">
        <f>D14</f>
        <v>11.692</v>
      </c>
    </row>
    <row r="15" spans="1:10" ht="16.5" customHeight="1" thickBot="1">
      <c r="A15" s="222" t="s">
        <v>95</v>
      </c>
      <c r="B15" s="45" t="s">
        <v>83</v>
      </c>
      <c r="C15" s="45">
        <v>13.167</v>
      </c>
      <c r="D15" s="45">
        <v>12.1441</v>
      </c>
      <c r="E15" s="95" t="s">
        <v>5</v>
      </c>
      <c r="G15" s="48">
        <f>AVERAGE(C15:C17)</f>
        <v>13.894766666666667</v>
      </c>
      <c r="H15" s="48">
        <f>AVERAGE(D15:D17)</f>
        <v>12.824466666666666</v>
      </c>
      <c r="J15" s="30"/>
    </row>
    <row r="16" spans="1:10" ht="16.5">
      <c r="A16" s="222"/>
      <c r="B16" s="44" t="s">
        <v>84</v>
      </c>
      <c r="C16" s="45">
        <v>12.162100000000001</v>
      </c>
      <c r="D16" s="45">
        <v>10.853199999999999</v>
      </c>
      <c r="I16" s="30"/>
      <c r="J16" s="30"/>
    </row>
    <row r="17" spans="1:10" ht="16.5">
      <c r="A17" s="222"/>
      <c r="B17" s="44" t="s">
        <v>85</v>
      </c>
      <c r="C17" s="45">
        <v>16.3552</v>
      </c>
      <c r="D17" s="45">
        <v>15.476100000000001</v>
      </c>
      <c r="I17" s="30"/>
      <c r="J17" s="30"/>
    </row>
    <row r="18" spans="1:10" ht="16.5">
      <c r="A18" s="33" t="s">
        <v>86</v>
      </c>
      <c r="B18" s="33" t="s">
        <v>87</v>
      </c>
    </row>
    <row r="19" spans="1:10" ht="16.5">
      <c r="A19" s="33" t="s">
        <v>88</v>
      </c>
      <c r="B19" s="33" t="s">
        <v>89</v>
      </c>
    </row>
    <row r="21" spans="1:10">
      <c r="A21" s="75" t="s">
        <v>226</v>
      </c>
    </row>
    <row r="33" spans="1:10">
      <c r="J33" s="9"/>
    </row>
    <row r="34" spans="1:10">
      <c r="J34" s="9"/>
    </row>
    <row r="48" spans="1:10">
      <c r="A48" s="96" t="s">
        <v>279</v>
      </c>
      <c r="B48" s="26" t="s">
        <v>303</v>
      </c>
    </row>
  </sheetData>
  <mergeCells count="10">
    <mergeCell ref="E3:F3"/>
    <mergeCell ref="A15:A17"/>
    <mergeCell ref="A11:A14"/>
    <mergeCell ref="C2:C3"/>
    <mergeCell ref="D2:D3"/>
    <mergeCell ref="B2:B3"/>
    <mergeCell ref="A4:A6"/>
    <mergeCell ref="B9:B10"/>
    <mergeCell ref="C9:C10"/>
    <mergeCell ref="D9:D10"/>
  </mergeCells>
  <phoneticPr fontId="27" type="noConversion"/>
  <hyperlinks>
    <hyperlink ref="B48" r:id="rId1" xr:uid="{C9CA13F8-8BE0-4ED6-A2B8-FEB37FF052BC}"/>
  </hyperlinks>
  <pageMargins left="0.7" right="0.7" top="0.75" bottom="0.75" header="0.3" footer="0.3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8">
    <tabColor rgb="FF002060"/>
  </sheetPr>
  <dimension ref="A1:AF9"/>
  <sheetViews>
    <sheetView workbookViewId="0">
      <selection activeCell="K32" sqref="K32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9">
    <tabColor rgb="FF002060"/>
  </sheetPr>
  <dimension ref="A1:AF9"/>
  <sheetViews>
    <sheetView workbookViewId="0">
      <selection activeCell="J33" sqref="J33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3">
        <f>Tax!$D$6/'energy convesion standard'!$E$11*About!$B$46/About!$B$52</f>
        <v>7.7289812525804554E-7</v>
      </c>
      <c r="C6" s="3">
        <f>B6</f>
        <v>7.7289812525804554E-7</v>
      </c>
      <c r="D6" s="3">
        <f t="shared" ref="D6:AF6" si="0">C6</f>
        <v>7.7289812525804554E-7</v>
      </c>
      <c r="E6" s="3">
        <f t="shared" si="0"/>
        <v>7.7289812525804554E-7</v>
      </c>
      <c r="F6" s="3">
        <f t="shared" si="0"/>
        <v>7.7289812525804554E-7</v>
      </c>
      <c r="G6" s="3">
        <f t="shared" si="0"/>
        <v>7.7289812525804554E-7</v>
      </c>
      <c r="H6" s="3">
        <f t="shared" si="0"/>
        <v>7.7289812525804554E-7</v>
      </c>
      <c r="I6" s="3">
        <f t="shared" si="0"/>
        <v>7.7289812525804554E-7</v>
      </c>
      <c r="J6" s="3">
        <f t="shared" si="0"/>
        <v>7.7289812525804554E-7</v>
      </c>
      <c r="K6" s="3">
        <f t="shared" si="0"/>
        <v>7.7289812525804554E-7</v>
      </c>
      <c r="L6" s="3">
        <f t="shared" si="0"/>
        <v>7.7289812525804554E-7</v>
      </c>
      <c r="M6" s="3">
        <f t="shared" si="0"/>
        <v>7.7289812525804554E-7</v>
      </c>
      <c r="N6" s="3">
        <f t="shared" si="0"/>
        <v>7.7289812525804554E-7</v>
      </c>
      <c r="O6" s="3">
        <f t="shared" si="0"/>
        <v>7.7289812525804554E-7</v>
      </c>
      <c r="P6" s="3">
        <f t="shared" si="0"/>
        <v>7.7289812525804554E-7</v>
      </c>
      <c r="Q6" s="3">
        <f t="shared" si="0"/>
        <v>7.7289812525804554E-7</v>
      </c>
      <c r="R6" s="3">
        <f t="shared" si="0"/>
        <v>7.7289812525804554E-7</v>
      </c>
      <c r="S6" s="3">
        <f t="shared" si="0"/>
        <v>7.7289812525804554E-7</v>
      </c>
      <c r="T6" s="3">
        <f t="shared" si="0"/>
        <v>7.7289812525804554E-7</v>
      </c>
      <c r="U6" s="3">
        <f t="shared" si="0"/>
        <v>7.7289812525804554E-7</v>
      </c>
      <c r="V6" s="3">
        <f t="shared" si="0"/>
        <v>7.7289812525804554E-7</v>
      </c>
      <c r="W6" s="3">
        <f t="shared" si="0"/>
        <v>7.7289812525804554E-7</v>
      </c>
      <c r="X6" s="3">
        <f t="shared" si="0"/>
        <v>7.7289812525804554E-7</v>
      </c>
      <c r="Y6" s="3">
        <f t="shared" si="0"/>
        <v>7.7289812525804554E-7</v>
      </c>
      <c r="Z6" s="3">
        <f t="shared" si="0"/>
        <v>7.7289812525804554E-7</v>
      </c>
      <c r="AA6" s="3">
        <f t="shared" si="0"/>
        <v>7.7289812525804554E-7</v>
      </c>
      <c r="AB6" s="3">
        <f t="shared" si="0"/>
        <v>7.7289812525804554E-7</v>
      </c>
      <c r="AC6" s="3">
        <f t="shared" si="0"/>
        <v>7.7289812525804554E-7</v>
      </c>
      <c r="AD6" s="3">
        <f t="shared" si="0"/>
        <v>7.7289812525804554E-7</v>
      </c>
      <c r="AE6" s="3">
        <f t="shared" si="0"/>
        <v>7.7289812525804554E-7</v>
      </c>
      <c r="AF6" s="3">
        <f t="shared" si="0"/>
        <v>7.7289812525804554E-7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70">
    <tabColor rgb="FF002060"/>
  </sheetPr>
  <dimension ref="A1:AF9"/>
  <sheetViews>
    <sheetView workbookViewId="0">
      <selection activeCell="B6" sqref="B6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f>Tax!$D$4/'energy convesion standard'!$E$13*About!$B$46/About!$B$52</f>
        <v>6.9260211007586325E-6</v>
      </c>
      <c r="C2" s="8">
        <f>B2</f>
        <v>6.9260211007586325E-6</v>
      </c>
      <c r="D2" s="8">
        <f t="shared" ref="D2:AF2" si="0">C2</f>
        <v>6.9260211007586325E-6</v>
      </c>
      <c r="E2" s="8">
        <f t="shared" si="0"/>
        <v>6.9260211007586325E-6</v>
      </c>
      <c r="F2" s="8">
        <f t="shared" si="0"/>
        <v>6.9260211007586325E-6</v>
      </c>
      <c r="G2" s="8">
        <f t="shared" si="0"/>
        <v>6.9260211007586325E-6</v>
      </c>
      <c r="H2" s="8">
        <f t="shared" si="0"/>
        <v>6.9260211007586325E-6</v>
      </c>
      <c r="I2" s="8">
        <f t="shared" si="0"/>
        <v>6.9260211007586325E-6</v>
      </c>
      <c r="J2" s="8">
        <f t="shared" si="0"/>
        <v>6.9260211007586325E-6</v>
      </c>
      <c r="K2" s="8">
        <f t="shared" si="0"/>
        <v>6.9260211007586325E-6</v>
      </c>
      <c r="L2" s="8">
        <f t="shared" si="0"/>
        <v>6.9260211007586325E-6</v>
      </c>
      <c r="M2" s="8">
        <f t="shared" si="0"/>
        <v>6.9260211007586325E-6</v>
      </c>
      <c r="N2" s="8">
        <f t="shared" si="0"/>
        <v>6.9260211007586325E-6</v>
      </c>
      <c r="O2" s="8">
        <f t="shared" si="0"/>
        <v>6.9260211007586325E-6</v>
      </c>
      <c r="P2" s="8">
        <f t="shared" si="0"/>
        <v>6.9260211007586325E-6</v>
      </c>
      <c r="Q2" s="8">
        <f t="shared" si="0"/>
        <v>6.9260211007586325E-6</v>
      </c>
      <c r="R2" s="8">
        <f t="shared" si="0"/>
        <v>6.9260211007586325E-6</v>
      </c>
      <c r="S2" s="8">
        <f t="shared" si="0"/>
        <v>6.9260211007586325E-6</v>
      </c>
      <c r="T2" s="8">
        <f t="shared" si="0"/>
        <v>6.9260211007586325E-6</v>
      </c>
      <c r="U2" s="8">
        <f t="shared" si="0"/>
        <v>6.9260211007586325E-6</v>
      </c>
      <c r="V2" s="8">
        <f t="shared" si="0"/>
        <v>6.9260211007586325E-6</v>
      </c>
      <c r="W2" s="8">
        <f t="shared" si="0"/>
        <v>6.9260211007586325E-6</v>
      </c>
      <c r="X2" s="8">
        <f t="shared" si="0"/>
        <v>6.9260211007586325E-6</v>
      </c>
      <c r="Y2" s="8">
        <f t="shared" si="0"/>
        <v>6.9260211007586325E-6</v>
      </c>
      <c r="Z2" s="8">
        <f t="shared" si="0"/>
        <v>6.9260211007586325E-6</v>
      </c>
      <c r="AA2" s="8">
        <f t="shared" si="0"/>
        <v>6.9260211007586325E-6</v>
      </c>
      <c r="AB2" s="8">
        <f t="shared" si="0"/>
        <v>6.9260211007586325E-6</v>
      </c>
      <c r="AC2" s="8">
        <f t="shared" si="0"/>
        <v>6.9260211007586325E-6</v>
      </c>
      <c r="AD2" s="8">
        <f t="shared" si="0"/>
        <v>6.9260211007586325E-6</v>
      </c>
      <c r="AE2" s="8">
        <f t="shared" si="0"/>
        <v>6.9260211007586325E-6</v>
      </c>
      <c r="AF2" s="8">
        <f t="shared" si="0"/>
        <v>6.9260211007586325E-6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Tax!$D$7/'energy convesion standard'!$E$12*About!$B$46/About!$B$52</f>
        <v>4.3536732151691439E-7</v>
      </c>
      <c r="C6" s="8">
        <f>B6</f>
        <v>4.3536732151691439E-7</v>
      </c>
      <c r="D6" s="8">
        <f t="shared" ref="D6:AF6" si="1">C6</f>
        <v>4.3536732151691439E-7</v>
      </c>
      <c r="E6" s="8">
        <f t="shared" si="1"/>
        <v>4.3536732151691439E-7</v>
      </c>
      <c r="F6" s="8">
        <f t="shared" si="1"/>
        <v>4.3536732151691439E-7</v>
      </c>
      <c r="G6" s="8">
        <f t="shared" si="1"/>
        <v>4.3536732151691439E-7</v>
      </c>
      <c r="H6" s="8">
        <f t="shared" si="1"/>
        <v>4.3536732151691439E-7</v>
      </c>
      <c r="I6" s="8">
        <f t="shared" si="1"/>
        <v>4.3536732151691439E-7</v>
      </c>
      <c r="J6" s="8">
        <f t="shared" si="1"/>
        <v>4.3536732151691439E-7</v>
      </c>
      <c r="K6" s="8">
        <f t="shared" si="1"/>
        <v>4.3536732151691439E-7</v>
      </c>
      <c r="L6" s="8">
        <f t="shared" si="1"/>
        <v>4.3536732151691439E-7</v>
      </c>
      <c r="M6" s="8">
        <f t="shared" si="1"/>
        <v>4.3536732151691439E-7</v>
      </c>
      <c r="N6" s="8">
        <f t="shared" si="1"/>
        <v>4.3536732151691439E-7</v>
      </c>
      <c r="O6" s="8">
        <f t="shared" si="1"/>
        <v>4.3536732151691439E-7</v>
      </c>
      <c r="P6" s="8">
        <f t="shared" si="1"/>
        <v>4.3536732151691439E-7</v>
      </c>
      <c r="Q6" s="8">
        <f t="shared" si="1"/>
        <v>4.3536732151691439E-7</v>
      </c>
      <c r="R6" s="8">
        <f t="shared" si="1"/>
        <v>4.3536732151691439E-7</v>
      </c>
      <c r="S6" s="8">
        <f t="shared" si="1"/>
        <v>4.3536732151691439E-7</v>
      </c>
      <c r="T6" s="8">
        <f t="shared" si="1"/>
        <v>4.3536732151691439E-7</v>
      </c>
      <c r="U6" s="8">
        <f t="shared" si="1"/>
        <v>4.3536732151691439E-7</v>
      </c>
      <c r="V6" s="8">
        <f t="shared" si="1"/>
        <v>4.3536732151691439E-7</v>
      </c>
      <c r="W6" s="8">
        <f t="shared" si="1"/>
        <v>4.3536732151691439E-7</v>
      </c>
      <c r="X6" s="8">
        <f t="shared" si="1"/>
        <v>4.3536732151691439E-7</v>
      </c>
      <c r="Y6" s="8">
        <f t="shared" si="1"/>
        <v>4.3536732151691439E-7</v>
      </c>
      <c r="Z6" s="8">
        <f t="shared" si="1"/>
        <v>4.3536732151691439E-7</v>
      </c>
      <c r="AA6" s="8">
        <f t="shared" si="1"/>
        <v>4.3536732151691439E-7</v>
      </c>
      <c r="AB6" s="8">
        <f t="shared" si="1"/>
        <v>4.3536732151691439E-7</v>
      </c>
      <c r="AC6" s="8">
        <f t="shared" si="1"/>
        <v>4.3536732151691439E-7</v>
      </c>
      <c r="AD6" s="8">
        <f t="shared" si="1"/>
        <v>4.3536732151691439E-7</v>
      </c>
      <c r="AE6" s="8">
        <f t="shared" si="1"/>
        <v>4.3536732151691439E-7</v>
      </c>
      <c r="AF6" s="8">
        <f t="shared" si="1"/>
        <v>4.3536732151691439E-7</v>
      </c>
    </row>
    <row r="7" spans="1:32">
      <c r="A7" s="9" t="s">
        <v>9</v>
      </c>
      <c r="B7" s="8">
        <f>B6</f>
        <v>4.3536732151691439E-7</v>
      </c>
      <c r="C7" s="8">
        <f>C6</f>
        <v>4.3536732151691439E-7</v>
      </c>
      <c r="D7" s="8">
        <f t="shared" ref="D7:AF7" si="2">D6</f>
        <v>4.3536732151691439E-7</v>
      </c>
      <c r="E7" s="8">
        <f t="shared" si="2"/>
        <v>4.3536732151691439E-7</v>
      </c>
      <c r="F7" s="8">
        <f t="shared" si="2"/>
        <v>4.3536732151691439E-7</v>
      </c>
      <c r="G7" s="8">
        <f t="shared" si="2"/>
        <v>4.3536732151691439E-7</v>
      </c>
      <c r="H7" s="8">
        <f t="shared" si="2"/>
        <v>4.3536732151691439E-7</v>
      </c>
      <c r="I7" s="8">
        <f t="shared" si="2"/>
        <v>4.3536732151691439E-7</v>
      </c>
      <c r="J7" s="8">
        <f t="shared" si="2"/>
        <v>4.3536732151691439E-7</v>
      </c>
      <c r="K7" s="8">
        <f t="shared" si="2"/>
        <v>4.3536732151691439E-7</v>
      </c>
      <c r="L7" s="8">
        <f t="shared" si="2"/>
        <v>4.3536732151691439E-7</v>
      </c>
      <c r="M7" s="8">
        <f t="shared" si="2"/>
        <v>4.3536732151691439E-7</v>
      </c>
      <c r="N7" s="8">
        <f t="shared" si="2"/>
        <v>4.3536732151691439E-7</v>
      </c>
      <c r="O7" s="8">
        <f t="shared" si="2"/>
        <v>4.3536732151691439E-7</v>
      </c>
      <c r="P7" s="8">
        <f t="shared" si="2"/>
        <v>4.3536732151691439E-7</v>
      </c>
      <c r="Q7" s="8">
        <f t="shared" si="2"/>
        <v>4.3536732151691439E-7</v>
      </c>
      <c r="R7" s="8">
        <f t="shared" si="2"/>
        <v>4.3536732151691439E-7</v>
      </c>
      <c r="S7" s="8">
        <f t="shared" si="2"/>
        <v>4.3536732151691439E-7</v>
      </c>
      <c r="T7" s="8">
        <f t="shared" si="2"/>
        <v>4.3536732151691439E-7</v>
      </c>
      <c r="U7" s="8">
        <f t="shared" si="2"/>
        <v>4.3536732151691439E-7</v>
      </c>
      <c r="V7" s="8">
        <f t="shared" si="2"/>
        <v>4.3536732151691439E-7</v>
      </c>
      <c r="W7" s="8">
        <f t="shared" si="2"/>
        <v>4.3536732151691439E-7</v>
      </c>
      <c r="X7" s="8">
        <f t="shared" si="2"/>
        <v>4.3536732151691439E-7</v>
      </c>
      <c r="Y7" s="8">
        <f t="shared" si="2"/>
        <v>4.3536732151691439E-7</v>
      </c>
      <c r="Z7" s="8">
        <f t="shared" si="2"/>
        <v>4.3536732151691439E-7</v>
      </c>
      <c r="AA7" s="8">
        <f t="shared" si="2"/>
        <v>4.3536732151691439E-7</v>
      </c>
      <c r="AB7" s="8">
        <f t="shared" si="2"/>
        <v>4.3536732151691439E-7</v>
      </c>
      <c r="AC7" s="8">
        <f t="shared" si="2"/>
        <v>4.3536732151691439E-7</v>
      </c>
      <c r="AD7" s="8">
        <f t="shared" si="2"/>
        <v>4.3536732151691439E-7</v>
      </c>
      <c r="AE7" s="8">
        <f t="shared" si="2"/>
        <v>4.3536732151691439E-7</v>
      </c>
      <c r="AF7" s="8">
        <f t="shared" si="2"/>
        <v>4.3536732151691439E-7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71">
    <tabColor rgb="FF002060"/>
  </sheetPr>
  <dimension ref="A1:AF9"/>
  <sheetViews>
    <sheetView workbookViewId="0">
      <selection activeCell="B10" sqref="B1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72">
    <tabColor rgb="FF002060"/>
  </sheetPr>
  <dimension ref="A1:AF9"/>
  <sheetViews>
    <sheetView workbookViewId="0">
      <selection activeCell="AE17" sqref="AE17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sheetPr codeName="Sheet73"/>
  <dimension ref="A1:AI151"/>
  <sheetViews>
    <sheetView topLeftCell="A133" workbookViewId="0">
      <selection activeCell="M165" sqref="M165"/>
    </sheetView>
  </sheetViews>
  <sheetFormatPr defaultColWidth="8.85546875" defaultRowHeight="15"/>
  <cols>
    <col min="2" max="2" width="11.85546875" bestFit="1" customWidth="1"/>
  </cols>
  <sheetData>
    <row r="1" spans="1:35" s="8" customFormat="1"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5">
      <c r="A2" s="13" t="s">
        <v>19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8" t="s">
        <v>18</v>
      </c>
      <c r="B3" s="8">
        <f>B$1</f>
        <v>2020</v>
      </c>
      <c r="C3" s="8">
        <f t="shared" ref="C3:AF3" si="0">C$1</f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  <c r="AG3" s="8"/>
      <c r="AH3" s="8"/>
      <c r="AI3" s="8"/>
    </row>
    <row r="4" spans="1:35">
      <c r="A4" s="8" t="s">
        <v>4</v>
      </c>
      <c r="B4" s="8">
        <f>'BFPaT-fueltax-coal'!B2</f>
        <v>0</v>
      </c>
      <c r="C4" s="8">
        <f>'BFPaT-fueltax-coal'!C2</f>
        <v>0</v>
      </c>
      <c r="D4" s="8">
        <f>'BFPaT-fueltax-coal'!D2</f>
        <v>0</v>
      </c>
      <c r="E4" s="8">
        <f>'BFPaT-fueltax-coal'!E2</f>
        <v>0</v>
      </c>
      <c r="F4" s="8">
        <f>'BFPaT-fueltax-coal'!F2</f>
        <v>0</v>
      </c>
      <c r="G4" s="8">
        <f>'BFPaT-fueltax-coal'!G2</f>
        <v>0</v>
      </c>
      <c r="H4" s="8">
        <f>'BFPaT-fueltax-coal'!H2</f>
        <v>0</v>
      </c>
      <c r="I4" s="8">
        <f>'BFPaT-fueltax-coal'!I2</f>
        <v>0</v>
      </c>
      <c r="J4" s="8">
        <f>'BFPaT-fueltax-coal'!J2</f>
        <v>0</v>
      </c>
      <c r="K4" s="8">
        <f>'BFPaT-fueltax-coal'!K2</f>
        <v>0</v>
      </c>
      <c r="L4" s="8">
        <f>'BFPaT-fueltax-coal'!L2</f>
        <v>0</v>
      </c>
      <c r="M4" s="8">
        <f>'BFPaT-fueltax-coal'!M2</f>
        <v>0</v>
      </c>
      <c r="N4" s="8">
        <f>'BFPaT-fueltax-coal'!N2</f>
        <v>0</v>
      </c>
      <c r="O4" s="8">
        <f>'BFPaT-fueltax-coal'!O2</f>
        <v>0</v>
      </c>
      <c r="P4" s="8">
        <f>'BFPaT-fueltax-coal'!P2</f>
        <v>0</v>
      </c>
      <c r="Q4" s="8">
        <f>'BFPaT-fueltax-coal'!Q2</f>
        <v>0</v>
      </c>
      <c r="R4" s="8">
        <f>'BFPaT-fueltax-coal'!R2</f>
        <v>0</v>
      </c>
      <c r="S4" s="8">
        <f>'BFPaT-fueltax-coal'!S2</f>
        <v>0</v>
      </c>
      <c r="T4" s="8">
        <f>'BFPaT-fueltax-coal'!T2</f>
        <v>0</v>
      </c>
      <c r="U4" s="8">
        <f>'BFPaT-fueltax-coal'!U2</f>
        <v>0</v>
      </c>
      <c r="V4" s="8">
        <f>'BFPaT-fueltax-coal'!V2</f>
        <v>0</v>
      </c>
      <c r="W4" s="8">
        <f>'BFPaT-fueltax-coal'!W2</f>
        <v>0</v>
      </c>
      <c r="X4" s="8">
        <f>'BFPaT-fueltax-coal'!X2</f>
        <v>0</v>
      </c>
      <c r="Y4" s="8">
        <f>'BFPaT-fueltax-coal'!Y2</f>
        <v>0</v>
      </c>
      <c r="Z4" s="8">
        <f>'BFPaT-fueltax-coal'!Z2</f>
        <v>0</v>
      </c>
      <c r="AA4" s="8">
        <f>'BFPaT-fueltax-coal'!AA2</f>
        <v>0</v>
      </c>
      <c r="AB4" s="8">
        <f>'BFPaT-fueltax-coal'!AB2</f>
        <v>0</v>
      </c>
      <c r="AC4" s="8">
        <f>'BFPaT-fueltax-coal'!AC2</f>
        <v>0</v>
      </c>
      <c r="AD4" s="8">
        <f>'BFPaT-fueltax-coal'!AD2</f>
        <v>0</v>
      </c>
      <c r="AE4" s="8">
        <f>'BFPaT-fueltax-coal'!AE2</f>
        <v>0</v>
      </c>
      <c r="AF4" s="8">
        <f>'BFPaT-fueltax-coal'!AF2</f>
        <v>0</v>
      </c>
      <c r="AG4" s="8"/>
      <c r="AH4" s="8"/>
      <c r="AI4" s="8"/>
    </row>
    <row r="5" spans="1:35">
      <c r="A5" s="8" t="s">
        <v>5</v>
      </c>
      <c r="B5" s="8">
        <f>'BFPaT-fueltax-coal'!B3</f>
        <v>0</v>
      </c>
      <c r="C5" s="8">
        <f>'BFPaT-fueltax-coal'!C3</f>
        <v>0</v>
      </c>
      <c r="D5" s="8">
        <f>'BFPaT-fueltax-coal'!D3</f>
        <v>0</v>
      </c>
      <c r="E5" s="8">
        <f>'BFPaT-fueltax-coal'!E3</f>
        <v>0</v>
      </c>
      <c r="F5" s="8">
        <f>'BFPaT-fueltax-coal'!F3</f>
        <v>0</v>
      </c>
      <c r="G5" s="8">
        <f>'BFPaT-fueltax-coal'!G3</f>
        <v>0</v>
      </c>
      <c r="H5" s="8">
        <f>'BFPaT-fueltax-coal'!H3</f>
        <v>0</v>
      </c>
      <c r="I5" s="8">
        <f>'BFPaT-fueltax-coal'!I3</f>
        <v>0</v>
      </c>
      <c r="J5" s="8">
        <f>'BFPaT-fueltax-coal'!J3</f>
        <v>0</v>
      </c>
      <c r="K5" s="8">
        <f>'BFPaT-fueltax-coal'!K3</f>
        <v>0</v>
      </c>
      <c r="L5" s="8">
        <f>'BFPaT-fueltax-coal'!L3</f>
        <v>0</v>
      </c>
      <c r="M5" s="8">
        <f>'BFPaT-fueltax-coal'!M3</f>
        <v>0</v>
      </c>
      <c r="N5" s="8">
        <f>'BFPaT-fueltax-coal'!N3</f>
        <v>0</v>
      </c>
      <c r="O5" s="8">
        <f>'BFPaT-fueltax-coal'!O3</f>
        <v>0</v>
      </c>
      <c r="P5" s="8">
        <f>'BFPaT-fueltax-coal'!P3</f>
        <v>0</v>
      </c>
      <c r="Q5" s="8">
        <f>'BFPaT-fueltax-coal'!Q3</f>
        <v>0</v>
      </c>
      <c r="R5" s="8">
        <f>'BFPaT-fueltax-coal'!R3</f>
        <v>0</v>
      </c>
      <c r="S5" s="8">
        <f>'BFPaT-fueltax-coal'!S3</f>
        <v>0</v>
      </c>
      <c r="T5" s="8">
        <f>'BFPaT-fueltax-coal'!T3</f>
        <v>0</v>
      </c>
      <c r="U5" s="8">
        <f>'BFPaT-fueltax-coal'!U3</f>
        <v>0</v>
      </c>
      <c r="V5" s="8">
        <f>'BFPaT-fueltax-coal'!V3</f>
        <v>0</v>
      </c>
      <c r="W5" s="8">
        <f>'BFPaT-fueltax-coal'!W3</f>
        <v>0</v>
      </c>
      <c r="X5" s="8">
        <f>'BFPaT-fueltax-coal'!X3</f>
        <v>0</v>
      </c>
      <c r="Y5" s="8">
        <f>'BFPaT-fueltax-coal'!Y3</f>
        <v>0</v>
      </c>
      <c r="Z5" s="8">
        <f>'BFPaT-fueltax-coal'!Z3</f>
        <v>0</v>
      </c>
      <c r="AA5" s="8">
        <f>'BFPaT-fueltax-coal'!AA3</f>
        <v>0</v>
      </c>
      <c r="AB5" s="8">
        <f>'BFPaT-fueltax-coal'!AB3</f>
        <v>0</v>
      </c>
      <c r="AC5" s="8">
        <f>'BFPaT-fueltax-coal'!AC3</f>
        <v>0</v>
      </c>
      <c r="AD5" s="8">
        <f>'BFPaT-fueltax-coal'!AD3</f>
        <v>0</v>
      </c>
      <c r="AE5" s="8">
        <f>'BFPaT-fueltax-coal'!AE3</f>
        <v>0</v>
      </c>
      <c r="AF5" s="8">
        <f>'BFPaT-fueltax-coal'!AF3</f>
        <v>0</v>
      </c>
      <c r="AG5" s="8"/>
      <c r="AH5" s="8"/>
      <c r="AI5" s="8"/>
    </row>
    <row r="6" spans="1:35">
      <c r="A6" s="8" t="s">
        <v>6</v>
      </c>
      <c r="B6" s="8">
        <f>'BFPaT-fueltax-coal'!B4</f>
        <v>0</v>
      </c>
      <c r="C6" s="8">
        <f>'BFPaT-fueltax-coal'!C4</f>
        <v>0</v>
      </c>
      <c r="D6" s="8">
        <f>'BFPaT-fueltax-coal'!D4</f>
        <v>0</v>
      </c>
      <c r="E6" s="8">
        <f>'BFPaT-fueltax-coal'!E4</f>
        <v>0</v>
      </c>
      <c r="F6" s="8">
        <f>'BFPaT-fueltax-coal'!F4</f>
        <v>0</v>
      </c>
      <c r="G6" s="8">
        <f>'BFPaT-fueltax-coal'!G4</f>
        <v>0</v>
      </c>
      <c r="H6" s="8">
        <f>'BFPaT-fueltax-coal'!H4</f>
        <v>0</v>
      </c>
      <c r="I6" s="8">
        <f>'BFPaT-fueltax-coal'!I4</f>
        <v>0</v>
      </c>
      <c r="J6" s="8">
        <f>'BFPaT-fueltax-coal'!J4</f>
        <v>0</v>
      </c>
      <c r="K6" s="8">
        <f>'BFPaT-fueltax-coal'!K4</f>
        <v>0</v>
      </c>
      <c r="L6" s="8">
        <f>'BFPaT-fueltax-coal'!L4</f>
        <v>0</v>
      </c>
      <c r="M6" s="8">
        <f>'BFPaT-fueltax-coal'!M4</f>
        <v>0</v>
      </c>
      <c r="N6" s="8">
        <f>'BFPaT-fueltax-coal'!N4</f>
        <v>0</v>
      </c>
      <c r="O6" s="8">
        <f>'BFPaT-fueltax-coal'!O4</f>
        <v>0</v>
      </c>
      <c r="P6" s="8">
        <f>'BFPaT-fueltax-coal'!P4</f>
        <v>0</v>
      </c>
      <c r="Q6" s="8">
        <f>'BFPaT-fueltax-coal'!Q4</f>
        <v>0</v>
      </c>
      <c r="R6" s="8">
        <f>'BFPaT-fueltax-coal'!R4</f>
        <v>0</v>
      </c>
      <c r="S6" s="8">
        <f>'BFPaT-fueltax-coal'!S4</f>
        <v>0</v>
      </c>
      <c r="T6" s="8">
        <f>'BFPaT-fueltax-coal'!T4</f>
        <v>0</v>
      </c>
      <c r="U6" s="8">
        <f>'BFPaT-fueltax-coal'!U4</f>
        <v>0</v>
      </c>
      <c r="V6" s="8">
        <f>'BFPaT-fueltax-coal'!V4</f>
        <v>0</v>
      </c>
      <c r="W6" s="8">
        <f>'BFPaT-fueltax-coal'!W4</f>
        <v>0</v>
      </c>
      <c r="X6" s="8">
        <f>'BFPaT-fueltax-coal'!X4</f>
        <v>0</v>
      </c>
      <c r="Y6" s="8">
        <f>'BFPaT-fueltax-coal'!Y4</f>
        <v>0</v>
      </c>
      <c r="Z6" s="8">
        <f>'BFPaT-fueltax-coal'!Z4</f>
        <v>0</v>
      </c>
      <c r="AA6" s="8">
        <f>'BFPaT-fueltax-coal'!AA4</f>
        <v>0</v>
      </c>
      <c r="AB6" s="8">
        <f>'BFPaT-fueltax-coal'!AB4</f>
        <v>0</v>
      </c>
      <c r="AC6" s="8">
        <f>'BFPaT-fueltax-coal'!AC4</f>
        <v>0</v>
      </c>
      <c r="AD6" s="8">
        <f>'BFPaT-fueltax-coal'!AD4</f>
        <v>0</v>
      </c>
      <c r="AE6" s="8">
        <f>'BFPaT-fueltax-coal'!AE4</f>
        <v>0</v>
      </c>
      <c r="AF6" s="8">
        <f>'BFPaT-fueltax-coal'!AF4</f>
        <v>0</v>
      </c>
      <c r="AG6" s="8"/>
      <c r="AH6" s="8"/>
      <c r="AI6" s="8"/>
    </row>
    <row r="7" spans="1:35">
      <c r="A7" s="8" t="s">
        <v>7</v>
      </c>
      <c r="B7" s="8">
        <f>'BFPaT-fueltax-coal'!B5</f>
        <v>0</v>
      </c>
      <c r="C7" s="8">
        <f>'BFPaT-fueltax-coal'!C5</f>
        <v>0</v>
      </c>
      <c r="D7" s="8">
        <f>'BFPaT-fueltax-coal'!D5</f>
        <v>0</v>
      </c>
      <c r="E7" s="8">
        <f>'BFPaT-fueltax-coal'!E5</f>
        <v>0</v>
      </c>
      <c r="F7" s="8">
        <f>'BFPaT-fueltax-coal'!F5</f>
        <v>0</v>
      </c>
      <c r="G7" s="8">
        <f>'BFPaT-fueltax-coal'!G5</f>
        <v>0</v>
      </c>
      <c r="H7" s="8">
        <f>'BFPaT-fueltax-coal'!H5</f>
        <v>0</v>
      </c>
      <c r="I7" s="8">
        <f>'BFPaT-fueltax-coal'!I5</f>
        <v>0</v>
      </c>
      <c r="J7" s="8">
        <f>'BFPaT-fueltax-coal'!J5</f>
        <v>0</v>
      </c>
      <c r="K7" s="8">
        <f>'BFPaT-fueltax-coal'!K5</f>
        <v>0</v>
      </c>
      <c r="L7" s="8">
        <f>'BFPaT-fueltax-coal'!L5</f>
        <v>0</v>
      </c>
      <c r="M7" s="8">
        <f>'BFPaT-fueltax-coal'!M5</f>
        <v>0</v>
      </c>
      <c r="N7" s="8">
        <f>'BFPaT-fueltax-coal'!N5</f>
        <v>0</v>
      </c>
      <c r="O7" s="8">
        <f>'BFPaT-fueltax-coal'!O5</f>
        <v>0</v>
      </c>
      <c r="P7" s="8">
        <f>'BFPaT-fueltax-coal'!P5</f>
        <v>0</v>
      </c>
      <c r="Q7" s="8">
        <f>'BFPaT-fueltax-coal'!Q5</f>
        <v>0</v>
      </c>
      <c r="R7" s="8">
        <f>'BFPaT-fueltax-coal'!R5</f>
        <v>0</v>
      </c>
      <c r="S7" s="8">
        <f>'BFPaT-fueltax-coal'!S5</f>
        <v>0</v>
      </c>
      <c r="T7" s="8">
        <f>'BFPaT-fueltax-coal'!T5</f>
        <v>0</v>
      </c>
      <c r="U7" s="8">
        <f>'BFPaT-fueltax-coal'!U5</f>
        <v>0</v>
      </c>
      <c r="V7" s="8">
        <f>'BFPaT-fueltax-coal'!V5</f>
        <v>0</v>
      </c>
      <c r="W7" s="8">
        <f>'BFPaT-fueltax-coal'!W5</f>
        <v>0</v>
      </c>
      <c r="X7" s="8">
        <f>'BFPaT-fueltax-coal'!X5</f>
        <v>0</v>
      </c>
      <c r="Y7" s="8">
        <f>'BFPaT-fueltax-coal'!Y5</f>
        <v>0</v>
      </c>
      <c r="Z7" s="8">
        <f>'BFPaT-fueltax-coal'!Z5</f>
        <v>0</v>
      </c>
      <c r="AA7" s="8">
        <f>'BFPaT-fueltax-coal'!AA5</f>
        <v>0</v>
      </c>
      <c r="AB7" s="8">
        <f>'BFPaT-fueltax-coal'!AB5</f>
        <v>0</v>
      </c>
      <c r="AC7" s="8">
        <f>'BFPaT-fueltax-coal'!AC5</f>
        <v>0</v>
      </c>
      <c r="AD7" s="8">
        <f>'BFPaT-fueltax-coal'!AD5</f>
        <v>0</v>
      </c>
      <c r="AE7" s="8">
        <f>'BFPaT-fueltax-coal'!AE5</f>
        <v>0</v>
      </c>
      <c r="AF7" s="8">
        <f>'BFPaT-fueltax-coal'!AF5</f>
        <v>0</v>
      </c>
      <c r="AG7" s="8"/>
      <c r="AH7" s="8"/>
      <c r="AI7" s="8"/>
    </row>
    <row r="8" spans="1:35">
      <c r="A8" s="8" t="s">
        <v>8</v>
      </c>
      <c r="B8" s="8">
        <f>'BFPaT-fueltax-coal'!B6</f>
        <v>0</v>
      </c>
      <c r="C8" s="8">
        <f>'BFPaT-fueltax-coal'!C6</f>
        <v>0</v>
      </c>
      <c r="D8" s="8">
        <f>'BFPaT-fueltax-coal'!D6</f>
        <v>0</v>
      </c>
      <c r="E8" s="8">
        <f>'BFPaT-fueltax-coal'!E6</f>
        <v>0</v>
      </c>
      <c r="F8" s="8">
        <f>'BFPaT-fueltax-coal'!F6</f>
        <v>0</v>
      </c>
      <c r="G8" s="8">
        <f>'BFPaT-fueltax-coal'!G6</f>
        <v>0</v>
      </c>
      <c r="H8" s="8">
        <f>'BFPaT-fueltax-coal'!H6</f>
        <v>0</v>
      </c>
      <c r="I8" s="8">
        <f>'BFPaT-fueltax-coal'!I6</f>
        <v>0</v>
      </c>
      <c r="J8" s="8">
        <f>'BFPaT-fueltax-coal'!J6</f>
        <v>0</v>
      </c>
      <c r="K8" s="8">
        <f>'BFPaT-fueltax-coal'!K6</f>
        <v>0</v>
      </c>
      <c r="L8" s="8">
        <f>'BFPaT-fueltax-coal'!L6</f>
        <v>0</v>
      </c>
      <c r="M8" s="8">
        <f>'BFPaT-fueltax-coal'!M6</f>
        <v>0</v>
      </c>
      <c r="N8" s="8">
        <f>'BFPaT-fueltax-coal'!N6</f>
        <v>0</v>
      </c>
      <c r="O8" s="8">
        <f>'BFPaT-fueltax-coal'!O6</f>
        <v>0</v>
      </c>
      <c r="P8" s="8">
        <f>'BFPaT-fueltax-coal'!P6</f>
        <v>0</v>
      </c>
      <c r="Q8" s="8">
        <f>'BFPaT-fueltax-coal'!Q6</f>
        <v>0</v>
      </c>
      <c r="R8" s="8">
        <f>'BFPaT-fueltax-coal'!R6</f>
        <v>0</v>
      </c>
      <c r="S8" s="8">
        <f>'BFPaT-fueltax-coal'!S6</f>
        <v>0</v>
      </c>
      <c r="T8" s="8">
        <f>'BFPaT-fueltax-coal'!T6</f>
        <v>0</v>
      </c>
      <c r="U8" s="8">
        <f>'BFPaT-fueltax-coal'!U6</f>
        <v>0</v>
      </c>
      <c r="V8" s="8">
        <f>'BFPaT-fueltax-coal'!V6</f>
        <v>0</v>
      </c>
      <c r="W8" s="8">
        <f>'BFPaT-fueltax-coal'!W6</f>
        <v>0</v>
      </c>
      <c r="X8" s="8">
        <f>'BFPaT-fueltax-coal'!X6</f>
        <v>0</v>
      </c>
      <c r="Y8" s="8">
        <f>'BFPaT-fueltax-coal'!Y6</f>
        <v>0</v>
      </c>
      <c r="Z8" s="8">
        <f>'BFPaT-fueltax-coal'!Z6</f>
        <v>0</v>
      </c>
      <c r="AA8" s="8">
        <f>'BFPaT-fueltax-coal'!AA6</f>
        <v>0</v>
      </c>
      <c r="AB8" s="8">
        <f>'BFPaT-fueltax-coal'!AB6</f>
        <v>0</v>
      </c>
      <c r="AC8" s="8">
        <f>'BFPaT-fueltax-coal'!AC6</f>
        <v>0</v>
      </c>
      <c r="AD8" s="8">
        <f>'BFPaT-fueltax-coal'!AD6</f>
        <v>0</v>
      </c>
      <c r="AE8" s="8">
        <f>'BFPaT-fueltax-coal'!AE6</f>
        <v>0</v>
      </c>
      <c r="AF8" s="8">
        <f>'BFPaT-fueltax-coal'!AF6</f>
        <v>0</v>
      </c>
      <c r="AG8" s="8"/>
      <c r="AH8" s="8"/>
      <c r="AI8" s="8"/>
    </row>
    <row r="9" spans="1:35">
      <c r="A9" s="8" t="s">
        <v>9</v>
      </c>
      <c r="B9" s="8">
        <f>'BFPaT-fueltax-coal'!B7</f>
        <v>0</v>
      </c>
      <c r="C9" s="8">
        <f>'BFPaT-fueltax-coal'!C7</f>
        <v>0</v>
      </c>
      <c r="D9" s="8">
        <f>'BFPaT-fueltax-coal'!D7</f>
        <v>0</v>
      </c>
      <c r="E9" s="8">
        <f>'BFPaT-fueltax-coal'!E7</f>
        <v>0</v>
      </c>
      <c r="F9" s="8">
        <f>'BFPaT-fueltax-coal'!F7</f>
        <v>0</v>
      </c>
      <c r="G9" s="8">
        <f>'BFPaT-fueltax-coal'!G7</f>
        <v>0</v>
      </c>
      <c r="H9" s="8">
        <f>'BFPaT-fueltax-coal'!H7</f>
        <v>0</v>
      </c>
      <c r="I9" s="8">
        <f>'BFPaT-fueltax-coal'!I7</f>
        <v>0</v>
      </c>
      <c r="J9" s="8">
        <f>'BFPaT-fueltax-coal'!J7</f>
        <v>0</v>
      </c>
      <c r="K9" s="8">
        <f>'BFPaT-fueltax-coal'!K7</f>
        <v>0</v>
      </c>
      <c r="L9" s="8">
        <f>'BFPaT-fueltax-coal'!L7</f>
        <v>0</v>
      </c>
      <c r="M9" s="8">
        <f>'BFPaT-fueltax-coal'!M7</f>
        <v>0</v>
      </c>
      <c r="N9" s="8">
        <f>'BFPaT-fueltax-coal'!N7</f>
        <v>0</v>
      </c>
      <c r="O9" s="8">
        <f>'BFPaT-fueltax-coal'!O7</f>
        <v>0</v>
      </c>
      <c r="P9" s="8">
        <f>'BFPaT-fueltax-coal'!P7</f>
        <v>0</v>
      </c>
      <c r="Q9" s="8">
        <f>'BFPaT-fueltax-coal'!Q7</f>
        <v>0</v>
      </c>
      <c r="R9" s="8">
        <f>'BFPaT-fueltax-coal'!R7</f>
        <v>0</v>
      </c>
      <c r="S9" s="8">
        <f>'BFPaT-fueltax-coal'!S7</f>
        <v>0</v>
      </c>
      <c r="T9" s="8">
        <f>'BFPaT-fueltax-coal'!T7</f>
        <v>0</v>
      </c>
      <c r="U9" s="8">
        <f>'BFPaT-fueltax-coal'!U7</f>
        <v>0</v>
      </c>
      <c r="V9" s="8">
        <f>'BFPaT-fueltax-coal'!V7</f>
        <v>0</v>
      </c>
      <c r="W9" s="8">
        <f>'BFPaT-fueltax-coal'!W7</f>
        <v>0</v>
      </c>
      <c r="X9" s="8">
        <f>'BFPaT-fueltax-coal'!X7</f>
        <v>0</v>
      </c>
      <c r="Y9" s="8">
        <f>'BFPaT-fueltax-coal'!Y7</f>
        <v>0</v>
      </c>
      <c r="Z9" s="8">
        <f>'BFPaT-fueltax-coal'!Z7</f>
        <v>0</v>
      </c>
      <c r="AA9" s="8">
        <f>'BFPaT-fueltax-coal'!AA7</f>
        <v>0</v>
      </c>
      <c r="AB9" s="8">
        <f>'BFPaT-fueltax-coal'!AB7</f>
        <v>0</v>
      </c>
      <c r="AC9" s="8">
        <f>'BFPaT-fueltax-coal'!AC7</f>
        <v>0</v>
      </c>
      <c r="AD9" s="8">
        <f>'BFPaT-fueltax-coal'!AD7</f>
        <v>0</v>
      </c>
      <c r="AE9" s="8">
        <f>'BFPaT-fueltax-coal'!AE7</f>
        <v>0</v>
      </c>
      <c r="AF9" s="8">
        <f>'BFPaT-fueltax-coal'!AF7</f>
        <v>0</v>
      </c>
      <c r="AG9" s="8"/>
      <c r="AH9" s="8"/>
      <c r="AI9" s="8"/>
    </row>
    <row r="10" spans="1:35">
      <c r="A10" s="8" t="s">
        <v>10</v>
      </c>
      <c r="B10" s="8">
        <f>'BFPaT-fueltax-coal'!B8</f>
        <v>0</v>
      </c>
      <c r="C10" s="8">
        <f>'BFPaT-fueltax-coal'!C8</f>
        <v>0</v>
      </c>
      <c r="D10" s="8">
        <f>'BFPaT-fueltax-coal'!D8</f>
        <v>0</v>
      </c>
      <c r="E10" s="8">
        <f>'BFPaT-fueltax-coal'!E8</f>
        <v>0</v>
      </c>
      <c r="F10" s="8">
        <f>'BFPaT-fueltax-coal'!F8</f>
        <v>0</v>
      </c>
      <c r="G10" s="8">
        <f>'BFPaT-fueltax-coal'!G8</f>
        <v>0</v>
      </c>
      <c r="H10" s="8">
        <f>'BFPaT-fueltax-coal'!H8</f>
        <v>0</v>
      </c>
      <c r="I10" s="8">
        <f>'BFPaT-fueltax-coal'!I8</f>
        <v>0</v>
      </c>
      <c r="J10" s="8">
        <f>'BFPaT-fueltax-coal'!J8</f>
        <v>0</v>
      </c>
      <c r="K10" s="8">
        <f>'BFPaT-fueltax-coal'!K8</f>
        <v>0</v>
      </c>
      <c r="L10" s="8">
        <f>'BFPaT-fueltax-coal'!L8</f>
        <v>0</v>
      </c>
      <c r="M10" s="8">
        <f>'BFPaT-fueltax-coal'!M8</f>
        <v>0</v>
      </c>
      <c r="N10" s="8">
        <f>'BFPaT-fueltax-coal'!N8</f>
        <v>0</v>
      </c>
      <c r="O10" s="8">
        <f>'BFPaT-fueltax-coal'!O8</f>
        <v>0</v>
      </c>
      <c r="P10" s="8">
        <f>'BFPaT-fueltax-coal'!P8</f>
        <v>0</v>
      </c>
      <c r="Q10" s="8">
        <f>'BFPaT-fueltax-coal'!Q8</f>
        <v>0</v>
      </c>
      <c r="R10" s="8">
        <f>'BFPaT-fueltax-coal'!R8</f>
        <v>0</v>
      </c>
      <c r="S10" s="8">
        <f>'BFPaT-fueltax-coal'!S8</f>
        <v>0</v>
      </c>
      <c r="T10" s="8">
        <f>'BFPaT-fueltax-coal'!T8</f>
        <v>0</v>
      </c>
      <c r="U10" s="8">
        <f>'BFPaT-fueltax-coal'!U8</f>
        <v>0</v>
      </c>
      <c r="V10" s="8">
        <f>'BFPaT-fueltax-coal'!V8</f>
        <v>0</v>
      </c>
      <c r="W10" s="8">
        <f>'BFPaT-fueltax-coal'!W8</f>
        <v>0</v>
      </c>
      <c r="X10" s="8">
        <f>'BFPaT-fueltax-coal'!X8</f>
        <v>0</v>
      </c>
      <c r="Y10" s="8">
        <f>'BFPaT-fueltax-coal'!Y8</f>
        <v>0</v>
      </c>
      <c r="Z10" s="8">
        <f>'BFPaT-fueltax-coal'!Z8</f>
        <v>0</v>
      </c>
      <c r="AA10" s="8">
        <f>'BFPaT-fueltax-coal'!AA8</f>
        <v>0</v>
      </c>
      <c r="AB10" s="8">
        <f>'BFPaT-fueltax-coal'!AB8</f>
        <v>0</v>
      </c>
      <c r="AC10" s="8">
        <f>'BFPaT-fueltax-coal'!AC8</f>
        <v>0</v>
      </c>
      <c r="AD10" s="8">
        <f>'BFPaT-fueltax-coal'!AD8</f>
        <v>0</v>
      </c>
      <c r="AE10" s="8">
        <f>'BFPaT-fueltax-coal'!AE8</f>
        <v>0</v>
      </c>
      <c r="AF10" s="8">
        <f>'BFPaT-fueltax-coal'!AF8</f>
        <v>0</v>
      </c>
      <c r="AG10" s="8"/>
      <c r="AH10" s="8"/>
      <c r="AI10" s="8"/>
    </row>
    <row r="11" spans="1:35">
      <c r="A11" s="8" t="s">
        <v>11</v>
      </c>
      <c r="B11" s="8">
        <f>'BFPaT-fueltax-coal'!B9</f>
        <v>0</v>
      </c>
      <c r="C11" s="8">
        <f>'BFPaT-fueltax-coal'!C9</f>
        <v>0</v>
      </c>
      <c r="D11" s="8">
        <f>'BFPaT-fueltax-coal'!D9</f>
        <v>0</v>
      </c>
      <c r="E11" s="8">
        <f>'BFPaT-fueltax-coal'!E9</f>
        <v>0</v>
      </c>
      <c r="F11" s="8">
        <f>'BFPaT-fueltax-coal'!F9</f>
        <v>0</v>
      </c>
      <c r="G11" s="8">
        <f>'BFPaT-fueltax-coal'!G9</f>
        <v>0</v>
      </c>
      <c r="H11" s="8">
        <f>'BFPaT-fueltax-coal'!H9</f>
        <v>0</v>
      </c>
      <c r="I11" s="8">
        <f>'BFPaT-fueltax-coal'!I9</f>
        <v>0</v>
      </c>
      <c r="J11" s="8">
        <f>'BFPaT-fueltax-coal'!J9</f>
        <v>0</v>
      </c>
      <c r="K11" s="8">
        <f>'BFPaT-fueltax-coal'!K9</f>
        <v>0</v>
      </c>
      <c r="L11" s="8">
        <f>'BFPaT-fueltax-coal'!L9</f>
        <v>0</v>
      </c>
      <c r="M11" s="8">
        <f>'BFPaT-fueltax-coal'!M9</f>
        <v>0</v>
      </c>
      <c r="N11" s="8">
        <f>'BFPaT-fueltax-coal'!N9</f>
        <v>0</v>
      </c>
      <c r="O11" s="8">
        <f>'BFPaT-fueltax-coal'!O9</f>
        <v>0</v>
      </c>
      <c r="P11" s="8">
        <f>'BFPaT-fueltax-coal'!P9</f>
        <v>0</v>
      </c>
      <c r="Q11" s="8">
        <f>'BFPaT-fueltax-coal'!Q9</f>
        <v>0</v>
      </c>
      <c r="R11" s="8">
        <f>'BFPaT-fueltax-coal'!R9</f>
        <v>0</v>
      </c>
      <c r="S11" s="8">
        <f>'BFPaT-fueltax-coal'!S9</f>
        <v>0</v>
      </c>
      <c r="T11" s="8">
        <f>'BFPaT-fueltax-coal'!T9</f>
        <v>0</v>
      </c>
      <c r="U11" s="8">
        <f>'BFPaT-fueltax-coal'!U9</f>
        <v>0</v>
      </c>
      <c r="V11" s="8">
        <f>'BFPaT-fueltax-coal'!V9</f>
        <v>0</v>
      </c>
      <c r="W11" s="8">
        <f>'BFPaT-fueltax-coal'!W9</f>
        <v>0</v>
      </c>
      <c r="X11" s="8">
        <f>'BFPaT-fueltax-coal'!X9</f>
        <v>0</v>
      </c>
      <c r="Y11" s="8">
        <f>'BFPaT-fueltax-coal'!Y9</f>
        <v>0</v>
      </c>
      <c r="Z11" s="8">
        <f>'BFPaT-fueltax-coal'!Z9</f>
        <v>0</v>
      </c>
      <c r="AA11" s="8">
        <f>'BFPaT-fueltax-coal'!AA9</f>
        <v>0</v>
      </c>
      <c r="AB11" s="8">
        <f>'BFPaT-fueltax-coal'!AB9</f>
        <v>0</v>
      </c>
      <c r="AC11" s="8">
        <f>'BFPaT-fueltax-coal'!AC9</f>
        <v>0</v>
      </c>
      <c r="AD11" s="8">
        <f>'BFPaT-fueltax-coal'!AD9</f>
        <v>0</v>
      </c>
      <c r="AE11" s="8">
        <f>'BFPaT-fueltax-coal'!AE9</f>
        <v>0</v>
      </c>
      <c r="AF11" s="8">
        <f>'BFPaT-fueltax-coal'!AF9</f>
        <v>0</v>
      </c>
      <c r="AG11" s="8"/>
      <c r="AH11" s="8"/>
      <c r="AI11" s="8"/>
    </row>
    <row r="12" spans="1:35">
      <c r="A12" s="13" t="s">
        <v>12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8" t="s">
        <v>18</v>
      </c>
      <c r="B13" s="8">
        <f>B$1</f>
        <v>2020</v>
      </c>
      <c r="C13" s="8">
        <f t="shared" ref="C13:AF13" si="1">C$1</f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  <c r="AG13" s="8"/>
      <c r="AH13" s="8"/>
      <c r="AI13" s="8"/>
    </row>
    <row r="14" spans="1:35">
      <c r="A14" s="8" t="s">
        <v>4</v>
      </c>
      <c r="B14" s="8">
        <f>'BFPaT-fueltax-natgas'!B2</f>
        <v>0</v>
      </c>
      <c r="C14" s="8">
        <f>'BFPaT-fueltax-natgas'!C2</f>
        <v>0</v>
      </c>
      <c r="D14" s="8">
        <f>'BFPaT-fueltax-natgas'!D2</f>
        <v>0</v>
      </c>
      <c r="E14" s="8">
        <f>'BFPaT-fueltax-natgas'!E2</f>
        <v>0</v>
      </c>
      <c r="F14" s="8">
        <f>'BFPaT-fueltax-natgas'!F2</f>
        <v>0</v>
      </c>
      <c r="G14" s="8">
        <f>'BFPaT-fueltax-natgas'!G2</f>
        <v>0</v>
      </c>
      <c r="H14" s="8">
        <f>'BFPaT-fueltax-natgas'!H2</f>
        <v>0</v>
      </c>
      <c r="I14" s="8">
        <f>'BFPaT-fueltax-natgas'!I2</f>
        <v>0</v>
      </c>
      <c r="J14" s="8">
        <f>'BFPaT-fueltax-natgas'!J2</f>
        <v>0</v>
      </c>
      <c r="K14" s="8">
        <f>'BFPaT-fueltax-natgas'!K2</f>
        <v>0</v>
      </c>
      <c r="L14" s="8">
        <f>'BFPaT-fueltax-natgas'!L2</f>
        <v>0</v>
      </c>
      <c r="M14" s="8">
        <f>'BFPaT-fueltax-natgas'!M2</f>
        <v>0</v>
      </c>
      <c r="N14" s="8">
        <f>'BFPaT-fueltax-natgas'!N2</f>
        <v>0</v>
      </c>
      <c r="O14" s="8">
        <f>'BFPaT-fueltax-natgas'!O2</f>
        <v>0</v>
      </c>
      <c r="P14" s="8">
        <f>'BFPaT-fueltax-natgas'!P2</f>
        <v>0</v>
      </c>
      <c r="Q14" s="8">
        <f>'BFPaT-fueltax-natgas'!Q2</f>
        <v>0</v>
      </c>
      <c r="R14" s="8">
        <f>'BFPaT-fueltax-natgas'!R2</f>
        <v>0</v>
      </c>
      <c r="S14" s="8">
        <f>'BFPaT-fueltax-natgas'!S2</f>
        <v>0</v>
      </c>
      <c r="T14" s="8">
        <f>'BFPaT-fueltax-natgas'!T2</f>
        <v>0</v>
      </c>
      <c r="U14" s="8">
        <f>'BFPaT-fueltax-natgas'!U2</f>
        <v>0</v>
      </c>
      <c r="V14" s="8">
        <f>'BFPaT-fueltax-natgas'!V2</f>
        <v>0</v>
      </c>
      <c r="W14" s="8">
        <f>'BFPaT-fueltax-natgas'!W2</f>
        <v>0</v>
      </c>
      <c r="X14" s="8">
        <f>'BFPaT-fueltax-natgas'!X2</f>
        <v>0</v>
      </c>
      <c r="Y14" s="8">
        <f>'BFPaT-fueltax-natgas'!Y2</f>
        <v>0</v>
      </c>
      <c r="Z14" s="8">
        <f>'BFPaT-fueltax-natgas'!Z2</f>
        <v>0</v>
      </c>
      <c r="AA14" s="8">
        <f>'BFPaT-fueltax-natgas'!AA2</f>
        <v>0</v>
      </c>
      <c r="AB14" s="8">
        <f>'BFPaT-fueltax-natgas'!AB2</f>
        <v>0</v>
      </c>
      <c r="AC14" s="8">
        <f>'BFPaT-fueltax-natgas'!AC2</f>
        <v>0</v>
      </c>
      <c r="AD14" s="8">
        <f>'BFPaT-fueltax-natgas'!AD2</f>
        <v>0</v>
      </c>
      <c r="AE14" s="8">
        <f>'BFPaT-fueltax-natgas'!AE2</f>
        <v>0</v>
      </c>
      <c r="AF14" s="8">
        <f>'BFPaT-fueltax-natgas'!AF2</f>
        <v>0</v>
      </c>
      <c r="AG14" s="8"/>
      <c r="AH14" s="8"/>
      <c r="AI14" s="8"/>
    </row>
    <row r="15" spans="1:35">
      <c r="A15" s="8" t="s">
        <v>5</v>
      </c>
      <c r="B15" s="8">
        <f>'BFPaT-fueltax-natgas'!B3</f>
        <v>3.3759339015284991E-7</v>
      </c>
      <c r="C15" s="8">
        <f>'BFPaT-fueltax-natgas'!C3</f>
        <v>3.3759339015284991E-7</v>
      </c>
      <c r="D15" s="8">
        <f>'BFPaT-fueltax-natgas'!D3</f>
        <v>3.3759339015284991E-7</v>
      </c>
      <c r="E15" s="8">
        <f>'BFPaT-fueltax-natgas'!E3</f>
        <v>3.3759339015284991E-7</v>
      </c>
      <c r="F15" s="8">
        <f>'BFPaT-fueltax-natgas'!F3</f>
        <v>3.3759339015284991E-7</v>
      </c>
      <c r="G15" s="8">
        <f>'BFPaT-fueltax-natgas'!G3</f>
        <v>3.3759339015284991E-7</v>
      </c>
      <c r="H15" s="8">
        <f>'BFPaT-fueltax-natgas'!H3</f>
        <v>3.3759339015284991E-7</v>
      </c>
      <c r="I15" s="8">
        <f>'BFPaT-fueltax-natgas'!I3</f>
        <v>3.3759339015284991E-7</v>
      </c>
      <c r="J15" s="8">
        <f>'BFPaT-fueltax-natgas'!J3</f>
        <v>3.3759339015284991E-7</v>
      </c>
      <c r="K15" s="8">
        <f>'BFPaT-fueltax-natgas'!K3</f>
        <v>3.3759339015284991E-7</v>
      </c>
      <c r="L15" s="8">
        <f>'BFPaT-fueltax-natgas'!L3</f>
        <v>3.3759339015284991E-7</v>
      </c>
      <c r="M15" s="8">
        <f>'BFPaT-fueltax-natgas'!M3</f>
        <v>3.3759339015284991E-7</v>
      </c>
      <c r="N15" s="8">
        <f>'BFPaT-fueltax-natgas'!N3</f>
        <v>3.3759339015284991E-7</v>
      </c>
      <c r="O15" s="8">
        <f>'BFPaT-fueltax-natgas'!O3</f>
        <v>3.3759339015284991E-7</v>
      </c>
      <c r="P15" s="8">
        <f>'BFPaT-fueltax-natgas'!P3</f>
        <v>3.3759339015284991E-7</v>
      </c>
      <c r="Q15" s="8">
        <f>'BFPaT-fueltax-natgas'!Q3</f>
        <v>3.3759339015284991E-7</v>
      </c>
      <c r="R15" s="8">
        <f>'BFPaT-fueltax-natgas'!R3</f>
        <v>3.3759339015284991E-7</v>
      </c>
      <c r="S15" s="8">
        <f>'BFPaT-fueltax-natgas'!S3</f>
        <v>3.3759339015284991E-7</v>
      </c>
      <c r="T15" s="8">
        <f>'BFPaT-fueltax-natgas'!T3</f>
        <v>3.3759339015284991E-7</v>
      </c>
      <c r="U15" s="8">
        <f>'BFPaT-fueltax-natgas'!U3</f>
        <v>3.3759339015284991E-7</v>
      </c>
      <c r="V15" s="8">
        <f>'BFPaT-fueltax-natgas'!V3</f>
        <v>3.3759339015284991E-7</v>
      </c>
      <c r="W15" s="8">
        <f>'BFPaT-fueltax-natgas'!W3</f>
        <v>3.3759339015284991E-7</v>
      </c>
      <c r="X15" s="8">
        <f>'BFPaT-fueltax-natgas'!X3</f>
        <v>3.3759339015284991E-7</v>
      </c>
      <c r="Y15" s="8">
        <f>'BFPaT-fueltax-natgas'!Y3</f>
        <v>3.3759339015284991E-7</v>
      </c>
      <c r="Z15" s="8">
        <f>'BFPaT-fueltax-natgas'!Z3</f>
        <v>3.3759339015284991E-7</v>
      </c>
      <c r="AA15" s="8">
        <f>'BFPaT-fueltax-natgas'!AA3</f>
        <v>3.3759339015284991E-7</v>
      </c>
      <c r="AB15" s="8">
        <f>'BFPaT-fueltax-natgas'!AB3</f>
        <v>3.3759339015284991E-7</v>
      </c>
      <c r="AC15" s="8">
        <f>'BFPaT-fueltax-natgas'!AC3</f>
        <v>3.3759339015284991E-7</v>
      </c>
      <c r="AD15" s="8">
        <f>'BFPaT-fueltax-natgas'!AD3</f>
        <v>3.3759339015284991E-7</v>
      </c>
      <c r="AE15" s="8">
        <f>'BFPaT-fueltax-natgas'!AE3</f>
        <v>3.3759339015284991E-7</v>
      </c>
      <c r="AF15" s="8">
        <f>'BFPaT-fueltax-natgas'!AF3</f>
        <v>3.3759339015284991E-7</v>
      </c>
      <c r="AG15" s="8"/>
      <c r="AH15" s="8"/>
      <c r="AI15" s="8"/>
    </row>
    <row r="16" spans="1:35">
      <c r="A16" s="8" t="s">
        <v>6</v>
      </c>
      <c r="B16" s="8">
        <f>'BFPaT-fueltax-natgas'!B4</f>
        <v>0</v>
      </c>
      <c r="C16" s="8">
        <f>'BFPaT-fueltax-natgas'!C4</f>
        <v>0</v>
      </c>
      <c r="D16" s="8">
        <f>'BFPaT-fueltax-natgas'!D4</f>
        <v>0</v>
      </c>
      <c r="E16" s="8">
        <f>'BFPaT-fueltax-natgas'!E4</f>
        <v>0</v>
      </c>
      <c r="F16" s="8">
        <f>'BFPaT-fueltax-natgas'!F4</f>
        <v>0</v>
      </c>
      <c r="G16" s="8">
        <f>'BFPaT-fueltax-natgas'!G4</f>
        <v>0</v>
      </c>
      <c r="H16" s="8">
        <f>'BFPaT-fueltax-natgas'!H4</f>
        <v>0</v>
      </c>
      <c r="I16" s="8">
        <f>'BFPaT-fueltax-natgas'!I4</f>
        <v>0</v>
      </c>
      <c r="J16" s="8">
        <f>'BFPaT-fueltax-natgas'!J4</f>
        <v>0</v>
      </c>
      <c r="K16" s="8">
        <f>'BFPaT-fueltax-natgas'!K4</f>
        <v>0</v>
      </c>
      <c r="L16" s="8">
        <f>'BFPaT-fueltax-natgas'!L4</f>
        <v>0</v>
      </c>
      <c r="M16" s="8">
        <f>'BFPaT-fueltax-natgas'!M4</f>
        <v>0</v>
      </c>
      <c r="N16" s="8">
        <f>'BFPaT-fueltax-natgas'!N4</f>
        <v>0</v>
      </c>
      <c r="O16" s="8">
        <f>'BFPaT-fueltax-natgas'!O4</f>
        <v>0</v>
      </c>
      <c r="P16" s="8">
        <f>'BFPaT-fueltax-natgas'!P4</f>
        <v>0</v>
      </c>
      <c r="Q16" s="8">
        <f>'BFPaT-fueltax-natgas'!Q4</f>
        <v>0</v>
      </c>
      <c r="R16" s="8">
        <f>'BFPaT-fueltax-natgas'!R4</f>
        <v>0</v>
      </c>
      <c r="S16" s="8">
        <f>'BFPaT-fueltax-natgas'!S4</f>
        <v>0</v>
      </c>
      <c r="T16" s="8">
        <f>'BFPaT-fueltax-natgas'!T4</f>
        <v>0</v>
      </c>
      <c r="U16" s="8">
        <f>'BFPaT-fueltax-natgas'!U4</f>
        <v>0</v>
      </c>
      <c r="V16" s="8">
        <f>'BFPaT-fueltax-natgas'!V4</f>
        <v>0</v>
      </c>
      <c r="W16" s="8">
        <f>'BFPaT-fueltax-natgas'!W4</f>
        <v>0</v>
      </c>
      <c r="X16" s="8">
        <f>'BFPaT-fueltax-natgas'!X4</f>
        <v>0</v>
      </c>
      <c r="Y16" s="8">
        <f>'BFPaT-fueltax-natgas'!Y4</f>
        <v>0</v>
      </c>
      <c r="Z16" s="8">
        <f>'BFPaT-fueltax-natgas'!Z4</f>
        <v>0</v>
      </c>
      <c r="AA16" s="8">
        <f>'BFPaT-fueltax-natgas'!AA4</f>
        <v>0</v>
      </c>
      <c r="AB16" s="8">
        <f>'BFPaT-fueltax-natgas'!AB4</f>
        <v>0</v>
      </c>
      <c r="AC16" s="8">
        <f>'BFPaT-fueltax-natgas'!AC4</f>
        <v>0</v>
      </c>
      <c r="AD16" s="8">
        <f>'BFPaT-fueltax-natgas'!AD4</f>
        <v>0</v>
      </c>
      <c r="AE16" s="8">
        <f>'BFPaT-fueltax-natgas'!AE4</f>
        <v>0</v>
      </c>
      <c r="AF16" s="8">
        <f>'BFPaT-fueltax-natgas'!AF4</f>
        <v>0</v>
      </c>
      <c r="AG16" s="8"/>
      <c r="AH16" s="8"/>
      <c r="AI16" s="8"/>
    </row>
    <row r="17" spans="1:35">
      <c r="A17" s="8" t="s">
        <v>7</v>
      </c>
      <c r="B17" s="8">
        <f>'BFPaT-fueltax-natgas'!B5</f>
        <v>0</v>
      </c>
      <c r="C17" s="8">
        <f>'BFPaT-fueltax-natgas'!C5</f>
        <v>0</v>
      </c>
      <c r="D17" s="8">
        <f>'BFPaT-fueltax-natgas'!D5</f>
        <v>0</v>
      </c>
      <c r="E17" s="8">
        <f>'BFPaT-fueltax-natgas'!E5</f>
        <v>0</v>
      </c>
      <c r="F17" s="8">
        <f>'BFPaT-fueltax-natgas'!F5</f>
        <v>0</v>
      </c>
      <c r="G17" s="8">
        <f>'BFPaT-fueltax-natgas'!G5</f>
        <v>0</v>
      </c>
      <c r="H17" s="8">
        <f>'BFPaT-fueltax-natgas'!H5</f>
        <v>0</v>
      </c>
      <c r="I17" s="8">
        <f>'BFPaT-fueltax-natgas'!I5</f>
        <v>0</v>
      </c>
      <c r="J17" s="8">
        <f>'BFPaT-fueltax-natgas'!J5</f>
        <v>0</v>
      </c>
      <c r="K17" s="8">
        <f>'BFPaT-fueltax-natgas'!K5</f>
        <v>0</v>
      </c>
      <c r="L17" s="8">
        <f>'BFPaT-fueltax-natgas'!L5</f>
        <v>0</v>
      </c>
      <c r="M17" s="8">
        <f>'BFPaT-fueltax-natgas'!M5</f>
        <v>0</v>
      </c>
      <c r="N17" s="8">
        <f>'BFPaT-fueltax-natgas'!N5</f>
        <v>0</v>
      </c>
      <c r="O17" s="8">
        <f>'BFPaT-fueltax-natgas'!O5</f>
        <v>0</v>
      </c>
      <c r="P17" s="8">
        <f>'BFPaT-fueltax-natgas'!P5</f>
        <v>0</v>
      </c>
      <c r="Q17" s="8">
        <f>'BFPaT-fueltax-natgas'!Q5</f>
        <v>0</v>
      </c>
      <c r="R17" s="8">
        <f>'BFPaT-fueltax-natgas'!R5</f>
        <v>0</v>
      </c>
      <c r="S17" s="8">
        <f>'BFPaT-fueltax-natgas'!S5</f>
        <v>0</v>
      </c>
      <c r="T17" s="8">
        <f>'BFPaT-fueltax-natgas'!T5</f>
        <v>0</v>
      </c>
      <c r="U17" s="8">
        <f>'BFPaT-fueltax-natgas'!U5</f>
        <v>0</v>
      </c>
      <c r="V17" s="8">
        <f>'BFPaT-fueltax-natgas'!V5</f>
        <v>0</v>
      </c>
      <c r="W17" s="8">
        <f>'BFPaT-fueltax-natgas'!W5</f>
        <v>0</v>
      </c>
      <c r="X17" s="8">
        <f>'BFPaT-fueltax-natgas'!X5</f>
        <v>0</v>
      </c>
      <c r="Y17" s="8">
        <f>'BFPaT-fueltax-natgas'!Y5</f>
        <v>0</v>
      </c>
      <c r="Z17" s="8">
        <f>'BFPaT-fueltax-natgas'!Z5</f>
        <v>0</v>
      </c>
      <c r="AA17" s="8">
        <f>'BFPaT-fueltax-natgas'!AA5</f>
        <v>0</v>
      </c>
      <c r="AB17" s="8">
        <f>'BFPaT-fueltax-natgas'!AB5</f>
        <v>0</v>
      </c>
      <c r="AC17" s="8">
        <f>'BFPaT-fueltax-natgas'!AC5</f>
        <v>0</v>
      </c>
      <c r="AD17" s="8">
        <f>'BFPaT-fueltax-natgas'!AD5</f>
        <v>0</v>
      </c>
      <c r="AE17" s="8">
        <f>'BFPaT-fueltax-natgas'!AE5</f>
        <v>0</v>
      </c>
      <c r="AF17" s="8">
        <f>'BFPaT-fueltax-natgas'!AF5</f>
        <v>0</v>
      </c>
      <c r="AG17" s="8"/>
      <c r="AH17" s="8"/>
      <c r="AI17" s="8"/>
    </row>
    <row r="18" spans="1:35">
      <c r="A18" s="8" t="s">
        <v>8</v>
      </c>
      <c r="B18" s="8">
        <f>'BFPaT-fueltax-natgas'!B6</f>
        <v>0</v>
      </c>
      <c r="C18" s="8">
        <f>'BFPaT-fueltax-natgas'!C6</f>
        <v>0</v>
      </c>
      <c r="D18" s="8">
        <f>'BFPaT-fueltax-natgas'!D6</f>
        <v>0</v>
      </c>
      <c r="E18" s="8">
        <f>'BFPaT-fueltax-natgas'!E6</f>
        <v>0</v>
      </c>
      <c r="F18" s="8">
        <f>'BFPaT-fueltax-natgas'!F6</f>
        <v>0</v>
      </c>
      <c r="G18" s="8">
        <f>'BFPaT-fueltax-natgas'!G6</f>
        <v>0</v>
      </c>
      <c r="H18" s="8">
        <f>'BFPaT-fueltax-natgas'!H6</f>
        <v>0</v>
      </c>
      <c r="I18" s="8">
        <f>'BFPaT-fueltax-natgas'!I6</f>
        <v>0</v>
      </c>
      <c r="J18" s="8">
        <f>'BFPaT-fueltax-natgas'!J6</f>
        <v>0</v>
      </c>
      <c r="K18" s="8">
        <f>'BFPaT-fueltax-natgas'!K6</f>
        <v>0</v>
      </c>
      <c r="L18" s="8">
        <f>'BFPaT-fueltax-natgas'!L6</f>
        <v>0</v>
      </c>
      <c r="M18" s="8">
        <f>'BFPaT-fueltax-natgas'!M6</f>
        <v>0</v>
      </c>
      <c r="N18" s="8">
        <f>'BFPaT-fueltax-natgas'!N6</f>
        <v>0</v>
      </c>
      <c r="O18" s="8">
        <f>'BFPaT-fueltax-natgas'!O6</f>
        <v>0</v>
      </c>
      <c r="P18" s="8">
        <f>'BFPaT-fueltax-natgas'!P6</f>
        <v>0</v>
      </c>
      <c r="Q18" s="8">
        <f>'BFPaT-fueltax-natgas'!Q6</f>
        <v>0</v>
      </c>
      <c r="R18" s="8">
        <f>'BFPaT-fueltax-natgas'!R6</f>
        <v>0</v>
      </c>
      <c r="S18" s="8">
        <f>'BFPaT-fueltax-natgas'!S6</f>
        <v>0</v>
      </c>
      <c r="T18" s="8">
        <f>'BFPaT-fueltax-natgas'!T6</f>
        <v>0</v>
      </c>
      <c r="U18" s="8">
        <f>'BFPaT-fueltax-natgas'!U6</f>
        <v>0</v>
      </c>
      <c r="V18" s="8">
        <f>'BFPaT-fueltax-natgas'!V6</f>
        <v>0</v>
      </c>
      <c r="W18" s="8">
        <f>'BFPaT-fueltax-natgas'!W6</f>
        <v>0</v>
      </c>
      <c r="X18" s="8">
        <f>'BFPaT-fueltax-natgas'!X6</f>
        <v>0</v>
      </c>
      <c r="Y18" s="8">
        <f>'BFPaT-fueltax-natgas'!Y6</f>
        <v>0</v>
      </c>
      <c r="Z18" s="8">
        <f>'BFPaT-fueltax-natgas'!Z6</f>
        <v>0</v>
      </c>
      <c r="AA18" s="8">
        <f>'BFPaT-fueltax-natgas'!AA6</f>
        <v>0</v>
      </c>
      <c r="AB18" s="8">
        <f>'BFPaT-fueltax-natgas'!AB6</f>
        <v>0</v>
      </c>
      <c r="AC18" s="8">
        <f>'BFPaT-fueltax-natgas'!AC6</f>
        <v>0</v>
      </c>
      <c r="AD18" s="8">
        <f>'BFPaT-fueltax-natgas'!AD6</f>
        <v>0</v>
      </c>
      <c r="AE18" s="8">
        <f>'BFPaT-fueltax-natgas'!AE6</f>
        <v>0</v>
      </c>
      <c r="AF18" s="8">
        <f>'BFPaT-fueltax-natgas'!AF6</f>
        <v>0</v>
      </c>
      <c r="AG18" s="8"/>
      <c r="AH18" s="8"/>
      <c r="AI18" s="8"/>
    </row>
    <row r="19" spans="1:35">
      <c r="A19" s="8" t="s">
        <v>9</v>
      </c>
      <c r="B19" s="8">
        <f>'BFPaT-fueltax-natgas'!B7</f>
        <v>0</v>
      </c>
      <c r="C19" s="8">
        <f>'BFPaT-fueltax-natgas'!C7</f>
        <v>0</v>
      </c>
      <c r="D19" s="8">
        <f>'BFPaT-fueltax-natgas'!D7</f>
        <v>0</v>
      </c>
      <c r="E19" s="8">
        <f>'BFPaT-fueltax-natgas'!E7</f>
        <v>0</v>
      </c>
      <c r="F19" s="8">
        <f>'BFPaT-fueltax-natgas'!F7</f>
        <v>0</v>
      </c>
      <c r="G19" s="8">
        <f>'BFPaT-fueltax-natgas'!G7</f>
        <v>0</v>
      </c>
      <c r="H19" s="8">
        <f>'BFPaT-fueltax-natgas'!H7</f>
        <v>0</v>
      </c>
      <c r="I19" s="8">
        <f>'BFPaT-fueltax-natgas'!I7</f>
        <v>0</v>
      </c>
      <c r="J19" s="8">
        <f>'BFPaT-fueltax-natgas'!J7</f>
        <v>0</v>
      </c>
      <c r="K19" s="8">
        <f>'BFPaT-fueltax-natgas'!K7</f>
        <v>0</v>
      </c>
      <c r="L19" s="8">
        <f>'BFPaT-fueltax-natgas'!L7</f>
        <v>0</v>
      </c>
      <c r="M19" s="8">
        <f>'BFPaT-fueltax-natgas'!M7</f>
        <v>0</v>
      </c>
      <c r="N19" s="8">
        <f>'BFPaT-fueltax-natgas'!N7</f>
        <v>0</v>
      </c>
      <c r="O19" s="8">
        <f>'BFPaT-fueltax-natgas'!O7</f>
        <v>0</v>
      </c>
      <c r="P19" s="8">
        <f>'BFPaT-fueltax-natgas'!P7</f>
        <v>0</v>
      </c>
      <c r="Q19" s="8">
        <f>'BFPaT-fueltax-natgas'!Q7</f>
        <v>0</v>
      </c>
      <c r="R19" s="8">
        <f>'BFPaT-fueltax-natgas'!R7</f>
        <v>0</v>
      </c>
      <c r="S19" s="8">
        <f>'BFPaT-fueltax-natgas'!S7</f>
        <v>0</v>
      </c>
      <c r="T19" s="8">
        <f>'BFPaT-fueltax-natgas'!T7</f>
        <v>0</v>
      </c>
      <c r="U19" s="8">
        <f>'BFPaT-fueltax-natgas'!U7</f>
        <v>0</v>
      </c>
      <c r="V19" s="8">
        <f>'BFPaT-fueltax-natgas'!V7</f>
        <v>0</v>
      </c>
      <c r="W19" s="8">
        <f>'BFPaT-fueltax-natgas'!W7</f>
        <v>0</v>
      </c>
      <c r="X19" s="8">
        <f>'BFPaT-fueltax-natgas'!X7</f>
        <v>0</v>
      </c>
      <c r="Y19" s="8">
        <f>'BFPaT-fueltax-natgas'!Y7</f>
        <v>0</v>
      </c>
      <c r="Z19" s="8">
        <f>'BFPaT-fueltax-natgas'!Z7</f>
        <v>0</v>
      </c>
      <c r="AA19" s="8">
        <f>'BFPaT-fueltax-natgas'!AA7</f>
        <v>0</v>
      </c>
      <c r="AB19" s="8">
        <f>'BFPaT-fueltax-natgas'!AB7</f>
        <v>0</v>
      </c>
      <c r="AC19" s="8">
        <f>'BFPaT-fueltax-natgas'!AC7</f>
        <v>0</v>
      </c>
      <c r="AD19" s="8">
        <f>'BFPaT-fueltax-natgas'!AD7</f>
        <v>0</v>
      </c>
      <c r="AE19" s="8">
        <f>'BFPaT-fueltax-natgas'!AE7</f>
        <v>0</v>
      </c>
      <c r="AF19" s="8">
        <f>'BFPaT-fueltax-natgas'!AF7</f>
        <v>0</v>
      </c>
      <c r="AG19" s="8"/>
      <c r="AH19" s="8"/>
      <c r="AI19" s="8"/>
    </row>
    <row r="20" spans="1:35">
      <c r="A20" s="8" t="s">
        <v>10</v>
      </c>
      <c r="B20" s="8">
        <f>'BFPaT-fueltax-natgas'!B8</f>
        <v>0</v>
      </c>
      <c r="C20" s="8">
        <f>'BFPaT-fueltax-natgas'!C8</f>
        <v>0</v>
      </c>
      <c r="D20" s="8">
        <f>'BFPaT-fueltax-natgas'!D8</f>
        <v>0</v>
      </c>
      <c r="E20" s="8">
        <f>'BFPaT-fueltax-natgas'!E8</f>
        <v>0</v>
      </c>
      <c r="F20" s="8">
        <f>'BFPaT-fueltax-natgas'!F8</f>
        <v>0</v>
      </c>
      <c r="G20" s="8">
        <f>'BFPaT-fueltax-natgas'!G8</f>
        <v>0</v>
      </c>
      <c r="H20" s="8">
        <f>'BFPaT-fueltax-natgas'!H8</f>
        <v>0</v>
      </c>
      <c r="I20" s="8">
        <f>'BFPaT-fueltax-natgas'!I8</f>
        <v>0</v>
      </c>
      <c r="J20" s="8">
        <f>'BFPaT-fueltax-natgas'!J8</f>
        <v>0</v>
      </c>
      <c r="K20" s="8">
        <f>'BFPaT-fueltax-natgas'!K8</f>
        <v>0</v>
      </c>
      <c r="L20" s="8">
        <f>'BFPaT-fueltax-natgas'!L8</f>
        <v>0</v>
      </c>
      <c r="M20" s="8">
        <f>'BFPaT-fueltax-natgas'!M8</f>
        <v>0</v>
      </c>
      <c r="N20" s="8">
        <f>'BFPaT-fueltax-natgas'!N8</f>
        <v>0</v>
      </c>
      <c r="O20" s="8">
        <f>'BFPaT-fueltax-natgas'!O8</f>
        <v>0</v>
      </c>
      <c r="P20" s="8">
        <f>'BFPaT-fueltax-natgas'!P8</f>
        <v>0</v>
      </c>
      <c r="Q20" s="8">
        <f>'BFPaT-fueltax-natgas'!Q8</f>
        <v>0</v>
      </c>
      <c r="R20" s="8">
        <f>'BFPaT-fueltax-natgas'!R8</f>
        <v>0</v>
      </c>
      <c r="S20" s="8">
        <f>'BFPaT-fueltax-natgas'!S8</f>
        <v>0</v>
      </c>
      <c r="T20" s="8">
        <f>'BFPaT-fueltax-natgas'!T8</f>
        <v>0</v>
      </c>
      <c r="U20" s="8">
        <f>'BFPaT-fueltax-natgas'!U8</f>
        <v>0</v>
      </c>
      <c r="V20" s="8">
        <f>'BFPaT-fueltax-natgas'!V8</f>
        <v>0</v>
      </c>
      <c r="W20" s="8">
        <f>'BFPaT-fueltax-natgas'!W8</f>
        <v>0</v>
      </c>
      <c r="X20" s="8">
        <f>'BFPaT-fueltax-natgas'!X8</f>
        <v>0</v>
      </c>
      <c r="Y20" s="8">
        <f>'BFPaT-fueltax-natgas'!Y8</f>
        <v>0</v>
      </c>
      <c r="Z20" s="8">
        <f>'BFPaT-fueltax-natgas'!Z8</f>
        <v>0</v>
      </c>
      <c r="AA20" s="8">
        <f>'BFPaT-fueltax-natgas'!AA8</f>
        <v>0</v>
      </c>
      <c r="AB20" s="8">
        <f>'BFPaT-fueltax-natgas'!AB8</f>
        <v>0</v>
      </c>
      <c r="AC20" s="8">
        <f>'BFPaT-fueltax-natgas'!AC8</f>
        <v>0</v>
      </c>
      <c r="AD20" s="8">
        <f>'BFPaT-fueltax-natgas'!AD8</f>
        <v>0</v>
      </c>
      <c r="AE20" s="8">
        <f>'BFPaT-fueltax-natgas'!AE8</f>
        <v>0</v>
      </c>
      <c r="AF20" s="8">
        <f>'BFPaT-fueltax-natgas'!AF8</f>
        <v>0</v>
      </c>
      <c r="AG20" s="8"/>
      <c r="AH20" s="8"/>
      <c r="AI20" s="8"/>
    </row>
    <row r="21" spans="1:35">
      <c r="A21" s="8" t="s">
        <v>11</v>
      </c>
      <c r="B21" s="8">
        <f>'BFPaT-fueltax-natgas'!B9</f>
        <v>0</v>
      </c>
      <c r="C21" s="8">
        <f>'BFPaT-fueltax-natgas'!C9</f>
        <v>0</v>
      </c>
      <c r="D21" s="8">
        <f>'BFPaT-fueltax-natgas'!D9</f>
        <v>0</v>
      </c>
      <c r="E21" s="8">
        <f>'BFPaT-fueltax-natgas'!E9</f>
        <v>0</v>
      </c>
      <c r="F21" s="8">
        <f>'BFPaT-fueltax-natgas'!F9</f>
        <v>0</v>
      </c>
      <c r="G21" s="8">
        <f>'BFPaT-fueltax-natgas'!G9</f>
        <v>0</v>
      </c>
      <c r="H21" s="8">
        <f>'BFPaT-fueltax-natgas'!H9</f>
        <v>0</v>
      </c>
      <c r="I21" s="8">
        <f>'BFPaT-fueltax-natgas'!I9</f>
        <v>0</v>
      </c>
      <c r="J21" s="8">
        <f>'BFPaT-fueltax-natgas'!J9</f>
        <v>0</v>
      </c>
      <c r="K21" s="8">
        <f>'BFPaT-fueltax-natgas'!K9</f>
        <v>0</v>
      </c>
      <c r="L21" s="8">
        <f>'BFPaT-fueltax-natgas'!L9</f>
        <v>0</v>
      </c>
      <c r="M21" s="8">
        <f>'BFPaT-fueltax-natgas'!M9</f>
        <v>0</v>
      </c>
      <c r="N21" s="8">
        <f>'BFPaT-fueltax-natgas'!N9</f>
        <v>0</v>
      </c>
      <c r="O21" s="8">
        <f>'BFPaT-fueltax-natgas'!O9</f>
        <v>0</v>
      </c>
      <c r="P21" s="8">
        <f>'BFPaT-fueltax-natgas'!P9</f>
        <v>0</v>
      </c>
      <c r="Q21" s="8">
        <f>'BFPaT-fueltax-natgas'!Q9</f>
        <v>0</v>
      </c>
      <c r="R21" s="8">
        <f>'BFPaT-fueltax-natgas'!R9</f>
        <v>0</v>
      </c>
      <c r="S21" s="8">
        <f>'BFPaT-fueltax-natgas'!S9</f>
        <v>0</v>
      </c>
      <c r="T21" s="8">
        <f>'BFPaT-fueltax-natgas'!T9</f>
        <v>0</v>
      </c>
      <c r="U21" s="8">
        <f>'BFPaT-fueltax-natgas'!U9</f>
        <v>0</v>
      </c>
      <c r="V21" s="8">
        <f>'BFPaT-fueltax-natgas'!V9</f>
        <v>0</v>
      </c>
      <c r="W21" s="8">
        <f>'BFPaT-fueltax-natgas'!W9</f>
        <v>0</v>
      </c>
      <c r="X21" s="8">
        <f>'BFPaT-fueltax-natgas'!X9</f>
        <v>0</v>
      </c>
      <c r="Y21" s="8">
        <f>'BFPaT-fueltax-natgas'!Y9</f>
        <v>0</v>
      </c>
      <c r="Z21" s="8">
        <f>'BFPaT-fueltax-natgas'!Z9</f>
        <v>0</v>
      </c>
      <c r="AA21" s="8">
        <f>'BFPaT-fueltax-natgas'!AA9</f>
        <v>0</v>
      </c>
      <c r="AB21" s="8">
        <f>'BFPaT-fueltax-natgas'!AB9</f>
        <v>0</v>
      </c>
      <c r="AC21" s="8">
        <f>'BFPaT-fueltax-natgas'!AC9</f>
        <v>0</v>
      </c>
      <c r="AD21" s="8">
        <f>'BFPaT-fueltax-natgas'!AD9</f>
        <v>0</v>
      </c>
      <c r="AE21" s="8">
        <f>'BFPaT-fueltax-natgas'!AE9</f>
        <v>0</v>
      </c>
      <c r="AF21" s="8">
        <f>'BFPaT-fueltax-natgas'!AF9</f>
        <v>0</v>
      </c>
      <c r="AG21" s="8"/>
      <c r="AH21" s="8"/>
      <c r="AI21" s="8"/>
    </row>
    <row r="22" spans="1:35">
      <c r="A22" s="13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8" t="s">
        <v>18</v>
      </c>
      <c r="B23" s="8">
        <f>B$1</f>
        <v>2020</v>
      </c>
      <c r="C23" s="8">
        <f t="shared" ref="C23:AF23" si="2">C$1</f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  <c r="AG23" s="8"/>
      <c r="AH23" s="8"/>
      <c r="AI23" s="8"/>
    </row>
    <row r="24" spans="1:35">
      <c r="A24" s="8" t="s">
        <v>4</v>
      </c>
      <c r="B24" s="8">
        <f>'BFPaT-fueltax-nuclear'!B2</f>
        <v>0</v>
      </c>
      <c r="C24" s="8">
        <f>'BFPaT-fueltax-nuclear'!C2</f>
        <v>0</v>
      </c>
      <c r="D24" s="8">
        <f>'BFPaT-fueltax-nuclear'!D2</f>
        <v>0</v>
      </c>
      <c r="E24" s="8">
        <f>'BFPaT-fueltax-nuclear'!E2</f>
        <v>0</v>
      </c>
      <c r="F24" s="8">
        <f>'BFPaT-fueltax-nuclear'!F2</f>
        <v>0</v>
      </c>
      <c r="G24" s="8">
        <f>'BFPaT-fueltax-nuclear'!G2</f>
        <v>0</v>
      </c>
      <c r="H24" s="8">
        <f>'BFPaT-fueltax-nuclear'!H2</f>
        <v>0</v>
      </c>
      <c r="I24" s="8">
        <f>'BFPaT-fueltax-nuclear'!I2</f>
        <v>0</v>
      </c>
      <c r="J24" s="8">
        <f>'BFPaT-fueltax-nuclear'!J2</f>
        <v>0</v>
      </c>
      <c r="K24" s="8">
        <f>'BFPaT-fueltax-nuclear'!K2</f>
        <v>0</v>
      </c>
      <c r="L24" s="8">
        <f>'BFPaT-fueltax-nuclear'!L2</f>
        <v>0</v>
      </c>
      <c r="M24" s="8">
        <f>'BFPaT-fueltax-nuclear'!M2</f>
        <v>0</v>
      </c>
      <c r="N24" s="8">
        <f>'BFPaT-fueltax-nuclear'!N2</f>
        <v>0</v>
      </c>
      <c r="O24" s="8">
        <f>'BFPaT-fueltax-nuclear'!O2</f>
        <v>0</v>
      </c>
      <c r="P24" s="8">
        <f>'BFPaT-fueltax-nuclear'!P2</f>
        <v>0</v>
      </c>
      <c r="Q24" s="8">
        <f>'BFPaT-fueltax-nuclear'!Q2</f>
        <v>0</v>
      </c>
      <c r="R24" s="8">
        <f>'BFPaT-fueltax-nuclear'!R2</f>
        <v>0</v>
      </c>
      <c r="S24" s="8">
        <f>'BFPaT-fueltax-nuclear'!S2</f>
        <v>0</v>
      </c>
      <c r="T24" s="8">
        <f>'BFPaT-fueltax-nuclear'!T2</f>
        <v>0</v>
      </c>
      <c r="U24" s="8">
        <f>'BFPaT-fueltax-nuclear'!U2</f>
        <v>0</v>
      </c>
      <c r="V24" s="8">
        <f>'BFPaT-fueltax-nuclear'!V2</f>
        <v>0</v>
      </c>
      <c r="W24" s="8">
        <f>'BFPaT-fueltax-nuclear'!W2</f>
        <v>0</v>
      </c>
      <c r="X24" s="8">
        <f>'BFPaT-fueltax-nuclear'!X2</f>
        <v>0</v>
      </c>
      <c r="Y24" s="8">
        <f>'BFPaT-fueltax-nuclear'!Y2</f>
        <v>0</v>
      </c>
      <c r="Z24" s="8">
        <f>'BFPaT-fueltax-nuclear'!Z2</f>
        <v>0</v>
      </c>
      <c r="AA24" s="8">
        <f>'BFPaT-fueltax-nuclear'!AA2</f>
        <v>0</v>
      </c>
      <c r="AB24" s="8">
        <f>'BFPaT-fueltax-nuclear'!AB2</f>
        <v>0</v>
      </c>
      <c r="AC24" s="8">
        <f>'BFPaT-fueltax-nuclear'!AC2</f>
        <v>0</v>
      </c>
      <c r="AD24" s="8">
        <f>'BFPaT-fueltax-nuclear'!AD2</f>
        <v>0</v>
      </c>
      <c r="AE24" s="8">
        <f>'BFPaT-fueltax-nuclear'!AE2</f>
        <v>0</v>
      </c>
      <c r="AF24" s="8">
        <f>'BFPaT-fueltax-nuclear'!AF2</f>
        <v>0</v>
      </c>
      <c r="AG24" s="8"/>
      <c r="AH24" s="8"/>
      <c r="AI24" s="8"/>
    </row>
    <row r="25" spans="1:35">
      <c r="A25" s="8" t="s">
        <v>5</v>
      </c>
      <c r="B25" s="8">
        <f>'BFPaT-fueltax-nuclear'!B3</f>
        <v>0</v>
      </c>
      <c r="C25" s="8">
        <f>'BFPaT-fueltax-nuclear'!C3</f>
        <v>0</v>
      </c>
      <c r="D25" s="8">
        <f>'BFPaT-fueltax-nuclear'!D3</f>
        <v>0</v>
      </c>
      <c r="E25" s="8">
        <f>'BFPaT-fueltax-nuclear'!E3</f>
        <v>0</v>
      </c>
      <c r="F25" s="8">
        <f>'BFPaT-fueltax-nuclear'!F3</f>
        <v>0</v>
      </c>
      <c r="G25" s="8">
        <f>'BFPaT-fueltax-nuclear'!G3</f>
        <v>0</v>
      </c>
      <c r="H25" s="8">
        <f>'BFPaT-fueltax-nuclear'!H3</f>
        <v>0</v>
      </c>
      <c r="I25" s="8">
        <f>'BFPaT-fueltax-nuclear'!I3</f>
        <v>0</v>
      </c>
      <c r="J25" s="8">
        <f>'BFPaT-fueltax-nuclear'!J3</f>
        <v>0</v>
      </c>
      <c r="K25" s="8">
        <f>'BFPaT-fueltax-nuclear'!K3</f>
        <v>0</v>
      </c>
      <c r="L25" s="8">
        <f>'BFPaT-fueltax-nuclear'!L3</f>
        <v>0</v>
      </c>
      <c r="M25" s="8">
        <f>'BFPaT-fueltax-nuclear'!M3</f>
        <v>0</v>
      </c>
      <c r="N25" s="8">
        <f>'BFPaT-fueltax-nuclear'!N3</f>
        <v>0</v>
      </c>
      <c r="O25" s="8">
        <f>'BFPaT-fueltax-nuclear'!O3</f>
        <v>0</v>
      </c>
      <c r="P25" s="8">
        <f>'BFPaT-fueltax-nuclear'!P3</f>
        <v>0</v>
      </c>
      <c r="Q25" s="8">
        <f>'BFPaT-fueltax-nuclear'!Q3</f>
        <v>0</v>
      </c>
      <c r="R25" s="8">
        <f>'BFPaT-fueltax-nuclear'!R3</f>
        <v>0</v>
      </c>
      <c r="S25" s="8">
        <f>'BFPaT-fueltax-nuclear'!S3</f>
        <v>0</v>
      </c>
      <c r="T25" s="8">
        <f>'BFPaT-fueltax-nuclear'!T3</f>
        <v>0</v>
      </c>
      <c r="U25" s="8">
        <f>'BFPaT-fueltax-nuclear'!U3</f>
        <v>0</v>
      </c>
      <c r="V25" s="8">
        <f>'BFPaT-fueltax-nuclear'!V3</f>
        <v>0</v>
      </c>
      <c r="W25" s="8">
        <f>'BFPaT-fueltax-nuclear'!W3</f>
        <v>0</v>
      </c>
      <c r="X25" s="8">
        <f>'BFPaT-fueltax-nuclear'!X3</f>
        <v>0</v>
      </c>
      <c r="Y25" s="8">
        <f>'BFPaT-fueltax-nuclear'!Y3</f>
        <v>0</v>
      </c>
      <c r="Z25" s="8">
        <f>'BFPaT-fueltax-nuclear'!Z3</f>
        <v>0</v>
      </c>
      <c r="AA25" s="8">
        <f>'BFPaT-fueltax-nuclear'!AA3</f>
        <v>0</v>
      </c>
      <c r="AB25" s="8">
        <f>'BFPaT-fueltax-nuclear'!AB3</f>
        <v>0</v>
      </c>
      <c r="AC25" s="8">
        <f>'BFPaT-fueltax-nuclear'!AC3</f>
        <v>0</v>
      </c>
      <c r="AD25" s="8">
        <f>'BFPaT-fueltax-nuclear'!AD3</f>
        <v>0</v>
      </c>
      <c r="AE25" s="8">
        <f>'BFPaT-fueltax-nuclear'!AE3</f>
        <v>0</v>
      </c>
      <c r="AF25" s="8">
        <f>'BFPaT-fueltax-nuclear'!AF3</f>
        <v>0</v>
      </c>
      <c r="AG25" s="8"/>
      <c r="AH25" s="8"/>
      <c r="AI25" s="8"/>
    </row>
    <row r="26" spans="1:35">
      <c r="A26" s="8" t="s">
        <v>6</v>
      </c>
      <c r="B26" s="8">
        <f>'BFPaT-fueltax-nuclear'!B4</f>
        <v>0</v>
      </c>
      <c r="C26" s="8">
        <f>'BFPaT-fueltax-nuclear'!C4</f>
        <v>0</v>
      </c>
      <c r="D26" s="8">
        <f>'BFPaT-fueltax-nuclear'!D4</f>
        <v>0</v>
      </c>
      <c r="E26" s="8">
        <f>'BFPaT-fueltax-nuclear'!E4</f>
        <v>0</v>
      </c>
      <c r="F26" s="8">
        <f>'BFPaT-fueltax-nuclear'!F4</f>
        <v>0</v>
      </c>
      <c r="G26" s="8">
        <f>'BFPaT-fueltax-nuclear'!G4</f>
        <v>0</v>
      </c>
      <c r="H26" s="8">
        <f>'BFPaT-fueltax-nuclear'!H4</f>
        <v>0</v>
      </c>
      <c r="I26" s="8">
        <f>'BFPaT-fueltax-nuclear'!I4</f>
        <v>0</v>
      </c>
      <c r="J26" s="8">
        <f>'BFPaT-fueltax-nuclear'!J4</f>
        <v>0</v>
      </c>
      <c r="K26" s="8">
        <f>'BFPaT-fueltax-nuclear'!K4</f>
        <v>0</v>
      </c>
      <c r="L26" s="8">
        <f>'BFPaT-fueltax-nuclear'!L4</f>
        <v>0</v>
      </c>
      <c r="M26" s="8">
        <f>'BFPaT-fueltax-nuclear'!M4</f>
        <v>0</v>
      </c>
      <c r="N26" s="8">
        <f>'BFPaT-fueltax-nuclear'!N4</f>
        <v>0</v>
      </c>
      <c r="O26" s="8">
        <f>'BFPaT-fueltax-nuclear'!O4</f>
        <v>0</v>
      </c>
      <c r="P26" s="8">
        <f>'BFPaT-fueltax-nuclear'!P4</f>
        <v>0</v>
      </c>
      <c r="Q26" s="8">
        <f>'BFPaT-fueltax-nuclear'!Q4</f>
        <v>0</v>
      </c>
      <c r="R26" s="8">
        <f>'BFPaT-fueltax-nuclear'!R4</f>
        <v>0</v>
      </c>
      <c r="S26" s="8">
        <f>'BFPaT-fueltax-nuclear'!S4</f>
        <v>0</v>
      </c>
      <c r="T26" s="8">
        <f>'BFPaT-fueltax-nuclear'!T4</f>
        <v>0</v>
      </c>
      <c r="U26" s="8">
        <f>'BFPaT-fueltax-nuclear'!U4</f>
        <v>0</v>
      </c>
      <c r="V26" s="8">
        <f>'BFPaT-fueltax-nuclear'!V4</f>
        <v>0</v>
      </c>
      <c r="W26" s="8">
        <f>'BFPaT-fueltax-nuclear'!W4</f>
        <v>0</v>
      </c>
      <c r="X26" s="8">
        <f>'BFPaT-fueltax-nuclear'!X4</f>
        <v>0</v>
      </c>
      <c r="Y26" s="8">
        <f>'BFPaT-fueltax-nuclear'!Y4</f>
        <v>0</v>
      </c>
      <c r="Z26" s="8">
        <f>'BFPaT-fueltax-nuclear'!Z4</f>
        <v>0</v>
      </c>
      <c r="AA26" s="8">
        <f>'BFPaT-fueltax-nuclear'!AA4</f>
        <v>0</v>
      </c>
      <c r="AB26" s="8">
        <f>'BFPaT-fueltax-nuclear'!AB4</f>
        <v>0</v>
      </c>
      <c r="AC26" s="8">
        <f>'BFPaT-fueltax-nuclear'!AC4</f>
        <v>0</v>
      </c>
      <c r="AD26" s="8">
        <f>'BFPaT-fueltax-nuclear'!AD4</f>
        <v>0</v>
      </c>
      <c r="AE26" s="8">
        <f>'BFPaT-fueltax-nuclear'!AE4</f>
        <v>0</v>
      </c>
      <c r="AF26" s="8">
        <f>'BFPaT-fueltax-nuclear'!AF4</f>
        <v>0</v>
      </c>
      <c r="AG26" s="8"/>
      <c r="AH26" s="8"/>
      <c r="AI26" s="8"/>
    </row>
    <row r="27" spans="1:35">
      <c r="A27" s="8" t="s">
        <v>7</v>
      </c>
      <c r="B27" s="8">
        <f>'BFPaT-fueltax-nuclear'!B5</f>
        <v>0</v>
      </c>
      <c r="C27" s="8">
        <f>'BFPaT-fueltax-nuclear'!C5</f>
        <v>0</v>
      </c>
      <c r="D27" s="8">
        <f>'BFPaT-fueltax-nuclear'!D5</f>
        <v>0</v>
      </c>
      <c r="E27" s="8">
        <f>'BFPaT-fueltax-nuclear'!E5</f>
        <v>0</v>
      </c>
      <c r="F27" s="8">
        <f>'BFPaT-fueltax-nuclear'!F5</f>
        <v>0</v>
      </c>
      <c r="G27" s="8">
        <f>'BFPaT-fueltax-nuclear'!G5</f>
        <v>0</v>
      </c>
      <c r="H27" s="8">
        <f>'BFPaT-fueltax-nuclear'!H5</f>
        <v>0</v>
      </c>
      <c r="I27" s="8">
        <f>'BFPaT-fueltax-nuclear'!I5</f>
        <v>0</v>
      </c>
      <c r="J27" s="8">
        <f>'BFPaT-fueltax-nuclear'!J5</f>
        <v>0</v>
      </c>
      <c r="K27" s="8">
        <f>'BFPaT-fueltax-nuclear'!K5</f>
        <v>0</v>
      </c>
      <c r="L27" s="8">
        <f>'BFPaT-fueltax-nuclear'!L5</f>
        <v>0</v>
      </c>
      <c r="M27" s="8">
        <f>'BFPaT-fueltax-nuclear'!M5</f>
        <v>0</v>
      </c>
      <c r="N27" s="8">
        <f>'BFPaT-fueltax-nuclear'!N5</f>
        <v>0</v>
      </c>
      <c r="O27" s="8">
        <f>'BFPaT-fueltax-nuclear'!O5</f>
        <v>0</v>
      </c>
      <c r="P27" s="8">
        <f>'BFPaT-fueltax-nuclear'!P5</f>
        <v>0</v>
      </c>
      <c r="Q27" s="8">
        <f>'BFPaT-fueltax-nuclear'!Q5</f>
        <v>0</v>
      </c>
      <c r="R27" s="8">
        <f>'BFPaT-fueltax-nuclear'!R5</f>
        <v>0</v>
      </c>
      <c r="S27" s="8">
        <f>'BFPaT-fueltax-nuclear'!S5</f>
        <v>0</v>
      </c>
      <c r="T27" s="8">
        <f>'BFPaT-fueltax-nuclear'!T5</f>
        <v>0</v>
      </c>
      <c r="U27" s="8">
        <f>'BFPaT-fueltax-nuclear'!U5</f>
        <v>0</v>
      </c>
      <c r="V27" s="8">
        <f>'BFPaT-fueltax-nuclear'!V5</f>
        <v>0</v>
      </c>
      <c r="W27" s="8">
        <f>'BFPaT-fueltax-nuclear'!W5</f>
        <v>0</v>
      </c>
      <c r="X27" s="8">
        <f>'BFPaT-fueltax-nuclear'!X5</f>
        <v>0</v>
      </c>
      <c r="Y27" s="8">
        <f>'BFPaT-fueltax-nuclear'!Y5</f>
        <v>0</v>
      </c>
      <c r="Z27" s="8">
        <f>'BFPaT-fueltax-nuclear'!Z5</f>
        <v>0</v>
      </c>
      <c r="AA27" s="8">
        <f>'BFPaT-fueltax-nuclear'!AA5</f>
        <v>0</v>
      </c>
      <c r="AB27" s="8">
        <f>'BFPaT-fueltax-nuclear'!AB5</f>
        <v>0</v>
      </c>
      <c r="AC27" s="8">
        <f>'BFPaT-fueltax-nuclear'!AC5</f>
        <v>0</v>
      </c>
      <c r="AD27" s="8">
        <f>'BFPaT-fueltax-nuclear'!AD5</f>
        <v>0</v>
      </c>
      <c r="AE27" s="8">
        <f>'BFPaT-fueltax-nuclear'!AE5</f>
        <v>0</v>
      </c>
      <c r="AF27" s="8">
        <f>'BFPaT-fueltax-nuclear'!AF5</f>
        <v>0</v>
      </c>
      <c r="AG27" s="8"/>
      <c r="AH27" s="8"/>
      <c r="AI27" s="8"/>
    </row>
    <row r="28" spans="1:35">
      <c r="A28" s="8" t="s">
        <v>8</v>
      </c>
      <c r="B28" s="8">
        <f>'BFPaT-fueltax-nuclear'!B6</f>
        <v>0</v>
      </c>
      <c r="C28" s="8">
        <f>'BFPaT-fueltax-nuclear'!C6</f>
        <v>0</v>
      </c>
      <c r="D28" s="8">
        <f>'BFPaT-fueltax-nuclear'!D6</f>
        <v>0</v>
      </c>
      <c r="E28" s="8">
        <f>'BFPaT-fueltax-nuclear'!E6</f>
        <v>0</v>
      </c>
      <c r="F28" s="8">
        <f>'BFPaT-fueltax-nuclear'!F6</f>
        <v>0</v>
      </c>
      <c r="G28" s="8">
        <f>'BFPaT-fueltax-nuclear'!G6</f>
        <v>0</v>
      </c>
      <c r="H28" s="8">
        <f>'BFPaT-fueltax-nuclear'!H6</f>
        <v>0</v>
      </c>
      <c r="I28" s="8">
        <f>'BFPaT-fueltax-nuclear'!I6</f>
        <v>0</v>
      </c>
      <c r="J28" s="8">
        <f>'BFPaT-fueltax-nuclear'!J6</f>
        <v>0</v>
      </c>
      <c r="K28" s="8">
        <f>'BFPaT-fueltax-nuclear'!K6</f>
        <v>0</v>
      </c>
      <c r="L28" s="8">
        <f>'BFPaT-fueltax-nuclear'!L6</f>
        <v>0</v>
      </c>
      <c r="M28" s="8">
        <f>'BFPaT-fueltax-nuclear'!M6</f>
        <v>0</v>
      </c>
      <c r="N28" s="8">
        <f>'BFPaT-fueltax-nuclear'!N6</f>
        <v>0</v>
      </c>
      <c r="O28" s="8">
        <f>'BFPaT-fueltax-nuclear'!O6</f>
        <v>0</v>
      </c>
      <c r="P28" s="8">
        <f>'BFPaT-fueltax-nuclear'!P6</f>
        <v>0</v>
      </c>
      <c r="Q28" s="8">
        <f>'BFPaT-fueltax-nuclear'!Q6</f>
        <v>0</v>
      </c>
      <c r="R28" s="8">
        <f>'BFPaT-fueltax-nuclear'!R6</f>
        <v>0</v>
      </c>
      <c r="S28" s="8">
        <f>'BFPaT-fueltax-nuclear'!S6</f>
        <v>0</v>
      </c>
      <c r="T28" s="8">
        <f>'BFPaT-fueltax-nuclear'!T6</f>
        <v>0</v>
      </c>
      <c r="U28" s="8">
        <f>'BFPaT-fueltax-nuclear'!U6</f>
        <v>0</v>
      </c>
      <c r="V28" s="8">
        <f>'BFPaT-fueltax-nuclear'!V6</f>
        <v>0</v>
      </c>
      <c r="W28" s="8">
        <f>'BFPaT-fueltax-nuclear'!W6</f>
        <v>0</v>
      </c>
      <c r="X28" s="8">
        <f>'BFPaT-fueltax-nuclear'!X6</f>
        <v>0</v>
      </c>
      <c r="Y28" s="8">
        <f>'BFPaT-fueltax-nuclear'!Y6</f>
        <v>0</v>
      </c>
      <c r="Z28" s="8">
        <f>'BFPaT-fueltax-nuclear'!Z6</f>
        <v>0</v>
      </c>
      <c r="AA28" s="8">
        <f>'BFPaT-fueltax-nuclear'!AA6</f>
        <v>0</v>
      </c>
      <c r="AB28" s="8">
        <f>'BFPaT-fueltax-nuclear'!AB6</f>
        <v>0</v>
      </c>
      <c r="AC28" s="8">
        <f>'BFPaT-fueltax-nuclear'!AC6</f>
        <v>0</v>
      </c>
      <c r="AD28" s="8">
        <f>'BFPaT-fueltax-nuclear'!AD6</f>
        <v>0</v>
      </c>
      <c r="AE28" s="8">
        <f>'BFPaT-fueltax-nuclear'!AE6</f>
        <v>0</v>
      </c>
      <c r="AF28" s="8">
        <f>'BFPaT-fueltax-nuclear'!AF6</f>
        <v>0</v>
      </c>
      <c r="AG28" s="8"/>
      <c r="AH28" s="8"/>
      <c r="AI28" s="8"/>
    </row>
    <row r="29" spans="1:35">
      <c r="A29" s="8" t="s">
        <v>9</v>
      </c>
      <c r="B29" s="8">
        <f>'BFPaT-fueltax-nuclear'!B7</f>
        <v>0</v>
      </c>
      <c r="C29" s="8">
        <f>'BFPaT-fueltax-nuclear'!C7</f>
        <v>0</v>
      </c>
      <c r="D29" s="8">
        <f>'BFPaT-fueltax-nuclear'!D7</f>
        <v>0</v>
      </c>
      <c r="E29" s="8">
        <f>'BFPaT-fueltax-nuclear'!E7</f>
        <v>0</v>
      </c>
      <c r="F29" s="8">
        <f>'BFPaT-fueltax-nuclear'!F7</f>
        <v>0</v>
      </c>
      <c r="G29" s="8">
        <f>'BFPaT-fueltax-nuclear'!G7</f>
        <v>0</v>
      </c>
      <c r="H29" s="8">
        <f>'BFPaT-fueltax-nuclear'!H7</f>
        <v>0</v>
      </c>
      <c r="I29" s="8">
        <f>'BFPaT-fueltax-nuclear'!I7</f>
        <v>0</v>
      </c>
      <c r="J29" s="8">
        <f>'BFPaT-fueltax-nuclear'!J7</f>
        <v>0</v>
      </c>
      <c r="K29" s="8">
        <f>'BFPaT-fueltax-nuclear'!K7</f>
        <v>0</v>
      </c>
      <c r="L29" s="8">
        <f>'BFPaT-fueltax-nuclear'!L7</f>
        <v>0</v>
      </c>
      <c r="M29" s="8">
        <f>'BFPaT-fueltax-nuclear'!M7</f>
        <v>0</v>
      </c>
      <c r="N29" s="8">
        <f>'BFPaT-fueltax-nuclear'!N7</f>
        <v>0</v>
      </c>
      <c r="O29" s="8">
        <f>'BFPaT-fueltax-nuclear'!O7</f>
        <v>0</v>
      </c>
      <c r="P29" s="8">
        <f>'BFPaT-fueltax-nuclear'!P7</f>
        <v>0</v>
      </c>
      <c r="Q29" s="8">
        <f>'BFPaT-fueltax-nuclear'!Q7</f>
        <v>0</v>
      </c>
      <c r="R29" s="8">
        <f>'BFPaT-fueltax-nuclear'!R7</f>
        <v>0</v>
      </c>
      <c r="S29" s="8">
        <f>'BFPaT-fueltax-nuclear'!S7</f>
        <v>0</v>
      </c>
      <c r="T29" s="8">
        <f>'BFPaT-fueltax-nuclear'!T7</f>
        <v>0</v>
      </c>
      <c r="U29" s="8">
        <f>'BFPaT-fueltax-nuclear'!U7</f>
        <v>0</v>
      </c>
      <c r="V29" s="8">
        <f>'BFPaT-fueltax-nuclear'!V7</f>
        <v>0</v>
      </c>
      <c r="W29" s="8">
        <f>'BFPaT-fueltax-nuclear'!W7</f>
        <v>0</v>
      </c>
      <c r="X29" s="8">
        <f>'BFPaT-fueltax-nuclear'!X7</f>
        <v>0</v>
      </c>
      <c r="Y29" s="8">
        <f>'BFPaT-fueltax-nuclear'!Y7</f>
        <v>0</v>
      </c>
      <c r="Z29" s="8">
        <f>'BFPaT-fueltax-nuclear'!Z7</f>
        <v>0</v>
      </c>
      <c r="AA29" s="8">
        <f>'BFPaT-fueltax-nuclear'!AA7</f>
        <v>0</v>
      </c>
      <c r="AB29" s="8">
        <f>'BFPaT-fueltax-nuclear'!AB7</f>
        <v>0</v>
      </c>
      <c r="AC29" s="8">
        <f>'BFPaT-fueltax-nuclear'!AC7</f>
        <v>0</v>
      </c>
      <c r="AD29" s="8">
        <f>'BFPaT-fueltax-nuclear'!AD7</f>
        <v>0</v>
      </c>
      <c r="AE29" s="8">
        <f>'BFPaT-fueltax-nuclear'!AE7</f>
        <v>0</v>
      </c>
      <c r="AF29" s="8">
        <f>'BFPaT-fueltax-nuclear'!AF7</f>
        <v>0</v>
      </c>
      <c r="AG29" s="8"/>
      <c r="AH29" s="8"/>
      <c r="AI29" s="8"/>
    </row>
    <row r="30" spans="1:35">
      <c r="A30" s="8" t="s">
        <v>10</v>
      </c>
      <c r="B30" s="8">
        <f>'BFPaT-fueltax-nuclear'!B8</f>
        <v>0</v>
      </c>
      <c r="C30" s="8">
        <f>'BFPaT-fueltax-nuclear'!C8</f>
        <v>0</v>
      </c>
      <c r="D30" s="8">
        <f>'BFPaT-fueltax-nuclear'!D8</f>
        <v>0</v>
      </c>
      <c r="E30" s="8">
        <f>'BFPaT-fueltax-nuclear'!E8</f>
        <v>0</v>
      </c>
      <c r="F30" s="8">
        <f>'BFPaT-fueltax-nuclear'!F8</f>
        <v>0</v>
      </c>
      <c r="G30" s="8">
        <f>'BFPaT-fueltax-nuclear'!G8</f>
        <v>0</v>
      </c>
      <c r="H30" s="8">
        <f>'BFPaT-fueltax-nuclear'!H8</f>
        <v>0</v>
      </c>
      <c r="I30" s="8">
        <f>'BFPaT-fueltax-nuclear'!I8</f>
        <v>0</v>
      </c>
      <c r="J30" s="8">
        <f>'BFPaT-fueltax-nuclear'!J8</f>
        <v>0</v>
      </c>
      <c r="K30" s="8">
        <f>'BFPaT-fueltax-nuclear'!K8</f>
        <v>0</v>
      </c>
      <c r="L30" s="8">
        <f>'BFPaT-fueltax-nuclear'!L8</f>
        <v>0</v>
      </c>
      <c r="M30" s="8">
        <f>'BFPaT-fueltax-nuclear'!M8</f>
        <v>0</v>
      </c>
      <c r="N30" s="8">
        <f>'BFPaT-fueltax-nuclear'!N8</f>
        <v>0</v>
      </c>
      <c r="O30" s="8">
        <f>'BFPaT-fueltax-nuclear'!O8</f>
        <v>0</v>
      </c>
      <c r="P30" s="8">
        <f>'BFPaT-fueltax-nuclear'!P8</f>
        <v>0</v>
      </c>
      <c r="Q30" s="8">
        <f>'BFPaT-fueltax-nuclear'!Q8</f>
        <v>0</v>
      </c>
      <c r="R30" s="8">
        <f>'BFPaT-fueltax-nuclear'!R8</f>
        <v>0</v>
      </c>
      <c r="S30" s="8">
        <f>'BFPaT-fueltax-nuclear'!S8</f>
        <v>0</v>
      </c>
      <c r="T30" s="8">
        <f>'BFPaT-fueltax-nuclear'!T8</f>
        <v>0</v>
      </c>
      <c r="U30" s="8">
        <f>'BFPaT-fueltax-nuclear'!U8</f>
        <v>0</v>
      </c>
      <c r="V30" s="8">
        <f>'BFPaT-fueltax-nuclear'!V8</f>
        <v>0</v>
      </c>
      <c r="W30" s="8">
        <f>'BFPaT-fueltax-nuclear'!W8</f>
        <v>0</v>
      </c>
      <c r="X30" s="8">
        <f>'BFPaT-fueltax-nuclear'!X8</f>
        <v>0</v>
      </c>
      <c r="Y30" s="8">
        <f>'BFPaT-fueltax-nuclear'!Y8</f>
        <v>0</v>
      </c>
      <c r="Z30" s="8">
        <f>'BFPaT-fueltax-nuclear'!Z8</f>
        <v>0</v>
      </c>
      <c r="AA30" s="8">
        <f>'BFPaT-fueltax-nuclear'!AA8</f>
        <v>0</v>
      </c>
      <c r="AB30" s="8">
        <f>'BFPaT-fueltax-nuclear'!AB8</f>
        <v>0</v>
      </c>
      <c r="AC30" s="8">
        <f>'BFPaT-fueltax-nuclear'!AC8</f>
        <v>0</v>
      </c>
      <c r="AD30" s="8">
        <f>'BFPaT-fueltax-nuclear'!AD8</f>
        <v>0</v>
      </c>
      <c r="AE30" s="8">
        <f>'BFPaT-fueltax-nuclear'!AE8</f>
        <v>0</v>
      </c>
      <c r="AF30" s="8">
        <f>'BFPaT-fueltax-nuclear'!AF8</f>
        <v>0</v>
      </c>
      <c r="AG30" s="8"/>
      <c r="AH30" s="8"/>
      <c r="AI30" s="8"/>
    </row>
    <row r="31" spans="1:35">
      <c r="A31" s="8" t="s">
        <v>11</v>
      </c>
      <c r="B31" s="8">
        <f>'BFPaT-fueltax-nuclear'!B9</f>
        <v>0</v>
      </c>
      <c r="C31" s="8">
        <f>'BFPaT-fueltax-nuclear'!C9</f>
        <v>0</v>
      </c>
      <c r="D31" s="8">
        <f>'BFPaT-fueltax-nuclear'!D9</f>
        <v>0</v>
      </c>
      <c r="E31" s="8">
        <f>'BFPaT-fueltax-nuclear'!E9</f>
        <v>0</v>
      </c>
      <c r="F31" s="8">
        <f>'BFPaT-fueltax-nuclear'!F9</f>
        <v>0</v>
      </c>
      <c r="G31" s="8">
        <f>'BFPaT-fueltax-nuclear'!G9</f>
        <v>0</v>
      </c>
      <c r="H31" s="8">
        <f>'BFPaT-fueltax-nuclear'!H9</f>
        <v>0</v>
      </c>
      <c r="I31" s="8">
        <f>'BFPaT-fueltax-nuclear'!I9</f>
        <v>0</v>
      </c>
      <c r="J31" s="8">
        <f>'BFPaT-fueltax-nuclear'!J9</f>
        <v>0</v>
      </c>
      <c r="K31" s="8">
        <f>'BFPaT-fueltax-nuclear'!K9</f>
        <v>0</v>
      </c>
      <c r="L31" s="8">
        <f>'BFPaT-fueltax-nuclear'!L9</f>
        <v>0</v>
      </c>
      <c r="M31" s="8">
        <f>'BFPaT-fueltax-nuclear'!M9</f>
        <v>0</v>
      </c>
      <c r="N31" s="8">
        <f>'BFPaT-fueltax-nuclear'!N9</f>
        <v>0</v>
      </c>
      <c r="O31" s="8">
        <f>'BFPaT-fueltax-nuclear'!O9</f>
        <v>0</v>
      </c>
      <c r="P31" s="8">
        <f>'BFPaT-fueltax-nuclear'!P9</f>
        <v>0</v>
      </c>
      <c r="Q31" s="8">
        <f>'BFPaT-fueltax-nuclear'!Q9</f>
        <v>0</v>
      </c>
      <c r="R31" s="8">
        <f>'BFPaT-fueltax-nuclear'!R9</f>
        <v>0</v>
      </c>
      <c r="S31" s="8">
        <f>'BFPaT-fueltax-nuclear'!S9</f>
        <v>0</v>
      </c>
      <c r="T31" s="8">
        <f>'BFPaT-fueltax-nuclear'!T9</f>
        <v>0</v>
      </c>
      <c r="U31" s="8">
        <f>'BFPaT-fueltax-nuclear'!U9</f>
        <v>0</v>
      </c>
      <c r="V31" s="8">
        <f>'BFPaT-fueltax-nuclear'!V9</f>
        <v>0</v>
      </c>
      <c r="W31" s="8">
        <f>'BFPaT-fueltax-nuclear'!W9</f>
        <v>0</v>
      </c>
      <c r="X31" s="8">
        <f>'BFPaT-fueltax-nuclear'!X9</f>
        <v>0</v>
      </c>
      <c r="Y31" s="8">
        <f>'BFPaT-fueltax-nuclear'!Y9</f>
        <v>0</v>
      </c>
      <c r="Z31" s="8">
        <f>'BFPaT-fueltax-nuclear'!Z9</f>
        <v>0</v>
      </c>
      <c r="AA31" s="8">
        <f>'BFPaT-fueltax-nuclear'!AA9</f>
        <v>0</v>
      </c>
      <c r="AB31" s="8">
        <f>'BFPaT-fueltax-nuclear'!AB9</f>
        <v>0</v>
      </c>
      <c r="AC31" s="8">
        <f>'BFPaT-fueltax-nuclear'!AC9</f>
        <v>0</v>
      </c>
      <c r="AD31" s="8">
        <f>'BFPaT-fueltax-nuclear'!AD9</f>
        <v>0</v>
      </c>
      <c r="AE31" s="8">
        <f>'BFPaT-fueltax-nuclear'!AE9</f>
        <v>0</v>
      </c>
      <c r="AF31" s="8">
        <f>'BFPaT-fueltax-nuclear'!AF9</f>
        <v>0</v>
      </c>
      <c r="AG31" s="8"/>
      <c r="AH31" s="8"/>
      <c r="AI31" s="8"/>
    </row>
    <row r="32" spans="1:35">
      <c r="A32" s="13" t="s">
        <v>21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>
      <c r="A33" s="8" t="s">
        <v>18</v>
      </c>
      <c r="B33" s="8">
        <f>B$1</f>
        <v>2020</v>
      </c>
      <c r="C33" s="8">
        <f t="shared" ref="C33:AF33" si="3">C$1</f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  <c r="AG33" s="8"/>
      <c r="AH33" s="8"/>
      <c r="AI33" s="8"/>
    </row>
    <row r="34" spans="1:35">
      <c r="A34" s="8" t="s">
        <v>4</v>
      </c>
      <c r="B34" s="8">
        <f>'BFPaT-fueltax-biomass'!B2</f>
        <v>0</v>
      </c>
      <c r="C34" s="8">
        <f>'BFPaT-fueltax-biomass'!C2</f>
        <v>0</v>
      </c>
      <c r="D34" s="8">
        <f>'BFPaT-fueltax-biomass'!D2</f>
        <v>0</v>
      </c>
      <c r="E34" s="8">
        <f>'BFPaT-fueltax-biomass'!E2</f>
        <v>0</v>
      </c>
      <c r="F34" s="8">
        <f>'BFPaT-fueltax-biomass'!F2</f>
        <v>0</v>
      </c>
      <c r="G34" s="8">
        <f>'BFPaT-fueltax-biomass'!G2</f>
        <v>0</v>
      </c>
      <c r="H34" s="8">
        <f>'BFPaT-fueltax-biomass'!H2</f>
        <v>0</v>
      </c>
      <c r="I34" s="8">
        <f>'BFPaT-fueltax-biomass'!I2</f>
        <v>0</v>
      </c>
      <c r="J34" s="8">
        <f>'BFPaT-fueltax-biomass'!J2</f>
        <v>0</v>
      </c>
      <c r="K34" s="8">
        <f>'BFPaT-fueltax-biomass'!K2</f>
        <v>0</v>
      </c>
      <c r="L34" s="8">
        <f>'BFPaT-fueltax-biomass'!L2</f>
        <v>0</v>
      </c>
      <c r="M34" s="8">
        <f>'BFPaT-fueltax-biomass'!M2</f>
        <v>0</v>
      </c>
      <c r="N34" s="8">
        <f>'BFPaT-fueltax-biomass'!N2</f>
        <v>0</v>
      </c>
      <c r="O34" s="8">
        <f>'BFPaT-fueltax-biomass'!O2</f>
        <v>0</v>
      </c>
      <c r="P34" s="8">
        <f>'BFPaT-fueltax-biomass'!P2</f>
        <v>0</v>
      </c>
      <c r="Q34" s="8">
        <f>'BFPaT-fueltax-biomass'!Q2</f>
        <v>0</v>
      </c>
      <c r="R34" s="8">
        <f>'BFPaT-fueltax-biomass'!R2</f>
        <v>0</v>
      </c>
      <c r="S34" s="8">
        <f>'BFPaT-fueltax-biomass'!S2</f>
        <v>0</v>
      </c>
      <c r="T34" s="8">
        <f>'BFPaT-fueltax-biomass'!T2</f>
        <v>0</v>
      </c>
      <c r="U34" s="8">
        <f>'BFPaT-fueltax-biomass'!U2</f>
        <v>0</v>
      </c>
      <c r="V34" s="8">
        <f>'BFPaT-fueltax-biomass'!V2</f>
        <v>0</v>
      </c>
      <c r="W34" s="8">
        <f>'BFPaT-fueltax-biomass'!W2</f>
        <v>0</v>
      </c>
      <c r="X34" s="8">
        <f>'BFPaT-fueltax-biomass'!X2</f>
        <v>0</v>
      </c>
      <c r="Y34" s="8">
        <f>'BFPaT-fueltax-biomass'!Y2</f>
        <v>0</v>
      </c>
      <c r="Z34" s="8">
        <f>'BFPaT-fueltax-biomass'!Z2</f>
        <v>0</v>
      </c>
      <c r="AA34" s="8">
        <f>'BFPaT-fueltax-biomass'!AA2</f>
        <v>0</v>
      </c>
      <c r="AB34" s="8">
        <f>'BFPaT-fueltax-biomass'!AB2</f>
        <v>0</v>
      </c>
      <c r="AC34" s="8">
        <f>'BFPaT-fueltax-biomass'!AC2</f>
        <v>0</v>
      </c>
      <c r="AD34" s="8">
        <f>'BFPaT-fueltax-biomass'!AD2</f>
        <v>0</v>
      </c>
      <c r="AE34" s="8">
        <f>'BFPaT-fueltax-biomass'!AE2</f>
        <v>0</v>
      </c>
      <c r="AF34" s="8">
        <f>'BFPaT-fueltax-biomass'!AF2</f>
        <v>0</v>
      </c>
      <c r="AG34" s="8"/>
      <c r="AH34" s="8"/>
      <c r="AI34" s="8"/>
    </row>
    <row r="35" spans="1:35">
      <c r="A35" s="8" t="s">
        <v>5</v>
      </c>
      <c r="B35" s="8">
        <f>'BFPaT-fueltax-biomass'!B3</f>
        <v>0</v>
      </c>
      <c r="C35" s="8">
        <f>'BFPaT-fueltax-biomass'!C3</f>
        <v>0</v>
      </c>
      <c r="D35" s="8">
        <f>'BFPaT-fueltax-biomass'!D3</f>
        <v>0</v>
      </c>
      <c r="E35" s="8">
        <f>'BFPaT-fueltax-biomass'!E3</f>
        <v>0</v>
      </c>
      <c r="F35" s="8">
        <f>'BFPaT-fueltax-biomass'!F3</f>
        <v>0</v>
      </c>
      <c r="G35" s="8">
        <f>'BFPaT-fueltax-biomass'!G3</f>
        <v>0</v>
      </c>
      <c r="H35" s="8">
        <f>'BFPaT-fueltax-biomass'!H3</f>
        <v>0</v>
      </c>
      <c r="I35" s="8">
        <f>'BFPaT-fueltax-biomass'!I3</f>
        <v>0</v>
      </c>
      <c r="J35" s="8">
        <f>'BFPaT-fueltax-biomass'!J3</f>
        <v>0</v>
      </c>
      <c r="K35" s="8">
        <f>'BFPaT-fueltax-biomass'!K3</f>
        <v>0</v>
      </c>
      <c r="L35" s="8">
        <f>'BFPaT-fueltax-biomass'!L3</f>
        <v>0</v>
      </c>
      <c r="M35" s="8">
        <f>'BFPaT-fueltax-biomass'!M3</f>
        <v>0</v>
      </c>
      <c r="N35" s="8">
        <f>'BFPaT-fueltax-biomass'!N3</f>
        <v>0</v>
      </c>
      <c r="O35" s="8">
        <f>'BFPaT-fueltax-biomass'!O3</f>
        <v>0</v>
      </c>
      <c r="P35" s="8">
        <f>'BFPaT-fueltax-biomass'!P3</f>
        <v>0</v>
      </c>
      <c r="Q35" s="8">
        <f>'BFPaT-fueltax-biomass'!Q3</f>
        <v>0</v>
      </c>
      <c r="R35" s="8">
        <f>'BFPaT-fueltax-biomass'!R3</f>
        <v>0</v>
      </c>
      <c r="S35" s="8">
        <f>'BFPaT-fueltax-biomass'!S3</f>
        <v>0</v>
      </c>
      <c r="T35" s="8">
        <f>'BFPaT-fueltax-biomass'!T3</f>
        <v>0</v>
      </c>
      <c r="U35" s="8">
        <f>'BFPaT-fueltax-biomass'!U3</f>
        <v>0</v>
      </c>
      <c r="V35" s="8">
        <f>'BFPaT-fueltax-biomass'!V3</f>
        <v>0</v>
      </c>
      <c r="W35" s="8">
        <f>'BFPaT-fueltax-biomass'!W3</f>
        <v>0</v>
      </c>
      <c r="X35" s="8">
        <f>'BFPaT-fueltax-biomass'!X3</f>
        <v>0</v>
      </c>
      <c r="Y35" s="8">
        <f>'BFPaT-fueltax-biomass'!Y3</f>
        <v>0</v>
      </c>
      <c r="Z35" s="8">
        <f>'BFPaT-fueltax-biomass'!Z3</f>
        <v>0</v>
      </c>
      <c r="AA35" s="8">
        <f>'BFPaT-fueltax-biomass'!AA3</f>
        <v>0</v>
      </c>
      <c r="AB35" s="8">
        <f>'BFPaT-fueltax-biomass'!AB3</f>
        <v>0</v>
      </c>
      <c r="AC35" s="8">
        <f>'BFPaT-fueltax-biomass'!AC3</f>
        <v>0</v>
      </c>
      <c r="AD35" s="8">
        <f>'BFPaT-fueltax-biomass'!AD3</f>
        <v>0</v>
      </c>
      <c r="AE35" s="8">
        <f>'BFPaT-fueltax-biomass'!AE3</f>
        <v>0</v>
      </c>
      <c r="AF35" s="8">
        <f>'BFPaT-fueltax-biomass'!AF3</f>
        <v>0</v>
      </c>
      <c r="AG35" s="8"/>
      <c r="AH35" s="8"/>
      <c r="AI35" s="8"/>
    </row>
    <row r="36" spans="1:35">
      <c r="A36" s="8" t="s">
        <v>6</v>
      </c>
      <c r="B36" s="8">
        <f>'BFPaT-fueltax-biomass'!B4</f>
        <v>0</v>
      </c>
      <c r="C36" s="8">
        <f>'BFPaT-fueltax-biomass'!C4</f>
        <v>0</v>
      </c>
      <c r="D36" s="8">
        <f>'BFPaT-fueltax-biomass'!D4</f>
        <v>0</v>
      </c>
      <c r="E36" s="8">
        <f>'BFPaT-fueltax-biomass'!E4</f>
        <v>0</v>
      </c>
      <c r="F36" s="8">
        <f>'BFPaT-fueltax-biomass'!F4</f>
        <v>0</v>
      </c>
      <c r="G36" s="8">
        <f>'BFPaT-fueltax-biomass'!G4</f>
        <v>0</v>
      </c>
      <c r="H36" s="8">
        <f>'BFPaT-fueltax-biomass'!H4</f>
        <v>0</v>
      </c>
      <c r="I36" s="8">
        <f>'BFPaT-fueltax-biomass'!I4</f>
        <v>0</v>
      </c>
      <c r="J36" s="8">
        <f>'BFPaT-fueltax-biomass'!J4</f>
        <v>0</v>
      </c>
      <c r="K36" s="8">
        <f>'BFPaT-fueltax-biomass'!K4</f>
        <v>0</v>
      </c>
      <c r="L36" s="8">
        <f>'BFPaT-fueltax-biomass'!L4</f>
        <v>0</v>
      </c>
      <c r="M36" s="8">
        <f>'BFPaT-fueltax-biomass'!M4</f>
        <v>0</v>
      </c>
      <c r="N36" s="8">
        <f>'BFPaT-fueltax-biomass'!N4</f>
        <v>0</v>
      </c>
      <c r="O36" s="8">
        <f>'BFPaT-fueltax-biomass'!O4</f>
        <v>0</v>
      </c>
      <c r="P36" s="8">
        <f>'BFPaT-fueltax-biomass'!P4</f>
        <v>0</v>
      </c>
      <c r="Q36" s="8">
        <f>'BFPaT-fueltax-biomass'!Q4</f>
        <v>0</v>
      </c>
      <c r="R36" s="8">
        <f>'BFPaT-fueltax-biomass'!R4</f>
        <v>0</v>
      </c>
      <c r="S36" s="8">
        <f>'BFPaT-fueltax-biomass'!S4</f>
        <v>0</v>
      </c>
      <c r="T36" s="8">
        <f>'BFPaT-fueltax-biomass'!T4</f>
        <v>0</v>
      </c>
      <c r="U36" s="8">
        <f>'BFPaT-fueltax-biomass'!U4</f>
        <v>0</v>
      </c>
      <c r="V36" s="8">
        <f>'BFPaT-fueltax-biomass'!V4</f>
        <v>0</v>
      </c>
      <c r="W36" s="8">
        <f>'BFPaT-fueltax-biomass'!W4</f>
        <v>0</v>
      </c>
      <c r="X36" s="8">
        <f>'BFPaT-fueltax-biomass'!X4</f>
        <v>0</v>
      </c>
      <c r="Y36" s="8">
        <f>'BFPaT-fueltax-biomass'!Y4</f>
        <v>0</v>
      </c>
      <c r="Z36" s="8">
        <f>'BFPaT-fueltax-biomass'!Z4</f>
        <v>0</v>
      </c>
      <c r="AA36" s="8">
        <f>'BFPaT-fueltax-biomass'!AA4</f>
        <v>0</v>
      </c>
      <c r="AB36" s="8">
        <f>'BFPaT-fueltax-biomass'!AB4</f>
        <v>0</v>
      </c>
      <c r="AC36" s="8">
        <f>'BFPaT-fueltax-biomass'!AC4</f>
        <v>0</v>
      </c>
      <c r="AD36" s="8">
        <f>'BFPaT-fueltax-biomass'!AD4</f>
        <v>0</v>
      </c>
      <c r="AE36" s="8">
        <f>'BFPaT-fueltax-biomass'!AE4</f>
        <v>0</v>
      </c>
      <c r="AF36" s="8">
        <f>'BFPaT-fueltax-biomass'!AF4</f>
        <v>0</v>
      </c>
      <c r="AG36" s="8"/>
      <c r="AH36" s="8"/>
      <c r="AI36" s="8"/>
    </row>
    <row r="37" spans="1:35">
      <c r="A37" s="8" t="s">
        <v>7</v>
      </c>
      <c r="B37" s="8">
        <f>'BFPaT-fueltax-biomass'!B5</f>
        <v>0</v>
      </c>
      <c r="C37" s="8">
        <f>'BFPaT-fueltax-biomass'!C5</f>
        <v>0</v>
      </c>
      <c r="D37" s="8">
        <f>'BFPaT-fueltax-biomass'!D5</f>
        <v>0</v>
      </c>
      <c r="E37" s="8">
        <f>'BFPaT-fueltax-biomass'!E5</f>
        <v>0</v>
      </c>
      <c r="F37" s="8">
        <f>'BFPaT-fueltax-biomass'!F5</f>
        <v>0</v>
      </c>
      <c r="G37" s="8">
        <f>'BFPaT-fueltax-biomass'!G5</f>
        <v>0</v>
      </c>
      <c r="H37" s="8">
        <f>'BFPaT-fueltax-biomass'!H5</f>
        <v>0</v>
      </c>
      <c r="I37" s="8">
        <f>'BFPaT-fueltax-biomass'!I5</f>
        <v>0</v>
      </c>
      <c r="J37" s="8">
        <f>'BFPaT-fueltax-biomass'!J5</f>
        <v>0</v>
      </c>
      <c r="K37" s="8">
        <f>'BFPaT-fueltax-biomass'!K5</f>
        <v>0</v>
      </c>
      <c r="L37" s="8">
        <f>'BFPaT-fueltax-biomass'!L5</f>
        <v>0</v>
      </c>
      <c r="M37" s="8">
        <f>'BFPaT-fueltax-biomass'!M5</f>
        <v>0</v>
      </c>
      <c r="N37" s="8">
        <f>'BFPaT-fueltax-biomass'!N5</f>
        <v>0</v>
      </c>
      <c r="O37" s="8">
        <f>'BFPaT-fueltax-biomass'!O5</f>
        <v>0</v>
      </c>
      <c r="P37" s="8">
        <f>'BFPaT-fueltax-biomass'!P5</f>
        <v>0</v>
      </c>
      <c r="Q37" s="8">
        <f>'BFPaT-fueltax-biomass'!Q5</f>
        <v>0</v>
      </c>
      <c r="R37" s="8">
        <f>'BFPaT-fueltax-biomass'!R5</f>
        <v>0</v>
      </c>
      <c r="S37" s="8">
        <f>'BFPaT-fueltax-biomass'!S5</f>
        <v>0</v>
      </c>
      <c r="T37" s="8">
        <f>'BFPaT-fueltax-biomass'!T5</f>
        <v>0</v>
      </c>
      <c r="U37" s="8">
        <f>'BFPaT-fueltax-biomass'!U5</f>
        <v>0</v>
      </c>
      <c r="V37" s="8">
        <f>'BFPaT-fueltax-biomass'!V5</f>
        <v>0</v>
      </c>
      <c r="W37" s="8">
        <f>'BFPaT-fueltax-biomass'!W5</f>
        <v>0</v>
      </c>
      <c r="X37" s="8">
        <f>'BFPaT-fueltax-biomass'!X5</f>
        <v>0</v>
      </c>
      <c r="Y37" s="8">
        <f>'BFPaT-fueltax-biomass'!Y5</f>
        <v>0</v>
      </c>
      <c r="Z37" s="8">
        <f>'BFPaT-fueltax-biomass'!Z5</f>
        <v>0</v>
      </c>
      <c r="AA37" s="8">
        <f>'BFPaT-fueltax-biomass'!AA5</f>
        <v>0</v>
      </c>
      <c r="AB37" s="8">
        <f>'BFPaT-fueltax-biomass'!AB5</f>
        <v>0</v>
      </c>
      <c r="AC37" s="8">
        <f>'BFPaT-fueltax-biomass'!AC5</f>
        <v>0</v>
      </c>
      <c r="AD37" s="8">
        <f>'BFPaT-fueltax-biomass'!AD5</f>
        <v>0</v>
      </c>
      <c r="AE37" s="8">
        <f>'BFPaT-fueltax-biomass'!AE5</f>
        <v>0</v>
      </c>
      <c r="AF37" s="8">
        <f>'BFPaT-fueltax-biomass'!AF5</f>
        <v>0</v>
      </c>
      <c r="AG37" s="8"/>
      <c r="AH37" s="8"/>
      <c r="AI37" s="8"/>
    </row>
    <row r="38" spans="1:35">
      <c r="A38" s="8" t="s">
        <v>8</v>
      </c>
      <c r="B38" s="8">
        <f>'BFPaT-fueltax-biomass'!B6</f>
        <v>0</v>
      </c>
      <c r="C38" s="8">
        <f>'BFPaT-fueltax-biomass'!C6</f>
        <v>0</v>
      </c>
      <c r="D38" s="8">
        <f>'BFPaT-fueltax-biomass'!D6</f>
        <v>0</v>
      </c>
      <c r="E38" s="8">
        <f>'BFPaT-fueltax-biomass'!E6</f>
        <v>0</v>
      </c>
      <c r="F38" s="8">
        <f>'BFPaT-fueltax-biomass'!F6</f>
        <v>0</v>
      </c>
      <c r="G38" s="8">
        <f>'BFPaT-fueltax-biomass'!G6</f>
        <v>0</v>
      </c>
      <c r="H38" s="8">
        <f>'BFPaT-fueltax-biomass'!H6</f>
        <v>0</v>
      </c>
      <c r="I38" s="8">
        <f>'BFPaT-fueltax-biomass'!I6</f>
        <v>0</v>
      </c>
      <c r="J38" s="8">
        <f>'BFPaT-fueltax-biomass'!J6</f>
        <v>0</v>
      </c>
      <c r="K38" s="8">
        <f>'BFPaT-fueltax-biomass'!K6</f>
        <v>0</v>
      </c>
      <c r="L38" s="8">
        <f>'BFPaT-fueltax-biomass'!L6</f>
        <v>0</v>
      </c>
      <c r="M38" s="8">
        <f>'BFPaT-fueltax-biomass'!M6</f>
        <v>0</v>
      </c>
      <c r="N38" s="8">
        <f>'BFPaT-fueltax-biomass'!N6</f>
        <v>0</v>
      </c>
      <c r="O38" s="8">
        <f>'BFPaT-fueltax-biomass'!O6</f>
        <v>0</v>
      </c>
      <c r="P38" s="8">
        <f>'BFPaT-fueltax-biomass'!P6</f>
        <v>0</v>
      </c>
      <c r="Q38" s="8">
        <f>'BFPaT-fueltax-biomass'!Q6</f>
        <v>0</v>
      </c>
      <c r="R38" s="8">
        <f>'BFPaT-fueltax-biomass'!R6</f>
        <v>0</v>
      </c>
      <c r="S38" s="8">
        <f>'BFPaT-fueltax-biomass'!S6</f>
        <v>0</v>
      </c>
      <c r="T38" s="8">
        <f>'BFPaT-fueltax-biomass'!T6</f>
        <v>0</v>
      </c>
      <c r="U38" s="8">
        <f>'BFPaT-fueltax-biomass'!U6</f>
        <v>0</v>
      </c>
      <c r="V38" s="8">
        <f>'BFPaT-fueltax-biomass'!V6</f>
        <v>0</v>
      </c>
      <c r="W38" s="8">
        <f>'BFPaT-fueltax-biomass'!W6</f>
        <v>0</v>
      </c>
      <c r="X38" s="8">
        <f>'BFPaT-fueltax-biomass'!X6</f>
        <v>0</v>
      </c>
      <c r="Y38" s="8">
        <f>'BFPaT-fueltax-biomass'!Y6</f>
        <v>0</v>
      </c>
      <c r="Z38" s="8">
        <f>'BFPaT-fueltax-biomass'!Z6</f>
        <v>0</v>
      </c>
      <c r="AA38" s="8">
        <f>'BFPaT-fueltax-biomass'!AA6</f>
        <v>0</v>
      </c>
      <c r="AB38" s="8">
        <f>'BFPaT-fueltax-biomass'!AB6</f>
        <v>0</v>
      </c>
      <c r="AC38" s="8">
        <f>'BFPaT-fueltax-biomass'!AC6</f>
        <v>0</v>
      </c>
      <c r="AD38" s="8">
        <f>'BFPaT-fueltax-biomass'!AD6</f>
        <v>0</v>
      </c>
      <c r="AE38" s="8">
        <f>'BFPaT-fueltax-biomass'!AE6</f>
        <v>0</v>
      </c>
      <c r="AF38" s="8">
        <f>'BFPaT-fueltax-biomass'!AF6</f>
        <v>0</v>
      </c>
      <c r="AG38" s="8"/>
      <c r="AH38" s="8"/>
      <c r="AI38" s="8"/>
    </row>
    <row r="39" spans="1:35">
      <c r="A39" s="8" t="s">
        <v>9</v>
      </c>
      <c r="B39" s="8">
        <f>'BFPaT-fueltax-biomass'!B7</f>
        <v>0</v>
      </c>
      <c r="C39" s="8">
        <f>'BFPaT-fueltax-biomass'!C7</f>
        <v>0</v>
      </c>
      <c r="D39" s="8">
        <f>'BFPaT-fueltax-biomass'!D7</f>
        <v>0</v>
      </c>
      <c r="E39" s="8">
        <f>'BFPaT-fueltax-biomass'!E7</f>
        <v>0</v>
      </c>
      <c r="F39" s="8">
        <f>'BFPaT-fueltax-biomass'!F7</f>
        <v>0</v>
      </c>
      <c r="G39" s="8">
        <f>'BFPaT-fueltax-biomass'!G7</f>
        <v>0</v>
      </c>
      <c r="H39" s="8">
        <f>'BFPaT-fueltax-biomass'!H7</f>
        <v>0</v>
      </c>
      <c r="I39" s="8">
        <f>'BFPaT-fueltax-biomass'!I7</f>
        <v>0</v>
      </c>
      <c r="J39" s="8">
        <f>'BFPaT-fueltax-biomass'!J7</f>
        <v>0</v>
      </c>
      <c r="K39" s="8">
        <f>'BFPaT-fueltax-biomass'!K7</f>
        <v>0</v>
      </c>
      <c r="L39" s="8">
        <f>'BFPaT-fueltax-biomass'!L7</f>
        <v>0</v>
      </c>
      <c r="M39" s="8">
        <f>'BFPaT-fueltax-biomass'!M7</f>
        <v>0</v>
      </c>
      <c r="N39" s="8">
        <f>'BFPaT-fueltax-biomass'!N7</f>
        <v>0</v>
      </c>
      <c r="O39" s="8">
        <f>'BFPaT-fueltax-biomass'!O7</f>
        <v>0</v>
      </c>
      <c r="P39" s="8">
        <f>'BFPaT-fueltax-biomass'!P7</f>
        <v>0</v>
      </c>
      <c r="Q39" s="8">
        <f>'BFPaT-fueltax-biomass'!Q7</f>
        <v>0</v>
      </c>
      <c r="R39" s="8">
        <f>'BFPaT-fueltax-biomass'!R7</f>
        <v>0</v>
      </c>
      <c r="S39" s="8">
        <f>'BFPaT-fueltax-biomass'!S7</f>
        <v>0</v>
      </c>
      <c r="T39" s="8">
        <f>'BFPaT-fueltax-biomass'!T7</f>
        <v>0</v>
      </c>
      <c r="U39" s="8">
        <f>'BFPaT-fueltax-biomass'!U7</f>
        <v>0</v>
      </c>
      <c r="V39" s="8">
        <f>'BFPaT-fueltax-biomass'!V7</f>
        <v>0</v>
      </c>
      <c r="W39" s="8">
        <f>'BFPaT-fueltax-biomass'!W7</f>
        <v>0</v>
      </c>
      <c r="X39" s="8">
        <f>'BFPaT-fueltax-biomass'!X7</f>
        <v>0</v>
      </c>
      <c r="Y39" s="8">
        <f>'BFPaT-fueltax-biomass'!Y7</f>
        <v>0</v>
      </c>
      <c r="Z39" s="8">
        <f>'BFPaT-fueltax-biomass'!Z7</f>
        <v>0</v>
      </c>
      <c r="AA39" s="8">
        <f>'BFPaT-fueltax-biomass'!AA7</f>
        <v>0</v>
      </c>
      <c r="AB39" s="8">
        <f>'BFPaT-fueltax-biomass'!AB7</f>
        <v>0</v>
      </c>
      <c r="AC39" s="8">
        <f>'BFPaT-fueltax-biomass'!AC7</f>
        <v>0</v>
      </c>
      <c r="AD39" s="8">
        <f>'BFPaT-fueltax-biomass'!AD7</f>
        <v>0</v>
      </c>
      <c r="AE39" s="8">
        <f>'BFPaT-fueltax-biomass'!AE7</f>
        <v>0</v>
      </c>
      <c r="AF39" s="8">
        <f>'BFPaT-fueltax-biomass'!AF7</f>
        <v>0</v>
      </c>
      <c r="AG39" s="8"/>
      <c r="AH39" s="8"/>
      <c r="AI39" s="8"/>
    </row>
    <row r="40" spans="1:35">
      <c r="A40" s="8" t="s">
        <v>10</v>
      </c>
      <c r="B40" s="8">
        <f>'BFPaT-fueltax-biomass'!B8</f>
        <v>0</v>
      </c>
      <c r="C40" s="8">
        <f>'BFPaT-fueltax-biomass'!C8</f>
        <v>0</v>
      </c>
      <c r="D40" s="8">
        <f>'BFPaT-fueltax-biomass'!D8</f>
        <v>0</v>
      </c>
      <c r="E40" s="8">
        <f>'BFPaT-fueltax-biomass'!E8</f>
        <v>0</v>
      </c>
      <c r="F40" s="8">
        <f>'BFPaT-fueltax-biomass'!F8</f>
        <v>0</v>
      </c>
      <c r="G40" s="8">
        <f>'BFPaT-fueltax-biomass'!G8</f>
        <v>0</v>
      </c>
      <c r="H40" s="8">
        <f>'BFPaT-fueltax-biomass'!H8</f>
        <v>0</v>
      </c>
      <c r="I40" s="8">
        <f>'BFPaT-fueltax-biomass'!I8</f>
        <v>0</v>
      </c>
      <c r="J40" s="8">
        <f>'BFPaT-fueltax-biomass'!J8</f>
        <v>0</v>
      </c>
      <c r="K40" s="8">
        <f>'BFPaT-fueltax-biomass'!K8</f>
        <v>0</v>
      </c>
      <c r="L40" s="8">
        <f>'BFPaT-fueltax-biomass'!L8</f>
        <v>0</v>
      </c>
      <c r="M40" s="8">
        <f>'BFPaT-fueltax-biomass'!M8</f>
        <v>0</v>
      </c>
      <c r="N40" s="8">
        <f>'BFPaT-fueltax-biomass'!N8</f>
        <v>0</v>
      </c>
      <c r="O40" s="8">
        <f>'BFPaT-fueltax-biomass'!O8</f>
        <v>0</v>
      </c>
      <c r="P40" s="8">
        <f>'BFPaT-fueltax-biomass'!P8</f>
        <v>0</v>
      </c>
      <c r="Q40" s="8">
        <f>'BFPaT-fueltax-biomass'!Q8</f>
        <v>0</v>
      </c>
      <c r="R40" s="8">
        <f>'BFPaT-fueltax-biomass'!R8</f>
        <v>0</v>
      </c>
      <c r="S40" s="8">
        <f>'BFPaT-fueltax-biomass'!S8</f>
        <v>0</v>
      </c>
      <c r="T40" s="8">
        <f>'BFPaT-fueltax-biomass'!T8</f>
        <v>0</v>
      </c>
      <c r="U40" s="8">
        <f>'BFPaT-fueltax-biomass'!U8</f>
        <v>0</v>
      </c>
      <c r="V40" s="8">
        <f>'BFPaT-fueltax-biomass'!V8</f>
        <v>0</v>
      </c>
      <c r="W40" s="8">
        <f>'BFPaT-fueltax-biomass'!W8</f>
        <v>0</v>
      </c>
      <c r="X40" s="8">
        <f>'BFPaT-fueltax-biomass'!X8</f>
        <v>0</v>
      </c>
      <c r="Y40" s="8">
        <f>'BFPaT-fueltax-biomass'!Y8</f>
        <v>0</v>
      </c>
      <c r="Z40" s="8">
        <f>'BFPaT-fueltax-biomass'!Z8</f>
        <v>0</v>
      </c>
      <c r="AA40" s="8">
        <f>'BFPaT-fueltax-biomass'!AA8</f>
        <v>0</v>
      </c>
      <c r="AB40" s="8">
        <f>'BFPaT-fueltax-biomass'!AB8</f>
        <v>0</v>
      </c>
      <c r="AC40" s="8">
        <f>'BFPaT-fueltax-biomass'!AC8</f>
        <v>0</v>
      </c>
      <c r="AD40" s="8">
        <f>'BFPaT-fueltax-biomass'!AD8</f>
        <v>0</v>
      </c>
      <c r="AE40" s="8">
        <f>'BFPaT-fueltax-biomass'!AE8</f>
        <v>0</v>
      </c>
      <c r="AF40" s="8">
        <f>'BFPaT-fueltax-biomass'!AF8</f>
        <v>0</v>
      </c>
      <c r="AG40" s="8"/>
      <c r="AH40" s="8"/>
      <c r="AI40" s="8"/>
    </row>
    <row r="41" spans="1:35">
      <c r="A41" s="8" t="s">
        <v>11</v>
      </c>
      <c r="B41" s="8">
        <f>'BFPaT-fueltax-biomass'!B9</f>
        <v>0</v>
      </c>
      <c r="C41" s="8">
        <f>'BFPaT-fueltax-biomass'!C9</f>
        <v>0</v>
      </c>
      <c r="D41" s="8">
        <f>'BFPaT-fueltax-biomass'!D9</f>
        <v>0</v>
      </c>
      <c r="E41" s="8">
        <f>'BFPaT-fueltax-biomass'!E9</f>
        <v>0</v>
      </c>
      <c r="F41" s="8">
        <f>'BFPaT-fueltax-biomass'!F9</f>
        <v>0</v>
      </c>
      <c r="G41" s="8">
        <f>'BFPaT-fueltax-biomass'!G9</f>
        <v>0</v>
      </c>
      <c r="H41" s="8">
        <f>'BFPaT-fueltax-biomass'!H9</f>
        <v>0</v>
      </c>
      <c r="I41" s="8">
        <f>'BFPaT-fueltax-biomass'!I9</f>
        <v>0</v>
      </c>
      <c r="J41" s="8">
        <f>'BFPaT-fueltax-biomass'!J9</f>
        <v>0</v>
      </c>
      <c r="K41" s="8">
        <f>'BFPaT-fueltax-biomass'!K9</f>
        <v>0</v>
      </c>
      <c r="L41" s="8">
        <f>'BFPaT-fueltax-biomass'!L9</f>
        <v>0</v>
      </c>
      <c r="M41" s="8">
        <f>'BFPaT-fueltax-biomass'!M9</f>
        <v>0</v>
      </c>
      <c r="N41" s="8">
        <f>'BFPaT-fueltax-biomass'!N9</f>
        <v>0</v>
      </c>
      <c r="O41" s="8">
        <f>'BFPaT-fueltax-biomass'!O9</f>
        <v>0</v>
      </c>
      <c r="P41" s="8">
        <f>'BFPaT-fueltax-biomass'!P9</f>
        <v>0</v>
      </c>
      <c r="Q41" s="8">
        <f>'BFPaT-fueltax-biomass'!Q9</f>
        <v>0</v>
      </c>
      <c r="R41" s="8">
        <f>'BFPaT-fueltax-biomass'!R9</f>
        <v>0</v>
      </c>
      <c r="S41" s="8">
        <f>'BFPaT-fueltax-biomass'!S9</f>
        <v>0</v>
      </c>
      <c r="T41" s="8">
        <f>'BFPaT-fueltax-biomass'!T9</f>
        <v>0</v>
      </c>
      <c r="U41" s="8">
        <f>'BFPaT-fueltax-biomass'!U9</f>
        <v>0</v>
      </c>
      <c r="V41" s="8">
        <f>'BFPaT-fueltax-biomass'!V9</f>
        <v>0</v>
      </c>
      <c r="W41" s="8">
        <f>'BFPaT-fueltax-biomass'!W9</f>
        <v>0</v>
      </c>
      <c r="X41" s="8">
        <f>'BFPaT-fueltax-biomass'!X9</f>
        <v>0</v>
      </c>
      <c r="Y41" s="8">
        <f>'BFPaT-fueltax-biomass'!Y9</f>
        <v>0</v>
      </c>
      <c r="Z41" s="8">
        <f>'BFPaT-fueltax-biomass'!Z9</f>
        <v>0</v>
      </c>
      <c r="AA41" s="8">
        <f>'BFPaT-fueltax-biomass'!AA9</f>
        <v>0</v>
      </c>
      <c r="AB41" s="8">
        <f>'BFPaT-fueltax-biomass'!AB9</f>
        <v>0</v>
      </c>
      <c r="AC41" s="8">
        <f>'BFPaT-fueltax-biomass'!AC9</f>
        <v>0</v>
      </c>
      <c r="AD41" s="8">
        <f>'BFPaT-fueltax-biomass'!AD9</f>
        <v>0</v>
      </c>
      <c r="AE41" s="8">
        <f>'BFPaT-fueltax-biomass'!AE9</f>
        <v>0</v>
      </c>
      <c r="AF41" s="8">
        <f>'BFPaT-fueltax-biomass'!AF9</f>
        <v>0</v>
      </c>
      <c r="AG41" s="8"/>
      <c r="AH41" s="8"/>
      <c r="AI41" s="8"/>
    </row>
    <row r="42" spans="1:35">
      <c r="A42" s="13" t="s">
        <v>22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>
      <c r="A43" s="8" t="s">
        <v>18</v>
      </c>
      <c r="B43" s="8">
        <f>B$1</f>
        <v>2020</v>
      </c>
      <c r="C43" s="8">
        <f t="shared" ref="C43:AF43" si="4">C$1</f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  <c r="AG43" s="8"/>
      <c r="AH43" s="8"/>
      <c r="AI43" s="8"/>
    </row>
    <row r="44" spans="1:35">
      <c r="A44" s="8" t="s">
        <v>4</v>
      </c>
      <c r="B44" s="8">
        <f>'BFPaT-fueltax-petgas'!B2</f>
        <v>2.0861568168226238E-5</v>
      </c>
      <c r="C44" s="8">
        <f>'BFPaT-fueltax-petgas'!C2</f>
        <v>2.0861568168226238E-5</v>
      </c>
      <c r="D44" s="8">
        <f>'BFPaT-fueltax-petgas'!D2</f>
        <v>2.0861568168226238E-5</v>
      </c>
      <c r="E44" s="8">
        <f>'BFPaT-fueltax-petgas'!E2</f>
        <v>2.0861568168226238E-5</v>
      </c>
      <c r="F44" s="8">
        <f>'BFPaT-fueltax-petgas'!F2</f>
        <v>2.0861568168226238E-5</v>
      </c>
      <c r="G44" s="8">
        <f>'BFPaT-fueltax-petgas'!G2</f>
        <v>2.0861568168226238E-5</v>
      </c>
      <c r="H44" s="8">
        <f>'BFPaT-fueltax-petgas'!H2</f>
        <v>2.0861568168226238E-5</v>
      </c>
      <c r="I44" s="8">
        <f>'BFPaT-fueltax-petgas'!I2</f>
        <v>2.0861568168226238E-5</v>
      </c>
      <c r="J44" s="8">
        <f>'BFPaT-fueltax-petgas'!J2</f>
        <v>2.0861568168226238E-5</v>
      </c>
      <c r="K44" s="8">
        <f>'BFPaT-fueltax-petgas'!K2</f>
        <v>2.0861568168226238E-5</v>
      </c>
      <c r="L44" s="8">
        <f>'BFPaT-fueltax-petgas'!L2</f>
        <v>2.0861568168226238E-5</v>
      </c>
      <c r="M44" s="8">
        <f>'BFPaT-fueltax-petgas'!M2</f>
        <v>2.0861568168226238E-5</v>
      </c>
      <c r="N44" s="8">
        <f>'BFPaT-fueltax-petgas'!N2</f>
        <v>2.0861568168226238E-5</v>
      </c>
      <c r="O44" s="8">
        <f>'BFPaT-fueltax-petgas'!O2</f>
        <v>2.0861568168226238E-5</v>
      </c>
      <c r="P44" s="8">
        <f>'BFPaT-fueltax-petgas'!P2</f>
        <v>2.0861568168226238E-5</v>
      </c>
      <c r="Q44" s="8">
        <f>'BFPaT-fueltax-petgas'!Q2</f>
        <v>2.0861568168226238E-5</v>
      </c>
      <c r="R44" s="8">
        <f>'BFPaT-fueltax-petgas'!R2</f>
        <v>2.0861568168226238E-5</v>
      </c>
      <c r="S44" s="8">
        <f>'BFPaT-fueltax-petgas'!S2</f>
        <v>2.0861568168226238E-5</v>
      </c>
      <c r="T44" s="8">
        <f>'BFPaT-fueltax-petgas'!T2</f>
        <v>2.0861568168226238E-5</v>
      </c>
      <c r="U44" s="8">
        <f>'BFPaT-fueltax-petgas'!U2</f>
        <v>2.0861568168226238E-5</v>
      </c>
      <c r="V44" s="8">
        <f>'BFPaT-fueltax-petgas'!V2</f>
        <v>2.0861568168226238E-5</v>
      </c>
      <c r="W44" s="8">
        <f>'BFPaT-fueltax-petgas'!W2</f>
        <v>2.0861568168226238E-5</v>
      </c>
      <c r="X44" s="8">
        <f>'BFPaT-fueltax-petgas'!X2</f>
        <v>2.0861568168226238E-5</v>
      </c>
      <c r="Y44" s="8">
        <f>'BFPaT-fueltax-petgas'!Y2</f>
        <v>2.0861568168226238E-5</v>
      </c>
      <c r="Z44" s="8">
        <f>'BFPaT-fueltax-petgas'!Z2</f>
        <v>2.0861568168226238E-5</v>
      </c>
      <c r="AA44" s="8">
        <f>'BFPaT-fueltax-petgas'!AA2</f>
        <v>2.0861568168226238E-5</v>
      </c>
      <c r="AB44" s="8">
        <f>'BFPaT-fueltax-petgas'!AB2</f>
        <v>2.0861568168226238E-5</v>
      </c>
      <c r="AC44" s="8">
        <f>'BFPaT-fueltax-petgas'!AC2</f>
        <v>2.0861568168226238E-5</v>
      </c>
      <c r="AD44" s="8">
        <f>'BFPaT-fueltax-petgas'!AD2</f>
        <v>2.0861568168226238E-5</v>
      </c>
      <c r="AE44" s="8">
        <f>'BFPaT-fueltax-petgas'!AE2</f>
        <v>2.0861568168226238E-5</v>
      </c>
      <c r="AF44" s="8">
        <f>'BFPaT-fueltax-petgas'!AF2</f>
        <v>2.0861568168226238E-5</v>
      </c>
      <c r="AG44" s="8"/>
      <c r="AH44" s="8"/>
      <c r="AI44" s="8"/>
    </row>
    <row r="45" spans="1:35">
      <c r="A45" s="8" t="s">
        <v>5</v>
      </c>
      <c r="B45" s="8">
        <f>'BFPaT-fueltax-petgas'!B3</f>
        <v>0</v>
      </c>
      <c r="C45" s="8">
        <f>'BFPaT-fueltax-petgas'!C3</f>
        <v>0</v>
      </c>
      <c r="D45" s="8">
        <f>'BFPaT-fueltax-petgas'!D3</f>
        <v>0</v>
      </c>
      <c r="E45" s="8">
        <f>'BFPaT-fueltax-petgas'!E3</f>
        <v>0</v>
      </c>
      <c r="F45" s="8">
        <f>'BFPaT-fueltax-petgas'!F3</f>
        <v>0</v>
      </c>
      <c r="G45" s="8">
        <f>'BFPaT-fueltax-petgas'!G3</f>
        <v>0</v>
      </c>
      <c r="H45" s="8">
        <f>'BFPaT-fueltax-petgas'!H3</f>
        <v>0</v>
      </c>
      <c r="I45" s="8">
        <f>'BFPaT-fueltax-petgas'!I3</f>
        <v>0</v>
      </c>
      <c r="J45" s="8">
        <f>'BFPaT-fueltax-petgas'!J3</f>
        <v>0</v>
      </c>
      <c r="K45" s="8">
        <f>'BFPaT-fueltax-petgas'!K3</f>
        <v>0</v>
      </c>
      <c r="L45" s="8">
        <f>'BFPaT-fueltax-petgas'!L3</f>
        <v>0</v>
      </c>
      <c r="M45" s="8">
        <f>'BFPaT-fueltax-petgas'!M3</f>
        <v>0</v>
      </c>
      <c r="N45" s="8">
        <f>'BFPaT-fueltax-petgas'!N3</f>
        <v>0</v>
      </c>
      <c r="O45" s="8">
        <f>'BFPaT-fueltax-petgas'!O3</f>
        <v>0</v>
      </c>
      <c r="P45" s="8">
        <f>'BFPaT-fueltax-petgas'!P3</f>
        <v>0</v>
      </c>
      <c r="Q45" s="8">
        <f>'BFPaT-fueltax-petgas'!Q3</f>
        <v>0</v>
      </c>
      <c r="R45" s="8">
        <f>'BFPaT-fueltax-petgas'!R3</f>
        <v>0</v>
      </c>
      <c r="S45" s="8">
        <f>'BFPaT-fueltax-petgas'!S3</f>
        <v>0</v>
      </c>
      <c r="T45" s="8">
        <f>'BFPaT-fueltax-petgas'!T3</f>
        <v>0</v>
      </c>
      <c r="U45" s="8">
        <f>'BFPaT-fueltax-petgas'!U3</f>
        <v>0</v>
      </c>
      <c r="V45" s="8">
        <f>'BFPaT-fueltax-petgas'!V3</f>
        <v>0</v>
      </c>
      <c r="W45" s="8">
        <f>'BFPaT-fueltax-petgas'!W3</f>
        <v>0</v>
      </c>
      <c r="X45" s="8">
        <f>'BFPaT-fueltax-petgas'!X3</f>
        <v>0</v>
      </c>
      <c r="Y45" s="8">
        <f>'BFPaT-fueltax-petgas'!Y3</f>
        <v>0</v>
      </c>
      <c r="Z45" s="8">
        <f>'BFPaT-fueltax-petgas'!Z3</f>
        <v>0</v>
      </c>
      <c r="AA45" s="8">
        <f>'BFPaT-fueltax-petgas'!AA3</f>
        <v>0</v>
      </c>
      <c r="AB45" s="8">
        <f>'BFPaT-fueltax-petgas'!AB3</f>
        <v>0</v>
      </c>
      <c r="AC45" s="8">
        <f>'BFPaT-fueltax-petgas'!AC3</f>
        <v>0</v>
      </c>
      <c r="AD45" s="8">
        <f>'BFPaT-fueltax-petgas'!AD3</f>
        <v>0</v>
      </c>
      <c r="AE45" s="8">
        <f>'BFPaT-fueltax-petgas'!AE3</f>
        <v>0</v>
      </c>
      <c r="AF45" s="8">
        <f>'BFPaT-fueltax-petgas'!AF3</f>
        <v>0</v>
      </c>
      <c r="AG45" s="8"/>
      <c r="AH45" s="8"/>
      <c r="AI45" s="8"/>
    </row>
    <row r="46" spans="1:35">
      <c r="A46" s="8" t="s">
        <v>6</v>
      </c>
      <c r="B46" s="8">
        <f>'BFPaT-fueltax-petgas'!B4</f>
        <v>0</v>
      </c>
      <c r="C46" s="8">
        <f>'BFPaT-fueltax-petgas'!C4</f>
        <v>0</v>
      </c>
      <c r="D46" s="8">
        <f>'BFPaT-fueltax-petgas'!D4</f>
        <v>0</v>
      </c>
      <c r="E46" s="8">
        <f>'BFPaT-fueltax-petgas'!E4</f>
        <v>0</v>
      </c>
      <c r="F46" s="8">
        <f>'BFPaT-fueltax-petgas'!F4</f>
        <v>0</v>
      </c>
      <c r="G46" s="8">
        <f>'BFPaT-fueltax-petgas'!G4</f>
        <v>0</v>
      </c>
      <c r="H46" s="8">
        <f>'BFPaT-fueltax-petgas'!H4</f>
        <v>0</v>
      </c>
      <c r="I46" s="8">
        <f>'BFPaT-fueltax-petgas'!I4</f>
        <v>0</v>
      </c>
      <c r="J46" s="8">
        <f>'BFPaT-fueltax-petgas'!J4</f>
        <v>0</v>
      </c>
      <c r="K46" s="8">
        <f>'BFPaT-fueltax-petgas'!K4</f>
        <v>0</v>
      </c>
      <c r="L46" s="8">
        <f>'BFPaT-fueltax-petgas'!L4</f>
        <v>0</v>
      </c>
      <c r="M46" s="8">
        <f>'BFPaT-fueltax-petgas'!M4</f>
        <v>0</v>
      </c>
      <c r="N46" s="8">
        <f>'BFPaT-fueltax-petgas'!N4</f>
        <v>0</v>
      </c>
      <c r="O46" s="8">
        <f>'BFPaT-fueltax-petgas'!O4</f>
        <v>0</v>
      </c>
      <c r="P46" s="8">
        <f>'BFPaT-fueltax-petgas'!P4</f>
        <v>0</v>
      </c>
      <c r="Q46" s="8">
        <f>'BFPaT-fueltax-petgas'!Q4</f>
        <v>0</v>
      </c>
      <c r="R46" s="8">
        <f>'BFPaT-fueltax-petgas'!R4</f>
        <v>0</v>
      </c>
      <c r="S46" s="8">
        <f>'BFPaT-fueltax-petgas'!S4</f>
        <v>0</v>
      </c>
      <c r="T46" s="8">
        <f>'BFPaT-fueltax-petgas'!T4</f>
        <v>0</v>
      </c>
      <c r="U46" s="8">
        <f>'BFPaT-fueltax-petgas'!U4</f>
        <v>0</v>
      </c>
      <c r="V46" s="8">
        <f>'BFPaT-fueltax-petgas'!V4</f>
        <v>0</v>
      </c>
      <c r="W46" s="8">
        <f>'BFPaT-fueltax-petgas'!W4</f>
        <v>0</v>
      </c>
      <c r="X46" s="8">
        <f>'BFPaT-fueltax-petgas'!X4</f>
        <v>0</v>
      </c>
      <c r="Y46" s="8">
        <f>'BFPaT-fueltax-petgas'!Y4</f>
        <v>0</v>
      </c>
      <c r="Z46" s="8">
        <f>'BFPaT-fueltax-petgas'!Z4</f>
        <v>0</v>
      </c>
      <c r="AA46" s="8">
        <f>'BFPaT-fueltax-petgas'!AA4</f>
        <v>0</v>
      </c>
      <c r="AB46" s="8">
        <f>'BFPaT-fueltax-petgas'!AB4</f>
        <v>0</v>
      </c>
      <c r="AC46" s="8">
        <f>'BFPaT-fueltax-petgas'!AC4</f>
        <v>0</v>
      </c>
      <c r="AD46" s="8">
        <f>'BFPaT-fueltax-petgas'!AD4</f>
        <v>0</v>
      </c>
      <c r="AE46" s="8">
        <f>'BFPaT-fueltax-petgas'!AE4</f>
        <v>0</v>
      </c>
      <c r="AF46" s="8">
        <f>'BFPaT-fueltax-petgas'!AF4</f>
        <v>0</v>
      </c>
      <c r="AG46" s="8"/>
      <c r="AH46" s="8"/>
      <c r="AI46" s="8"/>
    </row>
    <row r="47" spans="1:35">
      <c r="A47" s="8" t="s">
        <v>7</v>
      </c>
      <c r="B47" s="8">
        <f>'BFPaT-fueltax-petgas'!B5</f>
        <v>0</v>
      </c>
      <c r="C47" s="8">
        <f>'BFPaT-fueltax-petgas'!C5</f>
        <v>0</v>
      </c>
      <c r="D47" s="8">
        <f>'BFPaT-fueltax-petgas'!D5</f>
        <v>0</v>
      </c>
      <c r="E47" s="8">
        <f>'BFPaT-fueltax-petgas'!E5</f>
        <v>0</v>
      </c>
      <c r="F47" s="8">
        <f>'BFPaT-fueltax-petgas'!F5</f>
        <v>0</v>
      </c>
      <c r="G47" s="8">
        <f>'BFPaT-fueltax-petgas'!G5</f>
        <v>0</v>
      </c>
      <c r="H47" s="8">
        <f>'BFPaT-fueltax-petgas'!H5</f>
        <v>0</v>
      </c>
      <c r="I47" s="8">
        <f>'BFPaT-fueltax-petgas'!I5</f>
        <v>0</v>
      </c>
      <c r="J47" s="8">
        <f>'BFPaT-fueltax-petgas'!J5</f>
        <v>0</v>
      </c>
      <c r="K47" s="8">
        <f>'BFPaT-fueltax-petgas'!K5</f>
        <v>0</v>
      </c>
      <c r="L47" s="8">
        <f>'BFPaT-fueltax-petgas'!L5</f>
        <v>0</v>
      </c>
      <c r="M47" s="8">
        <f>'BFPaT-fueltax-petgas'!M5</f>
        <v>0</v>
      </c>
      <c r="N47" s="8">
        <f>'BFPaT-fueltax-petgas'!N5</f>
        <v>0</v>
      </c>
      <c r="O47" s="8">
        <f>'BFPaT-fueltax-petgas'!O5</f>
        <v>0</v>
      </c>
      <c r="P47" s="8">
        <f>'BFPaT-fueltax-petgas'!P5</f>
        <v>0</v>
      </c>
      <c r="Q47" s="8">
        <f>'BFPaT-fueltax-petgas'!Q5</f>
        <v>0</v>
      </c>
      <c r="R47" s="8">
        <f>'BFPaT-fueltax-petgas'!R5</f>
        <v>0</v>
      </c>
      <c r="S47" s="8">
        <f>'BFPaT-fueltax-petgas'!S5</f>
        <v>0</v>
      </c>
      <c r="T47" s="8">
        <f>'BFPaT-fueltax-petgas'!T5</f>
        <v>0</v>
      </c>
      <c r="U47" s="8">
        <f>'BFPaT-fueltax-petgas'!U5</f>
        <v>0</v>
      </c>
      <c r="V47" s="8">
        <f>'BFPaT-fueltax-petgas'!V5</f>
        <v>0</v>
      </c>
      <c r="W47" s="8">
        <f>'BFPaT-fueltax-petgas'!W5</f>
        <v>0</v>
      </c>
      <c r="X47" s="8">
        <f>'BFPaT-fueltax-petgas'!X5</f>
        <v>0</v>
      </c>
      <c r="Y47" s="8">
        <f>'BFPaT-fueltax-petgas'!Y5</f>
        <v>0</v>
      </c>
      <c r="Z47" s="8">
        <f>'BFPaT-fueltax-petgas'!Z5</f>
        <v>0</v>
      </c>
      <c r="AA47" s="8">
        <f>'BFPaT-fueltax-petgas'!AA5</f>
        <v>0</v>
      </c>
      <c r="AB47" s="8">
        <f>'BFPaT-fueltax-petgas'!AB5</f>
        <v>0</v>
      </c>
      <c r="AC47" s="8">
        <f>'BFPaT-fueltax-petgas'!AC5</f>
        <v>0</v>
      </c>
      <c r="AD47" s="8">
        <f>'BFPaT-fueltax-petgas'!AD5</f>
        <v>0</v>
      </c>
      <c r="AE47" s="8">
        <f>'BFPaT-fueltax-petgas'!AE5</f>
        <v>0</v>
      </c>
      <c r="AF47" s="8">
        <f>'BFPaT-fueltax-petgas'!AF5</f>
        <v>0</v>
      </c>
      <c r="AG47" s="8"/>
      <c r="AH47" s="8"/>
      <c r="AI47" s="8"/>
    </row>
    <row r="48" spans="1:35">
      <c r="A48" s="8" t="s">
        <v>8</v>
      </c>
      <c r="B48" s="8">
        <f>'BFPaT-fueltax-petgas'!B6</f>
        <v>0</v>
      </c>
      <c r="C48" s="8">
        <f>'BFPaT-fueltax-petgas'!C6</f>
        <v>0</v>
      </c>
      <c r="D48" s="8">
        <f>'BFPaT-fueltax-petgas'!D6</f>
        <v>0</v>
      </c>
      <c r="E48" s="8">
        <f>'BFPaT-fueltax-petgas'!E6</f>
        <v>0</v>
      </c>
      <c r="F48" s="8">
        <f>'BFPaT-fueltax-petgas'!F6</f>
        <v>0</v>
      </c>
      <c r="G48" s="8">
        <f>'BFPaT-fueltax-petgas'!G6</f>
        <v>0</v>
      </c>
      <c r="H48" s="8">
        <f>'BFPaT-fueltax-petgas'!H6</f>
        <v>0</v>
      </c>
      <c r="I48" s="8">
        <f>'BFPaT-fueltax-petgas'!I6</f>
        <v>0</v>
      </c>
      <c r="J48" s="8">
        <f>'BFPaT-fueltax-petgas'!J6</f>
        <v>0</v>
      </c>
      <c r="K48" s="8">
        <f>'BFPaT-fueltax-petgas'!K6</f>
        <v>0</v>
      </c>
      <c r="L48" s="8">
        <f>'BFPaT-fueltax-petgas'!L6</f>
        <v>0</v>
      </c>
      <c r="M48" s="8">
        <f>'BFPaT-fueltax-petgas'!M6</f>
        <v>0</v>
      </c>
      <c r="N48" s="8">
        <f>'BFPaT-fueltax-petgas'!N6</f>
        <v>0</v>
      </c>
      <c r="O48" s="8">
        <f>'BFPaT-fueltax-petgas'!O6</f>
        <v>0</v>
      </c>
      <c r="P48" s="8">
        <f>'BFPaT-fueltax-petgas'!P6</f>
        <v>0</v>
      </c>
      <c r="Q48" s="8">
        <f>'BFPaT-fueltax-petgas'!Q6</f>
        <v>0</v>
      </c>
      <c r="R48" s="8">
        <f>'BFPaT-fueltax-petgas'!R6</f>
        <v>0</v>
      </c>
      <c r="S48" s="8">
        <f>'BFPaT-fueltax-petgas'!S6</f>
        <v>0</v>
      </c>
      <c r="T48" s="8">
        <f>'BFPaT-fueltax-petgas'!T6</f>
        <v>0</v>
      </c>
      <c r="U48" s="8">
        <f>'BFPaT-fueltax-petgas'!U6</f>
        <v>0</v>
      </c>
      <c r="V48" s="8">
        <f>'BFPaT-fueltax-petgas'!V6</f>
        <v>0</v>
      </c>
      <c r="W48" s="8">
        <f>'BFPaT-fueltax-petgas'!W6</f>
        <v>0</v>
      </c>
      <c r="X48" s="8">
        <f>'BFPaT-fueltax-petgas'!X6</f>
        <v>0</v>
      </c>
      <c r="Y48" s="8">
        <f>'BFPaT-fueltax-petgas'!Y6</f>
        <v>0</v>
      </c>
      <c r="Z48" s="8">
        <f>'BFPaT-fueltax-petgas'!Z6</f>
        <v>0</v>
      </c>
      <c r="AA48" s="8">
        <f>'BFPaT-fueltax-petgas'!AA6</f>
        <v>0</v>
      </c>
      <c r="AB48" s="8">
        <f>'BFPaT-fueltax-petgas'!AB6</f>
        <v>0</v>
      </c>
      <c r="AC48" s="8">
        <f>'BFPaT-fueltax-petgas'!AC6</f>
        <v>0</v>
      </c>
      <c r="AD48" s="8">
        <f>'BFPaT-fueltax-petgas'!AD6</f>
        <v>0</v>
      </c>
      <c r="AE48" s="8">
        <f>'BFPaT-fueltax-petgas'!AE6</f>
        <v>0</v>
      </c>
      <c r="AF48" s="8">
        <f>'BFPaT-fueltax-petgas'!AF6</f>
        <v>0</v>
      </c>
      <c r="AG48" s="8"/>
      <c r="AH48" s="8"/>
      <c r="AI48" s="8"/>
    </row>
    <row r="49" spans="1:35">
      <c r="A49" s="8" t="s">
        <v>9</v>
      </c>
      <c r="B49" s="8">
        <f>'BFPaT-fueltax-petgas'!B7</f>
        <v>0</v>
      </c>
      <c r="C49" s="8">
        <f>'BFPaT-fueltax-petgas'!C7</f>
        <v>0</v>
      </c>
      <c r="D49" s="8">
        <f>'BFPaT-fueltax-petgas'!D7</f>
        <v>0</v>
      </c>
      <c r="E49" s="8">
        <f>'BFPaT-fueltax-petgas'!E7</f>
        <v>0</v>
      </c>
      <c r="F49" s="8">
        <f>'BFPaT-fueltax-petgas'!F7</f>
        <v>0</v>
      </c>
      <c r="G49" s="8">
        <f>'BFPaT-fueltax-petgas'!G7</f>
        <v>0</v>
      </c>
      <c r="H49" s="8">
        <f>'BFPaT-fueltax-petgas'!H7</f>
        <v>0</v>
      </c>
      <c r="I49" s="8">
        <f>'BFPaT-fueltax-petgas'!I7</f>
        <v>0</v>
      </c>
      <c r="J49" s="8">
        <f>'BFPaT-fueltax-petgas'!J7</f>
        <v>0</v>
      </c>
      <c r="K49" s="8">
        <f>'BFPaT-fueltax-petgas'!K7</f>
        <v>0</v>
      </c>
      <c r="L49" s="8">
        <f>'BFPaT-fueltax-petgas'!L7</f>
        <v>0</v>
      </c>
      <c r="M49" s="8">
        <f>'BFPaT-fueltax-petgas'!M7</f>
        <v>0</v>
      </c>
      <c r="N49" s="8">
        <f>'BFPaT-fueltax-petgas'!N7</f>
        <v>0</v>
      </c>
      <c r="O49" s="8">
        <f>'BFPaT-fueltax-petgas'!O7</f>
        <v>0</v>
      </c>
      <c r="P49" s="8">
        <f>'BFPaT-fueltax-petgas'!P7</f>
        <v>0</v>
      </c>
      <c r="Q49" s="8">
        <f>'BFPaT-fueltax-petgas'!Q7</f>
        <v>0</v>
      </c>
      <c r="R49" s="8">
        <f>'BFPaT-fueltax-petgas'!R7</f>
        <v>0</v>
      </c>
      <c r="S49" s="8">
        <f>'BFPaT-fueltax-petgas'!S7</f>
        <v>0</v>
      </c>
      <c r="T49" s="8">
        <f>'BFPaT-fueltax-petgas'!T7</f>
        <v>0</v>
      </c>
      <c r="U49" s="8">
        <f>'BFPaT-fueltax-petgas'!U7</f>
        <v>0</v>
      </c>
      <c r="V49" s="8">
        <f>'BFPaT-fueltax-petgas'!V7</f>
        <v>0</v>
      </c>
      <c r="W49" s="8">
        <f>'BFPaT-fueltax-petgas'!W7</f>
        <v>0</v>
      </c>
      <c r="X49" s="8">
        <f>'BFPaT-fueltax-petgas'!X7</f>
        <v>0</v>
      </c>
      <c r="Y49" s="8">
        <f>'BFPaT-fueltax-petgas'!Y7</f>
        <v>0</v>
      </c>
      <c r="Z49" s="8">
        <f>'BFPaT-fueltax-petgas'!Z7</f>
        <v>0</v>
      </c>
      <c r="AA49" s="8">
        <f>'BFPaT-fueltax-petgas'!AA7</f>
        <v>0</v>
      </c>
      <c r="AB49" s="8">
        <f>'BFPaT-fueltax-petgas'!AB7</f>
        <v>0</v>
      </c>
      <c r="AC49" s="8">
        <f>'BFPaT-fueltax-petgas'!AC7</f>
        <v>0</v>
      </c>
      <c r="AD49" s="8">
        <f>'BFPaT-fueltax-petgas'!AD7</f>
        <v>0</v>
      </c>
      <c r="AE49" s="8">
        <f>'BFPaT-fueltax-petgas'!AE7</f>
        <v>0</v>
      </c>
      <c r="AF49" s="8">
        <f>'BFPaT-fueltax-petgas'!AF7</f>
        <v>0</v>
      </c>
      <c r="AG49" s="8"/>
      <c r="AH49" s="8"/>
      <c r="AI49" s="8"/>
    </row>
    <row r="50" spans="1:35">
      <c r="A50" s="8" t="s">
        <v>10</v>
      </c>
      <c r="B50" s="8">
        <f>'BFPaT-fueltax-petgas'!B8</f>
        <v>0</v>
      </c>
      <c r="C50" s="8">
        <f>'BFPaT-fueltax-petgas'!C8</f>
        <v>0</v>
      </c>
      <c r="D50" s="8">
        <f>'BFPaT-fueltax-petgas'!D8</f>
        <v>0</v>
      </c>
      <c r="E50" s="8">
        <f>'BFPaT-fueltax-petgas'!E8</f>
        <v>0</v>
      </c>
      <c r="F50" s="8">
        <f>'BFPaT-fueltax-petgas'!F8</f>
        <v>0</v>
      </c>
      <c r="G50" s="8">
        <f>'BFPaT-fueltax-petgas'!G8</f>
        <v>0</v>
      </c>
      <c r="H50" s="8">
        <f>'BFPaT-fueltax-petgas'!H8</f>
        <v>0</v>
      </c>
      <c r="I50" s="8">
        <f>'BFPaT-fueltax-petgas'!I8</f>
        <v>0</v>
      </c>
      <c r="J50" s="8">
        <f>'BFPaT-fueltax-petgas'!J8</f>
        <v>0</v>
      </c>
      <c r="K50" s="8">
        <f>'BFPaT-fueltax-petgas'!K8</f>
        <v>0</v>
      </c>
      <c r="L50" s="8">
        <f>'BFPaT-fueltax-petgas'!L8</f>
        <v>0</v>
      </c>
      <c r="M50" s="8">
        <f>'BFPaT-fueltax-petgas'!M8</f>
        <v>0</v>
      </c>
      <c r="N50" s="8">
        <f>'BFPaT-fueltax-petgas'!N8</f>
        <v>0</v>
      </c>
      <c r="O50" s="8">
        <f>'BFPaT-fueltax-petgas'!O8</f>
        <v>0</v>
      </c>
      <c r="P50" s="8">
        <f>'BFPaT-fueltax-petgas'!P8</f>
        <v>0</v>
      </c>
      <c r="Q50" s="8">
        <f>'BFPaT-fueltax-petgas'!Q8</f>
        <v>0</v>
      </c>
      <c r="R50" s="8">
        <f>'BFPaT-fueltax-petgas'!R8</f>
        <v>0</v>
      </c>
      <c r="S50" s="8">
        <f>'BFPaT-fueltax-petgas'!S8</f>
        <v>0</v>
      </c>
      <c r="T50" s="8">
        <f>'BFPaT-fueltax-petgas'!T8</f>
        <v>0</v>
      </c>
      <c r="U50" s="8">
        <f>'BFPaT-fueltax-petgas'!U8</f>
        <v>0</v>
      </c>
      <c r="V50" s="8">
        <f>'BFPaT-fueltax-petgas'!V8</f>
        <v>0</v>
      </c>
      <c r="W50" s="8">
        <f>'BFPaT-fueltax-petgas'!W8</f>
        <v>0</v>
      </c>
      <c r="X50" s="8">
        <f>'BFPaT-fueltax-petgas'!X8</f>
        <v>0</v>
      </c>
      <c r="Y50" s="8">
        <f>'BFPaT-fueltax-petgas'!Y8</f>
        <v>0</v>
      </c>
      <c r="Z50" s="8">
        <f>'BFPaT-fueltax-petgas'!Z8</f>
        <v>0</v>
      </c>
      <c r="AA50" s="8">
        <f>'BFPaT-fueltax-petgas'!AA8</f>
        <v>0</v>
      </c>
      <c r="AB50" s="8">
        <f>'BFPaT-fueltax-petgas'!AB8</f>
        <v>0</v>
      </c>
      <c r="AC50" s="8">
        <f>'BFPaT-fueltax-petgas'!AC8</f>
        <v>0</v>
      </c>
      <c r="AD50" s="8">
        <f>'BFPaT-fueltax-petgas'!AD8</f>
        <v>0</v>
      </c>
      <c r="AE50" s="8">
        <f>'BFPaT-fueltax-petgas'!AE8</f>
        <v>0</v>
      </c>
      <c r="AF50" s="8">
        <f>'BFPaT-fueltax-petgas'!AF8</f>
        <v>0</v>
      </c>
      <c r="AG50" s="8"/>
      <c r="AH50" s="8"/>
      <c r="AI50" s="8"/>
    </row>
    <row r="51" spans="1:35">
      <c r="A51" s="8" t="s">
        <v>11</v>
      </c>
      <c r="B51" s="8">
        <f>'BFPaT-fueltax-petgas'!B9</f>
        <v>0</v>
      </c>
      <c r="C51" s="8">
        <f>'BFPaT-fueltax-petgas'!C9</f>
        <v>0</v>
      </c>
      <c r="D51" s="8">
        <f>'BFPaT-fueltax-petgas'!D9</f>
        <v>0</v>
      </c>
      <c r="E51" s="8">
        <f>'BFPaT-fueltax-petgas'!E9</f>
        <v>0</v>
      </c>
      <c r="F51" s="8">
        <f>'BFPaT-fueltax-petgas'!F9</f>
        <v>0</v>
      </c>
      <c r="G51" s="8">
        <f>'BFPaT-fueltax-petgas'!G9</f>
        <v>0</v>
      </c>
      <c r="H51" s="8">
        <f>'BFPaT-fueltax-petgas'!H9</f>
        <v>0</v>
      </c>
      <c r="I51" s="8">
        <f>'BFPaT-fueltax-petgas'!I9</f>
        <v>0</v>
      </c>
      <c r="J51" s="8">
        <f>'BFPaT-fueltax-petgas'!J9</f>
        <v>0</v>
      </c>
      <c r="K51" s="8">
        <f>'BFPaT-fueltax-petgas'!K9</f>
        <v>0</v>
      </c>
      <c r="L51" s="8">
        <f>'BFPaT-fueltax-petgas'!L9</f>
        <v>0</v>
      </c>
      <c r="M51" s="8">
        <f>'BFPaT-fueltax-petgas'!M9</f>
        <v>0</v>
      </c>
      <c r="N51" s="8">
        <f>'BFPaT-fueltax-petgas'!N9</f>
        <v>0</v>
      </c>
      <c r="O51" s="8">
        <f>'BFPaT-fueltax-petgas'!O9</f>
        <v>0</v>
      </c>
      <c r="P51" s="8">
        <f>'BFPaT-fueltax-petgas'!P9</f>
        <v>0</v>
      </c>
      <c r="Q51" s="8">
        <f>'BFPaT-fueltax-petgas'!Q9</f>
        <v>0</v>
      </c>
      <c r="R51" s="8">
        <f>'BFPaT-fueltax-petgas'!R9</f>
        <v>0</v>
      </c>
      <c r="S51" s="8">
        <f>'BFPaT-fueltax-petgas'!S9</f>
        <v>0</v>
      </c>
      <c r="T51" s="8">
        <f>'BFPaT-fueltax-petgas'!T9</f>
        <v>0</v>
      </c>
      <c r="U51" s="8">
        <f>'BFPaT-fueltax-petgas'!U9</f>
        <v>0</v>
      </c>
      <c r="V51" s="8">
        <f>'BFPaT-fueltax-petgas'!V9</f>
        <v>0</v>
      </c>
      <c r="W51" s="8">
        <f>'BFPaT-fueltax-petgas'!W9</f>
        <v>0</v>
      </c>
      <c r="X51" s="8">
        <f>'BFPaT-fueltax-petgas'!X9</f>
        <v>0</v>
      </c>
      <c r="Y51" s="8">
        <f>'BFPaT-fueltax-petgas'!Y9</f>
        <v>0</v>
      </c>
      <c r="Z51" s="8">
        <f>'BFPaT-fueltax-petgas'!Z9</f>
        <v>0</v>
      </c>
      <c r="AA51" s="8">
        <f>'BFPaT-fueltax-petgas'!AA9</f>
        <v>0</v>
      </c>
      <c r="AB51" s="8">
        <f>'BFPaT-fueltax-petgas'!AB9</f>
        <v>0</v>
      </c>
      <c r="AC51" s="8">
        <f>'BFPaT-fueltax-petgas'!AC9</f>
        <v>0</v>
      </c>
      <c r="AD51" s="8">
        <f>'BFPaT-fueltax-petgas'!AD9</f>
        <v>0</v>
      </c>
      <c r="AE51" s="8">
        <f>'BFPaT-fueltax-petgas'!AE9</f>
        <v>0</v>
      </c>
      <c r="AF51" s="8">
        <f>'BFPaT-fueltax-petgas'!AF9</f>
        <v>0</v>
      </c>
      <c r="AG51" s="8"/>
      <c r="AH51" s="8"/>
      <c r="AI51" s="8"/>
    </row>
    <row r="52" spans="1:35">
      <c r="A52" s="13" t="s">
        <v>23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8" t="s">
        <v>18</v>
      </c>
      <c r="B53" s="8">
        <f>B$1</f>
        <v>2020</v>
      </c>
      <c r="C53" s="8">
        <f t="shared" ref="C53:AF53" si="5">C$1</f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  <c r="AG53" s="8"/>
      <c r="AH53" s="8"/>
      <c r="AI53" s="8"/>
    </row>
    <row r="54" spans="1:35">
      <c r="A54" s="8" t="s">
        <v>4</v>
      </c>
      <c r="B54" s="8">
        <f>'BFPaT-fueltax-petdies'!B2</f>
        <v>8.9220876480434729E-6</v>
      </c>
      <c r="C54" s="8">
        <f>'BFPaT-fueltax-petdies'!C2</f>
        <v>8.9220876480434729E-6</v>
      </c>
      <c r="D54" s="8">
        <f>'BFPaT-fueltax-petdies'!D2</f>
        <v>8.9220876480434729E-6</v>
      </c>
      <c r="E54" s="8">
        <f>'BFPaT-fueltax-petdies'!E2</f>
        <v>8.9220876480434729E-6</v>
      </c>
      <c r="F54" s="8">
        <f>'BFPaT-fueltax-petdies'!F2</f>
        <v>8.9220876480434729E-6</v>
      </c>
      <c r="G54" s="8">
        <f>'BFPaT-fueltax-petdies'!G2</f>
        <v>8.9220876480434729E-6</v>
      </c>
      <c r="H54" s="8">
        <f>'BFPaT-fueltax-petdies'!H2</f>
        <v>8.9220876480434729E-6</v>
      </c>
      <c r="I54" s="8">
        <f>'BFPaT-fueltax-petdies'!I2</f>
        <v>8.9220876480434729E-6</v>
      </c>
      <c r="J54" s="8">
        <f>'BFPaT-fueltax-petdies'!J2</f>
        <v>8.9220876480434729E-6</v>
      </c>
      <c r="K54" s="8">
        <f>'BFPaT-fueltax-petdies'!K2</f>
        <v>8.9220876480434729E-6</v>
      </c>
      <c r="L54" s="8">
        <f>'BFPaT-fueltax-petdies'!L2</f>
        <v>8.9220876480434729E-6</v>
      </c>
      <c r="M54" s="8">
        <f>'BFPaT-fueltax-petdies'!M2</f>
        <v>8.9220876480434729E-6</v>
      </c>
      <c r="N54" s="8">
        <f>'BFPaT-fueltax-petdies'!N2</f>
        <v>8.9220876480434729E-6</v>
      </c>
      <c r="O54" s="8">
        <f>'BFPaT-fueltax-petdies'!O2</f>
        <v>8.9220876480434729E-6</v>
      </c>
      <c r="P54" s="8">
        <f>'BFPaT-fueltax-petdies'!P2</f>
        <v>8.9220876480434729E-6</v>
      </c>
      <c r="Q54" s="8">
        <f>'BFPaT-fueltax-petdies'!Q2</f>
        <v>8.9220876480434729E-6</v>
      </c>
      <c r="R54" s="8">
        <f>'BFPaT-fueltax-petdies'!R2</f>
        <v>8.9220876480434729E-6</v>
      </c>
      <c r="S54" s="8">
        <f>'BFPaT-fueltax-petdies'!S2</f>
        <v>8.9220876480434729E-6</v>
      </c>
      <c r="T54" s="8">
        <f>'BFPaT-fueltax-petdies'!T2</f>
        <v>8.9220876480434729E-6</v>
      </c>
      <c r="U54" s="8">
        <f>'BFPaT-fueltax-petdies'!U2</f>
        <v>8.9220876480434729E-6</v>
      </c>
      <c r="V54" s="8">
        <f>'BFPaT-fueltax-petdies'!V2</f>
        <v>8.9220876480434729E-6</v>
      </c>
      <c r="W54" s="8">
        <f>'BFPaT-fueltax-petdies'!W2</f>
        <v>8.9220876480434729E-6</v>
      </c>
      <c r="X54" s="8">
        <f>'BFPaT-fueltax-petdies'!X2</f>
        <v>8.9220876480434729E-6</v>
      </c>
      <c r="Y54" s="8">
        <f>'BFPaT-fueltax-petdies'!Y2</f>
        <v>8.9220876480434729E-6</v>
      </c>
      <c r="Z54" s="8">
        <f>'BFPaT-fueltax-petdies'!Z2</f>
        <v>8.9220876480434729E-6</v>
      </c>
      <c r="AA54" s="8">
        <f>'BFPaT-fueltax-petdies'!AA2</f>
        <v>8.9220876480434729E-6</v>
      </c>
      <c r="AB54" s="8">
        <f>'BFPaT-fueltax-petdies'!AB2</f>
        <v>8.9220876480434729E-6</v>
      </c>
      <c r="AC54" s="8">
        <f>'BFPaT-fueltax-petdies'!AC2</f>
        <v>8.9220876480434729E-6</v>
      </c>
      <c r="AD54" s="8">
        <f>'BFPaT-fueltax-petdies'!AD2</f>
        <v>8.9220876480434729E-6</v>
      </c>
      <c r="AE54" s="8">
        <f>'BFPaT-fueltax-petdies'!AE2</f>
        <v>8.9220876480434729E-6</v>
      </c>
      <c r="AF54" s="8">
        <f>'BFPaT-fueltax-petdies'!AF2</f>
        <v>8.9220876480434729E-6</v>
      </c>
      <c r="AG54" s="8"/>
      <c r="AH54" s="8"/>
      <c r="AI54" s="8"/>
    </row>
    <row r="55" spans="1:35">
      <c r="A55" s="8" t="s">
        <v>5</v>
      </c>
      <c r="B55" s="8">
        <f>'BFPaT-fueltax-petdies'!B3</f>
        <v>0</v>
      </c>
      <c r="C55" s="8">
        <f>'BFPaT-fueltax-petdies'!C3</f>
        <v>0</v>
      </c>
      <c r="D55" s="8">
        <f>'BFPaT-fueltax-petdies'!D3</f>
        <v>0</v>
      </c>
      <c r="E55" s="8">
        <f>'BFPaT-fueltax-petdies'!E3</f>
        <v>0</v>
      </c>
      <c r="F55" s="8">
        <f>'BFPaT-fueltax-petdies'!F3</f>
        <v>0</v>
      </c>
      <c r="G55" s="8">
        <f>'BFPaT-fueltax-petdies'!G3</f>
        <v>0</v>
      </c>
      <c r="H55" s="8">
        <f>'BFPaT-fueltax-petdies'!H3</f>
        <v>0</v>
      </c>
      <c r="I55" s="8">
        <f>'BFPaT-fueltax-petdies'!I3</f>
        <v>0</v>
      </c>
      <c r="J55" s="8">
        <f>'BFPaT-fueltax-petdies'!J3</f>
        <v>0</v>
      </c>
      <c r="K55" s="8">
        <f>'BFPaT-fueltax-petdies'!K3</f>
        <v>0</v>
      </c>
      <c r="L55" s="8">
        <f>'BFPaT-fueltax-petdies'!L3</f>
        <v>0</v>
      </c>
      <c r="M55" s="8">
        <f>'BFPaT-fueltax-petdies'!M3</f>
        <v>0</v>
      </c>
      <c r="N55" s="8">
        <f>'BFPaT-fueltax-petdies'!N3</f>
        <v>0</v>
      </c>
      <c r="O55" s="8">
        <f>'BFPaT-fueltax-petdies'!O3</f>
        <v>0</v>
      </c>
      <c r="P55" s="8">
        <f>'BFPaT-fueltax-petdies'!P3</f>
        <v>0</v>
      </c>
      <c r="Q55" s="8">
        <f>'BFPaT-fueltax-petdies'!Q3</f>
        <v>0</v>
      </c>
      <c r="R55" s="8">
        <f>'BFPaT-fueltax-petdies'!R3</f>
        <v>0</v>
      </c>
      <c r="S55" s="8">
        <f>'BFPaT-fueltax-petdies'!S3</f>
        <v>0</v>
      </c>
      <c r="T55" s="8">
        <f>'BFPaT-fueltax-petdies'!T3</f>
        <v>0</v>
      </c>
      <c r="U55" s="8">
        <f>'BFPaT-fueltax-petdies'!U3</f>
        <v>0</v>
      </c>
      <c r="V55" s="8">
        <f>'BFPaT-fueltax-petdies'!V3</f>
        <v>0</v>
      </c>
      <c r="W55" s="8">
        <f>'BFPaT-fueltax-petdies'!W3</f>
        <v>0</v>
      </c>
      <c r="X55" s="8">
        <f>'BFPaT-fueltax-petdies'!X3</f>
        <v>0</v>
      </c>
      <c r="Y55" s="8">
        <f>'BFPaT-fueltax-petdies'!Y3</f>
        <v>0</v>
      </c>
      <c r="Z55" s="8">
        <f>'BFPaT-fueltax-petdies'!Z3</f>
        <v>0</v>
      </c>
      <c r="AA55" s="8">
        <f>'BFPaT-fueltax-petdies'!AA3</f>
        <v>0</v>
      </c>
      <c r="AB55" s="8">
        <f>'BFPaT-fueltax-petdies'!AB3</f>
        <v>0</v>
      </c>
      <c r="AC55" s="8">
        <f>'BFPaT-fueltax-petdies'!AC3</f>
        <v>0</v>
      </c>
      <c r="AD55" s="8">
        <f>'BFPaT-fueltax-petdies'!AD3</f>
        <v>0</v>
      </c>
      <c r="AE55" s="8">
        <f>'BFPaT-fueltax-petdies'!AE3</f>
        <v>0</v>
      </c>
      <c r="AF55" s="8">
        <f>'BFPaT-fueltax-petdies'!AF3</f>
        <v>0</v>
      </c>
      <c r="AG55" s="8"/>
      <c r="AH55" s="8"/>
      <c r="AI55" s="8"/>
    </row>
    <row r="56" spans="1:35">
      <c r="A56" s="8" t="s">
        <v>6</v>
      </c>
      <c r="B56" s="8">
        <f>'BFPaT-fueltax-petdies'!B4</f>
        <v>0</v>
      </c>
      <c r="C56" s="8">
        <f>'BFPaT-fueltax-petdies'!C4</f>
        <v>0</v>
      </c>
      <c r="D56" s="8">
        <f>'BFPaT-fueltax-petdies'!D4</f>
        <v>0</v>
      </c>
      <c r="E56" s="8">
        <f>'BFPaT-fueltax-petdies'!E4</f>
        <v>0</v>
      </c>
      <c r="F56" s="8">
        <f>'BFPaT-fueltax-petdies'!F4</f>
        <v>0</v>
      </c>
      <c r="G56" s="8">
        <f>'BFPaT-fueltax-petdies'!G4</f>
        <v>0</v>
      </c>
      <c r="H56" s="8">
        <f>'BFPaT-fueltax-petdies'!H4</f>
        <v>0</v>
      </c>
      <c r="I56" s="8">
        <f>'BFPaT-fueltax-petdies'!I4</f>
        <v>0</v>
      </c>
      <c r="J56" s="8">
        <f>'BFPaT-fueltax-petdies'!J4</f>
        <v>0</v>
      </c>
      <c r="K56" s="8">
        <f>'BFPaT-fueltax-petdies'!K4</f>
        <v>0</v>
      </c>
      <c r="L56" s="8">
        <f>'BFPaT-fueltax-petdies'!L4</f>
        <v>0</v>
      </c>
      <c r="M56" s="8">
        <f>'BFPaT-fueltax-petdies'!M4</f>
        <v>0</v>
      </c>
      <c r="N56" s="8">
        <f>'BFPaT-fueltax-petdies'!N4</f>
        <v>0</v>
      </c>
      <c r="O56" s="8">
        <f>'BFPaT-fueltax-petdies'!O4</f>
        <v>0</v>
      </c>
      <c r="P56" s="8">
        <f>'BFPaT-fueltax-petdies'!P4</f>
        <v>0</v>
      </c>
      <c r="Q56" s="8">
        <f>'BFPaT-fueltax-petdies'!Q4</f>
        <v>0</v>
      </c>
      <c r="R56" s="8">
        <f>'BFPaT-fueltax-petdies'!R4</f>
        <v>0</v>
      </c>
      <c r="S56" s="8">
        <f>'BFPaT-fueltax-petdies'!S4</f>
        <v>0</v>
      </c>
      <c r="T56" s="8">
        <f>'BFPaT-fueltax-petdies'!T4</f>
        <v>0</v>
      </c>
      <c r="U56" s="8">
        <f>'BFPaT-fueltax-petdies'!U4</f>
        <v>0</v>
      </c>
      <c r="V56" s="8">
        <f>'BFPaT-fueltax-petdies'!V4</f>
        <v>0</v>
      </c>
      <c r="W56" s="8">
        <f>'BFPaT-fueltax-petdies'!W4</f>
        <v>0</v>
      </c>
      <c r="X56" s="8">
        <f>'BFPaT-fueltax-petdies'!X4</f>
        <v>0</v>
      </c>
      <c r="Y56" s="8">
        <f>'BFPaT-fueltax-petdies'!Y4</f>
        <v>0</v>
      </c>
      <c r="Z56" s="8">
        <f>'BFPaT-fueltax-petdies'!Z4</f>
        <v>0</v>
      </c>
      <c r="AA56" s="8">
        <f>'BFPaT-fueltax-petdies'!AA4</f>
        <v>0</v>
      </c>
      <c r="AB56" s="8">
        <f>'BFPaT-fueltax-petdies'!AB4</f>
        <v>0</v>
      </c>
      <c r="AC56" s="8">
        <f>'BFPaT-fueltax-petdies'!AC4</f>
        <v>0</v>
      </c>
      <c r="AD56" s="8">
        <f>'BFPaT-fueltax-petdies'!AD4</f>
        <v>0</v>
      </c>
      <c r="AE56" s="8">
        <f>'BFPaT-fueltax-petdies'!AE4</f>
        <v>0</v>
      </c>
      <c r="AF56" s="8">
        <f>'BFPaT-fueltax-petdies'!AF4</f>
        <v>0</v>
      </c>
      <c r="AG56" s="8"/>
      <c r="AH56" s="8"/>
      <c r="AI56" s="8"/>
    </row>
    <row r="57" spans="1:35">
      <c r="A57" s="8" t="s">
        <v>7</v>
      </c>
      <c r="B57" s="8">
        <f>'BFPaT-fueltax-petdies'!B5</f>
        <v>0</v>
      </c>
      <c r="C57" s="8">
        <f>'BFPaT-fueltax-petdies'!C5</f>
        <v>0</v>
      </c>
      <c r="D57" s="8">
        <f>'BFPaT-fueltax-petdies'!D5</f>
        <v>0</v>
      </c>
      <c r="E57" s="8">
        <f>'BFPaT-fueltax-petdies'!E5</f>
        <v>0</v>
      </c>
      <c r="F57" s="8">
        <f>'BFPaT-fueltax-petdies'!F5</f>
        <v>0</v>
      </c>
      <c r="G57" s="8">
        <f>'BFPaT-fueltax-petdies'!G5</f>
        <v>0</v>
      </c>
      <c r="H57" s="8">
        <f>'BFPaT-fueltax-petdies'!H5</f>
        <v>0</v>
      </c>
      <c r="I57" s="8">
        <f>'BFPaT-fueltax-petdies'!I5</f>
        <v>0</v>
      </c>
      <c r="J57" s="8">
        <f>'BFPaT-fueltax-petdies'!J5</f>
        <v>0</v>
      </c>
      <c r="K57" s="8">
        <f>'BFPaT-fueltax-petdies'!K5</f>
        <v>0</v>
      </c>
      <c r="L57" s="8">
        <f>'BFPaT-fueltax-petdies'!L5</f>
        <v>0</v>
      </c>
      <c r="M57" s="8">
        <f>'BFPaT-fueltax-petdies'!M5</f>
        <v>0</v>
      </c>
      <c r="N57" s="8">
        <f>'BFPaT-fueltax-petdies'!N5</f>
        <v>0</v>
      </c>
      <c r="O57" s="8">
        <f>'BFPaT-fueltax-petdies'!O5</f>
        <v>0</v>
      </c>
      <c r="P57" s="8">
        <f>'BFPaT-fueltax-petdies'!P5</f>
        <v>0</v>
      </c>
      <c r="Q57" s="8">
        <f>'BFPaT-fueltax-petdies'!Q5</f>
        <v>0</v>
      </c>
      <c r="R57" s="8">
        <f>'BFPaT-fueltax-petdies'!R5</f>
        <v>0</v>
      </c>
      <c r="S57" s="8">
        <f>'BFPaT-fueltax-petdies'!S5</f>
        <v>0</v>
      </c>
      <c r="T57" s="8">
        <f>'BFPaT-fueltax-petdies'!T5</f>
        <v>0</v>
      </c>
      <c r="U57" s="8">
        <f>'BFPaT-fueltax-petdies'!U5</f>
        <v>0</v>
      </c>
      <c r="V57" s="8">
        <f>'BFPaT-fueltax-petdies'!V5</f>
        <v>0</v>
      </c>
      <c r="W57" s="8">
        <f>'BFPaT-fueltax-petdies'!W5</f>
        <v>0</v>
      </c>
      <c r="X57" s="8">
        <f>'BFPaT-fueltax-petdies'!X5</f>
        <v>0</v>
      </c>
      <c r="Y57" s="8">
        <f>'BFPaT-fueltax-petdies'!Y5</f>
        <v>0</v>
      </c>
      <c r="Z57" s="8">
        <f>'BFPaT-fueltax-petdies'!Z5</f>
        <v>0</v>
      </c>
      <c r="AA57" s="8">
        <f>'BFPaT-fueltax-petdies'!AA5</f>
        <v>0</v>
      </c>
      <c r="AB57" s="8">
        <f>'BFPaT-fueltax-petdies'!AB5</f>
        <v>0</v>
      </c>
      <c r="AC57" s="8">
        <f>'BFPaT-fueltax-petdies'!AC5</f>
        <v>0</v>
      </c>
      <c r="AD57" s="8">
        <f>'BFPaT-fueltax-petdies'!AD5</f>
        <v>0</v>
      </c>
      <c r="AE57" s="8">
        <f>'BFPaT-fueltax-petdies'!AE5</f>
        <v>0</v>
      </c>
      <c r="AF57" s="8">
        <f>'BFPaT-fueltax-petdies'!AF5</f>
        <v>0</v>
      </c>
      <c r="AG57" s="8"/>
      <c r="AH57" s="8"/>
      <c r="AI57" s="8"/>
    </row>
    <row r="58" spans="1:35">
      <c r="A58" s="8" t="s">
        <v>8</v>
      </c>
      <c r="B58" s="8">
        <f>'BFPaT-fueltax-petdies'!B6</f>
        <v>0</v>
      </c>
      <c r="C58" s="8">
        <f>'BFPaT-fueltax-petdies'!C6</f>
        <v>0</v>
      </c>
      <c r="D58" s="8">
        <f>'BFPaT-fueltax-petdies'!D6</f>
        <v>0</v>
      </c>
      <c r="E58" s="8">
        <f>'BFPaT-fueltax-petdies'!E6</f>
        <v>0</v>
      </c>
      <c r="F58" s="8">
        <f>'BFPaT-fueltax-petdies'!F6</f>
        <v>0</v>
      </c>
      <c r="G58" s="8">
        <f>'BFPaT-fueltax-petdies'!G6</f>
        <v>0</v>
      </c>
      <c r="H58" s="8">
        <f>'BFPaT-fueltax-petdies'!H6</f>
        <v>0</v>
      </c>
      <c r="I58" s="8">
        <f>'BFPaT-fueltax-petdies'!I6</f>
        <v>0</v>
      </c>
      <c r="J58" s="8">
        <f>'BFPaT-fueltax-petdies'!J6</f>
        <v>0</v>
      </c>
      <c r="K58" s="8">
        <f>'BFPaT-fueltax-petdies'!K6</f>
        <v>0</v>
      </c>
      <c r="L58" s="8">
        <f>'BFPaT-fueltax-petdies'!L6</f>
        <v>0</v>
      </c>
      <c r="M58" s="8">
        <f>'BFPaT-fueltax-petdies'!M6</f>
        <v>0</v>
      </c>
      <c r="N58" s="8">
        <f>'BFPaT-fueltax-petdies'!N6</f>
        <v>0</v>
      </c>
      <c r="O58" s="8">
        <f>'BFPaT-fueltax-petdies'!O6</f>
        <v>0</v>
      </c>
      <c r="P58" s="8">
        <f>'BFPaT-fueltax-petdies'!P6</f>
        <v>0</v>
      </c>
      <c r="Q58" s="8">
        <f>'BFPaT-fueltax-petdies'!Q6</f>
        <v>0</v>
      </c>
      <c r="R58" s="8">
        <f>'BFPaT-fueltax-petdies'!R6</f>
        <v>0</v>
      </c>
      <c r="S58" s="8">
        <f>'BFPaT-fueltax-petdies'!S6</f>
        <v>0</v>
      </c>
      <c r="T58" s="8">
        <f>'BFPaT-fueltax-petdies'!T6</f>
        <v>0</v>
      </c>
      <c r="U58" s="8">
        <f>'BFPaT-fueltax-petdies'!U6</f>
        <v>0</v>
      </c>
      <c r="V58" s="8">
        <f>'BFPaT-fueltax-petdies'!V6</f>
        <v>0</v>
      </c>
      <c r="W58" s="8">
        <f>'BFPaT-fueltax-petdies'!W6</f>
        <v>0</v>
      </c>
      <c r="X58" s="8">
        <f>'BFPaT-fueltax-petdies'!X6</f>
        <v>0</v>
      </c>
      <c r="Y58" s="8">
        <f>'BFPaT-fueltax-petdies'!Y6</f>
        <v>0</v>
      </c>
      <c r="Z58" s="8">
        <f>'BFPaT-fueltax-petdies'!Z6</f>
        <v>0</v>
      </c>
      <c r="AA58" s="8">
        <f>'BFPaT-fueltax-petdies'!AA6</f>
        <v>0</v>
      </c>
      <c r="AB58" s="8">
        <f>'BFPaT-fueltax-petdies'!AB6</f>
        <v>0</v>
      </c>
      <c r="AC58" s="8">
        <f>'BFPaT-fueltax-petdies'!AC6</f>
        <v>0</v>
      </c>
      <c r="AD58" s="8">
        <f>'BFPaT-fueltax-petdies'!AD6</f>
        <v>0</v>
      </c>
      <c r="AE58" s="8">
        <f>'BFPaT-fueltax-petdies'!AE6</f>
        <v>0</v>
      </c>
      <c r="AF58" s="8">
        <f>'BFPaT-fueltax-petdies'!AF6</f>
        <v>0</v>
      </c>
      <c r="AG58" s="8"/>
      <c r="AH58" s="8"/>
      <c r="AI58" s="8"/>
    </row>
    <row r="59" spans="1:35">
      <c r="A59" s="8" t="s">
        <v>9</v>
      </c>
      <c r="B59" s="8">
        <f>'BFPaT-fueltax-petdies'!B7</f>
        <v>0</v>
      </c>
      <c r="C59" s="8">
        <f>'BFPaT-fueltax-petdies'!C7</f>
        <v>0</v>
      </c>
      <c r="D59" s="8">
        <f>'BFPaT-fueltax-petdies'!D7</f>
        <v>0</v>
      </c>
      <c r="E59" s="8">
        <f>'BFPaT-fueltax-petdies'!E7</f>
        <v>0</v>
      </c>
      <c r="F59" s="8">
        <f>'BFPaT-fueltax-petdies'!F7</f>
        <v>0</v>
      </c>
      <c r="G59" s="8">
        <f>'BFPaT-fueltax-petdies'!G7</f>
        <v>0</v>
      </c>
      <c r="H59" s="8">
        <f>'BFPaT-fueltax-petdies'!H7</f>
        <v>0</v>
      </c>
      <c r="I59" s="8">
        <f>'BFPaT-fueltax-petdies'!I7</f>
        <v>0</v>
      </c>
      <c r="J59" s="8">
        <f>'BFPaT-fueltax-petdies'!J7</f>
        <v>0</v>
      </c>
      <c r="K59" s="8">
        <f>'BFPaT-fueltax-petdies'!K7</f>
        <v>0</v>
      </c>
      <c r="L59" s="8">
        <f>'BFPaT-fueltax-petdies'!L7</f>
        <v>0</v>
      </c>
      <c r="M59" s="8">
        <f>'BFPaT-fueltax-petdies'!M7</f>
        <v>0</v>
      </c>
      <c r="N59" s="8">
        <f>'BFPaT-fueltax-petdies'!N7</f>
        <v>0</v>
      </c>
      <c r="O59" s="8">
        <f>'BFPaT-fueltax-petdies'!O7</f>
        <v>0</v>
      </c>
      <c r="P59" s="8">
        <f>'BFPaT-fueltax-petdies'!P7</f>
        <v>0</v>
      </c>
      <c r="Q59" s="8">
        <f>'BFPaT-fueltax-petdies'!Q7</f>
        <v>0</v>
      </c>
      <c r="R59" s="8">
        <f>'BFPaT-fueltax-petdies'!R7</f>
        <v>0</v>
      </c>
      <c r="S59" s="8">
        <f>'BFPaT-fueltax-petdies'!S7</f>
        <v>0</v>
      </c>
      <c r="T59" s="8">
        <f>'BFPaT-fueltax-petdies'!T7</f>
        <v>0</v>
      </c>
      <c r="U59" s="8">
        <f>'BFPaT-fueltax-petdies'!U7</f>
        <v>0</v>
      </c>
      <c r="V59" s="8">
        <f>'BFPaT-fueltax-petdies'!V7</f>
        <v>0</v>
      </c>
      <c r="W59" s="8">
        <f>'BFPaT-fueltax-petdies'!W7</f>
        <v>0</v>
      </c>
      <c r="X59" s="8">
        <f>'BFPaT-fueltax-petdies'!X7</f>
        <v>0</v>
      </c>
      <c r="Y59" s="8">
        <f>'BFPaT-fueltax-petdies'!Y7</f>
        <v>0</v>
      </c>
      <c r="Z59" s="8">
        <f>'BFPaT-fueltax-petdies'!Z7</f>
        <v>0</v>
      </c>
      <c r="AA59" s="8">
        <f>'BFPaT-fueltax-petdies'!AA7</f>
        <v>0</v>
      </c>
      <c r="AB59" s="8">
        <f>'BFPaT-fueltax-petdies'!AB7</f>
        <v>0</v>
      </c>
      <c r="AC59" s="8">
        <f>'BFPaT-fueltax-petdies'!AC7</f>
        <v>0</v>
      </c>
      <c r="AD59" s="8">
        <f>'BFPaT-fueltax-petdies'!AD7</f>
        <v>0</v>
      </c>
      <c r="AE59" s="8">
        <f>'BFPaT-fueltax-petdies'!AE7</f>
        <v>0</v>
      </c>
      <c r="AF59" s="8">
        <f>'BFPaT-fueltax-petdies'!AF7</f>
        <v>0</v>
      </c>
      <c r="AG59" s="8"/>
      <c r="AH59" s="8"/>
      <c r="AI59" s="8"/>
    </row>
    <row r="60" spans="1:35">
      <c r="A60" s="8" t="s">
        <v>10</v>
      </c>
      <c r="B60" s="8">
        <f>'BFPaT-fueltax-petdies'!B8</f>
        <v>0</v>
      </c>
      <c r="C60" s="8">
        <f>'BFPaT-fueltax-petdies'!C8</f>
        <v>0</v>
      </c>
      <c r="D60" s="8">
        <f>'BFPaT-fueltax-petdies'!D8</f>
        <v>0</v>
      </c>
      <c r="E60" s="8">
        <f>'BFPaT-fueltax-petdies'!E8</f>
        <v>0</v>
      </c>
      <c r="F60" s="8">
        <f>'BFPaT-fueltax-petdies'!F8</f>
        <v>0</v>
      </c>
      <c r="G60" s="8">
        <f>'BFPaT-fueltax-petdies'!G8</f>
        <v>0</v>
      </c>
      <c r="H60" s="8">
        <f>'BFPaT-fueltax-petdies'!H8</f>
        <v>0</v>
      </c>
      <c r="I60" s="8">
        <f>'BFPaT-fueltax-petdies'!I8</f>
        <v>0</v>
      </c>
      <c r="J60" s="8">
        <f>'BFPaT-fueltax-petdies'!J8</f>
        <v>0</v>
      </c>
      <c r="K60" s="8">
        <f>'BFPaT-fueltax-petdies'!K8</f>
        <v>0</v>
      </c>
      <c r="L60" s="8">
        <f>'BFPaT-fueltax-petdies'!L8</f>
        <v>0</v>
      </c>
      <c r="M60" s="8">
        <f>'BFPaT-fueltax-petdies'!M8</f>
        <v>0</v>
      </c>
      <c r="N60" s="8">
        <f>'BFPaT-fueltax-petdies'!N8</f>
        <v>0</v>
      </c>
      <c r="O60" s="8">
        <f>'BFPaT-fueltax-petdies'!O8</f>
        <v>0</v>
      </c>
      <c r="P60" s="8">
        <f>'BFPaT-fueltax-petdies'!P8</f>
        <v>0</v>
      </c>
      <c r="Q60" s="8">
        <f>'BFPaT-fueltax-petdies'!Q8</f>
        <v>0</v>
      </c>
      <c r="R60" s="8">
        <f>'BFPaT-fueltax-petdies'!R8</f>
        <v>0</v>
      </c>
      <c r="S60" s="8">
        <f>'BFPaT-fueltax-petdies'!S8</f>
        <v>0</v>
      </c>
      <c r="T60" s="8">
        <f>'BFPaT-fueltax-petdies'!T8</f>
        <v>0</v>
      </c>
      <c r="U60" s="8">
        <f>'BFPaT-fueltax-petdies'!U8</f>
        <v>0</v>
      </c>
      <c r="V60" s="8">
        <f>'BFPaT-fueltax-petdies'!V8</f>
        <v>0</v>
      </c>
      <c r="W60" s="8">
        <f>'BFPaT-fueltax-petdies'!W8</f>
        <v>0</v>
      </c>
      <c r="X60" s="8">
        <f>'BFPaT-fueltax-petdies'!X8</f>
        <v>0</v>
      </c>
      <c r="Y60" s="8">
        <f>'BFPaT-fueltax-petdies'!Y8</f>
        <v>0</v>
      </c>
      <c r="Z60" s="8">
        <f>'BFPaT-fueltax-petdies'!Z8</f>
        <v>0</v>
      </c>
      <c r="AA60" s="8">
        <f>'BFPaT-fueltax-petdies'!AA8</f>
        <v>0</v>
      </c>
      <c r="AB60" s="8">
        <f>'BFPaT-fueltax-petdies'!AB8</f>
        <v>0</v>
      </c>
      <c r="AC60" s="8">
        <f>'BFPaT-fueltax-petdies'!AC8</f>
        <v>0</v>
      </c>
      <c r="AD60" s="8">
        <f>'BFPaT-fueltax-petdies'!AD8</f>
        <v>0</v>
      </c>
      <c r="AE60" s="8">
        <f>'BFPaT-fueltax-petdies'!AE8</f>
        <v>0</v>
      </c>
      <c r="AF60" s="8">
        <f>'BFPaT-fueltax-petdies'!AF8</f>
        <v>0</v>
      </c>
      <c r="AG60" s="8"/>
      <c r="AH60" s="8"/>
      <c r="AI60" s="8"/>
    </row>
    <row r="61" spans="1:35">
      <c r="A61" s="8" t="s">
        <v>11</v>
      </c>
      <c r="B61" s="8">
        <f>'BFPaT-fueltax-petdies'!B9</f>
        <v>0</v>
      </c>
      <c r="C61" s="8">
        <f>'BFPaT-fueltax-petdies'!C9</f>
        <v>0</v>
      </c>
      <c r="D61" s="8">
        <f>'BFPaT-fueltax-petdies'!D9</f>
        <v>0</v>
      </c>
      <c r="E61" s="8">
        <f>'BFPaT-fueltax-petdies'!E9</f>
        <v>0</v>
      </c>
      <c r="F61" s="8">
        <f>'BFPaT-fueltax-petdies'!F9</f>
        <v>0</v>
      </c>
      <c r="G61" s="8">
        <f>'BFPaT-fueltax-petdies'!G9</f>
        <v>0</v>
      </c>
      <c r="H61" s="8">
        <f>'BFPaT-fueltax-petdies'!H9</f>
        <v>0</v>
      </c>
      <c r="I61" s="8">
        <f>'BFPaT-fueltax-petdies'!I9</f>
        <v>0</v>
      </c>
      <c r="J61" s="8">
        <f>'BFPaT-fueltax-petdies'!J9</f>
        <v>0</v>
      </c>
      <c r="K61" s="8">
        <f>'BFPaT-fueltax-petdies'!K9</f>
        <v>0</v>
      </c>
      <c r="L61" s="8">
        <f>'BFPaT-fueltax-petdies'!L9</f>
        <v>0</v>
      </c>
      <c r="M61" s="8">
        <f>'BFPaT-fueltax-petdies'!M9</f>
        <v>0</v>
      </c>
      <c r="N61" s="8">
        <f>'BFPaT-fueltax-petdies'!N9</f>
        <v>0</v>
      </c>
      <c r="O61" s="8">
        <f>'BFPaT-fueltax-petdies'!O9</f>
        <v>0</v>
      </c>
      <c r="P61" s="8">
        <f>'BFPaT-fueltax-petdies'!P9</f>
        <v>0</v>
      </c>
      <c r="Q61" s="8">
        <f>'BFPaT-fueltax-petdies'!Q9</f>
        <v>0</v>
      </c>
      <c r="R61" s="8">
        <f>'BFPaT-fueltax-petdies'!R9</f>
        <v>0</v>
      </c>
      <c r="S61" s="8">
        <f>'BFPaT-fueltax-petdies'!S9</f>
        <v>0</v>
      </c>
      <c r="T61" s="8">
        <f>'BFPaT-fueltax-petdies'!T9</f>
        <v>0</v>
      </c>
      <c r="U61" s="8">
        <f>'BFPaT-fueltax-petdies'!U9</f>
        <v>0</v>
      </c>
      <c r="V61" s="8">
        <f>'BFPaT-fueltax-petdies'!V9</f>
        <v>0</v>
      </c>
      <c r="W61" s="8">
        <f>'BFPaT-fueltax-petdies'!W9</f>
        <v>0</v>
      </c>
      <c r="X61" s="8">
        <f>'BFPaT-fueltax-petdies'!X9</f>
        <v>0</v>
      </c>
      <c r="Y61" s="8">
        <f>'BFPaT-fueltax-petdies'!Y9</f>
        <v>0</v>
      </c>
      <c r="Z61" s="8">
        <f>'BFPaT-fueltax-petdies'!Z9</f>
        <v>0</v>
      </c>
      <c r="AA61" s="8">
        <f>'BFPaT-fueltax-petdies'!AA9</f>
        <v>0</v>
      </c>
      <c r="AB61" s="8">
        <f>'BFPaT-fueltax-petdies'!AB9</f>
        <v>0</v>
      </c>
      <c r="AC61" s="8">
        <f>'BFPaT-fueltax-petdies'!AC9</f>
        <v>0</v>
      </c>
      <c r="AD61" s="8">
        <f>'BFPaT-fueltax-petdies'!AD9</f>
        <v>0</v>
      </c>
      <c r="AE61" s="8">
        <f>'BFPaT-fueltax-petdies'!AE9</f>
        <v>0</v>
      </c>
      <c r="AF61" s="8">
        <f>'BFPaT-fueltax-petdies'!AF9</f>
        <v>0</v>
      </c>
      <c r="AG61" s="8"/>
      <c r="AH61" s="8"/>
      <c r="AI61" s="8"/>
    </row>
    <row r="62" spans="1:35">
      <c r="A62" s="13" t="s">
        <v>24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8" t="s">
        <v>18</v>
      </c>
      <c r="B63" s="8">
        <f>B$1</f>
        <v>2020</v>
      </c>
      <c r="C63" s="8">
        <f t="shared" ref="C63:AF63" si="6">C$1</f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  <c r="AG63" s="8"/>
      <c r="AH63" s="8"/>
      <c r="AI63" s="8"/>
    </row>
    <row r="64" spans="1:35">
      <c r="A64" s="8" t="s">
        <v>4</v>
      </c>
      <c r="B64" s="8">
        <f>'BFPaT-fueltax-biogas'!B2</f>
        <v>0</v>
      </c>
      <c r="C64" s="8">
        <f>'BFPaT-fueltax-biogas'!C2</f>
        <v>0</v>
      </c>
      <c r="D64" s="8">
        <f>'BFPaT-fueltax-biogas'!D2</f>
        <v>0</v>
      </c>
      <c r="E64" s="8">
        <f>'BFPaT-fueltax-biogas'!E2</f>
        <v>0</v>
      </c>
      <c r="F64" s="8">
        <f>'BFPaT-fueltax-biogas'!F2</f>
        <v>0</v>
      </c>
      <c r="G64" s="8">
        <f>'BFPaT-fueltax-biogas'!G2</f>
        <v>0</v>
      </c>
      <c r="H64" s="8">
        <f>'BFPaT-fueltax-biogas'!H2</f>
        <v>0</v>
      </c>
      <c r="I64" s="8">
        <f>'BFPaT-fueltax-biogas'!I2</f>
        <v>0</v>
      </c>
      <c r="J64" s="8">
        <f>'BFPaT-fueltax-biogas'!J2</f>
        <v>0</v>
      </c>
      <c r="K64" s="8">
        <f>'BFPaT-fueltax-biogas'!K2</f>
        <v>0</v>
      </c>
      <c r="L64" s="8">
        <f>'BFPaT-fueltax-biogas'!L2</f>
        <v>0</v>
      </c>
      <c r="M64" s="8">
        <f>'BFPaT-fueltax-biogas'!M2</f>
        <v>0</v>
      </c>
      <c r="N64" s="8">
        <f>'BFPaT-fueltax-biogas'!N2</f>
        <v>0</v>
      </c>
      <c r="O64" s="8">
        <f>'BFPaT-fueltax-biogas'!O2</f>
        <v>0</v>
      </c>
      <c r="P64" s="8">
        <f>'BFPaT-fueltax-biogas'!P2</f>
        <v>0</v>
      </c>
      <c r="Q64" s="8">
        <f>'BFPaT-fueltax-biogas'!Q2</f>
        <v>0</v>
      </c>
      <c r="R64" s="8">
        <f>'BFPaT-fueltax-biogas'!R2</f>
        <v>0</v>
      </c>
      <c r="S64" s="8">
        <f>'BFPaT-fueltax-biogas'!S2</f>
        <v>0</v>
      </c>
      <c r="T64" s="8">
        <f>'BFPaT-fueltax-biogas'!T2</f>
        <v>0</v>
      </c>
      <c r="U64" s="8">
        <f>'BFPaT-fueltax-biogas'!U2</f>
        <v>0</v>
      </c>
      <c r="V64" s="8">
        <f>'BFPaT-fueltax-biogas'!V2</f>
        <v>0</v>
      </c>
      <c r="W64" s="8">
        <f>'BFPaT-fueltax-biogas'!W2</f>
        <v>0</v>
      </c>
      <c r="X64" s="8">
        <f>'BFPaT-fueltax-biogas'!X2</f>
        <v>0</v>
      </c>
      <c r="Y64" s="8">
        <f>'BFPaT-fueltax-biogas'!Y2</f>
        <v>0</v>
      </c>
      <c r="Z64" s="8">
        <f>'BFPaT-fueltax-biogas'!Z2</f>
        <v>0</v>
      </c>
      <c r="AA64" s="8">
        <f>'BFPaT-fueltax-biogas'!AA2</f>
        <v>0</v>
      </c>
      <c r="AB64" s="8">
        <f>'BFPaT-fueltax-biogas'!AB2</f>
        <v>0</v>
      </c>
      <c r="AC64" s="8">
        <f>'BFPaT-fueltax-biogas'!AC2</f>
        <v>0</v>
      </c>
      <c r="AD64" s="8">
        <f>'BFPaT-fueltax-biogas'!AD2</f>
        <v>0</v>
      </c>
      <c r="AE64" s="8">
        <f>'BFPaT-fueltax-biogas'!AE2</f>
        <v>0</v>
      </c>
      <c r="AF64" s="8">
        <f>'BFPaT-fueltax-biogas'!AF2</f>
        <v>0</v>
      </c>
      <c r="AG64" s="8"/>
      <c r="AH64" s="8"/>
      <c r="AI64" s="8"/>
    </row>
    <row r="65" spans="1:35">
      <c r="A65" s="8" t="s">
        <v>5</v>
      </c>
      <c r="B65" s="8">
        <f>'BFPaT-fueltax-biogas'!B3</f>
        <v>0</v>
      </c>
      <c r="C65" s="8">
        <f>'BFPaT-fueltax-biogas'!C3</f>
        <v>0</v>
      </c>
      <c r="D65" s="8">
        <f>'BFPaT-fueltax-biogas'!D3</f>
        <v>0</v>
      </c>
      <c r="E65" s="8">
        <f>'BFPaT-fueltax-biogas'!E3</f>
        <v>0</v>
      </c>
      <c r="F65" s="8">
        <f>'BFPaT-fueltax-biogas'!F3</f>
        <v>0</v>
      </c>
      <c r="G65" s="8">
        <f>'BFPaT-fueltax-biogas'!G3</f>
        <v>0</v>
      </c>
      <c r="H65" s="8">
        <f>'BFPaT-fueltax-biogas'!H3</f>
        <v>0</v>
      </c>
      <c r="I65" s="8">
        <f>'BFPaT-fueltax-biogas'!I3</f>
        <v>0</v>
      </c>
      <c r="J65" s="8">
        <f>'BFPaT-fueltax-biogas'!J3</f>
        <v>0</v>
      </c>
      <c r="K65" s="8">
        <f>'BFPaT-fueltax-biogas'!K3</f>
        <v>0</v>
      </c>
      <c r="L65" s="8">
        <f>'BFPaT-fueltax-biogas'!L3</f>
        <v>0</v>
      </c>
      <c r="M65" s="8">
        <f>'BFPaT-fueltax-biogas'!M3</f>
        <v>0</v>
      </c>
      <c r="N65" s="8">
        <f>'BFPaT-fueltax-biogas'!N3</f>
        <v>0</v>
      </c>
      <c r="O65" s="8">
        <f>'BFPaT-fueltax-biogas'!O3</f>
        <v>0</v>
      </c>
      <c r="P65" s="8">
        <f>'BFPaT-fueltax-biogas'!P3</f>
        <v>0</v>
      </c>
      <c r="Q65" s="8">
        <f>'BFPaT-fueltax-biogas'!Q3</f>
        <v>0</v>
      </c>
      <c r="R65" s="8">
        <f>'BFPaT-fueltax-biogas'!R3</f>
        <v>0</v>
      </c>
      <c r="S65" s="8">
        <f>'BFPaT-fueltax-biogas'!S3</f>
        <v>0</v>
      </c>
      <c r="T65" s="8">
        <f>'BFPaT-fueltax-biogas'!T3</f>
        <v>0</v>
      </c>
      <c r="U65" s="8">
        <f>'BFPaT-fueltax-biogas'!U3</f>
        <v>0</v>
      </c>
      <c r="V65" s="8">
        <f>'BFPaT-fueltax-biogas'!V3</f>
        <v>0</v>
      </c>
      <c r="W65" s="8">
        <f>'BFPaT-fueltax-biogas'!W3</f>
        <v>0</v>
      </c>
      <c r="X65" s="8">
        <f>'BFPaT-fueltax-biogas'!X3</f>
        <v>0</v>
      </c>
      <c r="Y65" s="8">
        <f>'BFPaT-fueltax-biogas'!Y3</f>
        <v>0</v>
      </c>
      <c r="Z65" s="8">
        <f>'BFPaT-fueltax-biogas'!Z3</f>
        <v>0</v>
      </c>
      <c r="AA65" s="8">
        <f>'BFPaT-fueltax-biogas'!AA3</f>
        <v>0</v>
      </c>
      <c r="AB65" s="8">
        <f>'BFPaT-fueltax-biogas'!AB3</f>
        <v>0</v>
      </c>
      <c r="AC65" s="8">
        <f>'BFPaT-fueltax-biogas'!AC3</f>
        <v>0</v>
      </c>
      <c r="AD65" s="8">
        <f>'BFPaT-fueltax-biogas'!AD3</f>
        <v>0</v>
      </c>
      <c r="AE65" s="8">
        <f>'BFPaT-fueltax-biogas'!AE3</f>
        <v>0</v>
      </c>
      <c r="AF65" s="8">
        <f>'BFPaT-fueltax-biogas'!AF3</f>
        <v>0</v>
      </c>
      <c r="AG65" s="8"/>
      <c r="AH65" s="8"/>
      <c r="AI65" s="8"/>
    </row>
    <row r="66" spans="1:35">
      <c r="A66" s="8" t="s">
        <v>6</v>
      </c>
      <c r="B66" s="8">
        <f>'BFPaT-fueltax-biogas'!B4</f>
        <v>0</v>
      </c>
      <c r="C66" s="8">
        <f>'BFPaT-fueltax-biogas'!C4</f>
        <v>0</v>
      </c>
      <c r="D66" s="8">
        <f>'BFPaT-fueltax-biogas'!D4</f>
        <v>0</v>
      </c>
      <c r="E66" s="8">
        <f>'BFPaT-fueltax-biogas'!E4</f>
        <v>0</v>
      </c>
      <c r="F66" s="8">
        <f>'BFPaT-fueltax-biogas'!F4</f>
        <v>0</v>
      </c>
      <c r="G66" s="8">
        <f>'BFPaT-fueltax-biogas'!G4</f>
        <v>0</v>
      </c>
      <c r="H66" s="8">
        <f>'BFPaT-fueltax-biogas'!H4</f>
        <v>0</v>
      </c>
      <c r="I66" s="8">
        <f>'BFPaT-fueltax-biogas'!I4</f>
        <v>0</v>
      </c>
      <c r="J66" s="8">
        <f>'BFPaT-fueltax-biogas'!J4</f>
        <v>0</v>
      </c>
      <c r="K66" s="8">
        <f>'BFPaT-fueltax-biogas'!K4</f>
        <v>0</v>
      </c>
      <c r="L66" s="8">
        <f>'BFPaT-fueltax-biogas'!L4</f>
        <v>0</v>
      </c>
      <c r="M66" s="8">
        <f>'BFPaT-fueltax-biogas'!M4</f>
        <v>0</v>
      </c>
      <c r="N66" s="8">
        <f>'BFPaT-fueltax-biogas'!N4</f>
        <v>0</v>
      </c>
      <c r="O66" s="8">
        <f>'BFPaT-fueltax-biogas'!O4</f>
        <v>0</v>
      </c>
      <c r="P66" s="8">
        <f>'BFPaT-fueltax-biogas'!P4</f>
        <v>0</v>
      </c>
      <c r="Q66" s="8">
        <f>'BFPaT-fueltax-biogas'!Q4</f>
        <v>0</v>
      </c>
      <c r="R66" s="8">
        <f>'BFPaT-fueltax-biogas'!R4</f>
        <v>0</v>
      </c>
      <c r="S66" s="8">
        <f>'BFPaT-fueltax-biogas'!S4</f>
        <v>0</v>
      </c>
      <c r="T66" s="8">
        <f>'BFPaT-fueltax-biogas'!T4</f>
        <v>0</v>
      </c>
      <c r="U66" s="8">
        <f>'BFPaT-fueltax-biogas'!U4</f>
        <v>0</v>
      </c>
      <c r="V66" s="8">
        <f>'BFPaT-fueltax-biogas'!V4</f>
        <v>0</v>
      </c>
      <c r="W66" s="8">
        <f>'BFPaT-fueltax-biogas'!W4</f>
        <v>0</v>
      </c>
      <c r="X66" s="8">
        <f>'BFPaT-fueltax-biogas'!X4</f>
        <v>0</v>
      </c>
      <c r="Y66" s="8">
        <f>'BFPaT-fueltax-biogas'!Y4</f>
        <v>0</v>
      </c>
      <c r="Z66" s="8">
        <f>'BFPaT-fueltax-biogas'!Z4</f>
        <v>0</v>
      </c>
      <c r="AA66" s="8">
        <f>'BFPaT-fueltax-biogas'!AA4</f>
        <v>0</v>
      </c>
      <c r="AB66" s="8">
        <f>'BFPaT-fueltax-biogas'!AB4</f>
        <v>0</v>
      </c>
      <c r="AC66" s="8">
        <f>'BFPaT-fueltax-biogas'!AC4</f>
        <v>0</v>
      </c>
      <c r="AD66" s="8">
        <f>'BFPaT-fueltax-biogas'!AD4</f>
        <v>0</v>
      </c>
      <c r="AE66" s="8">
        <f>'BFPaT-fueltax-biogas'!AE4</f>
        <v>0</v>
      </c>
      <c r="AF66" s="8">
        <f>'BFPaT-fueltax-biogas'!AF4</f>
        <v>0</v>
      </c>
      <c r="AG66" s="8"/>
      <c r="AH66" s="8"/>
      <c r="AI66" s="8"/>
    </row>
    <row r="67" spans="1:35">
      <c r="A67" s="8" t="s">
        <v>7</v>
      </c>
      <c r="B67" s="8">
        <f>'BFPaT-fueltax-biogas'!B5</f>
        <v>0</v>
      </c>
      <c r="C67" s="8">
        <f>'BFPaT-fueltax-biogas'!C5</f>
        <v>0</v>
      </c>
      <c r="D67" s="8">
        <f>'BFPaT-fueltax-biogas'!D5</f>
        <v>0</v>
      </c>
      <c r="E67" s="8">
        <f>'BFPaT-fueltax-biogas'!E5</f>
        <v>0</v>
      </c>
      <c r="F67" s="8">
        <f>'BFPaT-fueltax-biogas'!F5</f>
        <v>0</v>
      </c>
      <c r="G67" s="8">
        <f>'BFPaT-fueltax-biogas'!G5</f>
        <v>0</v>
      </c>
      <c r="H67" s="8">
        <f>'BFPaT-fueltax-biogas'!H5</f>
        <v>0</v>
      </c>
      <c r="I67" s="8">
        <f>'BFPaT-fueltax-biogas'!I5</f>
        <v>0</v>
      </c>
      <c r="J67" s="8">
        <f>'BFPaT-fueltax-biogas'!J5</f>
        <v>0</v>
      </c>
      <c r="K67" s="8">
        <f>'BFPaT-fueltax-biogas'!K5</f>
        <v>0</v>
      </c>
      <c r="L67" s="8">
        <f>'BFPaT-fueltax-biogas'!L5</f>
        <v>0</v>
      </c>
      <c r="M67" s="8">
        <f>'BFPaT-fueltax-biogas'!M5</f>
        <v>0</v>
      </c>
      <c r="N67" s="8">
        <f>'BFPaT-fueltax-biogas'!N5</f>
        <v>0</v>
      </c>
      <c r="O67" s="8">
        <f>'BFPaT-fueltax-biogas'!O5</f>
        <v>0</v>
      </c>
      <c r="P67" s="8">
        <f>'BFPaT-fueltax-biogas'!P5</f>
        <v>0</v>
      </c>
      <c r="Q67" s="8">
        <f>'BFPaT-fueltax-biogas'!Q5</f>
        <v>0</v>
      </c>
      <c r="R67" s="8">
        <f>'BFPaT-fueltax-biogas'!R5</f>
        <v>0</v>
      </c>
      <c r="S67" s="8">
        <f>'BFPaT-fueltax-biogas'!S5</f>
        <v>0</v>
      </c>
      <c r="T67" s="8">
        <f>'BFPaT-fueltax-biogas'!T5</f>
        <v>0</v>
      </c>
      <c r="U67" s="8">
        <f>'BFPaT-fueltax-biogas'!U5</f>
        <v>0</v>
      </c>
      <c r="V67" s="8">
        <f>'BFPaT-fueltax-biogas'!V5</f>
        <v>0</v>
      </c>
      <c r="W67" s="8">
        <f>'BFPaT-fueltax-biogas'!W5</f>
        <v>0</v>
      </c>
      <c r="X67" s="8">
        <f>'BFPaT-fueltax-biogas'!X5</f>
        <v>0</v>
      </c>
      <c r="Y67" s="8">
        <f>'BFPaT-fueltax-biogas'!Y5</f>
        <v>0</v>
      </c>
      <c r="Z67" s="8">
        <f>'BFPaT-fueltax-biogas'!Z5</f>
        <v>0</v>
      </c>
      <c r="AA67" s="8">
        <f>'BFPaT-fueltax-biogas'!AA5</f>
        <v>0</v>
      </c>
      <c r="AB67" s="8">
        <f>'BFPaT-fueltax-biogas'!AB5</f>
        <v>0</v>
      </c>
      <c r="AC67" s="8">
        <f>'BFPaT-fueltax-biogas'!AC5</f>
        <v>0</v>
      </c>
      <c r="AD67" s="8">
        <f>'BFPaT-fueltax-biogas'!AD5</f>
        <v>0</v>
      </c>
      <c r="AE67" s="8">
        <f>'BFPaT-fueltax-biogas'!AE5</f>
        <v>0</v>
      </c>
      <c r="AF67" s="8">
        <f>'BFPaT-fueltax-biogas'!AF5</f>
        <v>0</v>
      </c>
      <c r="AG67" s="8"/>
      <c r="AH67" s="8"/>
      <c r="AI67" s="8"/>
    </row>
    <row r="68" spans="1:35">
      <c r="A68" s="8" t="s">
        <v>8</v>
      </c>
      <c r="B68" s="8">
        <f>'BFPaT-fueltax-biogas'!B6</f>
        <v>0</v>
      </c>
      <c r="C68" s="8">
        <f>'BFPaT-fueltax-biogas'!C6</f>
        <v>0</v>
      </c>
      <c r="D68" s="8">
        <f>'BFPaT-fueltax-biogas'!D6</f>
        <v>0</v>
      </c>
      <c r="E68" s="8">
        <f>'BFPaT-fueltax-biogas'!E6</f>
        <v>0</v>
      </c>
      <c r="F68" s="8">
        <f>'BFPaT-fueltax-biogas'!F6</f>
        <v>0</v>
      </c>
      <c r="G68" s="8">
        <f>'BFPaT-fueltax-biogas'!G6</f>
        <v>0</v>
      </c>
      <c r="H68" s="8">
        <f>'BFPaT-fueltax-biogas'!H6</f>
        <v>0</v>
      </c>
      <c r="I68" s="8">
        <f>'BFPaT-fueltax-biogas'!I6</f>
        <v>0</v>
      </c>
      <c r="J68" s="8">
        <f>'BFPaT-fueltax-biogas'!J6</f>
        <v>0</v>
      </c>
      <c r="K68" s="8">
        <f>'BFPaT-fueltax-biogas'!K6</f>
        <v>0</v>
      </c>
      <c r="L68" s="8">
        <f>'BFPaT-fueltax-biogas'!L6</f>
        <v>0</v>
      </c>
      <c r="M68" s="8">
        <f>'BFPaT-fueltax-biogas'!M6</f>
        <v>0</v>
      </c>
      <c r="N68" s="8">
        <f>'BFPaT-fueltax-biogas'!N6</f>
        <v>0</v>
      </c>
      <c r="O68" s="8">
        <f>'BFPaT-fueltax-biogas'!O6</f>
        <v>0</v>
      </c>
      <c r="P68" s="8">
        <f>'BFPaT-fueltax-biogas'!P6</f>
        <v>0</v>
      </c>
      <c r="Q68" s="8">
        <f>'BFPaT-fueltax-biogas'!Q6</f>
        <v>0</v>
      </c>
      <c r="R68" s="8">
        <f>'BFPaT-fueltax-biogas'!R6</f>
        <v>0</v>
      </c>
      <c r="S68" s="8">
        <f>'BFPaT-fueltax-biogas'!S6</f>
        <v>0</v>
      </c>
      <c r="T68" s="8">
        <f>'BFPaT-fueltax-biogas'!T6</f>
        <v>0</v>
      </c>
      <c r="U68" s="8">
        <f>'BFPaT-fueltax-biogas'!U6</f>
        <v>0</v>
      </c>
      <c r="V68" s="8">
        <f>'BFPaT-fueltax-biogas'!V6</f>
        <v>0</v>
      </c>
      <c r="W68" s="8">
        <f>'BFPaT-fueltax-biogas'!W6</f>
        <v>0</v>
      </c>
      <c r="X68" s="8">
        <f>'BFPaT-fueltax-biogas'!X6</f>
        <v>0</v>
      </c>
      <c r="Y68" s="8">
        <f>'BFPaT-fueltax-biogas'!Y6</f>
        <v>0</v>
      </c>
      <c r="Z68" s="8">
        <f>'BFPaT-fueltax-biogas'!Z6</f>
        <v>0</v>
      </c>
      <c r="AA68" s="8">
        <f>'BFPaT-fueltax-biogas'!AA6</f>
        <v>0</v>
      </c>
      <c r="AB68" s="8">
        <f>'BFPaT-fueltax-biogas'!AB6</f>
        <v>0</v>
      </c>
      <c r="AC68" s="8">
        <f>'BFPaT-fueltax-biogas'!AC6</f>
        <v>0</v>
      </c>
      <c r="AD68" s="8">
        <f>'BFPaT-fueltax-biogas'!AD6</f>
        <v>0</v>
      </c>
      <c r="AE68" s="8">
        <f>'BFPaT-fueltax-biogas'!AE6</f>
        <v>0</v>
      </c>
      <c r="AF68" s="8">
        <f>'BFPaT-fueltax-biogas'!AF6</f>
        <v>0</v>
      </c>
      <c r="AG68" s="8"/>
      <c r="AH68" s="8"/>
      <c r="AI68" s="8"/>
    </row>
    <row r="69" spans="1:35">
      <c r="A69" s="8" t="s">
        <v>9</v>
      </c>
      <c r="B69" s="8">
        <f>'BFPaT-fueltax-biogas'!B7</f>
        <v>0</v>
      </c>
      <c r="C69" s="8">
        <f>'BFPaT-fueltax-biogas'!C7</f>
        <v>0</v>
      </c>
      <c r="D69" s="8">
        <f>'BFPaT-fueltax-biogas'!D7</f>
        <v>0</v>
      </c>
      <c r="E69" s="8">
        <f>'BFPaT-fueltax-biogas'!E7</f>
        <v>0</v>
      </c>
      <c r="F69" s="8">
        <f>'BFPaT-fueltax-biogas'!F7</f>
        <v>0</v>
      </c>
      <c r="G69" s="8">
        <f>'BFPaT-fueltax-biogas'!G7</f>
        <v>0</v>
      </c>
      <c r="H69" s="8">
        <f>'BFPaT-fueltax-biogas'!H7</f>
        <v>0</v>
      </c>
      <c r="I69" s="8">
        <f>'BFPaT-fueltax-biogas'!I7</f>
        <v>0</v>
      </c>
      <c r="J69" s="8">
        <f>'BFPaT-fueltax-biogas'!J7</f>
        <v>0</v>
      </c>
      <c r="K69" s="8">
        <f>'BFPaT-fueltax-biogas'!K7</f>
        <v>0</v>
      </c>
      <c r="L69" s="8">
        <f>'BFPaT-fueltax-biogas'!L7</f>
        <v>0</v>
      </c>
      <c r="M69" s="8">
        <f>'BFPaT-fueltax-biogas'!M7</f>
        <v>0</v>
      </c>
      <c r="N69" s="8">
        <f>'BFPaT-fueltax-biogas'!N7</f>
        <v>0</v>
      </c>
      <c r="O69" s="8">
        <f>'BFPaT-fueltax-biogas'!O7</f>
        <v>0</v>
      </c>
      <c r="P69" s="8">
        <f>'BFPaT-fueltax-biogas'!P7</f>
        <v>0</v>
      </c>
      <c r="Q69" s="8">
        <f>'BFPaT-fueltax-biogas'!Q7</f>
        <v>0</v>
      </c>
      <c r="R69" s="8">
        <f>'BFPaT-fueltax-biogas'!R7</f>
        <v>0</v>
      </c>
      <c r="S69" s="8">
        <f>'BFPaT-fueltax-biogas'!S7</f>
        <v>0</v>
      </c>
      <c r="T69" s="8">
        <f>'BFPaT-fueltax-biogas'!T7</f>
        <v>0</v>
      </c>
      <c r="U69" s="8">
        <f>'BFPaT-fueltax-biogas'!U7</f>
        <v>0</v>
      </c>
      <c r="V69" s="8">
        <f>'BFPaT-fueltax-biogas'!V7</f>
        <v>0</v>
      </c>
      <c r="W69" s="8">
        <f>'BFPaT-fueltax-biogas'!W7</f>
        <v>0</v>
      </c>
      <c r="X69" s="8">
        <f>'BFPaT-fueltax-biogas'!X7</f>
        <v>0</v>
      </c>
      <c r="Y69" s="8">
        <f>'BFPaT-fueltax-biogas'!Y7</f>
        <v>0</v>
      </c>
      <c r="Z69" s="8">
        <f>'BFPaT-fueltax-biogas'!Z7</f>
        <v>0</v>
      </c>
      <c r="AA69" s="8">
        <f>'BFPaT-fueltax-biogas'!AA7</f>
        <v>0</v>
      </c>
      <c r="AB69" s="8">
        <f>'BFPaT-fueltax-biogas'!AB7</f>
        <v>0</v>
      </c>
      <c r="AC69" s="8">
        <f>'BFPaT-fueltax-biogas'!AC7</f>
        <v>0</v>
      </c>
      <c r="AD69" s="8">
        <f>'BFPaT-fueltax-biogas'!AD7</f>
        <v>0</v>
      </c>
      <c r="AE69" s="8">
        <f>'BFPaT-fueltax-biogas'!AE7</f>
        <v>0</v>
      </c>
      <c r="AF69" s="8">
        <f>'BFPaT-fueltax-biogas'!AF7</f>
        <v>0</v>
      </c>
      <c r="AG69" s="8"/>
      <c r="AH69" s="8"/>
      <c r="AI69" s="8"/>
    </row>
    <row r="70" spans="1:35">
      <c r="A70" s="8" t="s">
        <v>10</v>
      </c>
      <c r="B70" s="8">
        <f>'BFPaT-fueltax-biogas'!B8</f>
        <v>0</v>
      </c>
      <c r="C70" s="8">
        <f>'BFPaT-fueltax-biogas'!C8</f>
        <v>0</v>
      </c>
      <c r="D70" s="8">
        <f>'BFPaT-fueltax-biogas'!D8</f>
        <v>0</v>
      </c>
      <c r="E70" s="8">
        <f>'BFPaT-fueltax-biogas'!E8</f>
        <v>0</v>
      </c>
      <c r="F70" s="8">
        <f>'BFPaT-fueltax-biogas'!F8</f>
        <v>0</v>
      </c>
      <c r="G70" s="8">
        <f>'BFPaT-fueltax-biogas'!G8</f>
        <v>0</v>
      </c>
      <c r="H70" s="8">
        <f>'BFPaT-fueltax-biogas'!H8</f>
        <v>0</v>
      </c>
      <c r="I70" s="8">
        <f>'BFPaT-fueltax-biogas'!I8</f>
        <v>0</v>
      </c>
      <c r="J70" s="8">
        <f>'BFPaT-fueltax-biogas'!J8</f>
        <v>0</v>
      </c>
      <c r="K70" s="8">
        <f>'BFPaT-fueltax-biogas'!K8</f>
        <v>0</v>
      </c>
      <c r="L70" s="8">
        <f>'BFPaT-fueltax-biogas'!L8</f>
        <v>0</v>
      </c>
      <c r="M70" s="8">
        <f>'BFPaT-fueltax-biogas'!M8</f>
        <v>0</v>
      </c>
      <c r="N70" s="8">
        <f>'BFPaT-fueltax-biogas'!N8</f>
        <v>0</v>
      </c>
      <c r="O70" s="8">
        <f>'BFPaT-fueltax-biogas'!O8</f>
        <v>0</v>
      </c>
      <c r="P70" s="8">
        <f>'BFPaT-fueltax-biogas'!P8</f>
        <v>0</v>
      </c>
      <c r="Q70" s="8">
        <f>'BFPaT-fueltax-biogas'!Q8</f>
        <v>0</v>
      </c>
      <c r="R70" s="8">
        <f>'BFPaT-fueltax-biogas'!R8</f>
        <v>0</v>
      </c>
      <c r="S70" s="8">
        <f>'BFPaT-fueltax-biogas'!S8</f>
        <v>0</v>
      </c>
      <c r="T70" s="8">
        <f>'BFPaT-fueltax-biogas'!T8</f>
        <v>0</v>
      </c>
      <c r="U70" s="8">
        <f>'BFPaT-fueltax-biogas'!U8</f>
        <v>0</v>
      </c>
      <c r="V70" s="8">
        <f>'BFPaT-fueltax-biogas'!V8</f>
        <v>0</v>
      </c>
      <c r="W70" s="8">
        <f>'BFPaT-fueltax-biogas'!W8</f>
        <v>0</v>
      </c>
      <c r="X70" s="8">
        <f>'BFPaT-fueltax-biogas'!X8</f>
        <v>0</v>
      </c>
      <c r="Y70" s="8">
        <f>'BFPaT-fueltax-biogas'!Y8</f>
        <v>0</v>
      </c>
      <c r="Z70" s="8">
        <f>'BFPaT-fueltax-biogas'!Z8</f>
        <v>0</v>
      </c>
      <c r="AA70" s="8">
        <f>'BFPaT-fueltax-biogas'!AA8</f>
        <v>0</v>
      </c>
      <c r="AB70" s="8">
        <f>'BFPaT-fueltax-biogas'!AB8</f>
        <v>0</v>
      </c>
      <c r="AC70" s="8">
        <f>'BFPaT-fueltax-biogas'!AC8</f>
        <v>0</v>
      </c>
      <c r="AD70" s="8">
        <f>'BFPaT-fueltax-biogas'!AD8</f>
        <v>0</v>
      </c>
      <c r="AE70" s="8">
        <f>'BFPaT-fueltax-biogas'!AE8</f>
        <v>0</v>
      </c>
      <c r="AF70" s="8">
        <f>'BFPaT-fueltax-biogas'!AF8</f>
        <v>0</v>
      </c>
      <c r="AG70" s="8"/>
      <c r="AH70" s="8"/>
      <c r="AI70" s="8"/>
    </row>
    <row r="71" spans="1:35">
      <c r="A71" s="8" t="s">
        <v>11</v>
      </c>
      <c r="B71" s="8">
        <f>'BFPaT-fueltax-biogas'!B9</f>
        <v>0</v>
      </c>
      <c r="C71" s="8">
        <f>'BFPaT-fueltax-biogas'!C9</f>
        <v>0</v>
      </c>
      <c r="D71" s="8">
        <f>'BFPaT-fueltax-biogas'!D9</f>
        <v>0</v>
      </c>
      <c r="E71" s="8">
        <f>'BFPaT-fueltax-biogas'!E9</f>
        <v>0</v>
      </c>
      <c r="F71" s="8">
        <f>'BFPaT-fueltax-biogas'!F9</f>
        <v>0</v>
      </c>
      <c r="G71" s="8">
        <f>'BFPaT-fueltax-biogas'!G9</f>
        <v>0</v>
      </c>
      <c r="H71" s="8">
        <f>'BFPaT-fueltax-biogas'!H9</f>
        <v>0</v>
      </c>
      <c r="I71" s="8">
        <f>'BFPaT-fueltax-biogas'!I9</f>
        <v>0</v>
      </c>
      <c r="J71" s="8">
        <f>'BFPaT-fueltax-biogas'!J9</f>
        <v>0</v>
      </c>
      <c r="K71" s="8">
        <f>'BFPaT-fueltax-biogas'!K9</f>
        <v>0</v>
      </c>
      <c r="L71" s="8">
        <f>'BFPaT-fueltax-biogas'!L9</f>
        <v>0</v>
      </c>
      <c r="M71" s="8">
        <f>'BFPaT-fueltax-biogas'!M9</f>
        <v>0</v>
      </c>
      <c r="N71" s="8">
        <f>'BFPaT-fueltax-biogas'!N9</f>
        <v>0</v>
      </c>
      <c r="O71" s="8">
        <f>'BFPaT-fueltax-biogas'!O9</f>
        <v>0</v>
      </c>
      <c r="P71" s="8">
        <f>'BFPaT-fueltax-biogas'!P9</f>
        <v>0</v>
      </c>
      <c r="Q71" s="8">
        <f>'BFPaT-fueltax-biogas'!Q9</f>
        <v>0</v>
      </c>
      <c r="R71" s="8">
        <f>'BFPaT-fueltax-biogas'!R9</f>
        <v>0</v>
      </c>
      <c r="S71" s="8">
        <f>'BFPaT-fueltax-biogas'!S9</f>
        <v>0</v>
      </c>
      <c r="T71" s="8">
        <f>'BFPaT-fueltax-biogas'!T9</f>
        <v>0</v>
      </c>
      <c r="U71" s="8">
        <f>'BFPaT-fueltax-biogas'!U9</f>
        <v>0</v>
      </c>
      <c r="V71" s="8">
        <f>'BFPaT-fueltax-biogas'!V9</f>
        <v>0</v>
      </c>
      <c r="W71" s="8">
        <f>'BFPaT-fueltax-biogas'!W9</f>
        <v>0</v>
      </c>
      <c r="X71" s="8">
        <f>'BFPaT-fueltax-biogas'!X9</f>
        <v>0</v>
      </c>
      <c r="Y71" s="8">
        <f>'BFPaT-fueltax-biogas'!Y9</f>
        <v>0</v>
      </c>
      <c r="Z71" s="8">
        <f>'BFPaT-fueltax-biogas'!Z9</f>
        <v>0</v>
      </c>
      <c r="AA71" s="8">
        <f>'BFPaT-fueltax-biogas'!AA9</f>
        <v>0</v>
      </c>
      <c r="AB71" s="8">
        <f>'BFPaT-fueltax-biogas'!AB9</f>
        <v>0</v>
      </c>
      <c r="AC71" s="8">
        <f>'BFPaT-fueltax-biogas'!AC9</f>
        <v>0</v>
      </c>
      <c r="AD71" s="8">
        <f>'BFPaT-fueltax-biogas'!AD9</f>
        <v>0</v>
      </c>
      <c r="AE71" s="8">
        <f>'BFPaT-fueltax-biogas'!AE9</f>
        <v>0</v>
      </c>
      <c r="AF71" s="8">
        <f>'BFPaT-fueltax-biogas'!AF9</f>
        <v>0</v>
      </c>
      <c r="AG71" s="8"/>
      <c r="AH71" s="8"/>
      <c r="AI71" s="8"/>
    </row>
    <row r="72" spans="1:35">
      <c r="A72" s="13" t="s">
        <v>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8" t="s">
        <v>18</v>
      </c>
      <c r="B73" s="8">
        <f>B$1</f>
        <v>2020</v>
      </c>
      <c r="C73" s="8">
        <f t="shared" ref="C73:AF73" si="7">C$1</f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  <c r="AG73" s="8"/>
      <c r="AH73" s="8"/>
      <c r="AI73" s="8"/>
    </row>
    <row r="74" spans="1:35">
      <c r="A74" s="8" t="s">
        <v>4</v>
      </c>
      <c r="B74" s="8">
        <f>'BFPaT-fueltax-biodies'!B2</f>
        <v>0</v>
      </c>
      <c r="C74" s="8">
        <f>'BFPaT-fueltax-biodies'!C2</f>
        <v>0</v>
      </c>
      <c r="D74" s="8">
        <f>'BFPaT-fueltax-biodies'!D2</f>
        <v>0</v>
      </c>
      <c r="E74" s="8">
        <f>'BFPaT-fueltax-biodies'!E2</f>
        <v>0</v>
      </c>
      <c r="F74" s="8">
        <f>'BFPaT-fueltax-biodies'!F2</f>
        <v>0</v>
      </c>
      <c r="G74" s="8">
        <f>'BFPaT-fueltax-biodies'!G2</f>
        <v>0</v>
      </c>
      <c r="H74" s="8">
        <f>'BFPaT-fueltax-biodies'!H2</f>
        <v>0</v>
      </c>
      <c r="I74" s="8">
        <f>'BFPaT-fueltax-biodies'!I2</f>
        <v>0</v>
      </c>
      <c r="J74" s="8">
        <f>'BFPaT-fueltax-biodies'!J2</f>
        <v>0</v>
      </c>
      <c r="K74" s="8">
        <f>'BFPaT-fueltax-biodies'!K2</f>
        <v>0</v>
      </c>
      <c r="L74" s="8">
        <f>'BFPaT-fueltax-biodies'!L2</f>
        <v>0</v>
      </c>
      <c r="M74" s="8">
        <f>'BFPaT-fueltax-biodies'!M2</f>
        <v>0</v>
      </c>
      <c r="N74" s="8">
        <f>'BFPaT-fueltax-biodies'!N2</f>
        <v>0</v>
      </c>
      <c r="O74" s="8">
        <f>'BFPaT-fueltax-biodies'!O2</f>
        <v>0</v>
      </c>
      <c r="P74" s="8">
        <f>'BFPaT-fueltax-biodies'!P2</f>
        <v>0</v>
      </c>
      <c r="Q74" s="8">
        <f>'BFPaT-fueltax-biodies'!Q2</f>
        <v>0</v>
      </c>
      <c r="R74" s="8">
        <f>'BFPaT-fueltax-biodies'!R2</f>
        <v>0</v>
      </c>
      <c r="S74" s="8">
        <f>'BFPaT-fueltax-biodies'!S2</f>
        <v>0</v>
      </c>
      <c r="T74" s="8">
        <f>'BFPaT-fueltax-biodies'!T2</f>
        <v>0</v>
      </c>
      <c r="U74" s="8">
        <f>'BFPaT-fueltax-biodies'!U2</f>
        <v>0</v>
      </c>
      <c r="V74" s="8">
        <f>'BFPaT-fueltax-biodies'!V2</f>
        <v>0</v>
      </c>
      <c r="W74" s="8">
        <f>'BFPaT-fueltax-biodies'!W2</f>
        <v>0</v>
      </c>
      <c r="X74" s="8">
        <f>'BFPaT-fueltax-biodies'!X2</f>
        <v>0</v>
      </c>
      <c r="Y74" s="8">
        <f>'BFPaT-fueltax-biodies'!Y2</f>
        <v>0</v>
      </c>
      <c r="Z74" s="8">
        <f>'BFPaT-fueltax-biodies'!Z2</f>
        <v>0</v>
      </c>
      <c r="AA74" s="8">
        <f>'BFPaT-fueltax-biodies'!AA2</f>
        <v>0</v>
      </c>
      <c r="AB74" s="8">
        <f>'BFPaT-fueltax-biodies'!AB2</f>
        <v>0</v>
      </c>
      <c r="AC74" s="8">
        <f>'BFPaT-fueltax-biodies'!AC2</f>
        <v>0</v>
      </c>
      <c r="AD74" s="8">
        <f>'BFPaT-fueltax-biodies'!AD2</f>
        <v>0</v>
      </c>
      <c r="AE74" s="8">
        <f>'BFPaT-fueltax-biodies'!AE2</f>
        <v>0</v>
      </c>
      <c r="AF74" s="8">
        <f>'BFPaT-fueltax-biodies'!AF2</f>
        <v>0</v>
      </c>
      <c r="AG74" s="8"/>
      <c r="AH74" s="8"/>
      <c r="AI74" s="8"/>
    </row>
    <row r="75" spans="1:35">
      <c r="A75" s="8" t="s">
        <v>5</v>
      </c>
      <c r="B75" s="8">
        <f>'BFPaT-fueltax-biodies'!B3</f>
        <v>0</v>
      </c>
      <c r="C75" s="8">
        <f>'BFPaT-fueltax-biodies'!C3</f>
        <v>0</v>
      </c>
      <c r="D75" s="8">
        <f>'BFPaT-fueltax-biodies'!D3</f>
        <v>0</v>
      </c>
      <c r="E75" s="8">
        <f>'BFPaT-fueltax-biodies'!E3</f>
        <v>0</v>
      </c>
      <c r="F75" s="8">
        <f>'BFPaT-fueltax-biodies'!F3</f>
        <v>0</v>
      </c>
      <c r="G75" s="8">
        <f>'BFPaT-fueltax-biodies'!G3</f>
        <v>0</v>
      </c>
      <c r="H75" s="8">
        <f>'BFPaT-fueltax-biodies'!H3</f>
        <v>0</v>
      </c>
      <c r="I75" s="8">
        <f>'BFPaT-fueltax-biodies'!I3</f>
        <v>0</v>
      </c>
      <c r="J75" s="8">
        <f>'BFPaT-fueltax-biodies'!J3</f>
        <v>0</v>
      </c>
      <c r="K75" s="8">
        <f>'BFPaT-fueltax-biodies'!K3</f>
        <v>0</v>
      </c>
      <c r="L75" s="8">
        <f>'BFPaT-fueltax-biodies'!L3</f>
        <v>0</v>
      </c>
      <c r="M75" s="8">
        <f>'BFPaT-fueltax-biodies'!M3</f>
        <v>0</v>
      </c>
      <c r="N75" s="8">
        <f>'BFPaT-fueltax-biodies'!N3</f>
        <v>0</v>
      </c>
      <c r="O75" s="8">
        <f>'BFPaT-fueltax-biodies'!O3</f>
        <v>0</v>
      </c>
      <c r="P75" s="8">
        <f>'BFPaT-fueltax-biodies'!P3</f>
        <v>0</v>
      </c>
      <c r="Q75" s="8">
        <f>'BFPaT-fueltax-biodies'!Q3</f>
        <v>0</v>
      </c>
      <c r="R75" s="8">
        <f>'BFPaT-fueltax-biodies'!R3</f>
        <v>0</v>
      </c>
      <c r="S75" s="8">
        <f>'BFPaT-fueltax-biodies'!S3</f>
        <v>0</v>
      </c>
      <c r="T75" s="8">
        <f>'BFPaT-fueltax-biodies'!T3</f>
        <v>0</v>
      </c>
      <c r="U75" s="8">
        <f>'BFPaT-fueltax-biodies'!U3</f>
        <v>0</v>
      </c>
      <c r="V75" s="8">
        <f>'BFPaT-fueltax-biodies'!V3</f>
        <v>0</v>
      </c>
      <c r="W75" s="8">
        <f>'BFPaT-fueltax-biodies'!W3</f>
        <v>0</v>
      </c>
      <c r="X75" s="8">
        <f>'BFPaT-fueltax-biodies'!X3</f>
        <v>0</v>
      </c>
      <c r="Y75" s="8">
        <f>'BFPaT-fueltax-biodies'!Y3</f>
        <v>0</v>
      </c>
      <c r="Z75" s="8">
        <f>'BFPaT-fueltax-biodies'!Z3</f>
        <v>0</v>
      </c>
      <c r="AA75" s="8">
        <f>'BFPaT-fueltax-biodies'!AA3</f>
        <v>0</v>
      </c>
      <c r="AB75" s="8">
        <f>'BFPaT-fueltax-biodies'!AB3</f>
        <v>0</v>
      </c>
      <c r="AC75" s="8">
        <f>'BFPaT-fueltax-biodies'!AC3</f>
        <v>0</v>
      </c>
      <c r="AD75" s="8">
        <f>'BFPaT-fueltax-biodies'!AD3</f>
        <v>0</v>
      </c>
      <c r="AE75" s="8">
        <f>'BFPaT-fueltax-biodies'!AE3</f>
        <v>0</v>
      </c>
      <c r="AF75" s="8">
        <f>'BFPaT-fueltax-biodies'!AF3</f>
        <v>0</v>
      </c>
      <c r="AG75" s="8"/>
      <c r="AH75" s="8"/>
      <c r="AI75" s="8"/>
    </row>
    <row r="76" spans="1:35">
      <c r="A76" s="8" t="s">
        <v>6</v>
      </c>
      <c r="B76" s="8">
        <f>'BFPaT-fueltax-biodies'!B4</f>
        <v>0</v>
      </c>
      <c r="C76" s="8">
        <f>'BFPaT-fueltax-biodies'!C4</f>
        <v>0</v>
      </c>
      <c r="D76" s="8">
        <f>'BFPaT-fueltax-biodies'!D4</f>
        <v>0</v>
      </c>
      <c r="E76" s="8">
        <f>'BFPaT-fueltax-biodies'!E4</f>
        <v>0</v>
      </c>
      <c r="F76" s="8">
        <f>'BFPaT-fueltax-biodies'!F4</f>
        <v>0</v>
      </c>
      <c r="G76" s="8">
        <f>'BFPaT-fueltax-biodies'!G4</f>
        <v>0</v>
      </c>
      <c r="H76" s="8">
        <f>'BFPaT-fueltax-biodies'!H4</f>
        <v>0</v>
      </c>
      <c r="I76" s="8">
        <f>'BFPaT-fueltax-biodies'!I4</f>
        <v>0</v>
      </c>
      <c r="J76" s="8">
        <f>'BFPaT-fueltax-biodies'!J4</f>
        <v>0</v>
      </c>
      <c r="K76" s="8">
        <f>'BFPaT-fueltax-biodies'!K4</f>
        <v>0</v>
      </c>
      <c r="L76" s="8">
        <f>'BFPaT-fueltax-biodies'!L4</f>
        <v>0</v>
      </c>
      <c r="M76" s="8">
        <f>'BFPaT-fueltax-biodies'!M4</f>
        <v>0</v>
      </c>
      <c r="N76" s="8">
        <f>'BFPaT-fueltax-biodies'!N4</f>
        <v>0</v>
      </c>
      <c r="O76" s="8">
        <f>'BFPaT-fueltax-biodies'!O4</f>
        <v>0</v>
      </c>
      <c r="P76" s="8">
        <f>'BFPaT-fueltax-biodies'!P4</f>
        <v>0</v>
      </c>
      <c r="Q76" s="8">
        <f>'BFPaT-fueltax-biodies'!Q4</f>
        <v>0</v>
      </c>
      <c r="R76" s="8">
        <f>'BFPaT-fueltax-biodies'!R4</f>
        <v>0</v>
      </c>
      <c r="S76" s="8">
        <f>'BFPaT-fueltax-biodies'!S4</f>
        <v>0</v>
      </c>
      <c r="T76" s="8">
        <f>'BFPaT-fueltax-biodies'!T4</f>
        <v>0</v>
      </c>
      <c r="U76" s="8">
        <f>'BFPaT-fueltax-biodies'!U4</f>
        <v>0</v>
      </c>
      <c r="V76" s="8">
        <f>'BFPaT-fueltax-biodies'!V4</f>
        <v>0</v>
      </c>
      <c r="W76" s="8">
        <f>'BFPaT-fueltax-biodies'!W4</f>
        <v>0</v>
      </c>
      <c r="X76" s="8">
        <f>'BFPaT-fueltax-biodies'!X4</f>
        <v>0</v>
      </c>
      <c r="Y76" s="8">
        <f>'BFPaT-fueltax-biodies'!Y4</f>
        <v>0</v>
      </c>
      <c r="Z76" s="8">
        <f>'BFPaT-fueltax-biodies'!Z4</f>
        <v>0</v>
      </c>
      <c r="AA76" s="8">
        <f>'BFPaT-fueltax-biodies'!AA4</f>
        <v>0</v>
      </c>
      <c r="AB76" s="8">
        <f>'BFPaT-fueltax-biodies'!AB4</f>
        <v>0</v>
      </c>
      <c r="AC76" s="8">
        <f>'BFPaT-fueltax-biodies'!AC4</f>
        <v>0</v>
      </c>
      <c r="AD76" s="8">
        <f>'BFPaT-fueltax-biodies'!AD4</f>
        <v>0</v>
      </c>
      <c r="AE76" s="8">
        <f>'BFPaT-fueltax-biodies'!AE4</f>
        <v>0</v>
      </c>
      <c r="AF76" s="8">
        <f>'BFPaT-fueltax-biodies'!AF4</f>
        <v>0</v>
      </c>
      <c r="AG76" s="8"/>
      <c r="AH76" s="8"/>
      <c r="AI76" s="8"/>
    </row>
    <row r="77" spans="1:35">
      <c r="A77" s="8" t="s">
        <v>7</v>
      </c>
      <c r="B77" s="8">
        <f>'BFPaT-fueltax-biodies'!B5</f>
        <v>0</v>
      </c>
      <c r="C77" s="8">
        <f>'BFPaT-fueltax-biodies'!C5</f>
        <v>0</v>
      </c>
      <c r="D77" s="8">
        <f>'BFPaT-fueltax-biodies'!D5</f>
        <v>0</v>
      </c>
      <c r="E77" s="8">
        <f>'BFPaT-fueltax-biodies'!E5</f>
        <v>0</v>
      </c>
      <c r="F77" s="8">
        <f>'BFPaT-fueltax-biodies'!F5</f>
        <v>0</v>
      </c>
      <c r="G77" s="8">
        <f>'BFPaT-fueltax-biodies'!G5</f>
        <v>0</v>
      </c>
      <c r="H77" s="8">
        <f>'BFPaT-fueltax-biodies'!H5</f>
        <v>0</v>
      </c>
      <c r="I77" s="8">
        <f>'BFPaT-fueltax-biodies'!I5</f>
        <v>0</v>
      </c>
      <c r="J77" s="8">
        <f>'BFPaT-fueltax-biodies'!J5</f>
        <v>0</v>
      </c>
      <c r="K77" s="8">
        <f>'BFPaT-fueltax-biodies'!K5</f>
        <v>0</v>
      </c>
      <c r="L77" s="8">
        <f>'BFPaT-fueltax-biodies'!L5</f>
        <v>0</v>
      </c>
      <c r="M77" s="8">
        <f>'BFPaT-fueltax-biodies'!M5</f>
        <v>0</v>
      </c>
      <c r="N77" s="8">
        <f>'BFPaT-fueltax-biodies'!N5</f>
        <v>0</v>
      </c>
      <c r="O77" s="8">
        <f>'BFPaT-fueltax-biodies'!O5</f>
        <v>0</v>
      </c>
      <c r="P77" s="8">
        <f>'BFPaT-fueltax-biodies'!P5</f>
        <v>0</v>
      </c>
      <c r="Q77" s="8">
        <f>'BFPaT-fueltax-biodies'!Q5</f>
        <v>0</v>
      </c>
      <c r="R77" s="8">
        <f>'BFPaT-fueltax-biodies'!R5</f>
        <v>0</v>
      </c>
      <c r="S77" s="8">
        <f>'BFPaT-fueltax-biodies'!S5</f>
        <v>0</v>
      </c>
      <c r="T77" s="8">
        <f>'BFPaT-fueltax-biodies'!T5</f>
        <v>0</v>
      </c>
      <c r="U77" s="8">
        <f>'BFPaT-fueltax-biodies'!U5</f>
        <v>0</v>
      </c>
      <c r="V77" s="8">
        <f>'BFPaT-fueltax-biodies'!V5</f>
        <v>0</v>
      </c>
      <c r="W77" s="8">
        <f>'BFPaT-fueltax-biodies'!W5</f>
        <v>0</v>
      </c>
      <c r="X77" s="8">
        <f>'BFPaT-fueltax-biodies'!X5</f>
        <v>0</v>
      </c>
      <c r="Y77" s="8">
        <f>'BFPaT-fueltax-biodies'!Y5</f>
        <v>0</v>
      </c>
      <c r="Z77" s="8">
        <f>'BFPaT-fueltax-biodies'!Z5</f>
        <v>0</v>
      </c>
      <c r="AA77" s="8">
        <f>'BFPaT-fueltax-biodies'!AA5</f>
        <v>0</v>
      </c>
      <c r="AB77" s="8">
        <f>'BFPaT-fueltax-biodies'!AB5</f>
        <v>0</v>
      </c>
      <c r="AC77" s="8">
        <f>'BFPaT-fueltax-biodies'!AC5</f>
        <v>0</v>
      </c>
      <c r="AD77" s="8">
        <f>'BFPaT-fueltax-biodies'!AD5</f>
        <v>0</v>
      </c>
      <c r="AE77" s="8">
        <f>'BFPaT-fueltax-biodies'!AE5</f>
        <v>0</v>
      </c>
      <c r="AF77" s="8">
        <f>'BFPaT-fueltax-biodies'!AF5</f>
        <v>0</v>
      </c>
      <c r="AG77" s="8"/>
      <c r="AH77" s="8"/>
      <c r="AI77" s="8"/>
    </row>
    <row r="78" spans="1:35">
      <c r="A78" s="8" t="s">
        <v>8</v>
      </c>
      <c r="B78" s="8">
        <f>'BFPaT-fueltax-biodies'!B6</f>
        <v>0</v>
      </c>
      <c r="C78" s="8">
        <f>'BFPaT-fueltax-biodies'!C6</f>
        <v>0</v>
      </c>
      <c r="D78" s="8">
        <f>'BFPaT-fueltax-biodies'!D6</f>
        <v>0</v>
      </c>
      <c r="E78" s="8">
        <f>'BFPaT-fueltax-biodies'!E6</f>
        <v>0</v>
      </c>
      <c r="F78" s="8">
        <f>'BFPaT-fueltax-biodies'!F6</f>
        <v>0</v>
      </c>
      <c r="G78" s="8">
        <f>'BFPaT-fueltax-biodies'!G6</f>
        <v>0</v>
      </c>
      <c r="H78" s="8">
        <f>'BFPaT-fueltax-biodies'!H6</f>
        <v>0</v>
      </c>
      <c r="I78" s="8">
        <f>'BFPaT-fueltax-biodies'!I6</f>
        <v>0</v>
      </c>
      <c r="J78" s="8">
        <f>'BFPaT-fueltax-biodies'!J6</f>
        <v>0</v>
      </c>
      <c r="K78" s="8">
        <f>'BFPaT-fueltax-biodies'!K6</f>
        <v>0</v>
      </c>
      <c r="L78" s="8">
        <f>'BFPaT-fueltax-biodies'!L6</f>
        <v>0</v>
      </c>
      <c r="M78" s="8">
        <f>'BFPaT-fueltax-biodies'!M6</f>
        <v>0</v>
      </c>
      <c r="N78" s="8">
        <f>'BFPaT-fueltax-biodies'!N6</f>
        <v>0</v>
      </c>
      <c r="O78" s="8">
        <f>'BFPaT-fueltax-biodies'!O6</f>
        <v>0</v>
      </c>
      <c r="P78" s="8">
        <f>'BFPaT-fueltax-biodies'!P6</f>
        <v>0</v>
      </c>
      <c r="Q78" s="8">
        <f>'BFPaT-fueltax-biodies'!Q6</f>
        <v>0</v>
      </c>
      <c r="R78" s="8">
        <f>'BFPaT-fueltax-biodies'!R6</f>
        <v>0</v>
      </c>
      <c r="S78" s="8">
        <f>'BFPaT-fueltax-biodies'!S6</f>
        <v>0</v>
      </c>
      <c r="T78" s="8">
        <f>'BFPaT-fueltax-biodies'!T6</f>
        <v>0</v>
      </c>
      <c r="U78" s="8">
        <f>'BFPaT-fueltax-biodies'!U6</f>
        <v>0</v>
      </c>
      <c r="V78" s="8">
        <f>'BFPaT-fueltax-biodies'!V6</f>
        <v>0</v>
      </c>
      <c r="W78" s="8">
        <f>'BFPaT-fueltax-biodies'!W6</f>
        <v>0</v>
      </c>
      <c r="X78" s="8">
        <f>'BFPaT-fueltax-biodies'!X6</f>
        <v>0</v>
      </c>
      <c r="Y78" s="8">
        <f>'BFPaT-fueltax-biodies'!Y6</f>
        <v>0</v>
      </c>
      <c r="Z78" s="8">
        <f>'BFPaT-fueltax-biodies'!Z6</f>
        <v>0</v>
      </c>
      <c r="AA78" s="8">
        <f>'BFPaT-fueltax-biodies'!AA6</f>
        <v>0</v>
      </c>
      <c r="AB78" s="8">
        <f>'BFPaT-fueltax-biodies'!AB6</f>
        <v>0</v>
      </c>
      <c r="AC78" s="8">
        <f>'BFPaT-fueltax-biodies'!AC6</f>
        <v>0</v>
      </c>
      <c r="AD78" s="8">
        <f>'BFPaT-fueltax-biodies'!AD6</f>
        <v>0</v>
      </c>
      <c r="AE78" s="8">
        <f>'BFPaT-fueltax-biodies'!AE6</f>
        <v>0</v>
      </c>
      <c r="AF78" s="8">
        <f>'BFPaT-fueltax-biodies'!AF6</f>
        <v>0</v>
      </c>
      <c r="AG78" s="8"/>
      <c r="AH78" s="8"/>
      <c r="AI78" s="8"/>
    </row>
    <row r="79" spans="1:35">
      <c r="A79" s="8" t="s">
        <v>9</v>
      </c>
      <c r="B79" s="8">
        <f>'BFPaT-fueltax-biodies'!B7</f>
        <v>0</v>
      </c>
      <c r="C79" s="8">
        <f>'BFPaT-fueltax-biodies'!C7</f>
        <v>0</v>
      </c>
      <c r="D79" s="8">
        <f>'BFPaT-fueltax-biodies'!D7</f>
        <v>0</v>
      </c>
      <c r="E79" s="8">
        <f>'BFPaT-fueltax-biodies'!E7</f>
        <v>0</v>
      </c>
      <c r="F79" s="8">
        <f>'BFPaT-fueltax-biodies'!F7</f>
        <v>0</v>
      </c>
      <c r="G79" s="8">
        <f>'BFPaT-fueltax-biodies'!G7</f>
        <v>0</v>
      </c>
      <c r="H79" s="8">
        <f>'BFPaT-fueltax-biodies'!H7</f>
        <v>0</v>
      </c>
      <c r="I79" s="8">
        <f>'BFPaT-fueltax-biodies'!I7</f>
        <v>0</v>
      </c>
      <c r="J79" s="8">
        <f>'BFPaT-fueltax-biodies'!J7</f>
        <v>0</v>
      </c>
      <c r="K79" s="8">
        <f>'BFPaT-fueltax-biodies'!K7</f>
        <v>0</v>
      </c>
      <c r="L79" s="8">
        <f>'BFPaT-fueltax-biodies'!L7</f>
        <v>0</v>
      </c>
      <c r="M79" s="8">
        <f>'BFPaT-fueltax-biodies'!M7</f>
        <v>0</v>
      </c>
      <c r="N79" s="8">
        <f>'BFPaT-fueltax-biodies'!N7</f>
        <v>0</v>
      </c>
      <c r="O79" s="8">
        <f>'BFPaT-fueltax-biodies'!O7</f>
        <v>0</v>
      </c>
      <c r="P79" s="8">
        <f>'BFPaT-fueltax-biodies'!P7</f>
        <v>0</v>
      </c>
      <c r="Q79" s="8">
        <f>'BFPaT-fueltax-biodies'!Q7</f>
        <v>0</v>
      </c>
      <c r="R79" s="8">
        <f>'BFPaT-fueltax-biodies'!R7</f>
        <v>0</v>
      </c>
      <c r="S79" s="8">
        <f>'BFPaT-fueltax-biodies'!S7</f>
        <v>0</v>
      </c>
      <c r="T79" s="8">
        <f>'BFPaT-fueltax-biodies'!T7</f>
        <v>0</v>
      </c>
      <c r="U79" s="8">
        <f>'BFPaT-fueltax-biodies'!U7</f>
        <v>0</v>
      </c>
      <c r="V79" s="8">
        <f>'BFPaT-fueltax-biodies'!V7</f>
        <v>0</v>
      </c>
      <c r="W79" s="8">
        <f>'BFPaT-fueltax-biodies'!W7</f>
        <v>0</v>
      </c>
      <c r="X79" s="8">
        <f>'BFPaT-fueltax-biodies'!X7</f>
        <v>0</v>
      </c>
      <c r="Y79" s="8">
        <f>'BFPaT-fueltax-biodies'!Y7</f>
        <v>0</v>
      </c>
      <c r="Z79" s="8">
        <f>'BFPaT-fueltax-biodies'!Z7</f>
        <v>0</v>
      </c>
      <c r="AA79" s="8">
        <f>'BFPaT-fueltax-biodies'!AA7</f>
        <v>0</v>
      </c>
      <c r="AB79" s="8">
        <f>'BFPaT-fueltax-biodies'!AB7</f>
        <v>0</v>
      </c>
      <c r="AC79" s="8">
        <f>'BFPaT-fueltax-biodies'!AC7</f>
        <v>0</v>
      </c>
      <c r="AD79" s="8">
        <f>'BFPaT-fueltax-biodies'!AD7</f>
        <v>0</v>
      </c>
      <c r="AE79" s="8">
        <f>'BFPaT-fueltax-biodies'!AE7</f>
        <v>0</v>
      </c>
      <c r="AF79" s="8">
        <f>'BFPaT-fueltax-biodies'!AF7</f>
        <v>0</v>
      </c>
      <c r="AG79" s="8"/>
      <c r="AH79" s="8"/>
      <c r="AI79" s="8"/>
    </row>
    <row r="80" spans="1:35">
      <c r="A80" s="8" t="s">
        <v>10</v>
      </c>
      <c r="B80" s="8">
        <f>'BFPaT-fueltax-biodies'!B8</f>
        <v>0</v>
      </c>
      <c r="C80" s="8">
        <f>'BFPaT-fueltax-biodies'!C8</f>
        <v>0</v>
      </c>
      <c r="D80" s="8">
        <f>'BFPaT-fueltax-biodies'!D8</f>
        <v>0</v>
      </c>
      <c r="E80" s="8">
        <f>'BFPaT-fueltax-biodies'!E8</f>
        <v>0</v>
      </c>
      <c r="F80" s="8">
        <f>'BFPaT-fueltax-biodies'!F8</f>
        <v>0</v>
      </c>
      <c r="G80" s="8">
        <f>'BFPaT-fueltax-biodies'!G8</f>
        <v>0</v>
      </c>
      <c r="H80" s="8">
        <f>'BFPaT-fueltax-biodies'!H8</f>
        <v>0</v>
      </c>
      <c r="I80" s="8">
        <f>'BFPaT-fueltax-biodies'!I8</f>
        <v>0</v>
      </c>
      <c r="J80" s="8">
        <f>'BFPaT-fueltax-biodies'!J8</f>
        <v>0</v>
      </c>
      <c r="K80" s="8">
        <f>'BFPaT-fueltax-biodies'!K8</f>
        <v>0</v>
      </c>
      <c r="L80" s="8">
        <f>'BFPaT-fueltax-biodies'!L8</f>
        <v>0</v>
      </c>
      <c r="M80" s="8">
        <f>'BFPaT-fueltax-biodies'!M8</f>
        <v>0</v>
      </c>
      <c r="N80" s="8">
        <f>'BFPaT-fueltax-biodies'!N8</f>
        <v>0</v>
      </c>
      <c r="O80" s="8">
        <f>'BFPaT-fueltax-biodies'!O8</f>
        <v>0</v>
      </c>
      <c r="P80" s="8">
        <f>'BFPaT-fueltax-biodies'!P8</f>
        <v>0</v>
      </c>
      <c r="Q80" s="8">
        <f>'BFPaT-fueltax-biodies'!Q8</f>
        <v>0</v>
      </c>
      <c r="R80" s="8">
        <f>'BFPaT-fueltax-biodies'!R8</f>
        <v>0</v>
      </c>
      <c r="S80" s="8">
        <f>'BFPaT-fueltax-biodies'!S8</f>
        <v>0</v>
      </c>
      <c r="T80" s="8">
        <f>'BFPaT-fueltax-biodies'!T8</f>
        <v>0</v>
      </c>
      <c r="U80" s="8">
        <f>'BFPaT-fueltax-biodies'!U8</f>
        <v>0</v>
      </c>
      <c r="V80" s="8">
        <f>'BFPaT-fueltax-biodies'!V8</f>
        <v>0</v>
      </c>
      <c r="W80" s="8">
        <f>'BFPaT-fueltax-biodies'!W8</f>
        <v>0</v>
      </c>
      <c r="X80" s="8">
        <f>'BFPaT-fueltax-biodies'!X8</f>
        <v>0</v>
      </c>
      <c r="Y80" s="8">
        <f>'BFPaT-fueltax-biodies'!Y8</f>
        <v>0</v>
      </c>
      <c r="Z80" s="8">
        <f>'BFPaT-fueltax-biodies'!Z8</f>
        <v>0</v>
      </c>
      <c r="AA80" s="8">
        <f>'BFPaT-fueltax-biodies'!AA8</f>
        <v>0</v>
      </c>
      <c r="AB80" s="8">
        <f>'BFPaT-fueltax-biodies'!AB8</f>
        <v>0</v>
      </c>
      <c r="AC80" s="8">
        <f>'BFPaT-fueltax-biodies'!AC8</f>
        <v>0</v>
      </c>
      <c r="AD80" s="8">
        <f>'BFPaT-fueltax-biodies'!AD8</f>
        <v>0</v>
      </c>
      <c r="AE80" s="8">
        <f>'BFPaT-fueltax-biodies'!AE8</f>
        <v>0</v>
      </c>
      <c r="AF80" s="8">
        <f>'BFPaT-fueltax-biodies'!AF8</f>
        <v>0</v>
      </c>
      <c r="AG80" s="8"/>
      <c r="AH80" s="8"/>
      <c r="AI80" s="8"/>
    </row>
    <row r="81" spans="1:35">
      <c r="A81" s="8" t="s">
        <v>11</v>
      </c>
      <c r="B81" s="8">
        <f>'BFPaT-fueltax-biodies'!B9</f>
        <v>0</v>
      </c>
      <c r="C81" s="8">
        <f>'BFPaT-fueltax-biodies'!C9</f>
        <v>0</v>
      </c>
      <c r="D81" s="8">
        <f>'BFPaT-fueltax-biodies'!D9</f>
        <v>0</v>
      </c>
      <c r="E81" s="8">
        <f>'BFPaT-fueltax-biodies'!E9</f>
        <v>0</v>
      </c>
      <c r="F81" s="8">
        <f>'BFPaT-fueltax-biodies'!F9</f>
        <v>0</v>
      </c>
      <c r="G81" s="8">
        <f>'BFPaT-fueltax-biodies'!G9</f>
        <v>0</v>
      </c>
      <c r="H81" s="8">
        <f>'BFPaT-fueltax-biodies'!H9</f>
        <v>0</v>
      </c>
      <c r="I81" s="8">
        <f>'BFPaT-fueltax-biodies'!I9</f>
        <v>0</v>
      </c>
      <c r="J81" s="8">
        <f>'BFPaT-fueltax-biodies'!J9</f>
        <v>0</v>
      </c>
      <c r="K81" s="8">
        <f>'BFPaT-fueltax-biodies'!K9</f>
        <v>0</v>
      </c>
      <c r="L81" s="8">
        <f>'BFPaT-fueltax-biodies'!L9</f>
        <v>0</v>
      </c>
      <c r="M81" s="8">
        <f>'BFPaT-fueltax-biodies'!M9</f>
        <v>0</v>
      </c>
      <c r="N81" s="8">
        <f>'BFPaT-fueltax-biodies'!N9</f>
        <v>0</v>
      </c>
      <c r="O81" s="8">
        <f>'BFPaT-fueltax-biodies'!O9</f>
        <v>0</v>
      </c>
      <c r="P81" s="8">
        <f>'BFPaT-fueltax-biodies'!P9</f>
        <v>0</v>
      </c>
      <c r="Q81" s="8">
        <f>'BFPaT-fueltax-biodies'!Q9</f>
        <v>0</v>
      </c>
      <c r="R81" s="8">
        <f>'BFPaT-fueltax-biodies'!R9</f>
        <v>0</v>
      </c>
      <c r="S81" s="8">
        <f>'BFPaT-fueltax-biodies'!S9</f>
        <v>0</v>
      </c>
      <c r="T81" s="8">
        <f>'BFPaT-fueltax-biodies'!T9</f>
        <v>0</v>
      </c>
      <c r="U81" s="8">
        <f>'BFPaT-fueltax-biodies'!U9</f>
        <v>0</v>
      </c>
      <c r="V81" s="8">
        <f>'BFPaT-fueltax-biodies'!V9</f>
        <v>0</v>
      </c>
      <c r="W81" s="8">
        <f>'BFPaT-fueltax-biodies'!W9</f>
        <v>0</v>
      </c>
      <c r="X81" s="8">
        <f>'BFPaT-fueltax-biodies'!X9</f>
        <v>0</v>
      </c>
      <c r="Y81" s="8">
        <f>'BFPaT-fueltax-biodies'!Y9</f>
        <v>0</v>
      </c>
      <c r="Z81" s="8">
        <f>'BFPaT-fueltax-biodies'!Z9</f>
        <v>0</v>
      </c>
      <c r="AA81" s="8">
        <f>'BFPaT-fueltax-biodies'!AA9</f>
        <v>0</v>
      </c>
      <c r="AB81" s="8">
        <f>'BFPaT-fueltax-biodies'!AB9</f>
        <v>0</v>
      </c>
      <c r="AC81" s="8">
        <f>'BFPaT-fueltax-biodies'!AC9</f>
        <v>0</v>
      </c>
      <c r="AD81" s="8">
        <f>'BFPaT-fueltax-biodies'!AD9</f>
        <v>0</v>
      </c>
      <c r="AE81" s="8">
        <f>'BFPaT-fueltax-biodies'!AE9</f>
        <v>0</v>
      </c>
      <c r="AF81" s="8">
        <f>'BFPaT-fueltax-biodies'!AF9</f>
        <v>0</v>
      </c>
      <c r="AG81" s="8"/>
      <c r="AH81" s="8"/>
      <c r="AI81" s="8"/>
    </row>
    <row r="82" spans="1:35">
      <c r="A82" s="13" t="s">
        <v>13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8" t="s">
        <v>18</v>
      </c>
      <c r="B83" s="8">
        <f>B$1</f>
        <v>2020</v>
      </c>
      <c r="C83" s="8">
        <f t="shared" ref="C83:AF83" si="8">C$1</f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  <c r="AG83" s="8"/>
      <c r="AH83" s="8"/>
      <c r="AI83" s="8"/>
    </row>
    <row r="84" spans="1:35">
      <c r="A84" s="8" t="s">
        <v>4</v>
      </c>
      <c r="B84" s="8">
        <f>'BFPaT-fueltax-jetkerosene'!B2</f>
        <v>0</v>
      </c>
      <c r="C84" s="8">
        <f>'BFPaT-fueltax-jetkerosene'!C2</f>
        <v>0</v>
      </c>
      <c r="D84" s="8">
        <f>'BFPaT-fueltax-jetkerosene'!D2</f>
        <v>0</v>
      </c>
      <c r="E84" s="8">
        <f>'BFPaT-fueltax-jetkerosene'!E2</f>
        <v>0</v>
      </c>
      <c r="F84" s="8">
        <f>'BFPaT-fueltax-jetkerosene'!F2</f>
        <v>0</v>
      </c>
      <c r="G84" s="8">
        <f>'BFPaT-fueltax-jetkerosene'!G2</f>
        <v>0</v>
      </c>
      <c r="H84" s="8">
        <f>'BFPaT-fueltax-jetkerosene'!H2</f>
        <v>0</v>
      </c>
      <c r="I84" s="8">
        <f>'BFPaT-fueltax-jetkerosene'!I2</f>
        <v>0</v>
      </c>
      <c r="J84" s="8">
        <f>'BFPaT-fueltax-jetkerosene'!J2</f>
        <v>0</v>
      </c>
      <c r="K84" s="8">
        <f>'BFPaT-fueltax-jetkerosene'!K2</f>
        <v>0</v>
      </c>
      <c r="L84" s="8">
        <f>'BFPaT-fueltax-jetkerosene'!L2</f>
        <v>0</v>
      </c>
      <c r="M84" s="8">
        <f>'BFPaT-fueltax-jetkerosene'!M2</f>
        <v>0</v>
      </c>
      <c r="N84" s="8">
        <f>'BFPaT-fueltax-jetkerosene'!N2</f>
        <v>0</v>
      </c>
      <c r="O84" s="8">
        <f>'BFPaT-fueltax-jetkerosene'!O2</f>
        <v>0</v>
      </c>
      <c r="P84" s="8">
        <f>'BFPaT-fueltax-jetkerosene'!P2</f>
        <v>0</v>
      </c>
      <c r="Q84" s="8">
        <f>'BFPaT-fueltax-jetkerosene'!Q2</f>
        <v>0</v>
      </c>
      <c r="R84" s="8">
        <f>'BFPaT-fueltax-jetkerosene'!R2</f>
        <v>0</v>
      </c>
      <c r="S84" s="8">
        <f>'BFPaT-fueltax-jetkerosene'!S2</f>
        <v>0</v>
      </c>
      <c r="T84" s="8">
        <f>'BFPaT-fueltax-jetkerosene'!T2</f>
        <v>0</v>
      </c>
      <c r="U84" s="8">
        <f>'BFPaT-fueltax-jetkerosene'!U2</f>
        <v>0</v>
      </c>
      <c r="V84" s="8">
        <f>'BFPaT-fueltax-jetkerosene'!V2</f>
        <v>0</v>
      </c>
      <c r="W84" s="8">
        <f>'BFPaT-fueltax-jetkerosene'!W2</f>
        <v>0</v>
      </c>
      <c r="X84" s="8">
        <f>'BFPaT-fueltax-jetkerosene'!X2</f>
        <v>0</v>
      </c>
      <c r="Y84" s="8">
        <f>'BFPaT-fueltax-jetkerosene'!Y2</f>
        <v>0</v>
      </c>
      <c r="Z84" s="8">
        <f>'BFPaT-fueltax-jetkerosene'!Z2</f>
        <v>0</v>
      </c>
      <c r="AA84" s="8">
        <f>'BFPaT-fueltax-jetkerosene'!AA2</f>
        <v>0</v>
      </c>
      <c r="AB84" s="8">
        <f>'BFPaT-fueltax-jetkerosene'!AB2</f>
        <v>0</v>
      </c>
      <c r="AC84" s="8">
        <f>'BFPaT-fueltax-jetkerosene'!AC2</f>
        <v>0</v>
      </c>
      <c r="AD84" s="8">
        <f>'BFPaT-fueltax-jetkerosene'!AD2</f>
        <v>0</v>
      </c>
      <c r="AE84" s="8">
        <f>'BFPaT-fueltax-jetkerosene'!AE2</f>
        <v>0</v>
      </c>
      <c r="AF84" s="8">
        <f>'BFPaT-fueltax-jetkerosene'!AF2</f>
        <v>0</v>
      </c>
      <c r="AG84" s="8"/>
      <c r="AH84" s="8"/>
      <c r="AI84" s="8"/>
    </row>
    <row r="85" spans="1:35">
      <c r="A85" s="8" t="s">
        <v>5</v>
      </c>
      <c r="B85" s="8">
        <f>'BFPaT-fueltax-jetkerosene'!B3</f>
        <v>0</v>
      </c>
      <c r="C85" s="8">
        <f>'BFPaT-fueltax-jetkerosene'!C3</f>
        <v>0</v>
      </c>
      <c r="D85" s="8">
        <f>'BFPaT-fueltax-jetkerosene'!D3</f>
        <v>0</v>
      </c>
      <c r="E85" s="8">
        <f>'BFPaT-fueltax-jetkerosene'!E3</f>
        <v>0</v>
      </c>
      <c r="F85" s="8">
        <f>'BFPaT-fueltax-jetkerosene'!F3</f>
        <v>0</v>
      </c>
      <c r="G85" s="8">
        <f>'BFPaT-fueltax-jetkerosene'!G3</f>
        <v>0</v>
      </c>
      <c r="H85" s="8">
        <f>'BFPaT-fueltax-jetkerosene'!H3</f>
        <v>0</v>
      </c>
      <c r="I85" s="8">
        <f>'BFPaT-fueltax-jetkerosene'!I3</f>
        <v>0</v>
      </c>
      <c r="J85" s="8">
        <f>'BFPaT-fueltax-jetkerosene'!J3</f>
        <v>0</v>
      </c>
      <c r="K85" s="8">
        <f>'BFPaT-fueltax-jetkerosene'!K3</f>
        <v>0</v>
      </c>
      <c r="L85" s="8">
        <f>'BFPaT-fueltax-jetkerosene'!L3</f>
        <v>0</v>
      </c>
      <c r="M85" s="8">
        <f>'BFPaT-fueltax-jetkerosene'!M3</f>
        <v>0</v>
      </c>
      <c r="N85" s="8">
        <f>'BFPaT-fueltax-jetkerosene'!N3</f>
        <v>0</v>
      </c>
      <c r="O85" s="8">
        <f>'BFPaT-fueltax-jetkerosene'!O3</f>
        <v>0</v>
      </c>
      <c r="P85" s="8">
        <f>'BFPaT-fueltax-jetkerosene'!P3</f>
        <v>0</v>
      </c>
      <c r="Q85" s="8">
        <f>'BFPaT-fueltax-jetkerosene'!Q3</f>
        <v>0</v>
      </c>
      <c r="R85" s="8">
        <f>'BFPaT-fueltax-jetkerosene'!R3</f>
        <v>0</v>
      </c>
      <c r="S85" s="8">
        <f>'BFPaT-fueltax-jetkerosene'!S3</f>
        <v>0</v>
      </c>
      <c r="T85" s="8">
        <f>'BFPaT-fueltax-jetkerosene'!T3</f>
        <v>0</v>
      </c>
      <c r="U85" s="8">
        <f>'BFPaT-fueltax-jetkerosene'!U3</f>
        <v>0</v>
      </c>
      <c r="V85" s="8">
        <f>'BFPaT-fueltax-jetkerosene'!V3</f>
        <v>0</v>
      </c>
      <c r="W85" s="8">
        <f>'BFPaT-fueltax-jetkerosene'!W3</f>
        <v>0</v>
      </c>
      <c r="X85" s="8">
        <f>'BFPaT-fueltax-jetkerosene'!X3</f>
        <v>0</v>
      </c>
      <c r="Y85" s="8">
        <f>'BFPaT-fueltax-jetkerosene'!Y3</f>
        <v>0</v>
      </c>
      <c r="Z85" s="8">
        <f>'BFPaT-fueltax-jetkerosene'!Z3</f>
        <v>0</v>
      </c>
      <c r="AA85" s="8">
        <f>'BFPaT-fueltax-jetkerosene'!AA3</f>
        <v>0</v>
      </c>
      <c r="AB85" s="8">
        <f>'BFPaT-fueltax-jetkerosene'!AB3</f>
        <v>0</v>
      </c>
      <c r="AC85" s="8">
        <f>'BFPaT-fueltax-jetkerosene'!AC3</f>
        <v>0</v>
      </c>
      <c r="AD85" s="8">
        <f>'BFPaT-fueltax-jetkerosene'!AD3</f>
        <v>0</v>
      </c>
      <c r="AE85" s="8">
        <f>'BFPaT-fueltax-jetkerosene'!AE3</f>
        <v>0</v>
      </c>
      <c r="AF85" s="8">
        <f>'BFPaT-fueltax-jetkerosene'!AF3</f>
        <v>0</v>
      </c>
      <c r="AG85" s="8"/>
      <c r="AH85" s="8"/>
      <c r="AI85" s="8"/>
    </row>
    <row r="86" spans="1:35">
      <c r="A86" s="8" t="s">
        <v>6</v>
      </c>
      <c r="B86" s="8">
        <f>'BFPaT-fueltax-jetkerosene'!B4</f>
        <v>2.16689438633021E-6</v>
      </c>
      <c r="C86" s="8">
        <f>'BFPaT-fueltax-jetkerosene'!C4</f>
        <v>2.16689438633021E-6</v>
      </c>
      <c r="D86" s="8">
        <f>'BFPaT-fueltax-jetkerosene'!D4</f>
        <v>2.16689438633021E-6</v>
      </c>
      <c r="E86" s="8">
        <f>'BFPaT-fueltax-jetkerosene'!E4</f>
        <v>2.16689438633021E-6</v>
      </c>
      <c r="F86" s="8">
        <f>'BFPaT-fueltax-jetkerosene'!F4</f>
        <v>2.16689438633021E-6</v>
      </c>
      <c r="G86" s="8">
        <f>'BFPaT-fueltax-jetkerosene'!G4</f>
        <v>2.16689438633021E-6</v>
      </c>
      <c r="H86" s="8">
        <f>'BFPaT-fueltax-jetkerosene'!H4</f>
        <v>2.16689438633021E-6</v>
      </c>
      <c r="I86" s="8">
        <f>'BFPaT-fueltax-jetkerosene'!I4</f>
        <v>2.16689438633021E-6</v>
      </c>
      <c r="J86" s="8">
        <f>'BFPaT-fueltax-jetkerosene'!J4</f>
        <v>2.16689438633021E-6</v>
      </c>
      <c r="K86" s="8">
        <f>'BFPaT-fueltax-jetkerosene'!K4</f>
        <v>2.16689438633021E-6</v>
      </c>
      <c r="L86" s="8">
        <f>'BFPaT-fueltax-jetkerosene'!L4</f>
        <v>2.16689438633021E-6</v>
      </c>
      <c r="M86" s="8">
        <f>'BFPaT-fueltax-jetkerosene'!M4</f>
        <v>2.16689438633021E-6</v>
      </c>
      <c r="N86" s="8">
        <f>'BFPaT-fueltax-jetkerosene'!N4</f>
        <v>2.16689438633021E-6</v>
      </c>
      <c r="O86" s="8">
        <f>'BFPaT-fueltax-jetkerosene'!O4</f>
        <v>2.16689438633021E-6</v>
      </c>
      <c r="P86" s="8">
        <f>'BFPaT-fueltax-jetkerosene'!P4</f>
        <v>2.16689438633021E-6</v>
      </c>
      <c r="Q86" s="8">
        <f>'BFPaT-fueltax-jetkerosene'!Q4</f>
        <v>2.16689438633021E-6</v>
      </c>
      <c r="R86" s="8">
        <f>'BFPaT-fueltax-jetkerosene'!R4</f>
        <v>2.16689438633021E-6</v>
      </c>
      <c r="S86" s="8">
        <f>'BFPaT-fueltax-jetkerosene'!S4</f>
        <v>2.16689438633021E-6</v>
      </c>
      <c r="T86" s="8">
        <f>'BFPaT-fueltax-jetkerosene'!T4</f>
        <v>2.16689438633021E-6</v>
      </c>
      <c r="U86" s="8">
        <f>'BFPaT-fueltax-jetkerosene'!U4</f>
        <v>2.16689438633021E-6</v>
      </c>
      <c r="V86" s="8">
        <f>'BFPaT-fueltax-jetkerosene'!V4</f>
        <v>2.16689438633021E-6</v>
      </c>
      <c r="W86" s="8">
        <f>'BFPaT-fueltax-jetkerosene'!W4</f>
        <v>2.16689438633021E-6</v>
      </c>
      <c r="X86" s="8">
        <f>'BFPaT-fueltax-jetkerosene'!X4</f>
        <v>2.16689438633021E-6</v>
      </c>
      <c r="Y86" s="8">
        <f>'BFPaT-fueltax-jetkerosene'!Y4</f>
        <v>2.16689438633021E-6</v>
      </c>
      <c r="Z86" s="8">
        <f>'BFPaT-fueltax-jetkerosene'!Z4</f>
        <v>2.16689438633021E-6</v>
      </c>
      <c r="AA86" s="8">
        <f>'BFPaT-fueltax-jetkerosene'!AA4</f>
        <v>2.16689438633021E-6</v>
      </c>
      <c r="AB86" s="8">
        <f>'BFPaT-fueltax-jetkerosene'!AB4</f>
        <v>2.16689438633021E-6</v>
      </c>
      <c r="AC86" s="8">
        <f>'BFPaT-fueltax-jetkerosene'!AC4</f>
        <v>2.16689438633021E-6</v>
      </c>
      <c r="AD86" s="8">
        <f>'BFPaT-fueltax-jetkerosene'!AD4</f>
        <v>2.16689438633021E-6</v>
      </c>
      <c r="AE86" s="8">
        <f>'BFPaT-fueltax-jetkerosene'!AE4</f>
        <v>2.16689438633021E-6</v>
      </c>
      <c r="AF86" s="8">
        <f>'BFPaT-fueltax-jetkerosene'!AF4</f>
        <v>2.16689438633021E-6</v>
      </c>
      <c r="AG86" s="8"/>
      <c r="AH86" s="8"/>
      <c r="AI86" s="8"/>
    </row>
    <row r="87" spans="1:35">
      <c r="A87" s="8" t="s">
        <v>7</v>
      </c>
      <c r="B87" s="8">
        <f>'BFPaT-fueltax-jetkerosene'!B5</f>
        <v>2.16689438633021E-6</v>
      </c>
      <c r="C87" s="8">
        <f>'BFPaT-fueltax-jetkerosene'!C5</f>
        <v>2.16689438633021E-6</v>
      </c>
      <c r="D87" s="8">
        <f>'BFPaT-fueltax-jetkerosene'!D5</f>
        <v>2.16689438633021E-6</v>
      </c>
      <c r="E87" s="8">
        <f>'BFPaT-fueltax-jetkerosene'!E5</f>
        <v>2.16689438633021E-6</v>
      </c>
      <c r="F87" s="8">
        <f>'BFPaT-fueltax-jetkerosene'!F5</f>
        <v>2.16689438633021E-6</v>
      </c>
      <c r="G87" s="8">
        <f>'BFPaT-fueltax-jetkerosene'!G5</f>
        <v>2.16689438633021E-6</v>
      </c>
      <c r="H87" s="8">
        <f>'BFPaT-fueltax-jetkerosene'!H5</f>
        <v>2.16689438633021E-6</v>
      </c>
      <c r="I87" s="8">
        <f>'BFPaT-fueltax-jetkerosene'!I5</f>
        <v>2.16689438633021E-6</v>
      </c>
      <c r="J87" s="8">
        <f>'BFPaT-fueltax-jetkerosene'!J5</f>
        <v>2.16689438633021E-6</v>
      </c>
      <c r="K87" s="8">
        <f>'BFPaT-fueltax-jetkerosene'!K5</f>
        <v>2.16689438633021E-6</v>
      </c>
      <c r="L87" s="8">
        <f>'BFPaT-fueltax-jetkerosene'!L5</f>
        <v>2.16689438633021E-6</v>
      </c>
      <c r="M87" s="8">
        <f>'BFPaT-fueltax-jetkerosene'!M5</f>
        <v>2.16689438633021E-6</v>
      </c>
      <c r="N87" s="8">
        <f>'BFPaT-fueltax-jetkerosene'!N5</f>
        <v>2.16689438633021E-6</v>
      </c>
      <c r="O87" s="8">
        <f>'BFPaT-fueltax-jetkerosene'!O5</f>
        <v>2.16689438633021E-6</v>
      </c>
      <c r="P87" s="8">
        <f>'BFPaT-fueltax-jetkerosene'!P5</f>
        <v>2.16689438633021E-6</v>
      </c>
      <c r="Q87" s="8">
        <f>'BFPaT-fueltax-jetkerosene'!Q5</f>
        <v>2.16689438633021E-6</v>
      </c>
      <c r="R87" s="8">
        <f>'BFPaT-fueltax-jetkerosene'!R5</f>
        <v>2.16689438633021E-6</v>
      </c>
      <c r="S87" s="8">
        <f>'BFPaT-fueltax-jetkerosene'!S5</f>
        <v>2.16689438633021E-6</v>
      </c>
      <c r="T87" s="8">
        <f>'BFPaT-fueltax-jetkerosene'!T5</f>
        <v>2.16689438633021E-6</v>
      </c>
      <c r="U87" s="8">
        <f>'BFPaT-fueltax-jetkerosene'!U5</f>
        <v>2.16689438633021E-6</v>
      </c>
      <c r="V87" s="8">
        <f>'BFPaT-fueltax-jetkerosene'!V5</f>
        <v>2.16689438633021E-6</v>
      </c>
      <c r="W87" s="8">
        <f>'BFPaT-fueltax-jetkerosene'!W5</f>
        <v>2.16689438633021E-6</v>
      </c>
      <c r="X87" s="8">
        <f>'BFPaT-fueltax-jetkerosene'!X5</f>
        <v>2.16689438633021E-6</v>
      </c>
      <c r="Y87" s="8">
        <f>'BFPaT-fueltax-jetkerosene'!Y5</f>
        <v>2.16689438633021E-6</v>
      </c>
      <c r="Z87" s="8">
        <f>'BFPaT-fueltax-jetkerosene'!Z5</f>
        <v>2.16689438633021E-6</v>
      </c>
      <c r="AA87" s="8">
        <f>'BFPaT-fueltax-jetkerosene'!AA5</f>
        <v>2.16689438633021E-6</v>
      </c>
      <c r="AB87" s="8">
        <f>'BFPaT-fueltax-jetkerosene'!AB5</f>
        <v>2.16689438633021E-6</v>
      </c>
      <c r="AC87" s="8">
        <f>'BFPaT-fueltax-jetkerosene'!AC5</f>
        <v>2.16689438633021E-6</v>
      </c>
      <c r="AD87" s="8">
        <f>'BFPaT-fueltax-jetkerosene'!AD5</f>
        <v>2.16689438633021E-6</v>
      </c>
      <c r="AE87" s="8">
        <f>'BFPaT-fueltax-jetkerosene'!AE5</f>
        <v>2.16689438633021E-6</v>
      </c>
      <c r="AF87" s="8">
        <f>'BFPaT-fueltax-jetkerosene'!AF5</f>
        <v>2.16689438633021E-6</v>
      </c>
      <c r="AG87" s="8"/>
      <c r="AH87" s="8"/>
      <c r="AI87" s="8"/>
    </row>
    <row r="88" spans="1:35">
      <c r="A88" s="8" t="s">
        <v>8</v>
      </c>
      <c r="B88" s="8">
        <f>'BFPaT-fueltax-jetkerosene'!B6</f>
        <v>0</v>
      </c>
      <c r="C88" s="8">
        <f>'BFPaT-fueltax-jetkerosene'!C6</f>
        <v>0</v>
      </c>
      <c r="D88" s="8">
        <f>'BFPaT-fueltax-jetkerosene'!D6</f>
        <v>0</v>
      </c>
      <c r="E88" s="8">
        <f>'BFPaT-fueltax-jetkerosene'!E6</f>
        <v>0</v>
      </c>
      <c r="F88" s="8">
        <f>'BFPaT-fueltax-jetkerosene'!F6</f>
        <v>0</v>
      </c>
      <c r="G88" s="8">
        <f>'BFPaT-fueltax-jetkerosene'!G6</f>
        <v>0</v>
      </c>
      <c r="H88" s="8">
        <f>'BFPaT-fueltax-jetkerosene'!H6</f>
        <v>0</v>
      </c>
      <c r="I88" s="8">
        <f>'BFPaT-fueltax-jetkerosene'!I6</f>
        <v>0</v>
      </c>
      <c r="J88" s="8">
        <f>'BFPaT-fueltax-jetkerosene'!J6</f>
        <v>0</v>
      </c>
      <c r="K88" s="8">
        <f>'BFPaT-fueltax-jetkerosene'!K6</f>
        <v>0</v>
      </c>
      <c r="L88" s="8">
        <f>'BFPaT-fueltax-jetkerosene'!L6</f>
        <v>0</v>
      </c>
      <c r="M88" s="8">
        <f>'BFPaT-fueltax-jetkerosene'!M6</f>
        <v>0</v>
      </c>
      <c r="N88" s="8">
        <f>'BFPaT-fueltax-jetkerosene'!N6</f>
        <v>0</v>
      </c>
      <c r="O88" s="8">
        <f>'BFPaT-fueltax-jetkerosene'!O6</f>
        <v>0</v>
      </c>
      <c r="P88" s="8">
        <f>'BFPaT-fueltax-jetkerosene'!P6</f>
        <v>0</v>
      </c>
      <c r="Q88" s="8">
        <f>'BFPaT-fueltax-jetkerosene'!Q6</f>
        <v>0</v>
      </c>
      <c r="R88" s="8">
        <f>'BFPaT-fueltax-jetkerosene'!R6</f>
        <v>0</v>
      </c>
      <c r="S88" s="8">
        <f>'BFPaT-fueltax-jetkerosene'!S6</f>
        <v>0</v>
      </c>
      <c r="T88" s="8">
        <f>'BFPaT-fueltax-jetkerosene'!T6</f>
        <v>0</v>
      </c>
      <c r="U88" s="8">
        <f>'BFPaT-fueltax-jetkerosene'!U6</f>
        <v>0</v>
      </c>
      <c r="V88" s="8">
        <f>'BFPaT-fueltax-jetkerosene'!V6</f>
        <v>0</v>
      </c>
      <c r="W88" s="8">
        <f>'BFPaT-fueltax-jetkerosene'!W6</f>
        <v>0</v>
      </c>
      <c r="X88" s="8">
        <f>'BFPaT-fueltax-jetkerosene'!X6</f>
        <v>0</v>
      </c>
      <c r="Y88" s="8">
        <f>'BFPaT-fueltax-jetkerosene'!Y6</f>
        <v>0</v>
      </c>
      <c r="Z88" s="8">
        <f>'BFPaT-fueltax-jetkerosene'!Z6</f>
        <v>0</v>
      </c>
      <c r="AA88" s="8">
        <f>'BFPaT-fueltax-jetkerosene'!AA6</f>
        <v>0</v>
      </c>
      <c r="AB88" s="8">
        <f>'BFPaT-fueltax-jetkerosene'!AB6</f>
        <v>0</v>
      </c>
      <c r="AC88" s="8">
        <f>'BFPaT-fueltax-jetkerosene'!AC6</f>
        <v>0</v>
      </c>
      <c r="AD88" s="8">
        <f>'BFPaT-fueltax-jetkerosene'!AD6</f>
        <v>0</v>
      </c>
      <c r="AE88" s="8">
        <f>'BFPaT-fueltax-jetkerosene'!AE6</f>
        <v>0</v>
      </c>
      <c r="AF88" s="8">
        <f>'BFPaT-fueltax-jetkerosene'!AF6</f>
        <v>0</v>
      </c>
      <c r="AG88" s="8"/>
      <c r="AH88" s="8"/>
      <c r="AI88" s="8"/>
    </row>
    <row r="89" spans="1:35">
      <c r="A89" s="8" t="s">
        <v>9</v>
      </c>
      <c r="B89" s="8">
        <f>'BFPaT-fueltax-jetkerosene'!B7</f>
        <v>0</v>
      </c>
      <c r="C89" s="8">
        <f>'BFPaT-fueltax-jetkerosene'!C7</f>
        <v>0</v>
      </c>
      <c r="D89" s="8">
        <f>'BFPaT-fueltax-jetkerosene'!D7</f>
        <v>0</v>
      </c>
      <c r="E89" s="8">
        <f>'BFPaT-fueltax-jetkerosene'!E7</f>
        <v>0</v>
      </c>
      <c r="F89" s="8">
        <f>'BFPaT-fueltax-jetkerosene'!F7</f>
        <v>0</v>
      </c>
      <c r="G89" s="8">
        <f>'BFPaT-fueltax-jetkerosene'!G7</f>
        <v>0</v>
      </c>
      <c r="H89" s="8">
        <f>'BFPaT-fueltax-jetkerosene'!H7</f>
        <v>0</v>
      </c>
      <c r="I89" s="8">
        <f>'BFPaT-fueltax-jetkerosene'!I7</f>
        <v>0</v>
      </c>
      <c r="J89" s="8">
        <f>'BFPaT-fueltax-jetkerosene'!J7</f>
        <v>0</v>
      </c>
      <c r="K89" s="8">
        <f>'BFPaT-fueltax-jetkerosene'!K7</f>
        <v>0</v>
      </c>
      <c r="L89" s="8">
        <f>'BFPaT-fueltax-jetkerosene'!L7</f>
        <v>0</v>
      </c>
      <c r="M89" s="8">
        <f>'BFPaT-fueltax-jetkerosene'!M7</f>
        <v>0</v>
      </c>
      <c r="N89" s="8">
        <f>'BFPaT-fueltax-jetkerosene'!N7</f>
        <v>0</v>
      </c>
      <c r="O89" s="8">
        <f>'BFPaT-fueltax-jetkerosene'!O7</f>
        <v>0</v>
      </c>
      <c r="P89" s="8">
        <f>'BFPaT-fueltax-jetkerosene'!P7</f>
        <v>0</v>
      </c>
      <c r="Q89" s="8">
        <f>'BFPaT-fueltax-jetkerosene'!Q7</f>
        <v>0</v>
      </c>
      <c r="R89" s="8">
        <f>'BFPaT-fueltax-jetkerosene'!R7</f>
        <v>0</v>
      </c>
      <c r="S89" s="8">
        <f>'BFPaT-fueltax-jetkerosene'!S7</f>
        <v>0</v>
      </c>
      <c r="T89" s="8">
        <f>'BFPaT-fueltax-jetkerosene'!T7</f>
        <v>0</v>
      </c>
      <c r="U89" s="8">
        <f>'BFPaT-fueltax-jetkerosene'!U7</f>
        <v>0</v>
      </c>
      <c r="V89" s="8">
        <f>'BFPaT-fueltax-jetkerosene'!V7</f>
        <v>0</v>
      </c>
      <c r="W89" s="8">
        <f>'BFPaT-fueltax-jetkerosene'!W7</f>
        <v>0</v>
      </c>
      <c r="X89" s="8">
        <f>'BFPaT-fueltax-jetkerosene'!X7</f>
        <v>0</v>
      </c>
      <c r="Y89" s="8">
        <f>'BFPaT-fueltax-jetkerosene'!Y7</f>
        <v>0</v>
      </c>
      <c r="Z89" s="8">
        <f>'BFPaT-fueltax-jetkerosene'!Z7</f>
        <v>0</v>
      </c>
      <c r="AA89" s="8">
        <f>'BFPaT-fueltax-jetkerosene'!AA7</f>
        <v>0</v>
      </c>
      <c r="AB89" s="8">
        <f>'BFPaT-fueltax-jetkerosene'!AB7</f>
        <v>0</v>
      </c>
      <c r="AC89" s="8">
        <f>'BFPaT-fueltax-jetkerosene'!AC7</f>
        <v>0</v>
      </c>
      <c r="AD89" s="8">
        <f>'BFPaT-fueltax-jetkerosene'!AD7</f>
        <v>0</v>
      </c>
      <c r="AE89" s="8">
        <f>'BFPaT-fueltax-jetkerosene'!AE7</f>
        <v>0</v>
      </c>
      <c r="AF89" s="8">
        <f>'BFPaT-fueltax-jetkerosene'!AF7</f>
        <v>0</v>
      </c>
      <c r="AG89" s="8"/>
      <c r="AH89" s="8"/>
      <c r="AI89" s="8"/>
    </row>
    <row r="90" spans="1:35">
      <c r="A90" s="8" t="s">
        <v>10</v>
      </c>
      <c r="B90" s="8">
        <f>'BFPaT-fueltax-jetkerosene'!B8</f>
        <v>0</v>
      </c>
      <c r="C90" s="8">
        <f>'BFPaT-fueltax-jetkerosene'!C8</f>
        <v>0</v>
      </c>
      <c r="D90" s="8">
        <f>'BFPaT-fueltax-jetkerosene'!D8</f>
        <v>0</v>
      </c>
      <c r="E90" s="8">
        <f>'BFPaT-fueltax-jetkerosene'!E8</f>
        <v>0</v>
      </c>
      <c r="F90" s="8">
        <f>'BFPaT-fueltax-jetkerosene'!F8</f>
        <v>0</v>
      </c>
      <c r="G90" s="8">
        <f>'BFPaT-fueltax-jetkerosene'!G8</f>
        <v>0</v>
      </c>
      <c r="H90" s="8">
        <f>'BFPaT-fueltax-jetkerosene'!H8</f>
        <v>0</v>
      </c>
      <c r="I90" s="8">
        <f>'BFPaT-fueltax-jetkerosene'!I8</f>
        <v>0</v>
      </c>
      <c r="J90" s="8">
        <f>'BFPaT-fueltax-jetkerosene'!J8</f>
        <v>0</v>
      </c>
      <c r="K90" s="8">
        <f>'BFPaT-fueltax-jetkerosene'!K8</f>
        <v>0</v>
      </c>
      <c r="L90" s="8">
        <f>'BFPaT-fueltax-jetkerosene'!L8</f>
        <v>0</v>
      </c>
      <c r="M90" s="8">
        <f>'BFPaT-fueltax-jetkerosene'!M8</f>
        <v>0</v>
      </c>
      <c r="N90" s="8">
        <f>'BFPaT-fueltax-jetkerosene'!N8</f>
        <v>0</v>
      </c>
      <c r="O90" s="8">
        <f>'BFPaT-fueltax-jetkerosene'!O8</f>
        <v>0</v>
      </c>
      <c r="P90" s="8">
        <f>'BFPaT-fueltax-jetkerosene'!P8</f>
        <v>0</v>
      </c>
      <c r="Q90" s="8">
        <f>'BFPaT-fueltax-jetkerosene'!Q8</f>
        <v>0</v>
      </c>
      <c r="R90" s="8">
        <f>'BFPaT-fueltax-jetkerosene'!R8</f>
        <v>0</v>
      </c>
      <c r="S90" s="8">
        <f>'BFPaT-fueltax-jetkerosene'!S8</f>
        <v>0</v>
      </c>
      <c r="T90" s="8">
        <f>'BFPaT-fueltax-jetkerosene'!T8</f>
        <v>0</v>
      </c>
      <c r="U90" s="8">
        <f>'BFPaT-fueltax-jetkerosene'!U8</f>
        <v>0</v>
      </c>
      <c r="V90" s="8">
        <f>'BFPaT-fueltax-jetkerosene'!V8</f>
        <v>0</v>
      </c>
      <c r="W90" s="8">
        <f>'BFPaT-fueltax-jetkerosene'!W8</f>
        <v>0</v>
      </c>
      <c r="X90" s="8">
        <f>'BFPaT-fueltax-jetkerosene'!X8</f>
        <v>0</v>
      </c>
      <c r="Y90" s="8">
        <f>'BFPaT-fueltax-jetkerosene'!Y8</f>
        <v>0</v>
      </c>
      <c r="Z90" s="8">
        <f>'BFPaT-fueltax-jetkerosene'!Z8</f>
        <v>0</v>
      </c>
      <c r="AA90" s="8">
        <f>'BFPaT-fueltax-jetkerosene'!AA8</f>
        <v>0</v>
      </c>
      <c r="AB90" s="8">
        <f>'BFPaT-fueltax-jetkerosene'!AB8</f>
        <v>0</v>
      </c>
      <c r="AC90" s="8">
        <f>'BFPaT-fueltax-jetkerosene'!AC8</f>
        <v>0</v>
      </c>
      <c r="AD90" s="8">
        <f>'BFPaT-fueltax-jetkerosene'!AD8</f>
        <v>0</v>
      </c>
      <c r="AE90" s="8">
        <f>'BFPaT-fueltax-jetkerosene'!AE8</f>
        <v>0</v>
      </c>
      <c r="AF90" s="8">
        <f>'BFPaT-fueltax-jetkerosene'!AF8</f>
        <v>0</v>
      </c>
      <c r="AG90" s="8"/>
      <c r="AH90" s="8"/>
      <c r="AI90" s="8"/>
    </row>
    <row r="91" spans="1:35">
      <c r="A91" s="8" t="s">
        <v>11</v>
      </c>
      <c r="B91" s="8">
        <f>'BFPaT-fueltax-jetkerosene'!B9</f>
        <v>0</v>
      </c>
      <c r="C91" s="8">
        <f>'BFPaT-fueltax-jetkerosene'!C9</f>
        <v>0</v>
      </c>
      <c r="D91" s="8">
        <f>'BFPaT-fueltax-jetkerosene'!D9</f>
        <v>0</v>
      </c>
      <c r="E91" s="8">
        <f>'BFPaT-fueltax-jetkerosene'!E9</f>
        <v>0</v>
      </c>
      <c r="F91" s="8">
        <f>'BFPaT-fueltax-jetkerosene'!F9</f>
        <v>0</v>
      </c>
      <c r="G91" s="8">
        <f>'BFPaT-fueltax-jetkerosene'!G9</f>
        <v>0</v>
      </c>
      <c r="H91" s="8">
        <f>'BFPaT-fueltax-jetkerosene'!H9</f>
        <v>0</v>
      </c>
      <c r="I91" s="8">
        <f>'BFPaT-fueltax-jetkerosene'!I9</f>
        <v>0</v>
      </c>
      <c r="J91" s="8">
        <f>'BFPaT-fueltax-jetkerosene'!J9</f>
        <v>0</v>
      </c>
      <c r="K91" s="8">
        <f>'BFPaT-fueltax-jetkerosene'!K9</f>
        <v>0</v>
      </c>
      <c r="L91" s="8">
        <f>'BFPaT-fueltax-jetkerosene'!L9</f>
        <v>0</v>
      </c>
      <c r="M91" s="8">
        <f>'BFPaT-fueltax-jetkerosene'!M9</f>
        <v>0</v>
      </c>
      <c r="N91" s="8">
        <f>'BFPaT-fueltax-jetkerosene'!N9</f>
        <v>0</v>
      </c>
      <c r="O91" s="8">
        <f>'BFPaT-fueltax-jetkerosene'!O9</f>
        <v>0</v>
      </c>
      <c r="P91" s="8">
        <f>'BFPaT-fueltax-jetkerosene'!P9</f>
        <v>0</v>
      </c>
      <c r="Q91" s="8">
        <f>'BFPaT-fueltax-jetkerosene'!Q9</f>
        <v>0</v>
      </c>
      <c r="R91" s="8">
        <f>'BFPaT-fueltax-jetkerosene'!R9</f>
        <v>0</v>
      </c>
      <c r="S91" s="8">
        <f>'BFPaT-fueltax-jetkerosene'!S9</f>
        <v>0</v>
      </c>
      <c r="T91" s="8">
        <f>'BFPaT-fueltax-jetkerosene'!T9</f>
        <v>0</v>
      </c>
      <c r="U91" s="8">
        <f>'BFPaT-fueltax-jetkerosene'!U9</f>
        <v>0</v>
      </c>
      <c r="V91" s="8">
        <f>'BFPaT-fueltax-jetkerosene'!V9</f>
        <v>0</v>
      </c>
      <c r="W91" s="8">
        <f>'BFPaT-fueltax-jetkerosene'!W9</f>
        <v>0</v>
      </c>
      <c r="X91" s="8">
        <f>'BFPaT-fueltax-jetkerosene'!X9</f>
        <v>0</v>
      </c>
      <c r="Y91" s="8">
        <f>'BFPaT-fueltax-jetkerosene'!Y9</f>
        <v>0</v>
      </c>
      <c r="Z91" s="8">
        <f>'BFPaT-fueltax-jetkerosene'!Z9</f>
        <v>0</v>
      </c>
      <c r="AA91" s="8">
        <f>'BFPaT-fueltax-jetkerosene'!AA9</f>
        <v>0</v>
      </c>
      <c r="AB91" s="8">
        <f>'BFPaT-fueltax-jetkerosene'!AB9</f>
        <v>0</v>
      </c>
      <c r="AC91" s="8">
        <f>'BFPaT-fueltax-jetkerosene'!AC9</f>
        <v>0</v>
      </c>
      <c r="AD91" s="8">
        <f>'BFPaT-fueltax-jetkerosene'!AD9</f>
        <v>0</v>
      </c>
      <c r="AE91" s="8">
        <f>'BFPaT-fueltax-jetkerosene'!AE9</f>
        <v>0</v>
      </c>
      <c r="AF91" s="8">
        <f>'BFPaT-fueltax-jetkerosene'!AF9</f>
        <v>0</v>
      </c>
      <c r="AG91" s="8"/>
      <c r="AH91" s="8"/>
      <c r="AI91" s="8"/>
    </row>
    <row r="92" spans="1:35">
      <c r="A92" s="13" t="s">
        <v>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8" t="s">
        <v>18</v>
      </c>
      <c r="B93" s="8">
        <f>B$1</f>
        <v>2020</v>
      </c>
      <c r="C93" s="8">
        <f t="shared" ref="C93:AF93" si="9">C$1</f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  <c r="AG93" s="8"/>
      <c r="AH93" s="8"/>
      <c r="AI93" s="8"/>
    </row>
    <row r="94" spans="1:35">
      <c r="A94" s="8" t="s">
        <v>4</v>
      </c>
      <c r="B94" s="8">
        <f>'BFPaT-fueltax-lignite'!B2</f>
        <v>0</v>
      </c>
      <c r="C94" s="8">
        <f>'BFPaT-fueltax-lignite'!C2</f>
        <v>0</v>
      </c>
      <c r="D94" s="8">
        <f>'BFPaT-fueltax-lignite'!D2</f>
        <v>0</v>
      </c>
      <c r="E94" s="8">
        <f>'BFPaT-fueltax-lignite'!E2</f>
        <v>0</v>
      </c>
      <c r="F94" s="8">
        <f>'BFPaT-fueltax-lignite'!F2</f>
        <v>0</v>
      </c>
      <c r="G94" s="8">
        <f>'BFPaT-fueltax-lignite'!G2</f>
        <v>0</v>
      </c>
      <c r="H94" s="8">
        <f>'BFPaT-fueltax-lignite'!H2</f>
        <v>0</v>
      </c>
      <c r="I94" s="8">
        <f>'BFPaT-fueltax-lignite'!I2</f>
        <v>0</v>
      </c>
      <c r="J94" s="8">
        <f>'BFPaT-fueltax-lignite'!J2</f>
        <v>0</v>
      </c>
      <c r="K94" s="8">
        <f>'BFPaT-fueltax-lignite'!K2</f>
        <v>0</v>
      </c>
      <c r="L94" s="8">
        <f>'BFPaT-fueltax-lignite'!L2</f>
        <v>0</v>
      </c>
      <c r="M94" s="8">
        <f>'BFPaT-fueltax-lignite'!M2</f>
        <v>0</v>
      </c>
      <c r="N94" s="8">
        <f>'BFPaT-fueltax-lignite'!N2</f>
        <v>0</v>
      </c>
      <c r="O94" s="8">
        <f>'BFPaT-fueltax-lignite'!O2</f>
        <v>0</v>
      </c>
      <c r="P94" s="8">
        <f>'BFPaT-fueltax-lignite'!P2</f>
        <v>0</v>
      </c>
      <c r="Q94" s="8">
        <f>'BFPaT-fueltax-lignite'!Q2</f>
        <v>0</v>
      </c>
      <c r="R94" s="8">
        <f>'BFPaT-fueltax-lignite'!R2</f>
        <v>0</v>
      </c>
      <c r="S94" s="8">
        <f>'BFPaT-fueltax-lignite'!S2</f>
        <v>0</v>
      </c>
      <c r="T94" s="8">
        <f>'BFPaT-fueltax-lignite'!T2</f>
        <v>0</v>
      </c>
      <c r="U94" s="8">
        <f>'BFPaT-fueltax-lignite'!U2</f>
        <v>0</v>
      </c>
      <c r="V94" s="8">
        <f>'BFPaT-fueltax-lignite'!V2</f>
        <v>0</v>
      </c>
      <c r="W94" s="8">
        <f>'BFPaT-fueltax-lignite'!W2</f>
        <v>0</v>
      </c>
      <c r="X94" s="8">
        <f>'BFPaT-fueltax-lignite'!X2</f>
        <v>0</v>
      </c>
      <c r="Y94" s="8">
        <f>'BFPaT-fueltax-lignite'!Y2</f>
        <v>0</v>
      </c>
      <c r="Z94" s="8">
        <f>'BFPaT-fueltax-lignite'!Z2</f>
        <v>0</v>
      </c>
      <c r="AA94" s="8">
        <f>'BFPaT-fueltax-lignite'!AA2</f>
        <v>0</v>
      </c>
      <c r="AB94" s="8">
        <f>'BFPaT-fueltax-lignite'!AB2</f>
        <v>0</v>
      </c>
      <c r="AC94" s="8">
        <f>'BFPaT-fueltax-lignite'!AC2</f>
        <v>0</v>
      </c>
      <c r="AD94" s="8">
        <f>'BFPaT-fueltax-lignite'!AD2</f>
        <v>0</v>
      </c>
      <c r="AE94" s="8">
        <f>'BFPaT-fueltax-lignite'!AE2</f>
        <v>0</v>
      </c>
      <c r="AF94" s="8">
        <f>'BFPaT-fueltax-lignite'!AF2</f>
        <v>0</v>
      </c>
      <c r="AG94" s="8"/>
      <c r="AH94" s="8"/>
      <c r="AI94" s="8"/>
    </row>
    <row r="95" spans="1:35">
      <c r="A95" s="8" t="s">
        <v>5</v>
      </c>
      <c r="B95" s="8">
        <f>'BFPaT-fueltax-lignite'!B3</f>
        <v>1.6606343185290555E-6</v>
      </c>
      <c r="C95" s="8">
        <f>'BFPaT-fueltax-lignite'!C3</f>
        <v>1.6606343185290555E-6</v>
      </c>
      <c r="D95" s="8">
        <f>'BFPaT-fueltax-lignite'!D3</f>
        <v>1.6606343185290555E-6</v>
      </c>
      <c r="E95" s="8">
        <f>'BFPaT-fueltax-lignite'!E3</f>
        <v>1.6606343185290555E-6</v>
      </c>
      <c r="F95" s="8">
        <f>'BFPaT-fueltax-lignite'!F3</f>
        <v>1.6606343185290555E-6</v>
      </c>
      <c r="G95" s="8">
        <f>'BFPaT-fueltax-lignite'!G3</f>
        <v>1.6606343185290555E-6</v>
      </c>
      <c r="H95" s="8">
        <f>'BFPaT-fueltax-lignite'!H3</f>
        <v>1.6606343185290555E-6</v>
      </c>
      <c r="I95" s="8">
        <f>'BFPaT-fueltax-lignite'!I3</f>
        <v>1.6606343185290555E-6</v>
      </c>
      <c r="J95" s="8">
        <f>'BFPaT-fueltax-lignite'!J3</f>
        <v>1.6606343185290555E-6</v>
      </c>
      <c r="K95" s="8">
        <f>'BFPaT-fueltax-lignite'!K3</f>
        <v>1.6606343185290555E-6</v>
      </c>
      <c r="L95" s="8">
        <f>'BFPaT-fueltax-lignite'!L3</f>
        <v>1.6606343185290555E-6</v>
      </c>
      <c r="M95" s="8">
        <f>'BFPaT-fueltax-lignite'!M3</f>
        <v>1.6606343185290555E-6</v>
      </c>
      <c r="N95" s="8">
        <f>'BFPaT-fueltax-lignite'!N3</f>
        <v>1.6606343185290555E-6</v>
      </c>
      <c r="O95" s="8">
        <f>'BFPaT-fueltax-lignite'!O3</f>
        <v>1.6606343185290555E-6</v>
      </c>
      <c r="P95" s="8">
        <f>'BFPaT-fueltax-lignite'!P3</f>
        <v>1.6606343185290555E-6</v>
      </c>
      <c r="Q95" s="8">
        <f>'BFPaT-fueltax-lignite'!Q3</f>
        <v>1.6606343185290555E-6</v>
      </c>
      <c r="R95" s="8">
        <f>'BFPaT-fueltax-lignite'!R3</f>
        <v>1.6606343185290555E-6</v>
      </c>
      <c r="S95" s="8">
        <f>'BFPaT-fueltax-lignite'!S3</f>
        <v>1.6606343185290555E-6</v>
      </c>
      <c r="T95" s="8">
        <f>'BFPaT-fueltax-lignite'!T3</f>
        <v>1.6606343185290555E-6</v>
      </c>
      <c r="U95" s="8">
        <f>'BFPaT-fueltax-lignite'!U3</f>
        <v>1.6606343185290555E-6</v>
      </c>
      <c r="V95" s="8">
        <f>'BFPaT-fueltax-lignite'!V3</f>
        <v>1.6606343185290555E-6</v>
      </c>
      <c r="W95" s="8">
        <f>'BFPaT-fueltax-lignite'!W3</f>
        <v>1.6606343185290555E-6</v>
      </c>
      <c r="X95" s="8">
        <f>'BFPaT-fueltax-lignite'!X3</f>
        <v>1.6606343185290555E-6</v>
      </c>
      <c r="Y95" s="8">
        <f>'BFPaT-fueltax-lignite'!Y3</f>
        <v>1.6606343185290555E-6</v>
      </c>
      <c r="Z95" s="8">
        <f>'BFPaT-fueltax-lignite'!Z3</f>
        <v>1.6606343185290555E-6</v>
      </c>
      <c r="AA95" s="8">
        <f>'BFPaT-fueltax-lignite'!AA3</f>
        <v>1.6606343185290555E-6</v>
      </c>
      <c r="AB95" s="8">
        <f>'BFPaT-fueltax-lignite'!AB3</f>
        <v>1.6606343185290555E-6</v>
      </c>
      <c r="AC95" s="8">
        <f>'BFPaT-fueltax-lignite'!AC3</f>
        <v>1.6606343185290555E-6</v>
      </c>
      <c r="AD95" s="8">
        <f>'BFPaT-fueltax-lignite'!AD3</f>
        <v>1.6606343185290555E-6</v>
      </c>
      <c r="AE95" s="8">
        <f>'BFPaT-fueltax-lignite'!AE3</f>
        <v>1.6606343185290555E-6</v>
      </c>
      <c r="AF95" s="8">
        <f>'BFPaT-fueltax-lignite'!AF3</f>
        <v>1.6606343185290555E-6</v>
      </c>
      <c r="AG95" s="8"/>
      <c r="AH95" s="8"/>
      <c r="AI95" s="8"/>
    </row>
    <row r="96" spans="1:35">
      <c r="A96" s="8" t="s">
        <v>6</v>
      </c>
      <c r="B96" s="8">
        <f>'BFPaT-fueltax-lignite'!B4</f>
        <v>0</v>
      </c>
      <c r="C96" s="8">
        <f>'BFPaT-fueltax-lignite'!C4</f>
        <v>0</v>
      </c>
      <c r="D96" s="8">
        <f>'BFPaT-fueltax-lignite'!D4</f>
        <v>0</v>
      </c>
      <c r="E96" s="8">
        <f>'BFPaT-fueltax-lignite'!E4</f>
        <v>0</v>
      </c>
      <c r="F96" s="8">
        <f>'BFPaT-fueltax-lignite'!F4</f>
        <v>0</v>
      </c>
      <c r="G96" s="8">
        <f>'BFPaT-fueltax-lignite'!G4</f>
        <v>0</v>
      </c>
      <c r="H96" s="8">
        <f>'BFPaT-fueltax-lignite'!H4</f>
        <v>0</v>
      </c>
      <c r="I96" s="8">
        <f>'BFPaT-fueltax-lignite'!I4</f>
        <v>0</v>
      </c>
      <c r="J96" s="8">
        <f>'BFPaT-fueltax-lignite'!J4</f>
        <v>0</v>
      </c>
      <c r="K96" s="8">
        <f>'BFPaT-fueltax-lignite'!K4</f>
        <v>0</v>
      </c>
      <c r="L96" s="8">
        <f>'BFPaT-fueltax-lignite'!L4</f>
        <v>0</v>
      </c>
      <c r="M96" s="8">
        <f>'BFPaT-fueltax-lignite'!M4</f>
        <v>0</v>
      </c>
      <c r="N96" s="8">
        <f>'BFPaT-fueltax-lignite'!N4</f>
        <v>0</v>
      </c>
      <c r="O96" s="8">
        <f>'BFPaT-fueltax-lignite'!O4</f>
        <v>0</v>
      </c>
      <c r="P96" s="8">
        <f>'BFPaT-fueltax-lignite'!P4</f>
        <v>0</v>
      </c>
      <c r="Q96" s="8">
        <f>'BFPaT-fueltax-lignite'!Q4</f>
        <v>0</v>
      </c>
      <c r="R96" s="8">
        <f>'BFPaT-fueltax-lignite'!R4</f>
        <v>0</v>
      </c>
      <c r="S96" s="8">
        <f>'BFPaT-fueltax-lignite'!S4</f>
        <v>0</v>
      </c>
      <c r="T96" s="8">
        <f>'BFPaT-fueltax-lignite'!T4</f>
        <v>0</v>
      </c>
      <c r="U96" s="8">
        <f>'BFPaT-fueltax-lignite'!U4</f>
        <v>0</v>
      </c>
      <c r="V96" s="8">
        <f>'BFPaT-fueltax-lignite'!V4</f>
        <v>0</v>
      </c>
      <c r="W96" s="8">
        <f>'BFPaT-fueltax-lignite'!W4</f>
        <v>0</v>
      </c>
      <c r="X96" s="8">
        <f>'BFPaT-fueltax-lignite'!X4</f>
        <v>0</v>
      </c>
      <c r="Y96" s="8">
        <f>'BFPaT-fueltax-lignite'!Y4</f>
        <v>0</v>
      </c>
      <c r="Z96" s="8">
        <f>'BFPaT-fueltax-lignite'!Z4</f>
        <v>0</v>
      </c>
      <c r="AA96" s="8">
        <f>'BFPaT-fueltax-lignite'!AA4</f>
        <v>0</v>
      </c>
      <c r="AB96" s="8">
        <f>'BFPaT-fueltax-lignite'!AB4</f>
        <v>0</v>
      </c>
      <c r="AC96" s="8">
        <f>'BFPaT-fueltax-lignite'!AC4</f>
        <v>0</v>
      </c>
      <c r="AD96" s="8">
        <f>'BFPaT-fueltax-lignite'!AD4</f>
        <v>0</v>
      </c>
      <c r="AE96" s="8">
        <f>'BFPaT-fueltax-lignite'!AE4</f>
        <v>0</v>
      </c>
      <c r="AF96" s="8">
        <f>'BFPaT-fueltax-lignite'!AF4</f>
        <v>0</v>
      </c>
      <c r="AG96" s="8"/>
      <c r="AH96" s="8"/>
      <c r="AI96" s="8"/>
    </row>
    <row r="97" spans="1:35">
      <c r="A97" s="8" t="s">
        <v>7</v>
      </c>
      <c r="B97" s="8">
        <f>'BFPaT-fueltax-lignite'!B5</f>
        <v>0</v>
      </c>
      <c r="C97" s="8">
        <f>'BFPaT-fueltax-lignite'!C5</f>
        <v>0</v>
      </c>
      <c r="D97" s="8">
        <f>'BFPaT-fueltax-lignite'!D5</f>
        <v>0</v>
      </c>
      <c r="E97" s="8">
        <f>'BFPaT-fueltax-lignite'!E5</f>
        <v>0</v>
      </c>
      <c r="F97" s="8">
        <f>'BFPaT-fueltax-lignite'!F5</f>
        <v>0</v>
      </c>
      <c r="G97" s="8">
        <f>'BFPaT-fueltax-lignite'!G5</f>
        <v>0</v>
      </c>
      <c r="H97" s="8">
        <f>'BFPaT-fueltax-lignite'!H5</f>
        <v>0</v>
      </c>
      <c r="I97" s="8">
        <f>'BFPaT-fueltax-lignite'!I5</f>
        <v>0</v>
      </c>
      <c r="J97" s="8">
        <f>'BFPaT-fueltax-lignite'!J5</f>
        <v>0</v>
      </c>
      <c r="K97" s="8">
        <f>'BFPaT-fueltax-lignite'!K5</f>
        <v>0</v>
      </c>
      <c r="L97" s="8">
        <f>'BFPaT-fueltax-lignite'!L5</f>
        <v>0</v>
      </c>
      <c r="M97" s="8">
        <f>'BFPaT-fueltax-lignite'!M5</f>
        <v>0</v>
      </c>
      <c r="N97" s="8">
        <f>'BFPaT-fueltax-lignite'!N5</f>
        <v>0</v>
      </c>
      <c r="O97" s="8">
        <f>'BFPaT-fueltax-lignite'!O5</f>
        <v>0</v>
      </c>
      <c r="P97" s="8">
        <f>'BFPaT-fueltax-lignite'!P5</f>
        <v>0</v>
      </c>
      <c r="Q97" s="8">
        <f>'BFPaT-fueltax-lignite'!Q5</f>
        <v>0</v>
      </c>
      <c r="R97" s="8">
        <f>'BFPaT-fueltax-lignite'!R5</f>
        <v>0</v>
      </c>
      <c r="S97" s="8">
        <f>'BFPaT-fueltax-lignite'!S5</f>
        <v>0</v>
      </c>
      <c r="T97" s="8">
        <f>'BFPaT-fueltax-lignite'!T5</f>
        <v>0</v>
      </c>
      <c r="U97" s="8">
        <f>'BFPaT-fueltax-lignite'!U5</f>
        <v>0</v>
      </c>
      <c r="V97" s="8">
        <f>'BFPaT-fueltax-lignite'!V5</f>
        <v>0</v>
      </c>
      <c r="W97" s="8">
        <f>'BFPaT-fueltax-lignite'!W5</f>
        <v>0</v>
      </c>
      <c r="X97" s="8">
        <f>'BFPaT-fueltax-lignite'!X5</f>
        <v>0</v>
      </c>
      <c r="Y97" s="8">
        <f>'BFPaT-fueltax-lignite'!Y5</f>
        <v>0</v>
      </c>
      <c r="Z97" s="8">
        <f>'BFPaT-fueltax-lignite'!Z5</f>
        <v>0</v>
      </c>
      <c r="AA97" s="8">
        <f>'BFPaT-fueltax-lignite'!AA5</f>
        <v>0</v>
      </c>
      <c r="AB97" s="8">
        <f>'BFPaT-fueltax-lignite'!AB5</f>
        <v>0</v>
      </c>
      <c r="AC97" s="8">
        <f>'BFPaT-fueltax-lignite'!AC5</f>
        <v>0</v>
      </c>
      <c r="AD97" s="8">
        <f>'BFPaT-fueltax-lignite'!AD5</f>
        <v>0</v>
      </c>
      <c r="AE97" s="8">
        <f>'BFPaT-fueltax-lignite'!AE5</f>
        <v>0</v>
      </c>
      <c r="AF97" s="8">
        <f>'BFPaT-fueltax-lignite'!AF5</f>
        <v>0</v>
      </c>
      <c r="AG97" s="8"/>
      <c r="AH97" s="8"/>
      <c r="AI97" s="8"/>
    </row>
    <row r="98" spans="1:35">
      <c r="A98" s="8" t="s">
        <v>8</v>
      </c>
      <c r="B98" s="8">
        <f>'BFPaT-fueltax-lignite'!B6</f>
        <v>0</v>
      </c>
      <c r="C98" s="8">
        <f>'BFPaT-fueltax-lignite'!C6</f>
        <v>0</v>
      </c>
      <c r="D98" s="8">
        <f>'BFPaT-fueltax-lignite'!D6</f>
        <v>0</v>
      </c>
      <c r="E98" s="8">
        <f>'BFPaT-fueltax-lignite'!E6</f>
        <v>0</v>
      </c>
      <c r="F98" s="8">
        <f>'BFPaT-fueltax-lignite'!F6</f>
        <v>0</v>
      </c>
      <c r="G98" s="8">
        <f>'BFPaT-fueltax-lignite'!G6</f>
        <v>0</v>
      </c>
      <c r="H98" s="8">
        <f>'BFPaT-fueltax-lignite'!H6</f>
        <v>0</v>
      </c>
      <c r="I98" s="8">
        <f>'BFPaT-fueltax-lignite'!I6</f>
        <v>0</v>
      </c>
      <c r="J98" s="8">
        <f>'BFPaT-fueltax-lignite'!J6</f>
        <v>0</v>
      </c>
      <c r="K98" s="8">
        <f>'BFPaT-fueltax-lignite'!K6</f>
        <v>0</v>
      </c>
      <c r="L98" s="8">
        <f>'BFPaT-fueltax-lignite'!L6</f>
        <v>0</v>
      </c>
      <c r="M98" s="8">
        <f>'BFPaT-fueltax-lignite'!M6</f>
        <v>0</v>
      </c>
      <c r="N98" s="8">
        <f>'BFPaT-fueltax-lignite'!N6</f>
        <v>0</v>
      </c>
      <c r="O98" s="8">
        <f>'BFPaT-fueltax-lignite'!O6</f>
        <v>0</v>
      </c>
      <c r="P98" s="8">
        <f>'BFPaT-fueltax-lignite'!P6</f>
        <v>0</v>
      </c>
      <c r="Q98" s="8">
        <f>'BFPaT-fueltax-lignite'!Q6</f>
        <v>0</v>
      </c>
      <c r="R98" s="8">
        <f>'BFPaT-fueltax-lignite'!R6</f>
        <v>0</v>
      </c>
      <c r="S98" s="8">
        <f>'BFPaT-fueltax-lignite'!S6</f>
        <v>0</v>
      </c>
      <c r="T98" s="8">
        <f>'BFPaT-fueltax-lignite'!T6</f>
        <v>0</v>
      </c>
      <c r="U98" s="8">
        <f>'BFPaT-fueltax-lignite'!U6</f>
        <v>0</v>
      </c>
      <c r="V98" s="8">
        <f>'BFPaT-fueltax-lignite'!V6</f>
        <v>0</v>
      </c>
      <c r="W98" s="8">
        <f>'BFPaT-fueltax-lignite'!W6</f>
        <v>0</v>
      </c>
      <c r="X98" s="8">
        <f>'BFPaT-fueltax-lignite'!X6</f>
        <v>0</v>
      </c>
      <c r="Y98" s="8">
        <f>'BFPaT-fueltax-lignite'!Y6</f>
        <v>0</v>
      </c>
      <c r="Z98" s="8">
        <f>'BFPaT-fueltax-lignite'!Z6</f>
        <v>0</v>
      </c>
      <c r="AA98" s="8">
        <f>'BFPaT-fueltax-lignite'!AA6</f>
        <v>0</v>
      </c>
      <c r="AB98" s="8">
        <f>'BFPaT-fueltax-lignite'!AB6</f>
        <v>0</v>
      </c>
      <c r="AC98" s="8">
        <f>'BFPaT-fueltax-lignite'!AC6</f>
        <v>0</v>
      </c>
      <c r="AD98" s="8">
        <f>'BFPaT-fueltax-lignite'!AD6</f>
        <v>0</v>
      </c>
      <c r="AE98" s="8">
        <f>'BFPaT-fueltax-lignite'!AE6</f>
        <v>0</v>
      </c>
      <c r="AF98" s="8">
        <f>'BFPaT-fueltax-lignite'!AF6</f>
        <v>0</v>
      </c>
      <c r="AG98" s="8"/>
      <c r="AH98" s="8"/>
      <c r="AI98" s="8"/>
    </row>
    <row r="99" spans="1:35">
      <c r="A99" s="8" t="s">
        <v>9</v>
      </c>
      <c r="B99" s="8">
        <f>'BFPaT-fueltax-lignite'!B7</f>
        <v>0</v>
      </c>
      <c r="C99" s="8">
        <f>'BFPaT-fueltax-lignite'!C7</f>
        <v>0</v>
      </c>
      <c r="D99" s="8">
        <f>'BFPaT-fueltax-lignite'!D7</f>
        <v>0</v>
      </c>
      <c r="E99" s="8">
        <f>'BFPaT-fueltax-lignite'!E7</f>
        <v>0</v>
      </c>
      <c r="F99" s="8">
        <f>'BFPaT-fueltax-lignite'!F7</f>
        <v>0</v>
      </c>
      <c r="G99" s="8">
        <f>'BFPaT-fueltax-lignite'!G7</f>
        <v>0</v>
      </c>
      <c r="H99" s="8">
        <f>'BFPaT-fueltax-lignite'!H7</f>
        <v>0</v>
      </c>
      <c r="I99" s="8">
        <f>'BFPaT-fueltax-lignite'!I7</f>
        <v>0</v>
      </c>
      <c r="J99" s="8">
        <f>'BFPaT-fueltax-lignite'!J7</f>
        <v>0</v>
      </c>
      <c r="K99" s="8">
        <f>'BFPaT-fueltax-lignite'!K7</f>
        <v>0</v>
      </c>
      <c r="L99" s="8">
        <f>'BFPaT-fueltax-lignite'!L7</f>
        <v>0</v>
      </c>
      <c r="M99" s="8">
        <f>'BFPaT-fueltax-lignite'!M7</f>
        <v>0</v>
      </c>
      <c r="N99" s="8">
        <f>'BFPaT-fueltax-lignite'!N7</f>
        <v>0</v>
      </c>
      <c r="O99" s="8">
        <f>'BFPaT-fueltax-lignite'!O7</f>
        <v>0</v>
      </c>
      <c r="P99" s="8">
        <f>'BFPaT-fueltax-lignite'!P7</f>
        <v>0</v>
      </c>
      <c r="Q99" s="8">
        <f>'BFPaT-fueltax-lignite'!Q7</f>
        <v>0</v>
      </c>
      <c r="R99" s="8">
        <f>'BFPaT-fueltax-lignite'!R7</f>
        <v>0</v>
      </c>
      <c r="S99" s="8">
        <f>'BFPaT-fueltax-lignite'!S7</f>
        <v>0</v>
      </c>
      <c r="T99" s="8">
        <f>'BFPaT-fueltax-lignite'!T7</f>
        <v>0</v>
      </c>
      <c r="U99" s="8">
        <f>'BFPaT-fueltax-lignite'!U7</f>
        <v>0</v>
      </c>
      <c r="V99" s="8">
        <f>'BFPaT-fueltax-lignite'!V7</f>
        <v>0</v>
      </c>
      <c r="W99" s="8">
        <f>'BFPaT-fueltax-lignite'!W7</f>
        <v>0</v>
      </c>
      <c r="X99" s="8">
        <f>'BFPaT-fueltax-lignite'!X7</f>
        <v>0</v>
      </c>
      <c r="Y99" s="8">
        <f>'BFPaT-fueltax-lignite'!Y7</f>
        <v>0</v>
      </c>
      <c r="Z99" s="8">
        <f>'BFPaT-fueltax-lignite'!Z7</f>
        <v>0</v>
      </c>
      <c r="AA99" s="8">
        <f>'BFPaT-fueltax-lignite'!AA7</f>
        <v>0</v>
      </c>
      <c r="AB99" s="8">
        <f>'BFPaT-fueltax-lignite'!AB7</f>
        <v>0</v>
      </c>
      <c r="AC99" s="8">
        <f>'BFPaT-fueltax-lignite'!AC7</f>
        <v>0</v>
      </c>
      <c r="AD99" s="8">
        <f>'BFPaT-fueltax-lignite'!AD7</f>
        <v>0</v>
      </c>
      <c r="AE99" s="8">
        <f>'BFPaT-fueltax-lignite'!AE7</f>
        <v>0</v>
      </c>
      <c r="AF99" s="8">
        <f>'BFPaT-fueltax-lignite'!AF7</f>
        <v>0</v>
      </c>
      <c r="AG99" s="8"/>
      <c r="AH99" s="8"/>
      <c r="AI99" s="8"/>
    </row>
    <row r="100" spans="1:35">
      <c r="A100" s="8" t="s">
        <v>10</v>
      </c>
      <c r="B100" s="8">
        <f>'BFPaT-fueltax-lignite'!B8</f>
        <v>0</v>
      </c>
      <c r="C100" s="8">
        <f>'BFPaT-fueltax-lignite'!C8</f>
        <v>0</v>
      </c>
      <c r="D100" s="8">
        <f>'BFPaT-fueltax-lignite'!D8</f>
        <v>0</v>
      </c>
      <c r="E100" s="8">
        <f>'BFPaT-fueltax-lignite'!E8</f>
        <v>0</v>
      </c>
      <c r="F100" s="8">
        <f>'BFPaT-fueltax-lignite'!F8</f>
        <v>0</v>
      </c>
      <c r="G100" s="8">
        <f>'BFPaT-fueltax-lignite'!G8</f>
        <v>0</v>
      </c>
      <c r="H100" s="8">
        <f>'BFPaT-fueltax-lignite'!H8</f>
        <v>0</v>
      </c>
      <c r="I100" s="8">
        <f>'BFPaT-fueltax-lignite'!I8</f>
        <v>0</v>
      </c>
      <c r="J100" s="8">
        <f>'BFPaT-fueltax-lignite'!J8</f>
        <v>0</v>
      </c>
      <c r="K100" s="8">
        <f>'BFPaT-fueltax-lignite'!K8</f>
        <v>0</v>
      </c>
      <c r="L100" s="8">
        <f>'BFPaT-fueltax-lignite'!L8</f>
        <v>0</v>
      </c>
      <c r="M100" s="8">
        <f>'BFPaT-fueltax-lignite'!M8</f>
        <v>0</v>
      </c>
      <c r="N100" s="8">
        <f>'BFPaT-fueltax-lignite'!N8</f>
        <v>0</v>
      </c>
      <c r="O100" s="8">
        <f>'BFPaT-fueltax-lignite'!O8</f>
        <v>0</v>
      </c>
      <c r="P100" s="8">
        <f>'BFPaT-fueltax-lignite'!P8</f>
        <v>0</v>
      </c>
      <c r="Q100" s="8">
        <f>'BFPaT-fueltax-lignite'!Q8</f>
        <v>0</v>
      </c>
      <c r="R100" s="8">
        <f>'BFPaT-fueltax-lignite'!R8</f>
        <v>0</v>
      </c>
      <c r="S100" s="8">
        <f>'BFPaT-fueltax-lignite'!S8</f>
        <v>0</v>
      </c>
      <c r="T100" s="8">
        <f>'BFPaT-fueltax-lignite'!T8</f>
        <v>0</v>
      </c>
      <c r="U100" s="8">
        <f>'BFPaT-fueltax-lignite'!U8</f>
        <v>0</v>
      </c>
      <c r="V100" s="8">
        <f>'BFPaT-fueltax-lignite'!V8</f>
        <v>0</v>
      </c>
      <c r="W100" s="8">
        <f>'BFPaT-fueltax-lignite'!W8</f>
        <v>0</v>
      </c>
      <c r="X100" s="8">
        <f>'BFPaT-fueltax-lignite'!X8</f>
        <v>0</v>
      </c>
      <c r="Y100" s="8">
        <f>'BFPaT-fueltax-lignite'!Y8</f>
        <v>0</v>
      </c>
      <c r="Z100" s="8">
        <f>'BFPaT-fueltax-lignite'!Z8</f>
        <v>0</v>
      </c>
      <c r="AA100" s="8">
        <f>'BFPaT-fueltax-lignite'!AA8</f>
        <v>0</v>
      </c>
      <c r="AB100" s="8">
        <f>'BFPaT-fueltax-lignite'!AB8</f>
        <v>0</v>
      </c>
      <c r="AC100" s="8">
        <f>'BFPaT-fueltax-lignite'!AC8</f>
        <v>0</v>
      </c>
      <c r="AD100" s="8">
        <f>'BFPaT-fueltax-lignite'!AD8</f>
        <v>0</v>
      </c>
      <c r="AE100" s="8">
        <f>'BFPaT-fueltax-lignite'!AE8</f>
        <v>0</v>
      </c>
      <c r="AF100" s="8">
        <f>'BFPaT-fueltax-lignite'!AF8</f>
        <v>0</v>
      </c>
      <c r="AG100" s="8"/>
      <c r="AH100" s="8"/>
      <c r="AI100" s="8"/>
    </row>
    <row r="101" spans="1:35">
      <c r="A101" s="8" t="s">
        <v>11</v>
      </c>
      <c r="B101" s="8">
        <f>'BFPaT-fueltax-lignite'!B9</f>
        <v>0</v>
      </c>
      <c r="C101" s="8">
        <f>'BFPaT-fueltax-lignite'!C9</f>
        <v>0</v>
      </c>
      <c r="D101" s="8">
        <f>'BFPaT-fueltax-lignite'!D9</f>
        <v>0</v>
      </c>
      <c r="E101" s="8">
        <f>'BFPaT-fueltax-lignite'!E9</f>
        <v>0</v>
      </c>
      <c r="F101" s="8">
        <f>'BFPaT-fueltax-lignite'!F9</f>
        <v>0</v>
      </c>
      <c r="G101" s="8">
        <f>'BFPaT-fueltax-lignite'!G9</f>
        <v>0</v>
      </c>
      <c r="H101" s="8">
        <f>'BFPaT-fueltax-lignite'!H9</f>
        <v>0</v>
      </c>
      <c r="I101" s="8">
        <f>'BFPaT-fueltax-lignite'!I9</f>
        <v>0</v>
      </c>
      <c r="J101" s="8">
        <f>'BFPaT-fueltax-lignite'!J9</f>
        <v>0</v>
      </c>
      <c r="K101" s="8">
        <f>'BFPaT-fueltax-lignite'!K9</f>
        <v>0</v>
      </c>
      <c r="L101" s="8">
        <f>'BFPaT-fueltax-lignite'!L9</f>
        <v>0</v>
      </c>
      <c r="M101" s="8">
        <f>'BFPaT-fueltax-lignite'!M9</f>
        <v>0</v>
      </c>
      <c r="N101" s="8">
        <f>'BFPaT-fueltax-lignite'!N9</f>
        <v>0</v>
      </c>
      <c r="O101" s="8">
        <f>'BFPaT-fueltax-lignite'!O9</f>
        <v>0</v>
      </c>
      <c r="P101" s="8">
        <f>'BFPaT-fueltax-lignite'!P9</f>
        <v>0</v>
      </c>
      <c r="Q101" s="8">
        <f>'BFPaT-fueltax-lignite'!Q9</f>
        <v>0</v>
      </c>
      <c r="R101" s="8">
        <f>'BFPaT-fueltax-lignite'!R9</f>
        <v>0</v>
      </c>
      <c r="S101" s="8">
        <f>'BFPaT-fueltax-lignite'!S9</f>
        <v>0</v>
      </c>
      <c r="T101" s="8">
        <f>'BFPaT-fueltax-lignite'!T9</f>
        <v>0</v>
      </c>
      <c r="U101" s="8">
        <f>'BFPaT-fueltax-lignite'!U9</f>
        <v>0</v>
      </c>
      <c r="V101" s="8">
        <f>'BFPaT-fueltax-lignite'!V9</f>
        <v>0</v>
      </c>
      <c r="W101" s="8">
        <f>'BFPaT-fueltax-lignite'!W9</f>
        <v>0</v>
      </c>
      <c r="X101" s="8">
        <f>'BFPaT-fueltax-lignite'!X9</f>
        <v>0</v>
      </c>
      <c r="Y101" s="8">
        <f>'BFPaT-fueltax-lignite'!Y9</f>
        <v>0</v>
      </c>
      <c r="Z101" s="8">
        <f>'BFPaT-fueltax-lignite'!Z9</f>
        <v>0</v>
      </c>
      <c r="AA101" s="8">
        <f>'BFPaT-fueltax-lignite'!AA9</f>
        <v>0</v>
      </c>
      <c r="AB101" s="8">
        <f>'BFPaT-fueltax-lignite'!AB9</f>
        <v>0</v>
      </c>
      <c r="AC101" s="8">
        <f>'BFPaT-fueltax-lignite'!AC9</f>
        <v>0</v>
      </c>
      <c r="AD101" s="8">
        <f>'BFPaT-fueltax-lignite'!AD9</f>
        <v>0</v>
      </c>
      <c r="AE101" s="8">
        <f>'BFPaT-fueltax-lignite'!AE9</f>
        <v>0</v>
      </c>
      <c r="AF101" s="8">
        <f>'BFPaT-fueltax-lignite'!AF9</f>
        <v>0</v>
      </c>
      <c r="AG101" s="8"/>
      <c r="AH101" s="8"/>
      <c r="AI101" s="8"/>
    </row>
    <row r="102" spans="1:35">
      <c r="A102" s="13" t="s">
        <v>26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8" t="s">
        <v>18</v>
      </c>
      <c r="B103" s="8">
        <f>B$1</f>
        <v>2020</v>
      </c>
      <c r="C103" s="8">
        <f t="shared" ref="C103:AF103" si="10">C$1</f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  <c r="AG103" s="8"/>
      <c r="AH103" s="8"/>
      <c r="AI103" s="8"/>
    </row>
    <row r="104" spans="1:35">
      <c r="A104" s="8" t="s">
        <v>4</v>
      </c>
      <c r="B104" s="8">
        <f>'BFPaT-fueltax-crude'!B2</f>
        <v>0</v>
      </c>
      <c r="C104" s="8">
        <f>'BFPaT-fueltax-crude'!C2</f>
        <v>0</v>
      </c>
      <c r="D104" s="8">
        <f>'BFPaT-fueltax-crude'!D2</f>
        <v>0</v>
      </c>
      <c r="E104" s="8">
        <f>'BFPaT-fueltax-crude'!E2</f>
        <v>0</v>
      </c>
      <c r="F104" s="8">
        <f>'BFPaT-fueltax-crude'!F2</f>
        <v>0</v>
      </c>
      <c r="G104" s="8">
        <f>'BFPaT-fueltax-crude'!G2</f>
        <v>0</v>
      </c>
      <c r="H104" s="8">
        <f>'BFPaT-fueltax-crude'!H2</f>
        <v>0</v>
      </c>
      <c r="I104" s="8">
        <f>'BFPaT-fueltax-crude'!I2</f>
        <v>0</v>
      </c>
      <c r="J104" s="8">
        <f>'BFPaT-fueltax-crude'!J2</f>
        <v>0</v>
      </c>
      <c r="K104" s="8">
        <f>'BFPaT-fueltax-crude'!K2</f>
        <v>0</v>
      </c>
      <c r="L104" s="8">
        <f>'BFPaT-fueltax-crude'!L2</f>
        <v>0</v>
      </c>
      <c r="M104" s="8">
        <f>'BFPaT-fueltax-crude'!M2</f>
        <v>0</v>
      </c>
      <c r="N104" s="8">
        <f>'BFPaT-fueltax-crude'!N2</f>
        <v>0</v>
      </c>
      <c r="O104" s="8">
        <f>'BFPaT-fueltax-crude'!O2</f>
        <v>0</v>
      </c>
      <c r="P104" s="8">
        <f>'BFPaT-fueltax-crude'!P2</f>
        <v>0</v>
      </c>
      <c r="Q104" s="8">
        <f>'BFPaT-fueltax-crude'!Q2</f>
        <v>0</v>
      </c>
      <c r="R104" s="8">
        <f>'BFPaT-fueltax-crude'!R2</f>
        <v>0</v>
      </c>
      <c r="S104" s="8">
        <f>'BFPaT-fueltax-crude'!S2</f>
        <v>0</v>
      </c>
      <c r="T104" s="8">
        <f>'BFPaT-fueltax-crude'!T2</f>
        <v>0</v>
      </c>
      <c r="U104" s="8">
        <f>'BFPaT-fueltax-crude'!U2</f>
        <v>0</v>
      </c>
      <c r="V104" s="8">
        <f>'BFPaT-fueltax-crude'!V2</f>
        <v>0</v>
      </c>
      <c r="W104" s="8">
        <f>'BFPaT-fueltax-crude'!W2</f>
        <v>0</v>
      </c>
      <c r="X104" s="8">
        <f>'BFPaT-fueltax-crude'!X2</f>
        <v>0</v>
      </c>
      <c r="Y104" s="8">
        <f>'BFPaT-fueltax-crude'!Y2</f>
        <v>0</v>
      </c>
      <c r="Z104" s="8">
        <f>'BFPaT-fueltax-crude'!Z2</f>
        <v>0</v>
      </c>
      <c r="AA104" s="8">
        <f>'BFPaT-fueltax-crude'!AA2</f>
        <v>0</v>
      </c>
      <c r="AB104" s="8">
        <f>'BFPaT-fueltax-crude'!AB2</f>
        <v>0</v>
      </c>
      <c r="AC104" s="8">
        <f>'BFPaT-fueltax-crude'!AC2</f>
        <v>0</v>
      </c>
      <c r="AD104" s="8">
        <f>'BFPaT-fueltax-crude'!AD2</f>
        <v>0</v>
      </c>
      <c r="AE104" s="8">
        <f>'BFPaT-fueltax-crude'!AE2</f>
        <v>0</v>
      </c>
      <c r="AF104" s="8">
        <f>'BFPaT-fueltax-crude'!AF2</f>
        <v>0</v>
      </c>
      <c r="AG104" s="8"/>
      <c r="AH104" s="8"/>
      <c r="AI104" s="8"/>
    </row>
    <row r="105" spans="1:35">
      <c r="A105" s="8" t="s">
        <v>5</v>
      </c>
      <c r="B105" s="8">
        <f>'BFPaT-fueltax-crude'!B3</f>
        <v>0</v>
      </c>
      <c r="C105" s="8">
        <f>'BFPaT-fueltax-crude'!C3</f>
        <v>0</v>
      </c>
      <c r="D105" s="8">
        <f>'BFPaT-fueltax-crude'!D3</f>
        <v>0</v>
      </c>
      <c r="E105" s="8">
        <f>'BFPaT-fueltax-crude'!E3</f>
        <v>0</v>
      </c>
      <c r="F105" s="8">
        <f>'BFPaT-fueltax-crude'!F3</f>
        <v>0</v>
      </c>
      <c r="G105" s="8">
        <f>'BFPaT-fueltax-crude'!G3</f>
        <v>0</v>
      </c>
      <c r="H105" s="8">
        <f>'BFPaT-fueltax-crude'!H3</f>
        <v>0</v>
      </c>
      <c r="I105" s="8">
        <f>'BFPaT-fueltax-crude'!I3</f>
        <v>0</v>
      </c>
      <c r="J105" s="8">
        <f>'BFPaT-fueltax-crude'!J3</f>
        <v>0</v>
      </c>
      <c r="K105" s="8">
        <f>'BFPaT-fueltax-crude'!K3</f>
        <v>0</v>
      </c>
      <c r="L105" s="8">
        <f>'BFPaT-fueltax-crude'!L3</f>
        <v>0</v>
      </c>
      <c r="M105" s="8">
        <f>'BFPaT-fueltax-crude'!M3</f>
        <v>0</v>
      </c>
      <c r="N105" s="8">
        <f>'BFPaT-fueltax-crude'!N3</f>
        <v>0</v>
      </c>
      <c r="O105" s="8">
        <f>'BFPaT-fueltax-crude'!O3</f>
        <v>0</v>
      </c>
      <c r="P105" s="8">
        <f>'BFPaT-fueltax-crude'!P3</f>
        <v>0</v>
      </c>
      <c r="Q105" s="8">
        <f>'BFPaT-fueltax-crude'!Q3</f>
        <v>0</v>
      </c>
      <c r="R105" s="8">
        <f>'BFPaT-fueltax-crude'!R3</f>
        <v>0</v>
      </c>
      <c r="S105" s="8">
        <f>'BFPaT-fueltax-crude'!S3</f>
        <v>0</v>
      </c>
      <c r="T105" s="8">
        <f>'BFPaT-fueltax-crude'!T3</f>
        <v>0</v>
      </c>
      <c r="U105" s="8">
        <f>'BFPaT-fueltax-crude'!U3</f>
        <v>0</v>
      </c>
      <c r="V105" s="8">
        <f>'BFPaT-fueltax-crude'!V3</f>
        <v>0</v>
      </c>
      <c r="W105" s="8">
        <f>'BFPaT-fueltax-crude'!W3</f>
        <v>0</v>
      </c>
      <c r="X105" s="8">
        <f>'BFPaT-fueltax-crude'!X3</f>
        <v>0</v>
      </c>
      <c r="Y105" s="8">
        <f>'BFPaT-fueltax-crude'!Y3</f>
        <v>0</v>
      </c>
      <c r="Z105" s="8">
        <f>'BFPaT-fueltax-crude'!Z3</f>
        <v>0</v>
      </c>
      <c r="AA105" s="8">
        <f>'BFPaT-fueltax-crude'!AA3</f>
        <v>0</v>
      </c>
      <c r="AB105" s="8">
        <f>'BFPaT-fueltax-crude'!AB3</f>
        <v>0</v>
      </c>
      <c r="AC105" s="8">
        <f>'BFPaT-fueltax-crude'!AC3</f>
        <v>0</v>
      </c>
      <c r="AD105" s="8">
        <f>'BFPaT-fueltax-crude'!AD3</f>
        <v>0</v>
      </c>
      <c r="AE105" s="8">
        <f>'BFPaT-fueltax-crude'!AE3</f>
        <v>0</v>
      </c>
      <c r="AF105" s="8">
        <f>'BFPaT-fueltax-crude'!AF3</f>
        <v>0</v>
      </c>
      <c r="AG105" s="8"/>
      <c r="AH105" s="8"/>
      <c r="AI105" s="8"/>
    </row>
    <row r="106" spans="1:35">
      <c r="A106" s="8" t="s">
        <v>6</v>
      </c>
      <c r="B106" s="8">
        <f>'BFPaT-fueltax-crude'!B4</f>
        <v>0</v>
      </c>
      <c r="C106" s="8">
        <f>'BFPaT-fueltax-crude'!C4</f>
        <v>0</v>
      </c>
      <c r="D106" s="8">
        <f>'BFPaT-fueltax-crude'!D4</f>
        <v>0</v>
      </c>
      <c r="E106" s="8">
        <f>'BFPaT-fueltax-crude'!E4</f>
        <v>0</v>
      </c>
      <c r="F106" s="8">
        <f>'BFPaT-fueltax-crude'!F4</f>
        <v>0</v>
      </c>
      <c r="G106" s="8">
        <f>'BFPaT-fueltax-crude'!G4</f>
        <v>0</v>
      </c>
      <c r="H106" s="8">
        <f>'BFPaT-fueltax-crude'!H4</f>
        <v>0</v>
      </c>
      <c r="I106" s="8">
        <f>'BFPaT-fueltax-crude'!I4</f>
        <v>0</v>
      </c>
      <c r="J106" s="8">
        <f>'BFPaT-fueltax-crude'!J4</f>
        <v>0</v>
      </c>
      <c r="K106" s="8">
        <f>'BFPaT-fueltax-crude'!K4</f>
        <v>0</v>
      </c>
      <c r="L106" s="8">
        <f>'BFPaT-fueltax-crude'!L4</f>
        <v>0</v>
      </c>
      <c r="M106" s="8">
        <f>'BFPaT-fueltax-crude'!M4</f>
        <v>0</v>
      </c>
      <c r="N106" s="8">
        <f>'BFPaT-fueltax-crude'!N4</f>
        <v>0</v>
      </c>
      <c r="O106" s="8">
        <f>'BFPaT-fueltax-crude'!O4</f>
        <v>0</v>
      </c>
      <c r="P106" s="8">
        <f>'BFPaT-fueltax-crude'!P4</f>
        <v>0</v>
      </c>
      <c r="Q106" s="8">
        <f>'BFPaT-fueltax-crude'!Q4</f>
        <v>0</v>
      </c>
      <c r="R106" s="8">
        <f>'BFPaT-fueltax-crude'!R4</f>
        <v>0</v>
      </c>
      <c r="S106" s="8">
        <f>'BFPaT-fueltax-crude'!S4</f>
        <v>0</v>
      </c>
      <c r="T106" s="8">
        <f>'BFPaT-fueltax-crude'!T4</f>
        <v>0</v>
      </c>
      <c r="U106" s="8">
        <f>'BFPaT-fueltax-crude'!U4</f>
        <v>0</v>
      </c>
      <c r="V106" s="8">
        <f>'BFPaT-fueltax-crude'!V4</f>
        <v>0</v>
      </c>
      <c r="W106" s="8">
        <f>'BFPaT-fueltax-crude'!W4</f>
        <v>0</v>
      </c>
      <c r="X106" s="8">
        <f>'BFPaT-fueltax-crude'!X4</f>
        <v>0</v>
      </c>
      <c r="Y106" s="8">
        <f>'BFPaT-fueltax-crude'!Y4</f>
        <v>0</v>
      </c>
      <c r="Z106" s="8">
        <f>'BFPaT-fueltax-crude'!Z4</f>
        <v>0</v>
      </c>
      <c r="AA106" s="8">
        <f>'BFPaT-fueltax-crude'!AA4</f>
        <v>0</v>
      </c>
      <c r="AB106" s="8">
        <f>'BFPaT-fueltax-crude'!AB4</f>
        <v>0</v>
      </c>
      <c r="AC106" s="8">
        <f>'BFPaT-fueltax-crude'!AC4</f>
        <v>0</v>
      </c>
      <c r="AD106" s="8">
        <f>'BFPaT-fueltax-crude'!AD4</f>
        <v>0</v>
      </c>
      <c r="AE106" s="8">
        <f>'BFPaT-fueltax-crude'!AE4</f>
        <v>0</v>
      </c>
      <c r="AF106" s="8">
        <f>'BFPaT-fueltax-crude'!AF4</f>
        <v>0</v>
      </c>
      <c r="AG106" s="8"/>
      <c r="AH106" s="8"/>
      <c r="AI106" s="8"/>
    </row>
    <row r="107" spans="1:35">
      <c r="A107" s="8" t="s">
        <v>7</v>
      </c>
      <c r="B107" s="8">
        <f>'BFPaT-fueltax-crude'!B5</f>
        <v>0</v>
      </c>
      <c r="C107" s="8">
        <f>'BFPaT-fueltax-crude'!C5</f>
        <v>0</v>
      </c>
      <c r="D107" s="8">
        <f>'BFPaT-fueltax-crude'!D5</f>
        <v>0</v>
      </c>
      <c r="E107" s="8">
        <f>'BFPaT-fueltax-crude'!E5</f>
        <v>0</v>
      </c>
      <c r="F107" s="8">
        <f>'BFPaT-fueltax-crude'!F5</f>
        <v>0</v>
      </c>
      <c r="G107" s="8">
        <f>'BFPaT-fueltax-crude'!G5</f>
        <v>0</v>
      </c>
      <c r="H107" s="8">
        <f>'BFPaT-fueltax-crude'!H5</f>
        <v>0</v>
      </c>
      <c r="I107" s="8">
        <f>'BFPaT-fueltax-crude'!I5</f>
        <v>0</v>
      </c>
      <c r="J107" s="8">
        <f>'BFPaT-fueltax-crude'!J5</f>
        <v>0</v>
      </c>
      <c r="K107" s="8">
        <f>'BFPaT-fueltax-crude'!K5</f>
        <v>0</v>
      </c>
      <c r="L107" s="8">
        <f>'BFPaT-fueltax-crude'!L5</f>
        <v>0</v>
      </c>
      <c r="M107" s="8">
        <f>'BFPaT-fueltax-crude'!M5</f>
        <v>0</v>
      </c>
      <c r="N107" s="8">
        <f>'BFPaT-fueltax-crude'!N5</f>
        <v>0</v>
      </c>
      <c r="O107" s="8">
        <f>'BFPaT-fueltax-crude'!O5</f>
        <v>0</v>
      </c>
      <c r="P107" s="8">
        <f>'BFPaT-fueltax-crude'!P5</f>
        <v>0</v>
      </c>
      <c r="Q107" s="8">
        <f>'BFPaT-fueltax-crude'!Q5</f>
        <v>0</v>
      </c>
      <c r="R107" s="8">
        <f>'BFPaT-fueltax-crude'!R5</f>
        <v>0</v>
      </c>
      <c r="S107" s="8">
        <f>'BFPaT-fueltax-crude'!S5</f>
        <v>0</v>
      </c>
      <c r="T107" s="8">
        <f>'BFPaT-fueltax-crude'!T5</f>
        <v>0</v>
      </c>
      <c r="U107" s="8">
        <f>'BFPaT-fueltax-crude'!U5</f>
        <v>0</v>
      </c>
      <c r="V107" s="8">
        <f>'BFPaT-fueltax-crude'!V5</f>
        <v>0</v>
      </c>
      <c r="W107" s="8">
        <f>'BFPaT-fueltax-crude'!W5</f>
        <v>0</v>
      </c>
      <c r="X107" s="8">
        <f>'BFPaT-fueltax-crude'!X5</f>
        <v>0</v>
      </c>
      <c r="Y107" s="8">
        <f>'BFPaT-fueltax-crude'!Y5</f>
        <v>0</v>
      </c>
      <c r="Z107" s="8">
        <f>'BFPaT-fueltax-crude'!Z5</f>
        <v>0</v>
      </c>
      <c r="AA107" s="8">
        <f>'BFPaT-fueltax-crude'!AA5</f>
        <v>0</v>
      </c>
      <c r="AB107" s="8">
        <f>'BFPaT-fueltax-crude'!AB5</f>
        <v>0</v>
      </c>
      <c r="AC107" s="8">
        <f>'BFPaT-fueltax-crude'!AC5</f>
        <v>0</v>
      </c>
      <c r="AD107" s="8">
        <f>'BFPaT-fueltax-crude'!AD5</f>
        <v>0</v>
      </c>
      <c r="AE107" s="8">
        <f>'BFPaT-fueltax-crude'!AE5</f>
        <v>0</v>
      </c>
      <c r="AF107" s="8">
        <f>'BFPaT-fueltax-crude'!AF5</f>
        <v>0</v>
      </c>
      <c r="AG107" s="8"/>
      <c r="AH107" s="8"/>
      <c r="AI107" s="8"/>
    </row>
    <row r="108" spans="1:35">
      <c r="A108" s="8" t="s">
        <v>8</v>
      </c>
      <c r="B108" s="8">
        <f>'BFPaT-fueltax-crude'!B6</f>
        <v>0</v>
      </c>
      <c r="C108" s="8">
        <f>'BFPaT-fueltax-crude'!C6</f>
        <v>0</v>
      </c>
      <c r="D108" s="8">
        <f>'BFPaT-fueltax-crude'!D6</f>
        <v>0</v>
      </c>
      <c r="E108" s="8">
        <f>'BFPaT-fueltax-crude'!E6</f>
        <v>0</v>
      </c>
      <c r="F108" s="8">
        <f>'BFPaT-fueltax-crude'!F6</f>
        <v>0</v>
      </c>
      <c r="G108" s="8">
        <f>'BFPaT-fueltax-crude'!G6</f>
        <v>0</v>
      </c>
      <c r="H108" s="8">
        <f>'BFPaT-fueltax-crude'!H6</f>
        <v>0</v>
      </c>
      <c r="I108" s="8">
        <f>'BFPaT-fueltax-crude'!I6</f>
        <v>0</v>
      </c>
      <c r="J108" s="8">
        <f>'BFPaT-fueltax-crude'!J6</f>
        <v>0</v>
      </c>
      <c r="K108" s="8">
        <f>'BFPaT-fueltax-crude'!K6</f>
        <v>0</v>
      </c>
      <c r="L108" s="8">
        <f>'BFPaT-fueltax-crude'!L6</f>
        <v>0</v>
      </c>
      <c r="M108" s="8">
        <f>'BFPaT-fueltax-crude'!M6</f>
        <v>0</v>
      </c>
      <c r="N108" s="8">
        <f>'BFPaT-fueltax-crude'!N6</f>
        <v>0</v>
      </c>
      <c r="O108" s="8">
        <f>'BFPaT-fueltax-crude'!O6</f>
        <v>0</v>
      </c>
      <c r="P108" s="8">
        <f>'BFPaT-fueltax-crude'!P6</f>
        <v>0</v>
      </c>
      <c r="Q108" s="8">
        <f>'BFPaT-fueltax-crude'!Q6</f>
        <v>0</v>
      </c>
      <c r="R108" s="8">
        <f>'BFPaT-fueltax-crude'!R6</f>
        <v>0</v>
      </c>
      <c r="S108" s="8">
        <f>'BFPaT-fueltax-crude'!S6</f>
        <v>0</v>
      </c>
      <c r="T108" s="8">
        <f>'BFPaT-fueltax-crude'!T6</f>
        <v>0</v>
      </c>
      <c r="U108" s="8">
        <f>'BFPaT-fueltax-crude'!U6</f>
        <v>0</v>
      </c>
      <c r="V108" s="8">
        <f>'BFPaT-fueltax-crude'!V6</f>
        <v>0</v>
      </c>
      <c r="W108" s="8">
        <f>'BFPaT-fueltax-crude'!W6</f>
        <v>0</v>
      </c>
      <c r="X108" s="8">
        <f>'BFPaT-fueltax-crude'!X6</f>
        <v>0</v>
      </c>
      <c r="Y108" s="8">
        <f>'BFPaT-fueltax-crude'!Y6</f>
        <v>0</v>
      </c>
      <c r="Z108" s="8">
        <f>'BFPaT-fueltax-crude'!Z6</f>
        <v>0</v>
      </c>
      <c r="AA108" s="8">
        <f>'BFPaT-fueltax-crude'!AA6</f>
        <v>0</v>
      </c>
      <c r="AB108" s="8">
        <f>'BFPaT-fueltax-crude'!AB6</f>
        <v>0</v>
      </c>
      <c r="AC108" s="8">
        <f>'BFPaT-fueltax-crude'!AC6</f>
        <v>0</v>
      </c>
      <c r="AD108" s="8">
        <f>'BFPaT-fueltax-crude'!AD6</f>
        <v>0</v>
      </c>
      <c r="AE108" s="8">
        <f>'BFPaT-fueltax-crude'!AE6</f>
        <v>0</v>
      </c>
      <c r="AF108" s="8">
        <f>'BFPaT-fueltax-crude'!AF6</f>
        <v>0</v>
      </c>
      <c r="AG108" s="8"/>
      <c r="AH108" s="8"/>
      <c r="AI108" s="8"/>
    </row>
    <row r="109" spans="1:35">
      <c r="A109" s="8" t="s">
        <v>9</v>
      </c>
      <c r="B109" s="8">
        <f>'BFPaT-fueltax-crude'!B7</f>
        <v>0</v>
      </c>
      <c r="C109" s="8">
        <f>'BFPaT-fueltax-crude'!C7</f>
        <v>0</v>
      </c>
      <c r="D109" s="8">
        <f>'BFPaT-fueltax-crude'!D7</f>
        <v>0</v>
      </c>
      <c r="E109" s="8">
        <f>'BFPaT-fueltax-crude'!E7</f>
        <v>0</v>
      </c>
      <c r="F109" s="8">
        <f>'BFPaT-fueltax-crude'!F7</f>
        <v>0</v>
      </c>
      <c r="G109" s="8">
        <f>'BFPaT-fueltax-crude'!G7</f>
        <v>0</v>
      </c>
      <c r="H109" s="8">
        <f>'BFPaT-fueltax-crude'!H7</f>
        <v>0</v>
      </c>
      <c r="I109" s="8">
        <f>'BFPaT-fueltax-crude'!I7</f>
        <v>0</v>
      </c>
      <c r="J109" s="8">
        <f>'BFPaT-fueltax-crude'!J7</f>
        <v>0</v>
      </c>
      <c r="K109" s="8">
        <f>'BFPaT-fueltax-crude'!K7</f>
        <v>0</v>
      </c>
      <c r="L109" s="8">
        <f>'BFPaT-fueltax-crude'!L7</f>
        <v>0</v>
      </c>
      <c r="M109" s="8">
        <f>'BFPaT-fueltax-crude'!M7</f>
        <v>0</v>
      </c>
      <c r="N109" s="8">
        <f>'BFPaT-fueltax-crude'!N7</f>
        <v>0</v>
      </c>
      <c r="O109" s="8">
        <f>'BFPaT-fueltax-crude'!O7</f>
        <v>0</v>
      </c>
      <c r="P109" s="8">
        <f>'BFPaT-fueltax-crude'!P7</f>
        <v>0</v>
      </c>
      <c r="Q109" s="8">
        <f>'BFPaT-fueltax-crude'!Q7</f>
        <v>0</v>
      </c>
      <c r="R109" s="8">
        <f>'BFPaT-fueltax-crude'!R7</f>
        <v>0</v>
      </c>
      <c r="S109" s="8">
        <f>'BFPaT-fueltax-crude'!S7</f>
        <v>0</v>
      </c>
      <c r="T109" s="8">
        <f>'BFPaT-fueltax-crude'!T7</f>
        <v>0</v>
      </c>
      <c r="U109" s="8">
        <f>'BFPaT-fueltax-crude'!U7</f>
        <v>0</v>
      </c>
      <c r="V109" s="8">
        <f>'BFPaT-fueltax-crude'!V7</f>
        <v>0</v>
      </c>
      <c r="W109" s="8">
        <f>'BFPaT-fueltax-crude'!W7</f>
        <v>0</v>
      </c>
      <c r="X109" s="8">
        <f>'BFPaT-fueltax-crude'!X7</f>
        <v>0</v>
      </c>
      <c r="Y109" s="8">
        <f>'BFPaT-fueltax-crude'!Y7</f>
        <v>0</v>
      </c>
      <c r="Z109" s="8">
        <f>'BFPaT-fueltax-crude'!Z7</f>
        <v>0</v>
      </c>
      <c r="AA109" s="8">
        <f>'BFPaT-fueltax-crude'!AA7</f>
        <v>0</v>
      </c>
      <c r="AB109" s="8">
        <f>'BFPaT-fueltax-crude'!AB7</f>
        <v>0</v>
      </c>
      <c r="AC109" s="8">
        <f>'BFPaT-fueltax-crude'!AC7</f>
        <v>0</v>
      </c>
      <c r="AD109" s="8">
        <f>'BFPaT-fueltax-crude'!AD7</f>
        <v>0</v>
      </c>
      <c r="AE109" s="8">
        <f>'BFPaT-fueltax-crude'!AE7</f>
        <v>0</v>
      </c>
      <c r="AF109" s="8">
        <f>'BFPaT-fueltax-crude'!AF7</f>
        <v>0</v>
      </c>
      <c r="AG109" s="8"/>
      <c r="AH109" s="8"/>
      <c r="AI109" s="8"/>
    </row>
    <row r="110" spans="1:35">
      <c r="A110" s="8" t="s">
        <v>10</v>
      </c>
      <c r="B110" s="8">
        <f>'BFPaT-fueltax-crude'!B8</f>
        <v>0</v>
      </c>
      <c r="C110" s="8">
        <f>'BFPaT-fueltax-crude'!C8</f>
        <v>0</v>
      </c>
      <c r="D110" s="8">
        <f>'BFPaT-fueltax-crude'!D8</f>
        <v>0</v>
      </c>
      <c r="E110" s="8">
        <f>'BFPaT-fueltax-crude'!E8</f>
        <v>0</v>
      </c>
      <c r="F110" s="8">
        <f>'BFPaT-fueltax-crude'!F8</f>
        <v>0</v>
      </c>
      <c r="G110" s="8">
        <f>'BFPaT-fueltax-crude'!G8</f>
        <v>0</v>
      </c>
      <c r="H110" s="8">
        <f>'BFPaT-fueltax-crude'!H8</f>
        <v>0</v>
      </c>
      <c r="I110" s="8">
        <f>'BFPaT-fueltax-crude'!I8</f>
        <v>0</v>
      </c>
      <c r="J110" s="8">
        <f>'BFPaT-fueltax-crude'!J8</f>
        <v>0</v>
      </c>
      <c r="K110" s="8">
        <f>'BFPaT-fueltax-crude'!K8</f>
        <v>0</v>
      </c>
      <c r="L110" s="8">
        <f>'BFPaT-fueltax-crude'!L8</f>
        <v>0</v>
      </c>
      <c r="M110" s="8">
        <f>'BFPaT-fueltax-crude'!M8</f>
        <v>0</v>
      </c>
      <c r="N110" s="8">
        <f>'BFPaT-fueltax-crude'!N8</f>
        <v>0</v>
      </c>
      <c r="O110" s="8">
        <f>'BFPaT-fueltax-crude'!O8</f>
        <v>0</v>
      </c>
      <c r="P110" s="8">
        <f>'BFPaT-fueltax-crude'!P8</f>
        <v>0</v>
      </c>
      <c r="Q110" s="8">
        <f>'BFPaT-fueltax-crude'!Q8</f>
        <v>0</v>
      </c>
      <c r="R110" s="8">
        <f>'BFPaT-fueltax-crude'!R8</f>
        <v>0</v>
      </c>
      <c r="S110" s="8">
        <f>'BFPaT-fueltax-crude'!S8</f>
        <v>0</v>
      </c>
      <c r="T110" s="8">
        <f>'BFPaT-fueltax-crude'!T8</f>
        <v>0</v>
      </c>
      <c r="U110" s="8">
        <f>'BFPaT-fueltax-crude'!U8</f>
        <v>0</v>
      </c>
      <c r="V110" s="8">
        <f>'BFPaT-fueltax-crude'!V8</f>
        <v>0</v>
      </c>
      <c r="W110" s="8">
        <f>'BFPaT-fueltax-crude'!W8</f>
        <v>0</v>
      </c>
      <c r="X110" s="8">
        <f>'BFPaT-fueltax-crude'!X8</f>
        <v>0</v>
      </c>
      <c r="Y110" s="8">
        <f>'BFPaT-fueltax-crude'!Y8</f>
        <v>0</v>
      </c>
      <c r="Z110" s="8">
        <f>'BFPaT-fueltax-crude'!Z8</f>
        <v>0</v>
      </c>
      <c r="AA110" s="8">
        <f>'BFPaT-fueltax-crude'!AA8</f>
        <v>0</v>
      </c>
      <c r="AB110" s="8">
        <f>'BFPaT-fueltax-crude'!AB8</f>
        <v>0</v>
      </c>
      <c r="AC110" s="8">
        <f>'BFPaT-fueltax-crude'!AC8</f>
        <v>0</v>
      </c>
      <c r="AD110" s="8">
        <f>'BFPaT-fueltax-crude'!AD8</f>
        <v>0</v>
      </c>
      <c r="AE110" s="8">
        <f>'BFPaT-fueltax-crude'!AE8</f>
        <v>0</v>
      </c>
      <c r="AF110" s="8">
        <f>'BFPaT-fueltax-crude'!AF8</f>
        <v>0</v>
      </c>
      <c r="AG110" s="8"/>
      <c r="AH110" s="8"/>
      <c r="AI110" s="8"/>
    </row>
    <row r="111" spans="1:35">
      <c r="A111" s="8" t="s">
        <v>11</v>
      </c>
      <c r="B111" s="8">
        <f>'BFPaT-fueltax-crude'!B9</f>
        <v>0</v>
      </c>
      <c r="C111" s="8">
        <f>'BFPaT-fueltax-crude'!C9</f>
        <v>0</v>
      </c>
      <c r="D111" s="8">
        <f>'BFPaT-fueltax-crude'!D9</f>
        <v>0</v>
      </c>
      <c r="E111" s="8">
        <f>'BFPaT-fueltax-crude'!E9</f>
        <v>0</v>
      </c>
      <c r="F111" s="8">
        <f>'BFPaT-fueltax-crude'!F9</f>
        <v>0</v>
      </c>
      <c r="G111" s="8">
        <f>'BFPaT-fueltax-crude'!G9</f>
        <v>0</v>
      </c>
      <c r="H111" s="8">
        <f>'BFPaT-fueltax-crude'!H9</f>
        <v>0</v>
      </c>
      <c r="I111" s="8">
        <f>'BFPaT-fueltax-crude'!I9</f>
        <v>0</v>
      </c>
      <c r="J111" s="8">
        <f>'BFPaT-fueltax-crude'!J9</f>
        <v>0</v>
      </c>
      <c r="K111" s="8">
        <f>'BFPaT-fueltax-crude'!K9</f>
        <v>0</v>
      </c>
      <c r="L111" s="8">
        <f>'BFPaT-fueltax-crude'!L9</f>
        <v>0</v>
      </c>
      <c r="M111" s="8">
        <f>'BFPaT-fueltax-crude'!M9</f>
        <v>0</v>
      </c>
      <c r="N111" s="8">
        <f>'BFPaT-fueltax-crude'!N9</f>
        <v>0</v>
      </c>
      <c r="O111" s="8">
        <f>'BFPaT-fueltax-crude'!O9</f>
        <v>0</v>
      </c>
      <c r="P111" s="8">
        <f>'BFPaT-fueltax-crude'!P9</f>
        <v>0</v>
      </c>
      <c r="Q111" s="8">
        <f>'BFPaT-fueltax-crude'!Q9</f>
        <v>0</v>
      </c>
      <c r="R111" s="8">
        <f>'BFPaT-fueltax-crude'!R9</f>
        <v>0</v>
      </c>
      <c r="S111" s="8">
        <f>'BFPaT-fueltax-crude'!S9</f>
        <v>0</v>
      </c>
      <c r="T111" s="8">
        <f>'BFPaT-fueltax-crude'!T9</f>
        <v>0</v>
      </c>
      <c r="U111" s="8">
        <f>'BFPaT-fueltax-crude'!U9</f>
        <v>0</v>
      </c>
      <c r="V111" s="8">
        <f>'BFPaT-fueltax-crude'!V9</f>
        <v>0</v>
      </c>
      <c r="W111" s="8">
        <f>'BFPaT-fueltax-crude'!W9</f>
        <v>0</v>
      </c>
      <c r="X111" s="8">
        <f>'BFPaT-fueltax-crude'!X9</f>
        <v>0</v>
      </c>
      <c r="Y111" s="8">
        <f>'BFPaT-fueltax-crude'!Y9</f>
        <v>0</v>
      </c>
      <c r="Z111" s="8">
        <f>'BFPaT-fueltax-crude'!Z9</f>
        <v>0</v>
      </c>
      <c r="AA111" s="8">
        <f>'BFPaT-fueltax-crude'!AA9</f>
        <v>0</v>
      </c>
      <c r="AB111" s="8">
        <f>'BFPaT-fueltax-crude'!AB9</f>
        <v>0</v>
      </c>
      <c r="AC111" s="8">
        <f>'BFPaT-fueltax-crude'!AC9</f>
        <v>0</v>
      </c>
      <c r="AD111" s="8">
        <f>'BFPaT-fueltax-crude'!AD9</f>
        <v>0</v>
      </c>
      <c r="AE111" s="8">
        <f>'BFPaT-fueltax-crude'!AE9</f>
        <v>0</v>
      </c>
      <c r="AF111" s="8">
        <f>'BFPaT-fueltax-crude'!AF9</f>
        <v>0</v>
      </c>
      <c r="AG111" s="8"/>
      <c r="AH111" s="8"/>
      <c r="AI111" s="8"/>
    </row>
    <row r="112" spans="1:35">
      <c r="A112" s="13" t="s">
        <v>27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8" t="s">
        <v>18</v>
      </c>
      <c r="B113" s="8">
        <f>B$1</f>
        <v>2020</v>
      </c>
      <c r="C113" s="8">
        <f t="shared" ref="C113:AF113" si="11">C$1</f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  <c r="AG113" s="8"/>
      <c r="AH113" s="8"/>
      <c r="AI113" s="8"/>
    </row>
    <row r="114" spans="1:35">
      <c r="A114" s="8" t="s">
        <v>4</v>
      </c>
      <c r="B114" s="8">
        <f>'BFPaT-fueltax-heavyfueloil'!B2</f>
        <v>0</v>
      </c>
      <c r="C114" s="8">
        <f>'BFPaT-fueltax-heavyfueloil'!C2</f>
        <v>0</v>
      </c>
      <c r="D114" s="8">
        <f>'BFPaT-fueltax-heavyfueloil'!D2</f>
        <v>0</v>
      </c>
      <c r="E114" s="8">
        <f>'BFPaT-fueltax-heavyfueloil'!E2</f>
        <v>0</v>
      </c>
      <c r="F114" s="8">
        <f>'BFPaT-fueltax-heavyfueloil'!F2</f>
        <v>0</v>
      </c>
      <c r="G114" s="8">
        <f>'BFPaT-fueltax-heavyfueloil'!G2</f>
        <v>0</v>
      </c>
      <c r="H114" s="8">
        <f>'BFPaT-fueltax-heavyfueloil'!H2</f>
        <v>0</v>
      </c>
      <c r="I114" s="8">
        <f>'BFPaT-fueltax-heavyfueloil'!I2</f>
        <v>0</v>
      </c>
      <c r="J114" s="8">
        <f>'BFPaT-fueltax-heavyfueloil'!J2</f>
        <v>0</v>
      </c>
      <c r="K114" s="8">
        <f>'BFPaT-fueltax-heavyfueloil'!K2</f>
        <v>0</v>
      </c>
      <c r="L114" s="8">
        <f>'BFPaT-fueltax-heavyfueloil'!L2</f>
        <v>0</v>
      </c>
      <c r="M114" s="8">
        <f>'BFPaT-fueltax-heavyfueloil'!M2</f>
        <v>0</v>
      </c>
      <c r="N114" s="8">
        <f>'BFPaT-fueltax-heavyfueloil'!N2</f>
        <v>0</v>
      </c>
      <c r="O114" s="8">
        <f>'BFPaT-fueltax-heavyfueloil'!O2</f>
        <v>0</v>
      </c>
      <c r="P114" s="8">
        <f>'BFPaT-fueltax-heavyfueloil'!P2</f>
        <v>0</v>
      </c>
      <c r="Q114" s="8">
        <f>'BFPaT-fueltax-heavyfueloil'!Q2</f>
        <v>0</v>
      </c>
      <c r="R114" s="8">
        <f>'BFPaT-fueltax-heavyfueloil'!R2</f>
        <v>0</v>
      </c>
      <c r="S114" s="8">
        <f>'BFPaT-fueltax-heavyfueloil'!S2</f>
        <v>0</v>
      </c>
      <c r="T114" s="8">
        <f>'BFPaT-fueltax-heavyfueloil'!T2</f>
        <v>0</v>
      </c>
      <c r="U114" s="8">
        <f>'BFPaT-fueltax-heavyfueloil'!U2</f>
        <v>0</v>
      </c>
      <c r="V114" s="8">
        <f>'BFPaT-fueltax-heavyfueloil'!V2</f>
        <v>0</v>
      </c>
      <c r="W114" s="8">
        <f>'BFPaT-fueltax-heavyfueloil'!W2</f>
        <v>0</v>
      </c>
      <c r="X114" s="8">
        <f>'BFPaT-fueltax-heavyfueloil'!X2</f>
        <v>0</v>
      </c>
      <c r="Y114" s="8">
        <f>'BFPaT-fueltax-heavyfueloil'!Y2</f>
        <v>0</v>
      </c>
      <c r="Z114" s="8">
        <f>'BFPaT-fueltax-heavyfueloil'!Z2</f>
        <v>0</v>
      </c>
      <c r="AA114" s="8">
        <f>'BFPaT-fueltax-heavyfueloil'!AA2</f>
        <v>0</v>
      </c>
      <c r="AB114" s="8">
        <f>'BFPaT-fueltax-heavyfueloil'!AB2</f>
        <v>0</v>
      </c>
      <c r="AC114" s="8">
        <f>'BFPaT-fueltax-heavyfueloil'!AC2</f>
        <v>0</v>
      </c>
      <c r="AD114" s="8">
        <f>'BFPaT-fueltax-heavyfueloil'!AD2</f>
        <v>0</v>
      </c>
      <c r="AE114" s="8">
        <f>'BFPaT-fueltax-heavyfueloil'!AE2</f>
        <v>0</v>
      </c>
      <c r="AF114" s="8">
        <f>'BFPaT-fueltax-heavyfueloil'!AF2</f>
        <v>0</v>
      </c>
      <c r="AG114" s="8"/>
      <c r="AH114" s="8"/>
      <c r="AI114" s="8"/>
    </row>
    <row r="115" spans="1:35">
      <c r="A115" s="8" t="s">
        <v>5</v>
      </c>
      <c r="B115" s="8">
        <f>'BFPaT-fueltax-heavyfueloil'!B3</f>
        <v>0</v>
      </c>
      <c r="C115" s="8">
        <f>'BFPaT-fueltax-heavyfueloil'!C3</f>
        <v>0</v>
      </c>
      <c r="D115" s="8">
        <f>'BFPaT-fueltax-heavyfueloil'!D3</f>
        <v>0</v>
      </c>
      <c r="E115" s="8">
        <f>'BFPaT-fueltax-heavyfueloil'!E3</f>
        <v>0</v>
      </c>
      <c r="F115" s="8">
        <f>'BFPaT-fueltax-heavyfueloil'!F3</f>
        <v>0</v>
      </c>
      <c r="G115" s="8">
        <f>'BFPaT-fueltax-heavyfueloil'!G3</f>
        <v>0</v>
      </c>
      <c r="H115" s="8">
        <f>'BFPaT-fueltax-heavyfueloil'!H3</f>
        <v>0</v>
      </c>
      <c r="I115" s="8">
        <f>'BFPaT-fueltax-heavyfueloil'!I3</f>
        <v>0</v>
      </c>
      <c r="J115" s="8">
        <f>'BFPaT-fueltax-heavyfueloil'!J3</f>
        <v>0</v>
      </c>
      <c r="K115" s="8">
        <f>'BFPaT-fueltax-heavyfueloil'!K3</f>
        <v>0</v>
      </c>
      <c r="L115" s="8">
        <f>'BFPaT-fueltax-heavyfueloil'!L3</f>
        <v>0</v>
      </c>
      <c r="M115" s="8">
        <f>'BFPaT-fueltax-heavyfueloil'!M3</f>
        <v>0</v>
      </c>
      <c r="N115" s="8">
        <f>'BFPaT-fueltax-heavyfueloil'!N3</f>
        <v>0</v>
      </c>
      <c r="O115" s="8">
        <f>'BFPaT-fueltax-heavyfueloil'!O3</f>
        <v>0</v>
      </c>
      <c r="P115" s="8">
        <f>'BFPaT-fueltax-heavyfueloil'!P3</f>
        <v>0</v>
      </c>
      <c r="Q115" s="8">
        <f>'BFPaT-fueltax-heavyfueloil'!Q3</f>
        <v>0</v>
      </c>
      <c r="R115" s="8">
        <f>'BFPaT-fueltax-heavyfueloil'!R3</f>
        <v>0</v>
      </c>
      <c r="S115" s="8">
        <f>'BFPaT-fueltax-heavyfueloil'!S3</f>
        <v>0</v>
      </c>
      <c r="T115" s="8">
        <f>'BFPaT-fueltax-heavyfueloil'!T3</f>
        <v>0</v>
      </c>
      <c r="U115" s="8">
        <f>'BFPaT-fueltax-heavyfueloil'!U3</f>
        <v>0</v>
      </c>
      <c r="V115" s="8">
        <f>'BFPaT-fueltax-heavyfueloil'!V3</f>
        <v>0</v>
      </c>
      <c r="W115" s="8">
        <f>'BFPaT-fueltax-heavyfueloil'!W3</f>
        <v>0</v>
      </c>
      <c r="X115" s="8">
        <f>'BFPaT-fueltax-heavyfueloil'!X3</f>
        <v>0</v>
      </c>
      <c r="Y115" s="8">
        <f>'BFPaT-fueltax-heavyfueloil'!Y3</f>
        <v>0</v>
      </c>
      <c r="Z115" s="8">
        <f>'BFPaT-fueltax-heavyfueloil'!Z3</f>
        <v>0</v>
      </c>
      <c r="AA115" s="8">
        <f>'BFPaT-fueltax-heavyfueloil'!AA3</f>
        <v>0</v>
      </c>
      <c r="AB115" s="8">
        <f>'BFPaT-fueltax-heavyfueloil'!AB3</f>
        <v>0</v>
      </c>
      <c r="AC115" s="8">
        <f>'BFPaT-fueltax-heavyfueloil'!AC3</f>
        <v>0</v>
      </c>
      <c r="AD115" s="8">
        <f>'BFPaT-fueltax-heavyfueloil'!AD3</f>
        <v>0</v>
      </c>
      <c r="AE115" s="8">
        <f>'BFPaT-fueltax-heavyfueloil'!AE3</f>
        <v>0</v>
      </c>
      <c r="AF115" s="8">
        <f>'BFPaT-fueltax-heavyfueloil'!AF3</f>
        <v>0</v>
      </c>
      <c r="AG115" s="8"/>
      <c r="AH115" s="8"/>
      <c r="AI115" s="8"/>
    </row>
    <row r="116" spans="1:35">
      <c r="A116" s="8" t="s">
        <v>6</v>
      </c>
      <c r="B116" s="8">
        <f>'BFPaT-fueltax-heavyfueloil'!B4</f>
        <v>0</v>
      </c>
      <c r="C116" s="8">
        <f>'BFPaT-fueltax-heavyfueloil'!C4</f>
        <v>0</v>
      </c>
      <c r="D116" s="8">
        <f>'BFPaT-fueltax-heavyfueloil'!D4</f>
        <v>0</v>
      </c>
      <c r="E116" s="8">
        <f>'BFPaT-fueltax-heavyfueloil'!E4</f>
        <v>0</v>
      </c>
      <c r="F116" s="8">
        <f>'BFPaT-fueltax-heavyfueloil'!F4</f>
        <v>0</v>
      </c>
      <c r="G116" s="8">
        <f>'BFPaT-fueltax-heavyfueloil'!G4</f>
        <v>0</v>
      </c>
      <c r="H116" s="8">
        <f>'BFPaT-fueltax-heavyfueloil'!H4</f>
        <v>0</v>
      </c>
      <c r="I116" s="8">
        <f>'BFPaT-fueltax-heavyfueloil'!I4</f>
        <v>0</v>
      </c>
      <c r="J116" s="8">
        <f>'BFPaT-fueltax-heavyfueloil'!J4</f>
        <v>0</v>
      </c>
      <c r="K116" s="8">
        <f>'BFPaT-fueltax-heavyfueloil'!K4</f>
        <v>0</v>
      </c>
      <c r="L116" s="8">
        <f>'BFPaT-fueltax-heavyfueloil'!L4</f>
        <v>0</v>
      </c>
      <c r="M116" s="8">
        <f>'BFPaT-fueltax-heavyfueloil'!M4</f>
        <v>0</v>
      </c>
      <c r="N116" s="8">
        <f>'BFPaT-fueltax-heavyfueloil'!N4</f>
        <v>0</v>
      </c>
      <c r="O116" s="8">
        <f>'BFPaT-fueltax-heavyfueloil'!O4</f>
        <v>0</v>
      </c>
      <c r="P116" s="8">
        <f>'BFPaT-fueltax-heavyfueloil'!P4</f>
        <v>0</v>
      </c>
      <c r="Q116" s="8">
        <f>'BFPaT-fueltax-heavyfueloil'!Q4</f>
        <v>0</v>
      </c>
      <c r="R116" s="8">
        <f>'BFPaT-fueltax-heavyfueloil'!R4</f>
        <v>0</v>
      </c>
      <c r="S116" s="8">
        <f>'BFPaT-fueltax-heavyfueloil'!S4</f>
        <v>0</v>
      </c>
      <c r="T116" s="8">
        <f>'BFPaT-fueltax-heavyfueloil'!T4</f>
        <v>0</v>
      </c>
      <c r="U116" s="8">
        <f>'BFPaT-fueltax-heavyfueloil'!U4</f>
        <v>0</v>
      </c>
      <c r="V116" s="8">
        <f>'BFPaT-fueltax-heavyfueloil'!V4</f>
        <v>0</v>
      </c>
      <c r="W116" s="8">
        <f>'BFPaT-fueltax-heavyfueloil'!W4</f>
        <v>0</v>
      </c>
      <c r="X116" s="8">
        <f>'BFPaT-fueltax-heavyfueloil'!X4</f>
        <v>0</v>
      </c>
      <c r="Y116" s="8">
        <f>'BFPaT-fueltax-heavyfueloil'!Y4</f>
        <v>0</v>
      </c>
      <c r="Z116" s="8">
        <f>'BFPaT-fueltax-heavyfueloil'!Z4</f>
        <v>0</v>
      </c>
      <c r="AA116" s="8">
        <f>'BFPaT-fueltax-heavyfueloil'!AA4</f>
        <v>0</v>
      </c>
      <c r="AB116" s="8">
        <f>'BFPaT-fueltax-heavyfueloil'!AB4</f>
        <v>0</v>
      </c>
      <c r="AC116" s="8">
        <f>'BFPaT-fueltax-heavyfueloil'!AC4</f>
        <v>0</v>
      </c>
      <c r="AD116" s="8">
        <f>'BFPaT-fueltax-heavyfueloil'!AD4</f>
        <v>0</v>
      </c>
      <c r="AE116" s="8">
        <f>'BFPaT-fueltax-heavyfueloil'!AE4</f>
        <v>0</v>
      </c>
      <c r="AF116" s="8">
        <f>'BFPaT-fueltax-heavyfueloil'!AF4</f>
        <v>0</v>
      </c>
      <c r="AG116" s="8"/>
      <c r="AH116" s="8"/>
      <c r="AI116" s="8"/>
    </row>
    <row r="117" spans="1:35">
      <c r="A117" s="8" t="s">
        <v>7</v>
      </c>
      <c r="B117" s="8">
        <f>'BFPaT-fueltax-heavyfueloil'!B5</f>
        <v>0</v>
      </c>
      <c r="C117" s="8">
        <f>'BFPaT-fueltax-heavyfueloil'!C5</f>
        <v>0</v>
      </c>
      <c r="D117" s="8">
        <f>'BFPaT-fueltax-heavyfueloil'!D5</f>
        <v>0</v>
      </c>
      <c r="E117" s="8">
        <f>'BFPaT-fueltax-heavyfueloil'!E5</f>
        <v>0</v>
      </c>
      <c r="F117" s="8">
        <f>'BFPaT-fueltax-heavyfueloil'!F5</f>
        <v>0</v>
      </c>
      <c r="G117" s="8">
        <f>'BFPaT-fueltax-heavyfueloil'!G5</f>
        <v>0</v>
      </c>
      <c r="H117" s="8">
        <f>'BFPaT-fueltax-heavyfueloil'!H5</f>
        <v>0</v>
      </c>
      <c r="I117" s="8">
        <f>'BFPaT-fueltax-heavyfueloil'!I5</f>
        <v>0</v>
      </c>
      <c r="J117" s="8">
        <f>'BFPaT-fueltax-heavyfueloil'!J5</f>
        <v>0</v>
      </c>
      <c r="K117" s="8">
        <f>'BFPaT-fueltax-heavyfueloil'!K5</f>
        <v>0</v>
      </c>
      <c r="L117" s="8">
        <f>'BFPaT-fueltax-heavyfueloil'!L5</f>
        <v>0</v>
      </c>
      <c r="M117" s="8">
        <f>'BFPaT-fueltax-heavyfueloil'!M5</f>
        <v>0</v>
      </c>
      <c r="N117" s="8">
        <f>'BFPaT-fueltax-heavyfueloil'!N5</f>
        <v>0</v>
      </c>
      <c r="O117" s="8">
        <f>'BFPaT-fueltax-heavyfueloil'!O5</f>
        <v>0</v>
      </c>
      <c r="P117" s="8">
        <f>'BFPaT-fueltax-heavyfueloil'!P5</f>
        <v>0</v>
      </c>
      <c r="Q117" s="8">
        <f>'BFPaT-fueltax-heavyfueloil'!Q5</f>
        <v>0</v>
      </c>
      <c r="R117" s="8">
        <f>'BFPaT-fueltax-heavyfueloil'!R5</f>
        <v>0</v>
      </c>
      <c r="S117" s="8">
        <f>'BFPaT-fueltax-heavyfueloil'!S5</f>
        <v>0</v>
      </c>
      <c r="T117" s="8">
        <f>'BFPaT-fueltax-heavyfueloil'!T5</f>
        <v>0</v>
      </c>
      <c r="U117" s="8">
        <f>'BFPaT-fueltax-heavyfueloil'!U5</f>
        <v>0</v>
      </c>
      <c r="V117" s="8">
        <f>'BFPaT-fueltax-heavyfueloil'!V5</f>
        <v>0</v>
      </c>
      <c r="W117" s="8">
        <f>'BFPaT-fueltax-heavyfueloil'!W5</f>
        <v>0</v>
      </c>
      <c r="X117" s="8">
        <f>'BFPaT-fueltax-heavyfueloil'!X5</f>
        <v>0</v>
      </c>
      <c r="Y117" s="8">
        <f>'BFPaT-fueltax-heavyfueloil'!Y5</f>
        <v>0</v>
      </c>
      <c r="Z117" s="8">
        <f>'BFPaT-fueltax-heavyfueloil'!Z5</f>
        <v>0</v>
      </c>
      <c r="AA117" s="8">
        <f>'BFPaT-fueltax-heavyfueloil'!AA5</f>
        <v>0</v>
      </c>
      <c r="AB117" s="8">
        <f>'BFPaT-fueltax-heavyfueloil'!AB5</f>
        <v>0</v>
      </c>
      <c r="AC117" s="8">
        <f>'BFPaT-fueltax-heavyfueloil'!AC5</f>
        <v>0</v>
      </c>
      <c r="AD117" s="8">
        <f>'BFPaT-fueltax-heavyfueloil'!AD5</f>
        <v>0</v>
      </c>
      <c r="AE117" s="8">
        <f>'BFPaT-fueltax-heavyfueloil'!AE5</f>
        <v>0</v>
      </c>
      <c r="AF117" s="8">
        <f>'BFPaT-fueltax-heavyfueloil'!AF5</f>
        <v>0</v>
      </c>
      <c r="AG117" s="8"/>
      <c r="AH117" s="8"/>
      <c r="AI117" s="8"/>
    </row>
    <row r="118" spans="1:35">
      <c r="A118" s="8" t="s">
        <v>8</v>
      </c>
      <c r="B118" s="8">
        <f>'BFPaT-fueltax-heavyfueloil'!B6</f>
        <v>7.7289812525804554E-7</v>
      </c>
      <c r="C118" s="8">
        <f>'BFPaT-fueltax-heavyfueloil'!C6</f>
        <v>7.7289812525804554E-7</v>
      </c>
      <c r="D118" s="8">
        <f>'BFPaT-fueltax-heavyfueloil'!D6</f>
        <v>7.7289812525804554E-7</v>
      </c>
      <c r="E118" s="8">
        <f>'BFPaT-fueltax-heavyfueloil'!E6</f>
        <v>7.7289812525804554E-7</v>
      </c>
      <c r="F118" s="8">
        <f>'BFPaT-fueltax-heavyfueloil'!F6</f>
        <v>7.7289812525804554E-7</v>
      </c>
      <c r="G118" s="8">
        <f>'BFPaT-fueltax-heavyfueloil'!G6</f>
        <v>7.7289812525804554E-7</v>
      </c>
      <c r="H118" s="8">
        <f>'BFPaT-fueltax-heavyfueloil'!H6</f>
        <v>7.7289812525804554E-7</v>
      </c>
      <c r="I118" s="8">
        <f>'BFPaT-fueltax-heavyfueloil'!I6</f>
        <v>7.7289812525804554E-7</v>
      </c>
      <c r="J118" s="8">
        <f>'BFPaT-fueltax-heavyfueloil'!J6</f>
        <v>7.7289812525804554E-7</v>
      </c>
      <c r="K118" s="8">
        <f>'BFPaT-fueltax-heavyfueloil'!K6</f>
        <v>7.7289812525804554E-7</v>
      </c>
      <c r="L118" s="8">
        <f>'BFPaT-fueltax-heavyfueloil'!L6</f>
        <v>7.7289812525804554E-7</v>
      </c>
      <c r="M118" s="8">
        <f>'BFPaT-fueltax-heavyfueloil'!M6</f>
        <v>7.7289812525804554E-7</v>
      </c>
      <c r="N118" s="8">
        <f>'BFPaT-fueltax-heavyfueloil'!N6</f>
        <v>7.7289812525804554E-7</v>
      </c>
      <c r="O118" s="8">
        <f>'BFPaT-fueltax-heavyfueloil'!O6</f>
        <v>7.7289812525804554E-7</v>
      </c>
      <c r="P118" s="8">
        <f>'BFPaT-fueltax-heavyfueloil'!P6</f>
        <v>7.7289812525804554E-7</v>
      </c>
      <c r="Q118" s="8">
        <f>'BFPaT-fueltax-heavyfueloil'!Q6</f>
        <v>7.7289812525804554E-7</v>
      </c>
      <c r="R118" s="8">
        <f>'BFPaT-fueltax-heavyfueloil'!R6</f>
        <v>7.7289812525804554E-7</v>
      </c>
      <c r="S118" s="8">
        <f>'BFPaT-fueltax-heavyfueloil'!S6</f>
        <v>7.7289812525804554E-7</v>
      </c>
      <c r="T118" s="8">
        <f>'BFPaT-fueltax-heavyfueloil'!T6</f>
        <v>7.7289812525804554E-7</v>
      </c>
      <c r="U118" s="8">
        <f>'BFPaT-fueltax-heavyfueloil'!U6</f>
        <v>7.7289812525804554E-7</v>
      </c>
      <c r="V118" s="8">
        <f>'BFPaT-fueltax-heavyfueloil'!V6</f>
        <v>7.7289812525804554E-7</v>
      </c>
      <c r="W118" s="8">
        <f>'BFPaT-fueltax-heavyfueloil'!W6</f>
        <v>7.7289812525804554E-7</v>
      </c>
      <c r="X118" s="8">
        <f>'BFPaT-fueltax-heavyfueloil'!X6</f>
        <v>7.7289812525804554E-7</v>
      </c>
      <c r="Y118" s="8">
        <f>'BFPaT-fueltax-heavyfueloil'!Y6</f>
        <v>7.7289812525804554E-7</v>
      </c>
      <c r="Z118" s="8">
        <f>'BFPaT-fueltax-heavyfueloil'!Z6</f>
        <v>7.7289812525804554E-7</v>
      </c>
      <c r="AA118" s="8">
        <f>'BFPaT-fueltax-heavyfueloil'!AA6</f>
        <v>7.7289812525804554E-7</v>
      </c>
      <c r="AB118" s="8">
        <f>'BFPaT-fueltax-heavyfueloil'!AB6</f>
        <v>7.7289812525804554E-7</v>
      </c>
      <c r="AC118" s="8">
        <f>'BFPaT-fueltax-heavyfueloil'!AC6</f>
        <v>7.7289812525804554E-7</v>
      </c>
      <c r="AD118" s="8">
        <f>'BFPaT-fueltax-heavyfueloil'!AD6</f>
        <v>7.7289812525804554E-7</v>
      </c>
      <c r="AE118" s="8">
        <f>'BFPaT-fueltax-heavyfueloil'!AE6</f>
        <v>7.7289812525804554E-7</v>
      </c>
      <c r="AF118" s="8">
        <f>'BFPaT-fueltax-heavyfueloil'!AF6</f>
        <v>7.7289812525804554E-7</v>
      </c>
      <c r="AG118" s="8"/>
      <c r="AH118" s="8"/>
      <c r="AI118" s="8"/>
    </row>
    <row r="119" spans="1:35">
      <c r="A119" s="8" t="s">
        <v>9</v>
      </c>
      <c r="B119" s="8">
        <f>'BFPaT-fueltax-heavyfueloil'!B7</f>
        <v>0</v>
      </c>
      <c r="C119" s="8">
        <f>'BFPaT-fueltax-heavyfueloil'!C7</f>
        <v>0</v>
      </c>
      <c r="D119" s="8">
        <f>'BFPaT-fueltax-heavyfueloil'!D7</f>
        <v>0</v>
      </c>
      <c r="E119" s="8">
        <f>'BFPaT-fueltax-heavyfueloil'!E7</f>
        <v>0</v>
      </c>
      <c r="F119" s="8">
        <f>'BFPaT-fueltax-heavyfueloil'!F7</f>
        <v>0</v>
      </c>
      <c r="G119" s="8">
        <f>'BFPaT-fueltax-heavyfueloil'!G7</f>
        <v>0</v>
      </c>
      <c r="H119" s="8">
        <f>'BFPaT-fueltax-heavyfueloil'!H7</f>
        <v>0</v>
      </c>
      <c r="I119" s="8">
        <f>'BFPaT-fueltax-heavyfueloil'!I7</f>
        <v>0</v>
      </c>
      <c r="J119" s="8">
        <f>'BFPaT-fueltax-heavyfueloil'!J7</f>
        <v>0</v>
      </c>
      <c r="K119" s="8">
        <f>'BFPaT-fueltax-heavyfueloil'!K7</f>
        <v>0</v>
      </c>
      <c r="L119" s="8">
        <f>'BFPaT-fueltax-heavyfueloil'!L7</f>
        <v>0</v>
      </c>
      <c r="M119" s="8">
        <f>'BFPaT-fueltax-heavyfueloil'!M7</f>
        <v>0</v>
      </c>
      <c r="N119" s="8">
        <f>'BFPaT-fueltax-heavyfueloil'!N7</f>
        <v>0</v>
      </c>
      <c r="O119" s="8">
        <f>'BFPaT-fueltax-heavyfueloil'!O7</f>
        <v>0</v>
      </c>
      <c r="P119" s="8">
        <f>'BFPaT-fueltax-heavyfueloil'!P7</f>
        <v>0</v>
      </c>
      <c r="Q119" s="8">
        <f>'BFPaT-fueltax-heavyfueloil'!Q7</f>
        <v>0</v>
      </c>
      <c r="R119" s="8">
        <f>'BFPaT-fueltax-heavyfueloil'!R7</f>
        <v>0</v>
      </c>
      <c r="S119" s="8">
        <f>'BFPaT-fueltax-heavyfueloil'!S7</f>
        <v>0</v>
      </c>
      <c r="T119" s="8">
        <f>'BFPaT-fueltax-heavyfueloil'!T7</f>
        <v>0</v>
      </c>
      <c r="U119" s="8">
        <f>'BFPaT-fueltax-heavyfueloil'!U7</f>
        <v>0</v>
      </c>
      <c r="V119" s="8">
        <f>'BFPaT-fueltax-heavyfueloil'!V7</f>
        <v>0</v>
      </c>
      <c r="W119" s="8">
        <f>'BFPaT-fueltax-heavyfueloil'!W7</f>
        <v>0</v>
      </c>
      <c r="X119" s="8">
        <f>'BFPaT-fueltax-heavyfueloil'!X7</f>
        <v>0</v>
      </c>
      <c r="Y119" s="8">
        <f>'BFPaT-fueltax-heavyfueloil'!Y7</f>
        <v>0</v>
      </c>
      <c r="Z119" s="8">
        <f>'BFPaT-fueltax-heavyfueloil'!Z7</f>
        <v>0</v>
      </c>
      <c r="AA119" s="8">
        <f>'BFPaT-fueltax-heavyfueloil'!AA7</f>
        <v>0</v>
      </c>
      <c r="AB119" s="8">
        <f>'BFPaT-fueltax-heavyfueloil'!AB7</f>
        <v>0</v>
      </c>
      <c r="AC119" s="8">
        <f>'BFPaT-fueltax-heavyfueloil'!AC7</f>
        <v>0</v>
      </c>
      <c r="AD119" s="8">
        <f>'BFPaT-fueltax-heavyfueloil'!AD7</f>
        <v>0</v>
      </c>
      <c r="AE119" s="8">
        <f>'BFPaT-fueltax-heavyfueloil'!AE7</f>
        <v>0</v>
      </c>
      <c r="AF119" s="8">
        <f>'BFPaT-fueltax-heavyfueloil'!AF7</f>
        <v>0</v>
      </c>
      <c r="AG119" s="8"/>
      <c r="AH119" s="8"/>
      <c r="AI119" s="8"/>
    </row>
    <row r="120" spans="1:35">
      <c r="A120" s="8" t="s">
        <v>10</v>
      </c>
      <c r="B120" s="8">
        <f>'BFPaT-fueltax-heavyfueloil'!B8</f>
        <v>0</v>
      </c>
      <c r="C120" s="8">
        <f>'BFPaT-fueltax-heavyfueloil'!C8</f>
        <v>0</v>
      </c>
      <c r="D120" s="8">
        <f>'BFPaT-fueltax-heavyfueloil'!D8</f>
        <v>0</v>
      </c>
      <c r="E120" s="8">
        <f>'BFPaT-fueltax-heavyfueloil'!E8</f>
        <v>0</v>
      </c>
      <c r="F120" s="8">
        <f>'BFPaT-fueltax-heavyfueloil'!F8</f>
        <v>0</v>
      </c>
      <c r="G120" s="8">
        <f>'BFPaT-fueltax-heavyfueloil'!G8</f>
        <v>0</v>
      </c>
      <c r="H120" s="8">
        <f>'BFPaT-fueltax-heavyfueloil'!H8</f>
        <v>0</v>
      </c>
      <c r="I120" s="8">
        <f>'BFPaT-fueltax-heavyfueloil'!I8</f>
        <v>0</v>
      </c>
      <c r="J120" s="8">
        <f>'BFPaT-fueltax-heavyfueloil'!J8</f>
        <v>0</v>
      </c>
      <c r="K120" s="8">
        <f>'BFPaT-fueltax-heavyfueloil'!K8</f>
        <v>0</v>
      </c>
      <c r="L120" s="8">
        <f>'BFPaT-fueltax-heavyfueloil'!L8</f>
        <v>0</v>
      </c>
      <c r="M120" s="8">
        <f>'BFPaT-fueltax-heavyfueloil'!M8</f>
        <v>0</v>
      </c>
      <c r="N120" s="8">
        <f>'BFPaT-fueltax-heavyfueloil'!N8</f>
        <v>0</v>
      </c>
      <c r="O120" s="8">
        <f>'BFPaT-fueltax-heavyfueloil'!O8</f>
        <v>0</v>
      </c>
      <c r="P120" s="8">
        <f>'BFPaT-fueltax-heavyfueloil'!P8</f>
        <v>0</v>
      </c>
      <c r="Q120" s="8">
        <f>'BFPaT-fueltax-heavyfueloil'!Q8</f>
        <v>0</v>
      </c>
      <c r="R120" s="8">
        <f>'BFPaT-fueltax-heavyfueloil'!R8</f>
        <v>0</v>
      </c>
      <c r="S120" s="8">
        <f>'BFPaT-fueltax-heavyfueloil'!S8</f>
        <v>0</v>
      </c>
      <c r="T120" s="8">
        <f>'BFPaT-fueltax-heavyfueloil'!T8</f>
        <v>0</v>
      </c>
      <c r="U120" s="8">
        <f>'BFPaT-fueltax-heavyfueloil'!U8</f>
        <v>0</v>
      </c>
      <c r="V120" s="8">
        <f>'BFPaT-fueltax-heavyfueloil'!V8</f>
        <v>0</v>
      </c>
      <c r="W120" s="8">
        <f>'BFPaT-fueltax-heavyfueloil'!W8</f>
        <v>0</v>
      </c>
      <c r="X120" s="8">
        <f>'BFPaT-fueltax-heavyfueloil'!X8</f>
        <v>0</v>
      </c>
      <c r="Y120" s="8">
        <f>'BFPaT-fueltax-heavyfueloil'!Y8</f>
        <v>0</v>
      </c>
      <c r="Z120" s="8">
        <f>'BFPaT-fueltax-heavyfueloil'!Z8</f>
        <v>0</v>
      </c>
      <c r="AA120" s="8">
        <f>'BFPaT-fueltax-heavyfueloil'!AA8</f>
        <v>0</v>
      </c>
      <c r="AB120" s="8">
        <f>'BFPaT-fueltax-heavyfueloil'!AB8</f>
        <v>0</v>
      </c>
      <c r="AC120" s="8">
        <f>'BFPaT-fueltax-heavyfueloil'!AC8</f>
        <v>0</v>
      </c>
      <c r="AD120" s="8">
        <f>'BFPaT-fueltax-heavyfueloil'!AD8</f>
        <v>0</v>
      </c>
      <c r="AE120" s="8">
        <f>'BFPaT-fueltax-heavyfueloil'!AE8</f>
        <v>0</v>
      </c>
      <c r="AF120" s="8">
        <f>'BFPaT-fueltax-heavyfueloil'!AF8</f>
        <v>0</v>
      </c>
      <c r="AG120" s="8"/>
      <c r="AH120" s="8"/>
      <c r="AI120" s="8"/>
    </row>
    <row r="121" spans="1:35">
      <c r="A121" s="8" t="s">
        <v>11</v>
      </c>
      <c r="B121" s="8">
        <f>'BFPaT-fueltax-heavyfueloil'!B9</f>
        <v>0</v>
      </c>
      <c r="C121" s="8">
        <f>'BFPaT-fueltax-heavyfueloil'!C9</f>
        <v>0</v>
      </c>
      <c r="D121" s="8">
        <f>'BFPaT-fueltax-heavyfueloil'!D9</f>
        <v>0</v>
      </c>
      <c r="E121" s="8">
        <f>'BFPaT-fueltax-heavyfueloil'!E9</f>
        <v>0</v>
      </c>
      <c r="F121" s="8">
        <f>'BFPaT-fueltax-heavyfueloil'!F9</f>
        <v>0</v>
      </c>
      <c r="G121" s="8">
        <f>'BFPaT-fueltax-heavyfueloil'!G9</f>
        <v>0</v>
      </c>
      <c r="H121" s="8">
        <f>'BFPaT-fueltax-heavyfueloil'!H9</f>
        <v>0</v>
      </c>
      <c r="I121" s="8">
        <f>'BFPaT-fueltax-heavyfueloil'!I9</f>
        <v>0</v>
      </c>
      <c r="J121" s="8">
        <f>'BFPaT-fueltax-heavyfueloil'!J9</f>
        <v>0</v>
      </c>
      <c r="K121" s="8">
        <f>'BFPaT-fueltax-heavyfueloil'!K9</f>
        <v>0</v>
      </c>
      <c r="L121" s="8">
        <f>'BFPaT-fueltax-heavyfueloil'!L9</f>
        <v>0</v>
      </c>
      <c r="M121" s="8">
        <f>'BFPaT-fueltax-heavyfueloil'!M9</f>
        <v>0</v>
      </c>
      <c r="N121" s="8">
        <f>'BFPaT-fueltax-heavyfueloil'!N9</f>
        <v>0</v>
      </c>
      <c r="O121" s="8">
        <f>'BFPaT-fueltax-heavyfueloil'!O9</f>
        <v>0</v>
      </c>
      <c r="P121" s="8">
        <f>'BFPaT-fueltax-heavyfueloil'!P9</f>
        <v>0</v>
      </c>
      <c r="Q121" s="8">
        <f>'BFPaT-fueltax-heavyfueloil'!Q9</f>
        <v>0</v>
      </c>
      <c r="R121" s="8">
        <f>'BFPaT-fueltax-heavyfueloil'!R9</f>
        <v>0</v>
      </c>
      <c r="S121" s="8">
        <f>'BFPaT-fueltax-heavyfueloil'!S9</f>
        <v>0</v>
      </c>
      <c r="T121" s="8">
        <f>'BFPaT-fueltax-heavyfueloil'!T9</f>
        <v>0</v>
      </c>
      <c r="U121" s="8">
        <f>'BFPaT-fueltax-heavyfueloil'!U9</f>
        <v>0</v>
      </c>
      <c r="V121" s="8">
        <f>'BFPaT-fueltax-heavyfueloil'!V9</f>
        <v>0</v>
      </c>
      <c r="W121" s="8">
        <f>'BFPaT-fueltax-heavyfueloil'!W9</f>
        <v>0</v>
      </c>
      <c r="X121" s="8">
        <f>'BFPaT-fueltax-heavyfueloil'!X9</f>
        <v>0</v>
      </c>
      <c r="Y121" s="8">
        <f>'BFPaT-fueltax-heavyfueloil'!Y9</f>
        <v>0</v>
      </c>
      <c r="Z121" s="8">
        <f>'BFPaT-fueltax-heavyfueloil'!Z9</f>
        <v>0</v>
      </c>
      <c r="AA121" s="8">
        <f>'BFPaT-fueltax-heavyfueloil'!AA9</f>
        <v>0</v>
      </c>
      <c r="AB121" s="8">
        <f>'BFPaT-fueltax-heavyfueloil'!AB9</f>
        <v>0</v>
      </c>
      <c r="AC121" s="8">
        <f>'BFPaT-fueltax-heavyfueloil'!AC9</f>
        <v>0</v>
      </c>
      <c r="AD121" s="8">
        <f>'BFPaT-fueltax-heavyfueloil'!AD9</f>
        <v>0</v>
      </c>
      <c r="AE121" s="8">
        <f>'BFPaT-fueltax-heavyfueloil'!AE9</f>
        <v>0</v>
      </c>
      <c r="AF121" s="8">
        <f>'BFPaT-fueltax-heavyfueloil'!AF9</f>
        <v>0</v>
      </c>
      <c r="AG121" s="8"/>
      <c r="AH121" s="8"/>
      <c r="AI121" s="8"/>
    </row>
    <row r="122" spans="1:35">
      <c r="A122" s="13" t="s">
        <v>28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8" t="s">
        <v>18</v>
      </c>
      <c r="B123" s="8">
        <f>B$1</f>
        <v>2020</v>
      </c>
      <c r="C123" s="8">
        <f t="shared" ref="C123:AF123" si="12">C$1</f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  <c r="AG123" s="8"/>
      <c r="AH123" s="8"/>
      <c r="AI123" s="8"/>
    </row>
    <row r="124" spans="1:35">
      <c r="A124" s="8" t="s">
        <v>4</v>
      </c>
      <c r="B124" s="8">
        <f>'BFPaT-fueltax-lpgpropbut'!B2</f>
        <v>6.9260211007586325E-6</v>
      </c>
      <c r="C124" s="8">
        <f>'BFPaT-fueltax-lpgpropbut'!C2</f>
        <v>6.9260211007586325E-6</v>
      </c>
      <c r="D124" s="8">
        <f>'BFPaT-fueltax-lpgpropbut'!D2</f>
        <v>6.9260211007586325E-6</v>
      </c>
      <c r="E124" s="8">
        <f>'BFPaT-fueltax-lpgpropbut'!E2</f>
        <v>6.9260211007586325E-6</v>
      </c>
      <c r="F124" s="8">
        <f>'BFPaT-fueltax-lpgpropbut'!F2</f>
        <v>6.9260211007586325E-6</v>
      </c>
      <c r="G124" s="8">
        <f>'BFPaT-fueltax-lpgpropbut'!G2</f>
        <v>6.9260211007586325E-6</v>
      </c>
      <c r="H124" s="8">
        <f>'BFPaT-fueltax-lpgpropbut'!H2</f>
        <v>6.9260211007586325E-6</v>
      </c>
      <c r="I124" s="8">
        <f>'BFPaT-fueltax-lpgpropbut'!I2</f>
        <v>6.9260211007586325E-6</v>
      </c>
      <c r="J124" s="8">
        <f>'BFPaT-fueltax-lpgpropbut'!J2</f>
        <v>6.9260211007586325E-6</v>
      </c>
      <c r="K124" s="8">
        <f>'BFPaT-fueltax-lpgpropbut'!K2</f>
        <v>6.9260211007586325E-6</v>
      </c>
      <c r="L124" s="8">
        <f>'BFPaT-fueltax-lpgpropbut'!L2</f>
        <v>6.9260211007586325E-6</v>
      </c>
      <c r="M124" s="8">
        <f>'BFPaT-fueltax-lpgpropbut'!M2</f>
        <v>6.9260211007586325E-6</v>
      </c>
      <c r="N124" s="8">
        <f>'BFPaT-fueltax-lpgpropbut'!N2</f>
        <v>6.9260211007586325E-6</v>
      </c>
      <c r="O124" s="8">
        <f>'BFPaT-fueltax-lpgpropbut'!O2</f>
        <v>6.9260211007586325E-6</v>
      </c>
      <c r="P124" s="8">
        <f>'BFPaT-fueltax-lpgpropbut'!P2</f>
        <v>6.9260211007586325E-6</v>
      </c>
      <c r="Q124" s="8">
        <f>'BFPaT-fueltax-lpgpropbut'!Q2</f>
        <v>6.9260211007586325E-6</v>
      </c>
      <c r="R124" s="8">
        <f>'BFPaT-fueltax-lpgpropbut'!R2</f>
        <v>6.9260211007586325E-6</v>
      </c>
      <c r="S124" s="8">
        <f>'BFPaT-fueltax-lpgpropbut'!S2</f>
        <v>6.9260211007586325E-6</v>
      </c>
      <c r="T124" s="8">
        <f>'BFPaT-fueltax-lpgpropbut'!T2</f>
        <v>6.9260211007586325E-6</v>
      </c>
      <c r="U124" s="8">
        <f>'BFPaT-fueltax-lpgpropbut'!U2</f>
        <v>6.9260211007586325E-6</v>
      </c>
      <c r="V124" s="8">
        <f>'BFPaT-fueltax-lpgpropbut'!V2</f>
        <v>6.9260211007586325E-6</v>
      </c>
      <c r="W124" s="8">
        <f>'BFPaT-fueltax-lpgpropbut'!W2</f>
        <v>6.9260211007586325E-6</v>
      </c>
      <c r="X124" s="8">
        <f>'BFPaT-fueltax-lpgpropbut'!X2</f>
        <v>6.9260211007586325E-6</v>
      </c>
      <c r="Y124" s="8">
        <f>'BFPaT-fueltax-lpgpropbut'!Y2</f>
        <v>6.9260211007586325E-6</v>
      </c>
      <c r="Z124" s="8">
        <f>'BFPaT-fueltax-lpgpropbut'!Z2</f>
        <v>6.9260211007586325E-6</v>
      </c>
      <c r="AA124" s="8">
        <f>'BFPaT-fueltax-lpgpropbut'!AA2</f>
        <v>6.9260211007586325E-6</v>
      </c>
      <c r="AB124" s="8">
        <f>'BFPaT-fueltax-lpgpropbut'!AB2</f>
        <v>6.9260211007586325E-6</v>
      </c>
      <c r="AC124" s="8">
        <f>'BFPaT-fueltax-lpgpropbut'!AC2</f>
        <v>6.9260211007586325E-6</v>
      </c>
      <c r="AD124" s="8">
        <f>'BFPaT-fueltax-lpgpropbut'!AD2</f>
        <v>6.9260211007586325E-6</v>
      </c>
      <c r="AE124" s="8">
        <f>'BFPaT-fueltax-lpgpropbut'!AE2</f>
        <v>6.9260211007586325E-6</v>
      </c>
      <c r="AF124" s="8">
        <f>'BFPaT-fueltax-lpgpropbut'!AF2</f>
        <v>6.9260211007586325E-6</v>
      </c>
      <c r="AG124" s="8"/>
      <c r="AH124" s="8"/>
      <c r="AI124" s="8"/>
    </row>
    <row r="125" spans="1:35">
      <c r="A125" s="8" t="s">
        <v>5</v>
      </c>
      <c r="B125" s="8">
        <f>'BFPaT-fueltax-lpgpropbut'!B3</f>
        <v>0</v>
      </c>
      <c r="C125" s="8">
        <f>'BFPaT-fueltax-lpgpropbut'!C3</f>
        <v>0</v>
      </c>
      <c r="D125" s="8">
        <f>'BFPaT-fueltax-lpgpropbut'!D3</f>
        <v>0</v>
      </c>
      <c r="E125" s="8">
        <f>'BFPaT-fueltax-lpgpropbut'!E3</f>
        <v>0</v>
      </c>
      <c r="F125" s="8">
        <f>'BFPaT-fueltax-lpgpropbut'!F3</f>
        <v>0</v>
      </c>
      <c r="G125" s="8">
        <f>'BFPaT-fueltax-lpgpropbut'!G3</f>
        <v>0</v>
      </c>
      <c r="H125" s="8">
        <f>'BFPaT-fueltax-lpgpropbut'!H3</f>
        <v>0</v>
      </c>
      <c r="I125" s="8">
        <f>'BFPaT-fueltax-lpgpropbut'!I3</f>
        <v>0</v>
      </c>
      <c r="J125" s="8">
        <f>'BFPaT-fueltax-lpgpropbut'!J3</f>
        <v>0</v>
      </c>
      <c r="K125" s="8">
        <f>'BFPaT-fueltax-lpgpropbut'!K3</f>
        <v>0</v>
      </c>
      <c r="L125" s="8">
        <f>'BFPaT-fueltax-lpgpropbut'!L3</f>
        <v>0</v>
      </c>
      <c r="M125" s="8">
        <f>'BFPaT-fueltax-lpgpropbut'!M3</f>
        <v>0</v>
      </c>
      <c r="N125" s="8">
        <f>'BFPaT-fueltax-lpgpropbut'!N3</f>
        <v>0</v>
      </c>
      <c r="O125" s="8">
        <f>'BFPaT-fueltax-lpgpropbut'!O3</f>
        <v>0</v>
      </c>
      <c r="P125" s="8">
        <f>'BFPaT-fueltax-lpgpropbut'!P3</f>
        <v>0</v>
      </c>
      <c r="Q125" s="8">
        <f>'BFPaT-fueltax-lpgpropbut'!Q3</f>
        <v>0</v>
      </c>
      <c r="R125" s="8">
        <f>'BFPaT-fueltax-lpgpropbut'!R3</f>
        <v>0</v>
      </c>
      <c r="S125" s="8">
        <f>'BFPaT-fueltax-lpgpropbut'!S3</f>
        <v>0</v>
      </c>
      <c r="T125" s="8">
        <f>'BFPaT-fueltax-lpgpropbut'!T3</f>
        <v>0</v>
      </c>
      <c r="U125" s="8">
        <f>'BFPaT-fueltax-lpgpropbut'!U3</f>
        <v>0</v>
      </c>
      <c r="V125" s="8">
        <f>'BFPaT-fueltax-lpgpropbut'!V3</f>
        <v>0</v>
      </c>
      <c r="W125" s="8">
        <f>'BFPaT-fueltax-lpgpropbut'!W3</f>
        <v>0</v>
      </c>
      <c r="X125" s="8">
        <f>'BFPaT-fueltax-lpgpropbut'!X3</f>
        <v>0</v>
      </c>
      <c r="Y125" s="8">
        <f>'BFPaT-fueltax-lpgpropbut'!Y3</f>
        <v>0</v>
      </c>
      <c r="Z125" s="8">
        <f>'BFPaT-fueltax-lpgpropbut'!Z3</f>
        <v>0</v>
      </c>
      <c r="AA125" s="8">
        <f>'BFPaT-fueltax-lpgpropbut'!AA3</f>
        <v>0</v>
      </c>
      <c r="AB125" s="8">
        <f>'BFPaT-fueltax-lpgpropbut'!AB3</f>
        <v>0</v>
      </c>
      <c r="AC125" s="8">
        <f>'BFPaT-fueltax-lpgpropbut'!AC3</f>
        <v>0</v>
      </c>
      <c r="AD125" s="8">
        <f>'BFPaT-fueltax-lpgpropbut'!AD3</f>
        <v>0</v>
      </c>
      <c r="AE125" s="8">
        <f>'BFPaT-fueltax-lpgpropbut'!AE3</f>
        <v>0</v>
      </c>
      <c r="AF125" s="8">
        <f>'BFPaT-fueltax-lpgpropbut'!AF3</f>
        <v>0</v>
      </c>
      <c r="AG125" s="8"/>
      <c r="AH125" s="8"/>
      <c r="AI125" s="8"/>
    </row>
    <row r="126" spans="1:35">
      <c r="A126" s="8" t="s">
        <v>6</v>
      </c>
      <c r="B126" s="8">
        <f>'BFPaT-fueltax-lpgpropbut'!B4</f>
        <v>0</v>
      </c>
      <c r="C126" s="8">
        <f>'BFPaT-fueltax-lpgpropbut'!C4</f>
        <v>0</v>
      </c>
      <c r="D126" s="8">
        <f>'BFPaT-fueltax-lpgpropbut'!D4</f>
        <v>0</v>
      </c>
      <c r="E126" s="8">
        <f>'BFPaT-fueltax-lpgpropbut'!E4</f>
        <v>0</v>
      </c>
      <c r="F126" s="8">
        <f>'BFPaT-fueltax-lpgpropbut'!F4</f>
        <v>0</v>
      </c>
      <c r="G126" s="8">
        <f>'BFPaT-fueltax-lpgpropbut'!G4</f>
        <v>0</v>
      </c>
      <c r="H126" s="8">
        <f>'BFPaT-fueltax-lpgpropbut'!H4</f>
        <v>0</v>
      </c>
      <c r="I126" s="8">
        <f>'BFPaT-fueltax-lpgpropbut'!I4</f>
        <v>0</v>
      </c>
      <c r="J126" s="8">
        <f>'BFPaT-fueltax-lpgpropbut'!J4</f>
        <v>0</v>
      </c>
      <c r="K126" s="8">
        <f>'BFPaT-fueltax-lpgpropbut'!K4</f>
        <v>0</v>
      </c>
      <c r="L126" s="8">
        <f>'BFPaT-fueltax-lpgpropbut'!L4</f>
        <v>0</v>
      </c>
      <c r="M126" s="8">
        <f>'BFPaT-fueltax-lpgpropbut'!M4</f>
        <v>0</v>
      </c>
      <c r="N126" s="8">
        <f>'BFPaT-fueltax-lpgpropbut'!N4</f>
        <v>0</v>
      </c>
      <c r="O126" s="8">
        <f>'BFPaT-fueltax-lpgpropbut'!O4</f>
        <v>0</v>
      </c>
      <c r="P126" s="8">
        <f>'BFPaT-fueltax-lpgpropbut'!P4</f>
        <v>0</v>
      </c>
      <c r="Q126" s="8">
        <f>'BFPaT-fueltax-lpgpropbut'!Q4</f>
        <v>0</v>
      </c>
      <c r="R126" s="8">
        <f>'BFPaT-fueltax-lpgpropbut'!R4</f>
        <v>0</v>
      </c>
      <c r="S126" s="8">
        <f>'BFPaT-fueltax-lpgpropbut'!S4</f>
        <v>0</v>
      </c>
      <c r="T126" s="8">
        <f>'BFPaT-fueltax-lpgpropbut'!T4</f>
        <v>0</v>
      </c>
      <c r="U126" s="8">
        <f>'BFPaT-fueltax-lpgpropbut'!U4</f>
        <v>0</v>
      </c>
      <c r="V126" s="8">
        <f>'BFPaT-fueltax-lpgpropbut'!V4</f>
        <v>0</v>
      </c>
      <c r="W126" s="8">
        <f>'BFPaT-fueltax-lpgpropbut'!W4</f>
        <v>0</v>
      </c>
      <c r="X126" s="8">
        <f>'BFPaT-fueltax-lpgpropbut'!X4</f>
        <v>0</v>
      </c>
      <c r="Y126" s="8">
        <f>'BFPaT-fueltax-lpgpropbut'!Y4</f>
        <v>0</v>
      </c>
      <c r="Z126" s="8">
        <f>'BFPaT-fueltax-lpgpropbut'!Z4</f>
        <v>0</v>
      </c>
      <c r="AA126" s="8">
        <f>'BFPaT-fueltax-lpgpropbut'!AA4</f>
        <v>0</v>
      </c>
      <c r="AB126" s="8">
        <f>'BFPaT-fueltax-lpgpropbut'!AB4</f>
        <v>0</v>
      </c>
      <c r="AC126" s="8">
        <f>'BFPaT-fueltax-lpgpropbut'!AC4</f>
        <v>0</v>
      </c>
      <c r="AD126" s="8">
        <f>'BFPaT-fueltax-lpgpropbut'!AD4</f>
        <v>0</v>
      </c>
      <c r="AE126" s="8">
        <f>'BFPaT-fueltax-lpgpropbut'!AE4</f>
        <v>0</v>
      </c>
      <c r="AF126" s="8">
        <f>'BFPaT-fueltax-lpgpropbut'!AF4</f>
        <v>0</v>
      </c>
      <c r="AG126" s="8"/>
      <c r="AH126" s="8"/>
      <c r="AI126" s="8"/>
    </row>
    <row r="127" spans="1:35">
      <c r="A127" s="8" t="s">
        <v>7</v>
      </c>
      <c r="B127" s="8">
        <f>'BFPaT-fueltax-lpgpropbut'!B5</f>
        <v>0</v>
      </c>
      <c r="C127" s="8">
        <f>'BFPaT-fueltax-lpgpropbut'!C5</f>
        <v>0</v>
      </c>
      <c r="D127" s="8">
        <f>'BFPaT-fueltax-lpgpropbut'!D5</f>
        <v>0</v>
      </c>
      <c r="E127" s="8">
        <f>'BFPaT-fueltax-lpgpropbut'!E5</f>
        <v>0</v>
      </c>
      <c r="F127" s="8">
        <f>'BFPaT-fueltax-lpgpropbut'!F5</f>
        <v>0</v>
      </c>
      <c r="G127" s="8">
        <f>'BFPaT-fueltax-lpgpropbut'!G5</f>
        <v>0</v>
      </c>
      <c r="H127" s="8">
        <f>'BFPaT-fueltax-lpgpropbut'!H5</f>
        <v>0</v>
      </c>
      <c r="I127" s="8">
        <f>'BFPaT-fueltax-lpgpropbut'!I5</f>
        <v>0</v>
      </c>
      <c r="J127" s="8">
        <f>'BFPaT-fueltax-lpgpropbut'!J5</f>
        <v>0</v>
      </c>
      <c r="K127" s="8">
        <f>'BFPaT-fueltax-lpgpropbut'!K5</f>
        <v>0</v>
      </c>
      <c r="L127" s="8">
        <f>'BFPaT-fueltax-lpgpropbut'!L5</f>
        <v>0</v>
      </c>
      <c r="M127" s="8">
        <f>'BFPaT-fueltax-lpgpropbut'!M5</f>
        <v>0</v>
      </c>
      <c r="N127" s="8">
        <f>'BFPaT-fueltax-lpgpropbut'!N5</f>
        <v>0</v>
      </c>
      <c r="O127" s="8">
        <f>'BFPaT-fueltax-lpgpropbut'!O5</f>
        <v>0</v>
      </c>
      <c r="P127" s="8">
        <f>'BFPaT-fueltax-lpgpropbut'!P5</f>
        <v>0</v>
      </c>
      <c r="Q127" s="8">
        <f>'BFPaT-fueltax-lpgpropbut'!Q5</f>
        <v>0</v>
      </c>
      <c r="R127" s="8">
        <f>'BFPaT-fueltax-lpgpropbut'!R5</f>
        <v>0</v>
      </c>
      <c r="S127" s="8">
        <f>'BFPaT-fueltax-lpgpropbut'!S5</f>
        <v>0</v>
      </c>
      <c r="T127" s="8">
        <f>'BFPaT-fueltax-lpgpropbut'!T5</f>
        <v>0</v>
      </c>
      <c r="U127" s="8">
        <f>'BFPaT-fueltax-lpgpropbut'!U5</f>
        <v>0</v>
      </c>
      <c r="V127" s="8">
        <f>'BFPaT-fueltax-lpgpropbut'!V5</f>
        <v>0</v>
      </c>
      <c r="W127" s="8">
        <f>'BFPaT-fueltax-lpgpropbut'!W5</f>
        <v>0</v>
      </c>
      <c r="X127" s="8">
        <f>'BFPaT-fueltax-lpgpropbut'!X5</f>
        <v>0</v>
      </c>
      <c r="Y127" s="8">
        <f>'BFPaT-fueltax-lpgpropbut'!Y5</f>
        <v>0</v>
      </c>
      <c r="Z127" s="8">
        <f>'BFPaT-fueltax-lpgpropbut'!Z5</f>
        <v>0</v>
      </c>
      <c r="AA127" s="8">
        <f>'BFPaT-fueltax-lpgpropbut'!AA5</f>
        <v>0</v>
      </c>
      <c r="AB127" s="8">
        <f>'BFPaT-fueltax-lpgpropbut'!AB5</f>
        <v>0</v>
      </c>
      <c r="AC127" s="8">
        <f>'BFPaT-fueltax-lpgpropbut'!AC5</f>
        <v>0</v>
      </c>
      <c r="AD127" s="8">
        <f>'BFPaT-fueltax-lpgpropbut'!AD5</f>
        <v>0</v>
      </c>
      <c r="AE127" s="8">
        <f>'BFPaT-fueltax-lpgpropbut'!AE5</f>
        <v>0</v>
      </c>
      <c r="AF127" s="8">
        <f>'BFPaT-fueltax-lpgpropbut'!AF5</f>
        <v>0</v>
      </c>
      <c r="AG127" s="8"/>
      <c r="AH127" s="8"/>
      <c r="AI127" s="8"/>
    </row>
    <row r="128" spans="1:35">
      <c r="A128" s="8" t="s">
        <v>8</v>
      </c>
      <c r="B128" s="8">
        <f>'BFPaT-fueltax-lpgpropbut'!B6</f>
        <v>4.3536732151691439E-7</v>
      </c>
      <c r="C128" s="8">
        <f>'BFPaT-fueltax-lpgpropbut'!C6</f>
        <v>4.3536732151691439E-7</v>
      </c>
      <c r="D128" s="8">
        <f>'BFPaT-fueltax-lpgpropbut'!D6</f>
        <v>4.3536732151691439E-7</v>
      </c>
      <c r="E128" s="8">
        <f>'BFPaT-fueltax-lpgpropbut'!E6</f>
        <v>4.3536732151691439E-7</v>
      </c>
      <c r="F128" s="8">
        <f>'BFPaT-fueltax-lpgpropbut'!F6</f>
        <v>4.3536732151691439E-7</v>
      </c>
      <c r="G128" s="8">
        <f>'BFPaT-fueltax-lpgpropbut'!G6</f>
        <v>4.3536732151691439E-7</v>
      </c>
      <c r="H128" s="8">
        <f>'BFPaT-fueltax-lpgpropbut'!H6</f>
        <v>4.3536732151691439E-7</v>
      </c>
      <c r="I128" s="8">
        <f>'BFPaT-fueltax-lpgpropbut'!I6</f>
        <v>4.3536732151691439E-7</v>
      </c>
      <c r="J128" s="8">
        <f>'BFPaT-fueltax-lpgpropbut'!J6</f>
        <v>4.3536732151691439E-7</v>
      </c>
      <c r="K128" s="8">
        <f>'BFPaT-fueltax-lpgpropbut'!K6</f>
        <v>4.3536732151691439E-7</v>
      </c>
      <c r="L128" s="8">
        <f>'BFPaT-fueltax-lpgpropbut'!L6</f>
        <v>4.3536732151691439E-7</v>
      </c>
      <c r="M128" s="8">
        <f>'BFPaT-fueltax-lpgpropbut'!M6</f>
        <v>4.3536732151691439E-7</v>
      </c>
      <c r="N128" s="8">
        <f>'BFPaT-fueltax-lpgpropbut'!N6</f>
        <v>4.3536732151691439E-7</v>
      </c>
      <c r="O128" s="8">
        <f>'BFPaT-fueltax-lpgpropbut'!O6</f>
        <v>4.3536732151691439E-7</v>
      </c>
      <c r="P128" s="8">
        <f>'BFPaT-fueltax-lpgpropbut'!P6</f>
        <v>4.3536732151691439E-7</v>
      </c>
      <c r="Q128" s="8">
        <f>'BFPaT-fueltax-lpgpropbut'!Q6</f>
        <v>4.3536732151691439E-7</v>
      </c>
      <c r="R128" s="8">
        <f>'BFPaT-fueltax-lpgpropbut'!R6</f>
        <v>4.3536732151691439E-7</v>
      </c>
      <c r="S128" s="8">
        <f>'BFPaT-fueltax-lpgpropbut'!S6</f>
        <v>4.3536732151691439E-7</v>
      </c>
      <c r="T128" s="8">
        <f>'BFPaT-fueltax-lpgpropbut'!T6</f>
        <v>4.3536732151691439E-7</v>
      </c>
      <c r="U128" s="8">
        <f>'BFPaT-fueltax-lpgpropbut'!U6</f>
        <v>4.3536732151691439E-7</v>
      </c>
      <c r="V128" s="8">
        <f>'BFPaT-fueltax-lpgpropbut'!V6</f>
        <v>4.3536732151691439E-7</v>
      </c>
      <c r="W128" s="8">
        <f>'BFPaT-fueltax-lpgpropbut'!W6</f>
        <v>4.3536732151691439E-7</v>
      </c>
      <c r="X128" s="8">
        <f>'BFPaT-fueltax-lpgpropbut'!X6</f>
        <v>4.3536732151691439E-7</v>
      </c>
      <c r="Y128" s="8">
        <f>'BFPaT-fueltax-lpgpropbut'!Y6</f>
        <v>4.3536732151691439E-7</v>
      </c>
      <c r="Z128" s="8">
        <f>'BFPaT-fueltax-lpgpropbut'!Z6</f>
        <v>4.3536732151691439E-7</v>
      </c>
      <c r="AA128" s="8">
        <f>'BFPaT-fueltax-lpgpropbut'!AA6</f>
        <v>4.3536732151691439E-7</v>
      </c>
      <c r="AB128" s="8">
        <f>'BFPaT-fueltax-lpgpropbut'!AB6</f>
        <v>4.3536732151691439E-7</v>
      </c>
      <c r="AC128" s="8">
        <f>'BFPaT-fueltax-lpgpropbut'!AC6</f>
        <v>4.3536732151691439E-7</v>
      </c>
      <c r="AD128" s="8">
        <f>'BFPaT-fueltax-lpgpropbut'!AD6</f>
        <v>4.3536732151691439E-7</v>
      </c>
      <c r="AE128" s="8">
        <f>'BFPaT-fueltax-lpgpropbut'!AE6</f>
        <v>4.3536732151691439E-7</v>
      </c>
      <c r="AF128" s="8">
        <f>'BFPaT-fueltax-lpgpropbut'!AF6</f>
        <v>4.3536732151691439E-7</v>
      </c>
      <c r="AG128" s="8"/>
      <c r="AH128" s="8"/>
      <c r="AI128" s="8"/>
    </row>
    <row r="129" spans="1:35">
      <c r="A129" s="8" t="s">
        <v>9</v>
      </c>
      <c r="B129" s="8">
        <f>'BFPaT-fueltax-lpgpropbut'!B7</f>
        <v>4.3536732151691439E-7</v>
      </c>
      <c r="C129" s="8">
        <f>'BFPaT-fueltax-lpgpropbut'!C7</f>
        <v>4.3536732151691439E-7</v>
      </c>
      <c r="D129" s="8">
        <f>'BFPaT-fueltax-lpgpropbut'!D7</f>
        <v>4.3536732151691439E-7</v>
      </c>
      <c r="E129" s="8">
        <f>'BFPaT-fueltax-lpgpropbut'!E7</f>
        <v>4.3536732151691439E-7</v>
      </c>
      <c r="F129" s="8">
        <f>'BFPaT-fueltax-lpgpropbut'!F7</f>
        <v>4.3536732151691439E-7</v>
      </c>
      <c r="G129" s="8">
        <f>'BFPaT-fueltax-lpgpropbut'!G7</f>
        <v>4.3536732151691439E-7</v>
      </c>
      <c r="H129" s="8">
        <f>'BFPaT-fueltax-lpgpropbut'!H7</f>
        <v>4.3536732151691439E-7</v>
      </c>
      <c r="I129" s="8">
        <f>'BFPaT-fueltax-lpgpropbut'!I7</f>
        <v>4.3536732151691439E-7</v>
      </c>
      <c r="J129" s="8">
        <f>'BFPaT-fueltax-lpgpropbut'!J7</f>
        <v>4.3536732151691439E-7</v>
      </c>
      <c r="K129" s="8">
        <f>'BFPaT-fueltax-lpgpropbut'!K7</f>
        <v>4.3536732151691439E-7</v>
      </c>
      <c r="L129" s="8">
        <f>'BFPaT-fueltax-lpgpropbut'!L7</f>
        <v>4.3536732151691439E-7</v>
      </c>
      <c r="M129" s="8">
        <f>'BFPaT-fueltax-lpgpropbut'!M7</f>
        <v>4.3536732151691439E-7</v>
      </c>
      <c r="N129" s="8">
        <f>'BFPaT-fueltax-lpgpropbut'!N7</f>
        <v>4.3536732151691439E-7</v>
      </c>
      <c r="O129" s="8">
        <f>'BFPaT-fueltax-lpgpropbut'!O7</f>
        <v>4.3536732151691439E-7</v>
      </c>
      <c r="P129" s="8">
        <f>'BFPaT-fueltax-lpgpropbut'!P7</f>
        <v>4.3536732151691439E-7</v>
      </c>
      <c r="Q129" s="8">
        <f>'BFPaT-fueltax-lpgpropbut'!Q7</f>
        <v>4.3536732151691439E-7</v>
      </c>
      <c r="R129" s="8">
        <f>'BFPaT-fueltax-lpgpropbut'!R7</f>
        <v>4.3536732151691439E-7</v>
      </c>
      <c r="S129" s="8">
        <f>'BFPaT-fueltax-lpgpropbut'!S7</f>
        <v>4.3536732151691439E-7</v>
      </c>
      <c r="T129" s="8">
        <f>'BFPaT-fueltax-lpgpropbut'!T7</f>
        <v>4.3536732151691439E-7</v>
      </c>
      <c r="U129" s="8">
        <f>'BFPaT-fueltax-lpgpropbut'!U7</f>
        <v>4.3536732151691439E-7</v>
      </c>
      <c r="V129" s="8">
        <f>'BFPaT-fueltax-lpgpropbut'!V7</f>
        <v>4.3536732151691439E-7</v>
      </c>
      <c r="W129" s="8">
        <f>'BFPaT-fueltax-lpgpropbut'!W7</f>
        <v>4.3536732151691439E-7</v>
      </c>
      <c r="X129" s="8">
        <f>'BFPaT-fueltax-lpgpropbut'!X7</f>
        <v>4.3536732151691439E-7</v>
      </c>
      <c r="Y129" s="8">
        <f>'BFPaT-fueltax-lpgpropbut'!Y7</f>
        <v>4.3536732151691439E-7</v>
      </c>
      <c r="Z129" s="8">
        <f>'BFPaT-fueltax-lpgpropbut'!Z7</f>
        <v>4.3536732151691439E-7</v>
      </c>
      <c r="AA129" s="8">
        <f>'BFPaT-fueltax-lpgpropbut'!AA7</f>
        <v>4.3536732151691439E-7</v>
      </c>
      <c r="AB129" s="8">
        <f>'BFPaT-fueltax-lpgpropbut'!AB7</f>
        <v>4.3536732151691439E-7</v>
      </c>
      <c r="AC129" s="8">
        <f>'BFPaT-fueltax-lpgpropbut'!AC7</f>
        <v>4.3536732151691439E-7</v>
      </c>
      <c r="AD129" s="8">
        <f>'BFPaT-fueltax-lpgpropbut'!AD7</f>
        <v>4.3536732151691439E-7</v>
      </c>
      <c r="AE129" s="8">
        <f>'BFPaT-fueltax-lpgpropbut'!AE7</f>
        <v>4.3536732151691439E-7</v>
      </c>
      <c r="AF129" s="8">
        <f>'BFPaT-fueltax-lpgpropbut'!AF7</f>
        <v>4.3536732151691439E-7</v>
      </c>
      <c r="AG129" s="8"/>
      <c r="AH129" s="8"/>
      <c r="AI129" s="8"/>
    </row>
    <row r="130" spans="1:35">
      <c r="A130" s="8" t="s">
        <v>10</v>
      </c>
      <c r="B130" s="8">
        <f>'BFPaT-fueltax-lpgpropbut'!B8</f>
        <v>0</v>
      </c>
      <c r="C130" s="8">
        <f>'BFPaT-fueltax-lpgpropbut'!C8</f>
        <v>0</v>
      </c>
      <c r="D130" s="8">
        <f>'BFPaT-fueltax-lpgpropbut'!D8</f>
        <v>0</v>
      </c>
      <c r="E130" s="8">
        <f>'BFPaT-fueltax-lpgpropbut'!E8</f>
        <v>0</v>
      </c>
      <c r="F130" s="8">
        <f>'BFPaT-fueltax-lpgpropbut'!F8</f>
        <v>0</v>
      </c>
      <c r="G130" s="8">
        <f>'BFPaT-fueltax-lpgpropbut'!G8</f>
        <v>0</v>
      </c>
      <c r="H130" s="8">
        <f>'BFPaT-fueltax-lpgpropbut'!H8</f>
        <v>0</v>
      </c>
      <c r="I130" s="8">
        <f>'BFPaT-fueltax-lpgpropbut'!I8</f>
        <v>0</v>
      </c>
      <c r="J130" s="8">
        <f>'BFPaT-fueltax-lpgpropbut'!J8</f>
        <v>0</v>
      </c>
      <c r="K130" s="8">
        <f>'BFPaT-fueltax-lpgpropbut'!K8</f>
        <v>0</v>
      </c>
      <c r="L130" s="8">
        <f>'BFPaT-fueltax-lpgpropbut'!L8</f>
        <v>0</v>
      </c>
      <c r="M130" s="8">
        <f>'BFPaT-fueltax-lpgpropbut'!M8</f>
        <v>0</v>
      </c>
      <c r="N130" s="8">
        <f>'BFPaT-fueltax-lpgpropbut'!N8</f>
        <v>0</v>
      </c>
      <c r="O130" s="8">
        <f>'BFPaT-fueltax-lpgpropbut'!O8</f>
        <v>0</v>
      </c>
      <c r="P130" s="8">
        <f>'BFPaT-fueltax-lpgpropbut'!P8</f>
        <v>0</v>
      </c>
      <c r="Q130" s="8">
        <f>'BFPaT-fueltax-lpgpropbut'!Q8</f>
        <v>0</v>
      </c>
      <c r="R130" s="8">
        <f>'BFPaT-fueltax-lpgpropbut'!R8</f>
        <v>0</v>
      </c>
      <c r="S130" s="8">
        <f>'BFPaT-fueltax-lpgpropbut'!S8</f>
        <v>0</v>
      </c>
      <c r="T130" s="8">
        <f>'BFPaT-fueltax-lpgpropbut'!T8</f>
        <v>0</v>
      </c>
      <c r="U130" s="8">
        <f>'BFPaT-fueltax-lpgpropbut'!U8</f>
        <v>0</v>
      </c>
      <c r="V130" s="8">
        <f>'BFPaT-fueltax-lpgpropbut'!V8</f>
        <v>0</v>
      </c>
      <c r="W130" s="8">
        <f>'BFPaT-fueltax-lpgpropbut'!W8</f>
        <v>0</v>
      </c>
      <c r="X130" s="8">
        <f>'BFPaT-fueltax-lpgpropbut'!X8</f>
        <v>0</v>
      </c>
      <c r="Y130" s="8">
        <f>'BFPaT-fueltax-lpgpropbut'!Y8</f>
        <v>0</v>
      </c>
      <c r="Z130" s="8">
        <f>'BFPaT-fueltax-lpgpropbut'!Z8</f>
        <v>0</v>
      </c>
      <c r="AA130" s="8">
        <f>'BFPaT-fueltax-lpgpropbut'!AA8</f>
        <v>0</v>
      </c>
      <c r="AB130" s="8">
        <f>'BFPaT-fueltax-lpgpropbut'!AB8</f>
        <v>0</v>
      </c>
      <c r="AC130" s="8">
        <f>'BFPaT-fueltax-lpgpropbut'!AC8</f>
        <v>0</v>
      </c>
      <c r="AD130" s="8">
        <f>'BFPaT-fueltax-lpgpropbut'!AD8</f>
        <v>0</v>
      </c>
      <c r="AE130" s="8">
        <f>'BFPaT-fueltax-lpgpropbut'!AE8</f>
        <v>0</v>
      </c>
      <c r="AF130" s="8">
        <f>'BFPaT-fueltax-lpgpropbut'!AF8</f>
        <v>0</v>
      </c>
      <c r="AG130" s="8"/>
      <c r="AH130" s="8"/>
      <c r="AI130" s="8"/>
    </row>
    <row r="131" spans="1:35">
      <c r="A131" s="8" t="s">
        <v>11</v>
      </c>
      <c r="B131" s="8">
        <f>'BFPaT-fueltax-lpgpropbut'!B9</f>
        <v>0</v>
      </c>
      <c r="C131" s="8">
        <f>'BFPaT-fueltax-lpgpropbut'!C9</f>
        <v>0</v>
      </c>
      <c r="D131" s="8">
        <f>'BFPaT-fueltax-lpgpropbut'!D9</f>
        <v>0</v>
      </c>
      <c r="E131" s="8">
        <f>'BFPaT-fueltax-lpgpropbut'!E9</f>
        <v>0</v>
      </c>
      <c r="F131" s="8">
        <f>'BFPaT-fueltax-lpgpropbut'!F9</f>
        <v>0</v>
      </c>
      <c r="G131" s="8">
        <f>'BFPaT-fueltax-lpgpropbut'!G9</f>
        <v>0</v>
      </c>
      <c r="H131" s="8">
        <f>'BFPaT-fueltax-lpgpropbut'!H9</f>
        <v>0</v>
      </c>
      <c r="I131" s="8">
        <f>'BFPaT-fueltax-lpgpropbut'!I9</f>
        <v>0</v>
      </c>
      <c r="J131" s="8">
        <f>'BFPaT-fueltax-lpgpropbut'!J9</f>
        <v>0</v>
      </c>
      <c r="K131" s="8">
        <f>'BFPaT-fueltax-lpgpropbut'!K9</f>
        <v>0</v>
      </c>
      <c r="L131" s="8">
        <f>'BFPaT-fueltax-lpgpropbut'!L9</f>
        <v>0</v>
      </c>
      <c r="M131" s="8">
        <f>'BFPaT-fueltax-lpgpropbut'!M9</f>
        <v>0</v>
      </c>
      <c r="N131" s="8">
        <f>'BFPaT-fueltax-lpgpropbut'!N9</f>
        <v>0</v>
      </c>
      <c r="O131" s="8">
        <f>'BFPaT-fueltax-lpgpropbut'!O9</f>
        <v>0</v>
      </c>
      <c r="P131" s="8">
        <f>'BFPaT-fueltax-lpgpropbut'!P9</f>
        <v>0</v>
      </c>
      <c r="Q131" s="8">
        <f>'BFPaT-fueltax-lpgpropbut'!Q9</f>
        <v>0</v>
      </c>
      <c r="R131" s="8">
        <f>'BFPaT-fueltax-lpgpropbut'!R9</f>
        <v>0</v>
      </c>
      <c r="S131" s="8">
        <f>'BFPaT-fueltax-lpgpropbut'!S9</f>
        <v>0</v>
      </c>
      <c r="T131" s="8">
        <f>'BFPaT-fueltax-lpgpropbut'!T9</f>
        <v>0</v>
      </c>
      <c r="U131" s="8">
        <f>'BFPaT-fueltax-lpgpropbut'!U9</f>
        <v>0</v>
      </c>
      <c r="V131" s="8">
        <f>'BFPaT-fueltax-lpgpropbut'!V9</f>
        <v>0</v>
      </c>
      <c r="W131" s="8">
        <f>'BFPaT-fueltax-lpgpropbut'!W9</f>
        <v>0</v>
      </c>
      <c r="X131" s="8">
        <f>'BFPaT-fueltax-lpgpropbut'!X9</f>
        <v>0</v>
      </c>
      <c r="Y131" s="8">
        <f>'BFPaT-fueltax-lpgpropbut'!Y9</f>
        <v>0</v>
      </c>
      <c r="Z131" s="8">
        <f>'BFPaT-fueltax-lpgpropbut'!Z9</f>
        <v>0</v>
      </c>
      <c r="AA131" s="8">
        <f>'BFPaT-fueltax-lpgpropbut'!AA9</f>
        <v>0</v>
      </c>
      <c r="AB131" s="8">
        <f>'BFPaT-fueltax-lpgpropbut'!AB9</f>
        <v>0</v>
      </c>
      <c r="AC131" s="8">
        <f>'BFPaT-fueltax-lpgpropbut'!AC9</f>
        <v>0</v>
      </c>
      <c r="AD131" s="8">
        <f>'BFPaT-fueltax-lpgpropbut'!AD9</f>
        <v>0</v>
      </c>
      <c r="AE131" s="8">
        <f>'BFPaT-fueltax-lpgpropbut'!AE9</f>
        <v>0</v>
      </c>
      <c r="AF131" s="8">
        <f>'BFPaT-fueltax-lpgpropbut'!AF9</f>
        <v>0</v>
      </c>
      <c r="AG131" s="8"/>
      <c r="AH131" s="8"/>
      <c r="AI131" s="8"/>
    </row>
    <row r="132" spans="1:35">
      <c r="A132" s="13" t="s">
        <v>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8" t="s">
        <v>18</v>
      </c>
      <c r="B133" s="8">
        <f>B$1</f>
        <v>2020</v>
      </c>
      <c r="C133" s="8">
        <f t="shared" ref="C133:AF133" si="13">C$1</f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  <c r="AG133" s="8"/>
      <c r="AH133" s="8"/>
      <c r="AI133" s="8"/>
    </row>
    <row r="134" spans="1:35">
      <c r="A134" s="8" t="s">
        <v>30</v>
      </c>
      <c r="B134" s="8">
        <f>'BFPaT-fueltax-msw'!B2</f>
        <v>0</v>
      </c>
      <c r="C134" s="8">
        <f>'BFPaT-fueltax-msw'!C2</f>
        <v>0</v>
      </c>
      <c r="D134" s="8">
        <f>'BFPaT-fueltax-msw'!D2</f>
        <v>0</v>
      </c>
      <c r="E134" s="8">
        <f>'BFPaT-fueltax-msw'!E2</f>
        <v>0</v>
      </c>
      <c r="F134" s="8">
        <f>'BFPaT-fueltax-msw'!F2</f>
        <v>0</v>
      </c>
      <c r="G134" s="8">
        <f>'BFPaT-fueltax-msw'!G2</f>
        <v>0</v>
      </c>
      <c r="H134" s="8">
        <f>'BFPaT-fueltax-msw'!H2</f>
        <v>0</v>
      </c>
      <c r="I134" s="8">
        <f>'BFPaT-fueltax-msw'!I2</f>
        <v>0</v>
      </c>
      <c r="J134" s="8">
        <f>'BFPaT-fueltax-msw'!J2</f>
        <v>0</v>
      </c>
      <c r="K134" s="8">
        <f>'BFPaT-fueltax-msw'!K2</f>
        <v>0</v>
      </c>
      <c r="L134" s="8">
        <f>'BFPaT-fueltax-msw'!L2</f>
        <v>0</v>
      </c>
      <c r="M134" s="8">
        <f>'BFPaT-fueltax-msw'!M2</f>
        <v>0</v>
      </c>
      <c r="N134" s="8">
        <f>'BFPaT-fueltax-msw'!N2</f>
        <v>0</v>
      </c>
      <c r="O134" s="8">
        <f>'BFPaT-fueltax-msw'!O2</f>
        <v>0</v>
      </c>
      <c r="P134" s="8">
        <f>'BFPaT-fueltax-msw'!P2</f>
        <v>0</v>
      </c>
      <c r="Q134" s="8">
        <f>'BFPaT-fueltax-msw'!Q2</f>
        <v>0</v>
      </c>
      <c r="R134" s="8">
        <f>'BFPaT-fueltax-msw'!R2</f>
        <v>0</v>
      </c>
      <c r="S134" s="8">
        <f>'BFPaT-fueltax-msw'!S2</f>
        <v>0</v>
      </c>
      <c r="T134" s="8">
        <f>'BFPaT-fueltax-msw'!T2</f>
        <v>0</v>
      </c>
      <c r="U134" s="8">
        <f>'BFPaT-fueltax-msw'!U2</f>
        <v>0</v>
      </c>
      <c r="V134" s="8">
        <f>'BFPaT-fueltax-msw'!V2</f>
        <v>0</v>
      </c>
      <c r="W134" s="8">
        <f>'BFPaT-fueltax-msw'!W2</f>
        <v>0</v>
      </c>
      <c r="X134" s="8">
        <f>'BFPaT-fueltax-msw'!X2</f>
        <v>0</v>
      </c>
      <c r="Y134" s="8">
        <f>'BFPaT-fueltax-msw'!Y2</f>
        <v>0</v>
      </c>
      <c r="Z134" s="8">
        <f>'BFPaT-fueltax-msw'!Z2</f>
        <v>0</v>
      </c>
      <c r="AA134" s="8">
        <f>'BFPaT-fueltax-msw'!AA2</f>
        <v>0</v>
      </c>
      <c r="AB134" s="8">
        <f>'BFPaT-fueltax-msw'!AB2</f>
        <v>0</v>
      </c>
      <c r="AC134" s="8">
        <f>'BFPaT-fueltax-msw'!AC2</f>
        <v>0</v>
      </c>
      <c r="AD134" s="8">
        <f>'BFPaT-fueltax-msw'!AD2</f>
        <v>0</v>
      </c>
      <c r="AE134" s="8">
        <f>'BFPaT-fueltax-msw'!AE2</f>
        <v>0</v>
      </c>
      <c r="AF134" s="8">
        <f>'BFPaT-fueltax-msw'!AF2</f>
        <v>0</v>
      </c>
      <c r="AG134" s="8"/>
      <c r="AH134" s="8"/>
      <c r="AI134" s="8"/>
    </row>
    <row r="135" spans="1:35">
      <c r="A135" s="8" t="s">
        <v>31</v>
      </c>
      <c r="B135" s="8">
        <f>'BFPaT-fueltax-msw'!B3</f>
        <v>0</v>
      </c>
      <c r="C135" s="8">
        <f>'BFPaT-fueltax-msw'!C3</f>
        <v>0</v>
      </c>
      <c r="D135" s="8">
        <f>'BFPaT-fueltax-msw'!D3</f>
        <v>0</v>
      </c>
      <c r="E135" s="8">
        <f>'BFPaT-fueltax-msw'!E3</f>
        <v>0</v>
      </c>
      <c r="F135" s="8">
        <f>'BFPaT-fueltax-msw'!F3</f>
        <v>0</v>
      </c>
      <c r="G135" s="8">
        <f>'BFPaT-fueltax-msw'!G3</f>
        <v>0</v>
      </c>
      <c r="H135" s="8">
        <f>'BFPaT-fueltax-msw'!H3</f>
        <v>0</v>
      </c>
      <c r="I135" s="8">
        <f>'BFPaT-fueltax-msw'!I3</f>
        <v>0</v>
      </c>
      <c r="J135" s="8">
        <f>'BFPaT-fueltax-msw'!J3</f>
        <v>0</v>
      </c>
      <c r="K135" s="8">
        <f>'BFPaT-fueltax-msw'!K3</f>
        <v>0</v>
      </c>
      <c r="L135" s="8">
        <f>'BFPaT-fueltax-msw'!L3</f>
        <v>0</v>
      </c>
      <c r="M135" s="8">
        <f>'BFPaT-fueltax-msw'!M3</f>
        <v>0</v>
      </c>
      <c r="N135" s="8">
        <f>'BFPaT-fueltax-msw'!N3</f>
        <v>0</v>
      </c>
      <c r="O135" s="8">
        <f>'BFPaT-fueltax-msw'!O3</f>
        <v>0</v>
      </c>
      <c r="P135" s="8">
        <f>'BFPaT-fueltax-msw'!P3</f>
        <v>0</v>
      </c>
      <c r="Q135" s="8">
        <f>'BFPaT-fueltax-msw'!Q3</f>
        <v>0</v>
      </c>
      <c r="R135" s="8">
        <f>'BFPaT-fueltax-msw'!R3</f>
        <v>0</v>
      </c>
      <c r="S135" s="8">
        <f>'BFPaT-fueltax-msw'!S3</f>
        <v>0</v>
      </c>
      <c r="T135" s="8">
        <f>'BFPaT-fueltax-msw'!T3</f>
        <v>0</v>
      </c>
      <c r="U135" s="8">
        <f>'BFPaT-fueltax-msw'!U3</f>
        <v>0</v>
      </c>
      <c r="V135" s="8">
        <f>'BFPaT-fueltax-msw'!V3</f>
        <v>0</v>
      </c>
      <c r="W135" s="8">
        <f>'BFPaT-fueltax-msw'!W3</f>
        <v>0</v>
      </c>
      <c r="X135" s="8">
        <f>'BFPaT-fueltax-msw'!X3</f>
        <v>0</v>
      </c>
      <c r="Y135" s="8">
        <f>'BFPaT-fueltax-msw'!Y3</f>
        <v>0</v>
      </c>
      <c r="Z135" s="8">
        <f>'BFPaT-fueltax-msw'!Z3</f>
        <v>0</v>
      </c>
      <c r="AA135" s="8">
        <f>'BFPaT-fueltax-msw'!AA3</f>
        <v>0</v>
      </c>
      <c r="AB135" s="8">
        <f>'BFPaT-fueltax-msw'!AB3</f>
        <v>0</v>
      </c>
      <c r="AC135" s="8">
        <f>'BFPaT-fueltax-msw'!AC3</f>
        <v>0</v>
      </c>
      <c r="AD135" s="8">
        <f>'BFPaT-fueltax-msw'!AD3</f>
        <v>0</v>
      </c>
      <c r="AE135" s="8">
        <f>'BFPaT-fueltax-msw'!AE3</f>
        <v>0</v>
      </c>
      <c r="AF135" s="8">
        <f>'BFPaT-fueltax-msw'!AF3</f>
        <v>0</v>
      </c>
      <c r="AG135" s="8"/>
      <c r="AH135" s="8"/>
      <c r="AI135" s="8"/>
    </row>
    <row r="136" spans="1:35">
      <c r="A136" s="8" t="s">
        <v>32</v>
      </c>
      <c r="B136" s="8">
        <f>'BFPaT-fueltax-msw'!B4</f>
        <v>0</v>
      </c>
      <c r="C136" s="8">
        <f>'BFPaT-fueltax-msw'!C4</f>
        <v>0</v>
      </c>
      <c r="D136" s="8">
        <f>'BFPaT-fueltax-msw'!D4</f>
        <v>0</v>
      </c>
      <c r="E136" s="8">
        <f>'BFPaT-fueltax-msw'!E4</f>
        <v>0</v>
      </c>
      <c r="F136" s="8">
        <f>'BFPaT-fueltax-msw'!F4</f>
        <v>0</v>
      </c>
      <c r="G136" s="8">
        <f>'BFPaT-fueltax-msw'!G4</f>
        <v>0</v>
      </c>
      <c r="H136" s="8">
        <f>'BFPaT-fueltax-msw'!H4</f>
        <v>0</v>
      </c>
      <c r="I136" s="8">
        <f>'BFPaT-fueltax-msw'!I4</f>
        <v>0</v>
      </c>
      <c r="J136" s="8">
        <f>'BFPaT-fueltax-msw'!J4</f>
        <v>0</v>
      </c>
      <c r="K136" s="8">
        <f>'BFPaT-fueltax-msw'!K4</f>
        <v>0</v>
      </c>
      <c r="L136" s="8">
        <f>'BFPaT-fueltax-msw'!L4</f>
        <v>0</v>
      </c>
      <c r="M136" s="8">
        <f>'BFPaT-fueltax-msw'!M4</f>
        <v>0</v>
      </c>
      <c r="N136" s="8">
        <f>'BFPaT-fueltax-msw'!N4</f>
        <v>0</v>
      </c>
      <c r="O136" s="8">
        <f>'BFPaT-fueltax-msw'!O4</f>
        <v>0</v>
      </c>
      <c r="P136" s="8">
        <f>'BFPaT-fueltax-msw'!P4</f>
        <v>0</v>
      </c>
      <c r="Q136" s="8">
        <f>'BFPaT-fueltax-msw'!Q4</f>
        <v>0</v>
      </c>
      <c r="R136" s="8">
        <f>'BFPaT-fueltax-msw'!R4</f>
        <v>0</v>
      </c>
      <c r="S136" s="8">
        <f>'BFPaT-fueltax-msw'!S4</f>
        <v>0</v>
      </c>
      <c r="T136" s="8">
        <f>'BFPaT-fueltax-msw'!T4</f>
        <v>0</v>
      </c>
      <c r="U136" s="8">
        <f>'BFPaT-fueltax-msw'!U4</f>
        <v>0</v>
      </c>
      <c r="V136" s="8">
        <f>'BFPaT-fueltax-msw'!V4</f>
        <v>0</v>
      </c>
      <c r="W136" s="8">
        <f>'BFPaT-fueltax-msw'!W4</f>
        <v>0</v>
      </c>
      <c r="X136" s="8">
        <f>'BFPaT-fueltax-msw'!X4</f>
        <v>0</v>
      </c>
      <c r="Y136" s="8">
        <f>'BFPaT-fueltax-msw'!Y4</f>
        <v>0</v>
      </c>
      <c r="Z136" s="8">
        <f>'BFPaT-fueltax-msw'!Z4</f>
        <v>0</v>
      </c>
      <c r="AA136" s="8">
        <f>'BFPaT-fueltax-msw'!AA4</f>
        <v>0</v>
      </c>
      <c r="AB136" s="8">
        <f>'BFPaT-fueltax-msw'!AB4</f>
        <v>0</v>
      </c>
      <c r="AC136" s="8">
        <f>'BFPaT-fueltax-msw'!AC4</f>
        <v>0</v>
      </c>
      <c r="AD136" s="8">
        <f>'BFPaT-fueltax-msw'!AD4</f>
        <v>0</v>
      </c>
      <c r="AE136" s="8">
        <f>'BFPaT-fueltax-msw'!AE4</f>
        <v>0</v>
      </c>
      <c r="AF136" s="8">
        <f>'BFPaT-fueltax-msw'!AF4</f>
        <v>0</v>
      </c>
      <c r="AG136" s="8"/>
      <c r="AH136" s="8"/>
      <c r="AI136" s="8"/>
    </row>
    <row r="137" spans="1:35">
      <c r="A137" s="8" t="s">
        <v>33</v>
      </c>
      <c r="B137" s="8">
        <f>'BFPaT-fueltax-msw'!B5</f>
        <v>0</v>
      </c>
      <c r="C137" s="8">
        <f>'BFPaT-fueltax-msw'!C5</f>
        <v>0</v>
      </c>
      <c r="D137" s="8">
        <f>'BFPaT-fueltax-msw'!D5</f>
        <v>0</v>
      </c>
      <c r="E137" s="8">
        <f>'BFPaT-fueltax-msw'!E5</f>
        <v>0</v>
      </c>
      <c r="F137" s="8">
        <f>'BFPaT-fueltax-msw'!F5</f>
        <v>0</v>
      </c>
      <c r="G137" s="8">
        <f>'BFPaT-fueltax-msw'!G5</f>
        <v>0</v>
      </c>
      <c r="H137" s="8">
        <f>'BFPaT-fueltax-msw'!H5</f>
        <v>0</v>
      </c>
      <c r="I137" s="8">
        <f>'BFPaT-fueltax-msw'!I5</f>
        <v>0</v>
      </c>
      <c r="J137" s="8">
        <f>'BFPaT-fueltax-msw'!J5</f>
        <v>0</v>
      </c>
      <c r="K137" s="8">
        <f>'BFPaT-fueltax-msw'!K5</f>
        <v>0</v>
      </c>
      <c r="L137" s="8">
        <f>'BFPaT-fueltax-msw'!L5</f>
        <v>0</v>
      </c>
      <c r="M137" s="8">
        <f>'BFPaT-fueltax-msw'!M5</f>
        <v>0</v>
      </c>
      <c r="N137" s="8">
        <f>'BFPaT-fueltax-msw'!N5</f>
        <v>0</v>
      </c>
      <c r="O137" s="8">
        <f>'BFPaT-fueltax-msw'!O5</f>
        <v>0</v>
      </c>
      <c r="P137" s="8">
        <f>'BFPaT-fueltax-msw'!P5</f>
        <v>0</v>
      </c>
      <c r="Q137" s="8">
        <f>'BFPaT-fueltax-msw'!Q5</f>
        <v>0</v>
      </c>
      <c r="R137" s="8">
        <f>'BFPaT-fueltax-msw'!R5</f>
        <v>0</v>
      </c>
      <c r="S137" s="8">
        <f>'BFPaT-fueltax-msw'!S5</f>
        <v>0</v>
      </c>
      <c r="T137" s="8">
        <f>'BFPaT-fueltax-msw'!T5</f>
        <v>0</v>
      </c>
      <c r="U137" s="8">
        <f>'BFPaT-fueltax-msw'!U5</f>
        <v>0</v>
      </c>
      <c r="V137" s="8">
        <f>'BFPaT-fueltax-msw'!V5</f>
        <v>0</v>
      </c>
      <c r="W137" s="8">
        <f>'BFPaT-fueltax-msw'!W5</f>
        <v>0</v>
      </c>
      <c r="X137" s="8">
        <f>'BFPaT-fueltax-msw'!X5</f>
        <v>0</v>
      </c>
      <c r="Y137" s="8">
        <f>'BFPaT-fueltax-msw'!Y5</f>
        <v>0</v>
      </c>
      <c r="Z137" s="8">
        <f>'BFPaT-fueltax-msw'!Z5</f>
        <v>0</v>
      </c>
      <c r="AA137" s="8">
        <f>'BFPaT-fueltax-msw'!AA5</f>
        <v>0</v>
      </c>
      <c r="AB137" s="8">
        <f>'BFPaT-fueltax-msw'!AB5</f>
        <v>0</v>
      </c>
      <c r="AC137" s="8">
        <f>'BFPaT-fueltax-msw'!AC5</f>
        <v>0</v>
      </c>
      <c r="AD137" s="8">
        <f>'BFPaT-fueltax-msw'!AD5</f>
        <v>0</v>
      </c>
      <c r="AE137" s="8">
        <f>'BFPaT-fueltax-msw'!AE5</f>
        <v>0</v>
      </c>
      <c r="AF137" s="8">
        <f>'BFPaT-fueltax-msw'!AF5</f>
        <v>0</v>
      </c>
      <c r="AG137" s="8"/>
      <c r="AH137" s="8"/>
      <c r="AI137" s="8"/>
    </row>
    <row r="138" spans="1:35">
      <c r="A138" s="8" t="s">
        <v>34</v>
      </c>
      <c r="B138" s="8">
        <f>'BFPaT-fueltax-msw'!B6</f>
        <v>0</v>
      </c>
      <c r="C138" s="8">
        <f>'BFPaT-fueltax-msw'!C6</f>
        <v>0</v>
      </c>
      <c r="D138" s="8">
        <f>'BFPaT-fueltax-msw'!D6</f>
        <v>0</v>
      </c>
      <c r="E138" s="8">
        <f>'BFPaT-fueltax-msw'!E6</f>
        <v>0</v>
      </c>
      <c r="F138" s="8">
        <f>'BFPaT-fueltax-msw'!F6</f>
        <v>0</v>
      </c>
      <c r="G138" s="8">
        <f>'BFPaT-fueltax-msw'!G6</f>
        <v>0</v>
      </c>
      <c r="H138" s="8">
        <f>'BFPaT-fueltax-msw'!H6</f>
        <v>0</v>
      </c>
      <c r="I138" s="8">
        <f>'BFPaT-fueltax-msw'!I6</f>
        <v>0</v>
      </c>
      <c r="J138" s="8">
        <f>'BFPaT-fueltax-msw'!J6</f>
        <v>0</v>
      </c>
      <c r="K138" s="8">
        <f>'BFPaT-fueltax-msw'!K6</f>
        <v>0</v>
      </c>
      <c r="L138" s="8">
        <f>'BFPaT-fueltax-msw'!L6</f>
        <v>0</v>
      </c>
      <c r="M138" s="8">
        <f>'BFPaT-fueltax-msw'!M6</f>
        <v>0</v>
      </c>
      <c r="N138" s="8">
        <f>'BFPaT-fueltax-msw'!N6</f>
        <v>0</v>
      </c>
      <c r="O138" s="8">
        <f>'BFPaT-fueltax-msw'!O6</f>
        <v>0</v>
      </c>
      <c r="P138" s="8">
        <f>'BFPaT-fueltax-msw'!P6</f>
        <v>0</v>
      </c>
      <c r="Q138" s="8">
        <f>'BFPaT-fueltax-msw'!Q6</f>
        <v>0</v>
      </c>
      <c r="R138" s="8">
        <f>'BFPaT-fueltax-msw'!R6</f>
        <v>0</v>
      </c>
      <c r="S138" s="8">
        <f>'BFPaT-fueltax-msw'!S6</f>
        <v>0</v>
      </c>
      <c r="T138" s="8">
        <f>'BFPaT-fueltax-msw'!T6</f>
        <v>0</v>
      </c>
      <c r="U138" s="8">
        <f>'BFPaT-fueltax-msw'!U6</f>
        <v>0</v>
      </c>
      <c r="V138" s="8">
        <f>'BFPaT-fueltax-msw'!V6</f>
        <v>0</v>
      </c>
      <c r="W138" s="8">
        <f>'BFPaT-fueltax-msw'!W6</f>
        <v>0</v>
      </c>
      <c r="X138" s="8">
        <f>'BFPaT-fueltax-msw'!X6</f>
        <v>0</v>
      </c>
      <c r="Y138" s="8">
        <f>'BFPaT-fueltax-msw'!Y6</f>
        <v>0</v>
      </c>
      <c r="Z138" s="8">
        <f>'BFPaT-fueltax-msw'!Z6</f>
        <v>0</v>
      </c>
      <c r="AA138" s="8">
        <f>'BFPaT-fueltax-msw'!AA6</f>
        <v>0</v>
      </c>
      <c r="AB138" s="8">
        <f>'BFPaT-fueltax-msw'!AB6</f>
        <v>0</v>
      </c>
      <c r="AC138" s="8">
        <f>'BFPaT-fueltax-msw'!AC6</f>
        <v>0</v>
      </c>
      <c r="AD138" s="8">
        <f>'BFPaT-fueltax-msw'!AD6</f>
        <v>0</v>
      </c>
      <c r="AE138" s="8">
        <f>'BFPaT-fueltax-msw'!AE6</f>
        <v>0</v>
      </c>
      <c r="AF138" s="8">
        <f>'BFPaT-fueltax-msw'!AF6</f>
        <v>0</v>
      </c>
      <c r="AG138" s="8"/>
      <c r="AH138" s="8"/>
      <c r="AI138" s="8"/>
    </row>
    <row r="139" spans="1:35">
      <c r="A139" s="8" t="s">
        <v>35</v>
      </c>
      <c r="B139" s="8">
        <f>'BFPaT-fueltax-msw'!B7</f>
        <v>0</v>
      </c>
      <c r="C139" s="8">
        <f>'BFPaT-fueltax-msw'!C7</f>
        <v>0</v>
      </c>
      <c r="D139" s="8">
        <f>'BFPaT-fueltax-msw'!D7</f>
        <v>0</v>
      </c>
      <c r="E139" s="8">
        <f>'BFPaT-fueltax-msw'!E7</f>
        <v>0</v>
      </c>
      <c r="F139" s="8">
        <f>'BFPaT-fueltax-msw'!F7</f>
        <v>0</v>
      </c>
      <c r="G139" s="8">
        <f>'BFPaT-fueltax-msw'!G7</f>
        <v>0</v>
      </c>
      <c r="H139" s="8">
        <f>'BFPaT-fueltax-msw'!H7</f>
        <v>0</v>
      </c>
      <c r="I139" s="8">
        <f>'BFPaT-fueltax-msw'!I7</f>
        <v>0</v>
      </c>
      <c r="J139" s="8">
        <f>'BFPaT-fueltax-msw'!J7</f>
        <v>0</v>
      </c>
      <c r="K139" s="8">
        <f>'BFPaT-fueltax-msw'!K7</f>
        <v>0</v>
      </c>
      <c r="L139" s="8">
        <f>'BFPaT-fueltax-msw'!L7</f>
        <v>0</v>
      </c>
      <c r="M139" s="8">
        <f>'BFPaT-fueltax-msw'!M7</f>
        <v>0</v>
      </c>
      <c r="N139" s="8">
        <f>'BFPaT-fueltax-msw'!N7</f>
        <v>0</v>
      </c>
      <c r="O139" s="8">
        <f>'BFPaT-fueltax-msw'!O7</f>
        <v>0</v>
      </c>
      <c r="P139" s="8">
        <f>'BFPaT-fueltax-msw'!P7</f>
        <v>0</v>
      </c>
      <c r="Q139" s="8">
        <f>'BFPaT-fueltax-msw'!Q7</f>
        <v>0</v>
      </c>
      <c r="R139" s="8">
        <f>'BFPaT-fueltax-msw'!R7</f>
        <v>0</v>
      </c>
      <c r="S139" s="8">
        <f>'BFPaT-fueltax-msw'!S7</f>
        <v>0</v>
      </c>
      <c r="T139" s="8">
        <f>'BFPaT-fueltax-msw'!T7</f>
        <v>0</v>
      </c>
      <c r="U139" s="8">
        <f>'BFPaT-fueltax-msw'!U7</f>
        <v>0</v>
      </c>
      <c r="V139" s="8">
        <f>'BFPaT-fueltax-msw'!V7</f>
        <v>0</v>
      </c>
      <c r="W139" s="8">
        <f>'BFPaT-fueltax-msw'!W7</f>
        <v>0</v>
      </c>
      <c r="X139" s="8">
        <f>'BFPaT-fueltax-msw'!X7</f>
        <v>0</v>
      </c>
      <c r="Y139" s="8">
        <f>'BFPaT-fueltax-msw'!Y7</f>
        <v>0</v>
      </c>
      <c r="Z139" s="8">
        <f>'BFPaT-fueltax-msw'!Z7</f>
        <v>0</v>
      </c>
      <c r="AA139" s="8">
        <f>'BFPaT-fueltax-msw'!AA7</f>
        <v>0</v>
      </c>
      <c r="AB139" s="8">
        <f>'BFPaT-fueltax-msw'!AB7</f>
        <v>0</v>
      </c>
      <c r="AC139" s="8">
        <f>'BFPaT-fueltax-msw'!AC7</f>
        <v>0</v>
      </c>
      <c r="AD139" s="8">
        <f>'BFPaT-fueltax-msw'!AD7</f>
        <v>0</v>
      </c>
      <c r="AE139" s="8">
        <f>'BFPaT-fueltax-msw'!AE7</f>
        <v>0</v>
      </c>
      <c r="AF139" s="8">
        <f>'BFPaT-fueltax-msw'!AF7</f>
        <v>0</v>
      </c>
      <c r="AG139" s="8"/>
      <c r="AH139" s="8"/>
      <c r="AI139" s="8"/>
    </row>
    <row r="140" spans="1:35">
      <c r="A140" s="8" t="s">
        <v>36</v>
      </c>
      <c r="B140" s="8">
        <f>'BFPaT-fueltax-msw'!B8</f>
        <v>0</v>
      </c>
      <c r="C140" s="8">
        <f>'BFPaT-fueltax-msw'!C8</f>
        <v>0</v>
      </c>
      <c r="D140" s="8">
        <f>'BFPaT-fueltax-msw'!D8</f>
        <v>0</v>
      </c>
      <c r="E140" s="8">
        <f>'BFPaT-fueltax-msw'!E8</f>
        <v>0</v>
      </c>
      <c r="F140" s="8">
        <f>'BFPaT-fueltax-msw'!F8</f>
        <v>0</v>
      </c>
      <c r="G140" s="8">
        <f>'BFPaT-fueltax-msw'!G8</f>
        <v>0</v>
      </c>
      <c r="H140" s="8">
        <f>'BFPaT-fueltax-msw'!H8</f>
        <v>0</v>
      </c>
      <c r="I140" s="8">
        <f>'BFPaT-fueltax-msw'!I8</f>
        <v>0</v>
      </c>
      <c r="J140" s="8">
        <f>'BFPaT-fueltax-msw'!J8</f>
        <v>0</v>
      </c>
      <c r="K140" s="8">
        <f>'BFPaT-fueltax-msw'!K8</f>
        <v>0</v>
      </c>
      <c r="L140" s="8">
        <f>'BFPaT-fueltax-msw'!L8</f>
        <v>0</v>
      </c>
      <c r="M140" s="8">
        <f>'BFPaT-fueltax-msw'!M8</f>
        <v>0</v>
      </c>
      <c r="N140" s="8">
        <f>'BFPaT-fueltax-msw'!N8</f>
        <v>0</v>
      </c>
      <c r="O140" s="8">
        <f>'BFPaT-fueltax-msw'!O8</f>
        <v>0</v>
      </c>
      <c r="P140" s="8">
        <f>'BFPaT-fueltax-msw'!P8</f>
        <v>0</v>
      </c>
      <c r="Q140" s="8">
        <f>'BFPaT-fueltax-msw'!Q8</f>
        <v>0</v>
      </c>
      <c r="R140" s="8">
        <f>'BFPaT-fueltax-msw'!R8</f>
        <v>0</v>
      </c>
      <c r="S140" s="8">
        <f>'BFPaT-fueltax-msw'!S8</f>
        <v>0</v>
      </c>
      <c r="T140" s="8">
        <f>'BFPaT-fueltax-msw'!T8</f>
        <v>0</v>
      </c>
      <c r="U140" s="8">
        <f>'BFPaT-fueltax-msw'!U8</f>
        <v>0</v>
      </c>
      <c r="V140" s="8">
        <f>'BFPaT-fueltax-msw'!V8</f>
        <v>0</v>
      </c>
      <c r="W140" s="8">
        <f>'BFPaT-fueltax-msw'!W8</f>
        <v>0</v>
      </c>
      <c r="X140" s="8">
        <f>'BFPaT-fueltax-msw'!X8</f>
        <v>0</v>
      </c>
      <c r="Y140" s="8">
        <f>'BFPaT-fueltax-msw'!Y8</f>
        <v>0</v>
      </c>
      <c r="Z140" s="8">
        <f>'BFPaT-fueltax-msw'!Z8</f>
        <v>0</v>
      </c>
      <c r="AA140" s="8">
        <f>'BFPaT-fueltax-msw'!AA8</f>
        <v>0</v>
      </c>
      <c r="AB140" s="8">
        <f>'BFPaT-fueltax-msw'!AB8</f>
        <v>0</v>
      </c>
      <c r="AC140" s="8">
        <f>'BFPaT-fueltax-msw'!AC8</f>
        <v>0</v>
      </c>
      <c r="AD140" s="8">
        <f>'BFPaT-fueltax-msw'!AD8</f>
        <v>0</v>
      </c>
      <c r="AE140" s="8">
        <f>'BFPaT-fueltax-msw'!AE8</f>
        <v>0</v>
      </c>
      <c r="AF140" s="8">
        <f>'BFPaT-fueltax-msw'!AF8</f>
        <v>0</v>
      </c>
      <c r="AG140" s="8"/>
      <c r="AH140" s="8"/>
      <c r="AI140" s="8"/>
    </row>
    <row r="141" spans="1:35">
      <c r="A141" s="8" t="s">
        <v>11</v>
      </c>
      <c r="B141" s="8">
        <f>'BFPaT-fueltax-msw'!B9</f>
        <v>0</v>
      </c>
      <c r="C141" s="8">
        <f>'BFPaT-fueltax-msw'!C9</f>
        <v>0</v>
      </c>
      <c r="D141" s="8">
        <f>'BFPaT-fueltax-msw'!D9</f>
        <v>0</v>
      </c>
      <c r="E141" s="8">
        <f>'BFPaT-fueltax-msw'!E9</f>
        <v>0</v>
      </c>
      <c r="F141" s="8">
        <f>'BFPaT-fueltax-msw'!F9</f>
        <v>0</v>
      </c>
      <c r="G141" s="8">
        <f>'BFPaT-fueltax-msw'!G9</f>
        <v>0</v>
      </c>
      <c r="H141" s="8">
        <f>'BFPaT-fueltax-msw'!H9</f>
        <v>0</v>
      </c>
      <c r="I141" s="8">
        <f>'BFPaT-fueltax-msw'!I9</f>
        <v>0</v>
      </c>
      <c r="J141" s="8">
        <f>'BFPaT-fueltax-msw'!J9</f>
        <v>0</v>
      </c>
      <c r="K141" s="8">
        <f>'BFPaT-fueltax-msw'!K9</f>
        <v>0</v>
      </c>
      <c r="L141" s="8">
        <f>'BFPaT-fueltax-msw'!L9</f>
        <v>0</v>
      </c>
      <c r="M141" s="8">
        <f>'BFPaT-fueltax-msw'!M9</f>
        <v>0</v>
      </c>
      <c r="N141" s="8">
        <f>'BFPaT-fueltax-msw'!N9</f>
        <v>0</v>
      </c>
      <c r="O141" s="8">
        <f>'BFPaT-fueltax-msw'!O9</f>
        <v>0</v>
      </c>
      <c r="P141" s="8">
        <f>'BFPaT-fueltax-msw'!P9</f>
        <v>0</v>
      </c>
      <c r="Q141" s="8">
        <f>'BFPaT-fueltax-msw'!Q9</f>
        <v>0</v>
      </c>
      <c r="R141" s="8">
        <f>'BFPaT-fueltax-msw'!R9</f>
        <v>0</v>
      </c>
      <c r="S141" s="8">
        <f>'BFPaT-fueltax-msw'!S9</f>
        <v>0</v>
      </c>
      <c r="T141" s="8">
        <f>'BFPaT-fueltax-msw'!T9</f>
        <v>0</v>
      </c>
      <c r="U141" s="8">
        <f>'BFPaT-fueltax-msw'!U9</f>
        <v>0</v>
      </c>
      <c r="V141" s="8">
        <f>'BFPaT-fueltax-msw'!V9</f>
        <v>0</v>
      </c>
      <c r="W141" s="8">
        <f>'BFPaT-fueltax-msw'!W9</f>
        <v>0</v>
      </c>
      <c r="X141" s="8">
        <f>'BFPaT-fueltax-msw'!X9</f>
        <v>0</v>
      </c>
      <c r="Y141" s="8">
        <f>'BFPaT-fueltax-msw'!Y9</f>
        <v>0</v>
      </c>
      <c r="Z141" s="8">
        <f>'BFPaT-fueltax-msw'!Z9</f>
        <v>0</v>
      </c>
      <c r="AA141" s="8">
        <f>'BFPaT-fueltax-msw'!AA9</f>
        <v>0</v>
      </c>
      <c r="AB141" s="8">
        <f>'BFPaT-fueltax-msw'!AB9</f>
        <v>0</v>
      </c>
      <c r="AC141" s="8">
        <f>'BFPaT-fueltax-msw'!AC9</f>
        <v>0</v>
      </c>
      <c r="AD141" s="8">
        <f>'BFPaT-fueltax-msw'!AD9</f>
        <v>0</v>
      </c>
      <c r="AE141" s="8">
        <f>'BFPaT-fueltax-msw'!AE9</f>
        <v>0</v>
      </c>
      <c r="AF141" s="8">
        <f>'BFPaT-fueltax-msw'!AF9</f>
        <v>0</v>
      </c>
      <c r="AG141" s="8"/>
      <c r="AH141" s="8"/>
      <c r="AI141" s="8"/>
    </row>
    <row r="142" spans="1:35">
      <c r="A142" s="13" t="s">
        <v>37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8" t="s">
        <v>18</v>
      </c>
      <c r="B143" s="8">
        <f>B$1</f>
        <v>2020</v>
      </c>
      <c r="C143" s="8">
        <f t="shared" ref="C143:AF143" si="14">C$1</f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  <c r="AG143" s="8"/>
      <c r="AH143" s="8"/>
      <c r="AI143" s="8"/>
    </row>
    <row r="144" spans="1:35">
      <c r="A144" s="8" t="s">
        <v>4</v>
      </c>
      <c r="B144" s="6">
        <f>'BFPaT-fueltax-hydrogen'!B2</f>
        <v>0</v>
      </c>
      <c r="C144" s="6">
        <f>'BFPaT-fueltax-hydrogen'!C2</f>
        <v>0</v>
      </c>
      <c r="D144" s="6">
        <f>'BFPaT-fueltax-hydrogen'!D2</f>
        <v>0</v>
      </c>
      <c r="E144" s="6">
        <f>'BFPaT-fueltax-hydrogen'!E2</f>
        <v>0</v>
      </c>
      <c r="F144" s="6">
        <f>'BFPaT-fueltax-hydrogen'!F2</f>
        <v>0</v>
      </c>
      <c r="G144" s="6">
        <f>'BFPaT-fueltax-hydrogen'!G2</f>
        <v>0</v>
      </c>
      <c r="H144" s="6">
        <f>'BFPaT-fueltax-hydrogen'!H2</f>
        <v>0</v>
      </c>
      <c r="I144" s="6">
        <f>'BFPaT-fueltax-hydrogen'!I2</f>
        <v>0</v>
      </c>
      <c r="J144" s="6">
        <f>'BFPaT-fueltax-hydrogen'!J2</f>
        <v>0</v>
      </c>
      <c r="K144" s="6">
        <f>'BFPaT-fueltax-hydrogen'!K2</f>
        <v>0</v>
      </c>
      <c r="L144" s="6">
        <f>'BFPaT-fueltax-hydrogen'!L2</f>
        <v>0</v>
      </c>
      <c r="M144" s="6">
        <f>'BFPaT-fueltax-hydrogen'!M2</f>
        <v>0</v>
      </c>
      <c r="N144" s="6">
        <f>'BFPaT-fueltax-hydrogen'!N2</f>
        <v>0</v>
      </c>
      <c r="O144" s="6">
        <f>'BFPaT-fueltax-hydrogen'!O2</f>
        <v>0</v>
      </c>
      <c r="P144" s="6">
        <f>'BFPaT-fueltax-hydrogen'!P2</f>
        <v>0</v>
      </c>
      <c r="Q144" s="6">
        <f>'BFPaT-fueltax-hydrogen'!Q2</f>
        <v>0</v>
      </c>
      <c r="R144" s="6">
        <f>'BFPaT-fueltax-hydrogen'!R2</f>
        <v>0</v>
      </c>
      <c r="S144" s="6">
        <f>'BFPaT-fueltax-hydrogen'!S2</f>
        <v>0</v>
      </c>
      <c r="T144" s="6">
        <f>'BFPaT-fueltax-hydrogen'!T2</f>
        <v>0</v>
      </c>
      <c r="U144" s="6">
        <f>'BFPaT-fueltax-hydrogen'!U2</f>
        <v>0</v>
      </c>
      <c r="V144" s="6">
        <f>'BFPaT-fueltax-hydrogen'!V2</f>
        <v>0</v>
      </c>
      <c r="W144" s="6">
        <f>'BFPaT-fueltax-hydrogen'!W2</f>
        <v>0</v>
      </c>
      <c r="X144" s="6">
        <f>'BFPaT-fueltax-hydrogen'!X2</f>
        <v>0</v>
      </c>
      <c r="Y144" s="6">
        <f>'BFPaT-fueltax-hydrogen'!Y2</f>
        <v>0</v>
      </c>
      <c r="Z144" s="6">
        <f>'BFPaT-fueltax-hydrogen'!Z2</f>
        <v>0</v>
      </c>
      <c r="AA144" s="6">
        <f>'BFPaT-fueltax-hydrogen'!AA2</f>
        <v>0</v>
      </c>
      <c r="AB144" s="6">
        <f>'BFPaT-fueltax-hydrogen'!AB2</f>
        <v>0</v>
      </c>
      <c r="AC144" s="6">
        <f>'BFPaT-fueltax-hydrogen'!AC2</f>
        <v>0</v>
      </c>
      <c r="AD144" s="6">
        <f>'BFPaT-fueltax-hydrogen'!AD2</f>
        <v>0</v>
      </c>
      <c r="AE144" s="6">
        <f>'BFPaT-fueltax-hydrogen'!AE2</f>
        <v>0</v>
      </c>
      <c r="AF144" s="6">
        <f>'BFPaT-fueltax-hydrogen'!AF2</f>
        <v>0</v>
      </c>
      <c r="AG144" s="8"/>
      <c r="AH144" s="8"/>
      <c r="AI144" s="8"/>
    </row>
    <row r="145" spans="1:35">
      <c r="A145" s="8" t="s">
        <v>5</v>
      </c>
      <c r="B145" s="6">
        <f>'BFPaT-fueltax-hydrogen'!B3</f>
        <v>0</v>
      </c>
      <c r="C145" s="6">
        <f>'BFPaT-fueltax-hydrogen'!C3</f>
        <v>0</v>
      </c>
      <c r="D145" s="6">
        <f>'BFPaT-fueltax-hydrogen'!D3</f>
        <v>0</v>
      </c>
      <c r="E145" s="6">
        <f>'BFPaT-fueltax-hydrogen'!E3</f>
        <v>0</v>
      </c>
      <c r="F145" s="6">
        <f>'BFPaT-fueltax-hydrogen'!F3</f>
        <v>0</v>
      </c>
      <c r="G145" s="6">
        <f>'BFPaT-fueltax-hydrogen'!G3</f>
        <v>0</v>
      </c>
      <c r="H145" s="6">
        <f>'BFPaT-fueltax-hydrogen'!H3</f>
        <v>0</v>
      </c>
      <c r="I145" s="6">
        <f>'BFPaT-fueltax-hydrogen'!I3</f>
        <v>0</v>
      </c>
      <c r="J145" s="6">
        <f>'BFPaT-fueltax-hydrogen'!J3</f>
        <v>0</v>
      </c>
      <c r="K145" s="6">
        <f>'BFPaT-fueltax-hydrogen'!K3</f>
        <v>0</v>
      </c>
      <c r="L145" s="6">
        <f>'BFPaT-fueltax-hydrogen'!L3</f>
        <v>0</v>
      </c>
      <c r="M145" s="6">
        <f>'BFPaT-fueltax-hydrogen'!M3</f>
        <v>0</v>
      </c>
      <c r="N145" s="6">
        <f>'BFPaT-fueltax-hydrogen'!N3</f>
        <v>0</v>
      </c>
      <c r="O145" s="6">
        <f>'BFPaT-fueltax-hydrogen'!O3</f>
        <v>0</v>
      </c>
      <c r="P145" s="6">
        <f>'BFPaT-fueltax-hydrogen'!P3</f>
        <v>0</v>
      </c>
      <c r="Q145" s="6">
        <f>'BFPaT-fueltax-hydrogen'!Q3</f>
        <v>0</v>
      </c>
      <c r="R145" s="6">
        <f>'BFPaT-fueltax-hydrogen'!R3</f>
        <v>0</v>
      </c>
      <c r="S145" s="6">
        <f>'BFPaT-fueltax-hydrogen'!S3</f>
        <v>0</v>
      </c>
      <c r="T145" s="6">
        <f>'BFPaT-fueltax-hydrogen'!T3</f>
        <v>0</v>
      </c>
      <c r="U145" s="6">
        <f>'BFPaT-fueltax-hydrogen'!U3</f>
        <v>0</v>
      </c>
      <c r="V145" s="6">
        <f>'BFPaT-fueltax-hydrogen'!V3</f>
        <v>0</v>
      </c>
      <c r="W145" s="6">
        <f>'BFPaT-fueltax-hydrogen'!W3</f>
        <v>0</v>
      </c>
      <c r="X145" s="6">
        <f>'BFPaT-fueltax-hydrogen'!X3</f>
        <v>0</v>
      </c>
      <c r="Y145" s="6">
        <f>'BFPaT-fueltax-hydrogen'!Y3</f>
        <v>0</v>
      </c>
      <c r="Z145" s="6">
        <f>'BFPaT-fueltax-hydrogen'!Z3</f>
        <v>0</v>
      </c>
      <c r="AA145" s="6">
        <f>'BFPaT-fueltax-hydrogen'!AA3</f>
        <v>0</v>
      </c>
      <c r="AB145" s="6">
        <f>'BFPaT-fueltax-hydrogen'!AB3</f>
        <v>0</v>
      </c>
      <c r="AC145" s="6">
        <f>'BFPaT-fueltax-hydrogen'!AC3</f>
        <v>0</v>
      </c>
      <c r="AD145" s="6">
        <f>'BFPaT-fueltax-hydrogen'!AD3</f>
        <v>0</v>
      </c>
      <c r="AE145" s="6">
        <f>'BFPaT-fueltax-hydrogen'!AE3</f>
        <v>0</v>
      </c>
      <c r="AF145" s="6">
        <f>'BFPaT-fueltax-hydrogen'!AF3</f>
        <v>0</v>
      </c>
      <c r="AG145" s="8"/>
      <c r="AH145" s="8"/>
      <c r="AI145" s="8"/>
    </row>
    <row r="146" spans="1:35">
      <c r="A146" s="8" t="s">
        <v>6</v>
      </c>
      <c r="B146" s="6">
        <f>'BFPaT-fueltax-hydrogen'!B4</f>
        <v>0</v>
      </c>
      <c r="C146" s="6">
        <f>'BFPaT-fueltax-hydrogen'!C4</f>
        <v>0</v>
      </c>
      <c r="D146" s="6">
        <f>'BFPaT-fueltax-hydrogen'!D4</f>
        <v>0</v>
      </c>
      <c r="E146" s="6">
        <f>'BFPaT-fueltax-hydrogen'!E4</f>
        <v>0</v>
      </c>
      <c r="F146" s="6">
        <f>'BFPaT-fueltax-hydrogen'!F4</f>
        <v>0</v>
      </c>
      <c r="G146" s="6">
        <f>'BFPaT-fueltax-hydrogen'!G4</f>
        <v>0</v>
      </c>
      <c r="H146" s="6">
        <f>'BFPaT-fueltax-hydrogen'!H4</f>
        <v>0</v>
      </c>
      <c r="I146" s="6">
        <f>'BFPaT-fueltax-hydrogen'!I4</f>
        <v>0</v>
      </c>
      <c r="J146" s="6">
        <f>'BFPaT-fueltax-hydrogen'!J4</f>
        <v>0</v>
      </c>
      <c r="K146" s="6">
        <f>'BFPaT-fueltax-hydrogen'!K4</f>
        <v>0</v>
      </c>
      <c r="L146" s="6">
        <f>'BFPaT-fueltax-hydrogen'!L4</f>
        <v>0</v>
      </c>
      <c r="M146" s="6">
        <f>'BFPaT-fueltax-hydrogen'!M4</f>
        <v>0</v>
      </c>
      <c r="N146" s="6">
        <f>'BFPaT-fueltax-hydrogen'!N4</f>
        <v>0</v>
      </c>
      <c r="O146" s="6">
        <f>'BFPaT-fueltax-hydrogen'!O4</f>
        <v>0</v>
      </c>
      <c r="P146" s="6">
        <f>'BFPaT-fueltax-hydrogen'!P4</f>
        <v>0</v>
      </c>
      <c r="Q146" s="6">
        <f>'BFPaT-fueltax-hydrogen'!Q4</f>
        <v>0</v>
      </c>
      <c r="R146" s="6">
        <f>'BFPaT-fueltax-hydrogen'!R4</f>
        <v>0</v>
      </c>
      <c r="S146" s="6">
        <f>'BFPaT-fueltax-hydrogen'!S4</f>
        <v>0</v>
      </c>
      <c r="T146" s="6">
        <f>'BFPaT-fueltax-hydrogen'!T4</f>
        <v>0</v>
      </c>
      <c r="U146" s="6">
        <f>'BFPaT-fueltax-hydrogen'!U4</f>
        <v>0</v>
      </c>
      <c r="V146" s="6">
        <f>'BFPaT-fueltax-hydrogen'!V4</f>
        <v>0</v>
      </c>
      <c r="W146" s="6">
        <f>'BFPaT-fueltax-hydrogen'!W4</f>
        <v>0</v>
      </c>
      <c r="X146" s="6">
        <f>'BFPaT-fueltax-hydrogen'!X4</f>
        <v>0</v>
      </c>
      <c r="Y146" s="6">
        <f>'BFPaT-fueltax-hydrogen'!Y4</f>
        <v>0</v>
      </c>
      <c r="Z146" s="6">
        <f>'BFPaT-fueltax-hydrogen'!Z4</f>
        <v>0</v>
      </c>
      <c r="AA146" s="6">
        <f>'BFPaT-fueltax-hydrogen'!AA4</f>
        <v>0</v>
      </c>
      <c r="AB146" s="6">
        <f>'BFPaT-fueltax-hydrogen'!AB4</f>
        <v>0</v>
      </c>
      <c r="AC146" s="6">
        <f>'BFPaT-fueltax-hydrogen'!AC4</f>
        <v>0</v>
      </c>
      <c r="AD146" s="6">
        <f>'BFPaT-fueltax-hydrogen'!AD4</f>
        <v>0</v>
      </c>
      <c r="AE146" s="6">
        <f>'BFPaT-fueltax-hydrogen'!AE4</f>
        <v>0</v>
      </c>
      <c r="AF146" s="6">
        <f>'BFPaT-fueltax-hydrogen'!AF4</f>
        <v>0</v>
      </c>
      <c r="AG146" s="8"/>
      <c r="AH146" s="8"/>
      <c r="AI146" s="8"/>
    </row>
    <row r="147" spans="1:35">
      <c r="A147" s="8" t="s">
        <v>7</v>
      </c>
      <c r="B147" s="6">
        <f>'BFPaT-fueltax-hydrogen'!B5</f>
        <v>0</v>
      </c>
      <c r="C147" s="6">
        <f>'BFPaT-fueltax-hydrogen'!C5</f>
        <v>0</v>
      </c>
      <c r="D147" s="6">
        <f>'BFPaT-fueltax-hydrogen'!D5</f>
        <v>0</v>
      </c>
      <c r="E147" s="6">
        <f>'BFPaT-fueltax-hydrogen'!E5</f>
        <v>0</v>
      </c>
      <c r="F147" s="6">
        <f>'BFPaT-fueltax-hydrogen'!F5</f>
        <v>0</v>
      </c>
      <c r="G147" s="6">
        <f>'BFPaT-fueltax-hydrogen'!G5</f>
        <v>0</v>
      </c>
      <c r="H147" s="6">
        <f>'BFPaT-fueltax-hydrogen'!H5</f>
        <v>0</v>
      </c>
      <c r="I147" s="6">
        <f>'BFPaT-fueltax-hydrogen'!I5</f>
        <v>0</v>
      </c>
      <c r="J147" s="6">
        <f>'BFPaT-fueltax-hydrogen'!J5</f>
        <v>0</v>
      </c>
      <c r="K147" s="6">
        <f>'BFPaT-fueltax-hydrogen'!K5</f>
        <v>0</v>
      </c>
      <c r="L147" s="6">
        <f>'BFPaT-fueltax-hydrogen'!L5</f>
        <v>0</v>
      </c>
      <c r="M147" s="6">
        <f>'BFPaT-fueltax-hydrogen'!M5</f>
        <v>0</v>
      </c>
      <c r="N147" s="6">
        <f>'BFPaT-fueltax-hydrogen'!N5</f>
        <v>0</v>
      </c>
      <c r="O147" s="6">
        <f>'BFPaT-fueltax-hydrogen'!O5</f>
        <v>0</v>
      </c>
      <c r="P147" s="6">
        <f>'BFPaT-fueltax-hydrogen'!P5</f>
        <v>0</v>
      </c>
      <c r="Q147" s="6">
        <f>'BFPaT-fueltax-hydrogen'!Q5</f>
        <v>0</v>
      </c>
      <c r="R147" s="6">
        <f>'BFPaT-fueltax-hydrogen'!R5</f>
        <v>0</v>
      </c>
      <c r="S147" s="6">
        <f>'BFPaT-fueltax-hydrogen'!S5</f>
        <v>0</v>
      </c>
      <c r="T147" s="6">
        <f>'BFPaT-fueltax-hydrogen'!T5</f>
        <v>0</v>
      </c>
      <c r="U147" s="6">
        <f>'BFPaT-fueltax-hydrogen'!U5</f>
        <v>0</v>
      </c>
      <c r="V147" s="6">
        <f>'BFPaT-fueltax-hydrogen'!V5</f>
        <v>0</v>
      </c>
      <c r="W147" s="6">
        <f>'BFPaT-fueltax-hydrogen'!W5</f>
        <v>0</v>
      </c>
      <c r="X147" s="6">
        <f>'BFPaT-fueltax-hydrogen'!X5</f>
        <v>0</v>
      </c>
      <c r="Y147" s="6">
        <f>'BFPaT-fueltax-hydrogen'!Y5</f>
        <v>0</v>
      </c>
      <c r="Z147" s="6">
        <f>'BFPaT-fueltax-hydrogen'!Z5</f>
        <v>0</v>
      </c>
      <c r="AA147" s="6">
        <f>'BFPaT-fueltax-hydrogen'!AA5</f>
        <v>0</v>
      </c>
      <c r="AB147" s="6">
        <f>'BFPaT-fueltax-hydrogen'!AB5</f>
        <v>0</v>
      </c>
      <c r="AC147" s="6">
        <f>'BFPaT-fueltax-hydrogen'!AC5</f>
        <v>0</v>
      </c>
      <c r="AD147" s="6">
        <f>'BFPaT-fueltax-hydrogen'!AD5</f>
        <v>0</v>
      </c>
      <c r="AE147" s="6">
        <f>'BFPaT-fueltax-hydrogen'!AE5</f>
        <v>0</v>
      </c>
      <c r="AF147" s="6">
        <f>'BFPaT-fueltax-hydrogen'!AF5</f>
        <v>0</v>
      </c>
      <c r="AG147" s="8"/>
      <c r="AH147" s="8"/>
      <c r="AI147" s="8"/>
    </row>
    <row r="148" spans="1:35">
      <c r="A148" s="8" t="s">
        <v>8</v>
      </c>
      <c r="B148" s="6">
        <f>'BFPaT-fueltax-hydrogen'!B6</f>
        <v>0</v>
      </c>
      <c r="C148" s="6">
        <f>'BFPaT-fueltax-hydrogen'!C6</f>
        <v>0</v>
      </c>
      <c r="D148" s="6">
        <f>'BFPaT-fueltax-hydrogen'!D6</f>
        <v>0</v>
      </c>
      <c r="E148" s="6">
        <f>'BFPaT-fueltax-hydrogen'!E6</f>
        <v>0</v>
      </c>
      <c r="F148" s="6">
        <f>'BFPaT-fueltax-hydrogen'!F6</f>
        <v>0</v>
      </c>
      <c r="G148" s="6">
        <f>'BFPaT-fueltax-hydrogen'!G6</f>
        <v>0</v>
      </c>
      <c r="H148" s="6">
        <f>'BFPaT-fueltax-hydrogen'!H6</f>
        <v>0</v>
      </c>
      <c r="I148" s="6">
        <f>'BFPaT-fueltax-hydrogen'!I6</f>
        <v>0</v>
      </c>
      <c r="J148" s="6">
        <f>'BFPaT-fueltax-hydrogen'!J6</f>
        <v>0</v>
      </c>
      <c r="K148" s="6">
        <f>'BFPaT-fueltax-hydrogen'!K6</f>
        <v>0</v>
      </c>
      <c r="L148" s="6">
        <f>'BFPaT-fueltax-hydrogen'!L6</f>
        <v>0</v>
      </c>
      <c r="M148" s="6">
        <f>'BFPaT-fueltax-hydrogen'!M6</f>
        <v>0</v>
      </c>
      <c r="N148" s="6">
        <f>'BFPaT-fueltax-hydrogen'!N6</f>
        <v>0</v>
      </c>
      <c r="O148" s="6">
        <f>'BFPaT-fueltax-hydrogen'!O6</f>
        <v>0</v>
      </c>
      <c r="P148" s="6">
        <f>'BFPaT-fueltax-hydrogen'!P6</f>
        <v>0</v>
      </c>
      <c r="Q148" s="6">
        <f>'BFPaT-fueltax-hydrogen'!Q6</f>
        <v>0</v>
      </c>
      <c r="R148" s="6">
        <f>'BFPaT-fueltax-hydrogen'!R6</f>
        <v>0</v>
      </c>
      <c r="S148" s="6">
        <f>'BFPaT-fueltax-hydrogen'!S6</f>
        <v>0</v>
      </c>
      <c r="T148" s="6">
        <f>'BFPaT-fueltax-hydrogen'!T6</f>
        <v>0</v>
      </c>
      <c r="U148" s="6">
        <f>'BFPaT-fueltax-hydrogen'!U6</f>
        <v>0</v>
      </c>
      <c r="V148" s="6">
        <f>'BFPaT-fueltax-hydrogen'!V6</f>
        <v>0</v>
      </c>
      <c r="W148" s="6">
        <f>'BFPaT-fueltax-hydrogen'!W6</f>
        <v>0</v>
      </c>
      <c r="X148" s="6">
        <f>'BFPaT-fueltax-hydrogen'!X6</f>
        <v>0</v>
      </c>
      <c r="Y148" s="6">
        <f>'BFPaT-fueltax-hydrogen'!Y6</f>
        <v>0</v>
      </c>
      <c r="Z148" s="6">
        <f>'BFPaT-fueltax-hydrogen'!Z6</f>
        <v>0</v>
      </c>
      <c r="AA148" s="6">
        <f>'BFPaT-fueltax-hydrogen'!AA6</f>
        <v>0</v>
      </c>
      <c r="AB148" s="6">
        <f>'BFPaT-fueltax-hydrogen'!AB6</f>
        <v>0</v>
      </c>
      <c r="AC148" s="6">
        <f>'BFPaT-fueltax-hydrogen'!AC6</f>
        <v>0</v>
      </c>
      <c r="AD148" s="6">
        <f>'BFPaT-fueltax-hydrogen'!AD6</f>
        <v>0</v>
      </c>
      <c r="AE148" s="6">
        <f>'BFPaT-fueltax-hydrogen'!AE6</f>
        <v>0</v>
      </c>
      <c r="AF148" s="6">
        <f>'BFPaT-fueltax-hydrogen'!AF6</f>
        <v>0</v>
      </c>
      <c r="AG148" s="8"/>
      <c r="AH148" s="8"/>
      <c r="AI148" s="8"/>
    </row>
    <row r="149" spans="1:35">
      <c r="A149" s="8" t="s">
        <v>9</v>
      </c>
      <c r="B149" s="6">
        <f>'BFPaT-fueltax-hydrogen'!B7</f>
        <v>0</v>
      </c>
      <c r="C149" s="6">
        <f>'BFPaT-fueltax-hydrogen'!C7</f>
        <v>0</v>
      </c>
      <c r="D149" s="6">
        <f>'BFPaT-fueltax-hydrogen'!D7</f>
        <v>0</v>
      </c>
      <c r="E149" s="6">
        <f>'BFPaT-fueltax-hydrogen'!E7</f>
        <v>0</v>
      </c>
      <c r="F149" s="6">
        <f>'BFPaT-fueltax-hydrogen'!F7</f>
        <v>0</v>
      </c>
      <c r="G149" s="6">
        <f>'BFPaT-fueltax-hydrogen'!G7</f>
        <v>0</v>
      </c>
      <c r="H149" s="6">
        <f>'BFPaT-fueltax-hydrogen'!H7</f>
        <v>0</v>
      </c>
      <c r="I149" s="6">
        <f>'BFPaT-fueltax-hydrogen'!I7</f>
        <v>0</v>
      </c>
      <c r="J149" s="6">
        <f>'BFPaT-fueltax-hydrogen'!J7</f>
        <v>0</v>
      </c>
      <c r="K149" s="6">
        <f>'BFPaT-fueltax-hydrogen'!K7</f>
        <v>0</v>
      </c>
      <c r="L149" s="6">
        <f>'BFPaT-fueltax-hydrogen'!L7</f>
        <v>0</v>
      </c>
      <c r="M149" s="6">
        <f>'BFPaT-fueltax-hydrogen'!M7</f>
        <v>0</v>
      </c>
      <c r="N149" s="6">
        <f>'BFPaT-fueltax-hydrogen'!N7</f>
        <v>0</v>
      </c>
      <c r="O149" s="6">
        <f>'BFPaT-fueltax-hydrogen'!O7</f>
        <v>0</v>
      </c>
      <c r="P149" s="6">
        <f>'BFPaT-fueltax-hydrogen'!P7</f>
        <v>0</v>
      </c>
      <c r="Q149" s="6">
        <f>'BFPaT-fueltax-hydrogen'!Q7</f>
        <v>0</v>
      </c>
      <c r="R149" s="6">
        <f>'BFPaT-fueltax-hydrogen'!R7</f>
        <v>0</v>
      </c>
      <c r="S149" s="6">
        <f>'BFPaT-fueltax-hydrogen'!S7</f>
        <v>0</v>
      </c>
      <c r="T149" s="6">
        <f>'BFPaT-fueltax-hydrogen'!T7</f>
        <v>0</v>
      </c>
      <c r="U149" s="6">
        <f>'BFPaT-fueltax-hydrogen'!U7</f>
        <v>0</v>
      </c>
      <c r="V149" s="6">
        <f>'BFPaT-fueltax-hydrogen'!V7</f>
        <v>0</v>
      </c>
      <c r="W149" s="6">
        <f>'BFPaT-fueltax-hydrogen'!W7</f>
        <v>0</v>
      </c>
      <c r="X149" s="6">
        <f>'BFPaT-fueltax-hydrogen'!X7</f>
        <v>0</v>
      </c>
      <c r="Y149" s="6">
        <f>'BFPaT-fueltax-hydrogen'!Y7</f>
        <v>0</v>
      </c>
      <c r="Z149" s="6">
        <f>'BFPaT-fueltax-hydrogen'!Z7</f>
        <v>0</v>
      </c>
      <c r="AA149" s="6">
        <f>'BFPaT-fueltax-hydrogen'!AA7</f>
        <v>0</v>
      </c>
      <c r="AB149" s="6">
        <f>'BFPaT-fueltax-hydrogen'!AB7</f>
        <v>0</v>
      </c>
      <c r="AC149" s="6">
        <f>'BFPaT-fueltax-hydrogen'!AC7</f>
        <v>0</v>
      </c>
      <c r="AD149" s="6">
        <f>'BFPaT-fueltax-hydrogen'!AD7</f>
        <v>0</v>
      </c>
      <c r="AE149" s="6">
        <f>'BFPaT-fueltax-hydrogen'!AE7</f>
        <v>0</v>
      </c>
      <c r="AF149" s="6">
        <f>'BFPaT-fueltax-hydrogen'!AF7</f>
        <v>0</v>
      </c>
      <c r="AG149" s="8"/>
      <c r="AH149" s="8"/>
      <c r="AI149" s="8"/>
    </row>
    <row r="150" spans="1:35">
      <c r="A150" s="8" t="s">
        <v>10</v>
      </c>
      <c r="B150" s="6">
        <f>'BFPaT-fueltax-hydrogen'!B8</f>
        <v>0</v>
      </c>
      <c r="C150" s="6">
        <f>'BFPaT-fueltax-hydrogen'!C8</f>
        <v>0</v>
      </c>
      <c r="D150" s="6">
        <f>'BFPaT-fueltax-hydrogen'!D8</f>
        <v>0</v>
      </c>
      <c r="E150" s="6">
        <f>'BFPaT-fueltax-hydrogen'!E8</f>
        <v>0</v>
      </c>
      <c r="F150" s="6">
        <f>'BFPaT-fueltax-hydrogen'!F8</f>
        <v>0</v>
      </c>
      <c r="G150" s="6">
        <f>'BFPaT-fueltax-hydrogen'!G8</f>
        <v>0</v>
      </c>
      <c r="H150" s="6">
        <f>'BFPaT-fueltax-hydrogen'!H8</f>
        <v>0</v>
      </c>
      <c r="I150" s="6">
        <f>'BFPaT-fueltax-hydrogen'!I8</f>
        <v>0</v>
      </c>
      <c r="J150" s="6">
        <f>'BFPaT-fueltax-hydrogen'!J8</f>
        <v>0</v>
      </c>
      <c r="K150" s="6">
        <f>'BFPaT-fueltax-hydrogen'!K8</f>
        <v>0</v>
      </c>
      <c r="L150" s="6">
        <f>'BFPaT-fueltax-hydrogen'!L8</f>
        <v>0</v>
      </c>
      <c r="M150" s="6">
        <f>'BFPaT-fueltax-hydrogen'!M8</f>
        <v>0</v>
      </c>
      <c r="N150" s="6">
        <f>'BFPaT-fueltax-hydrogen'!N8</f>
        <v>0</v>
      </c>
      <c r="O150" s="6">
        <f>'BFPaT-fueltax-hydrogen'!O8</f>
        <v>0</v>
      </c>
      <c r="P150" s="6">
        <f>'BFPaT-fueltax-hydrogen'!P8</f>
        <v>0</v>
      </c>
      <c r="Q150" s="6">
        <f>'BFPaT-fueltax-hydrogen'!Q8</f>
        <v>0</v>
      </c>
      <c r="R150" s="6">
        <f>'BFPaT-fueltax-hydrogen'!R8</f>
        <v>0</v>
      </c>
      <c r="S150" s="6">
        <f>'BFPaT-fueltax-hydrogen'!S8</f>
        <v>0</v>
      </c>
      <c r="T150" s="6">
        <f>'BFPaT-fueltax-hydrogen'!T8</f>
        <v>0</v>
      </c>
      <c r="U150" s="6">
        <f>'BFPaT-fueltax-hydrogen'!U8</f>
        <v>0</v>
      </c>
      <c r="V150" s="6">
        <f>'BFPaT-fueltax-hydrogen'!V8</f>
        <v>0</v>
      </c>
      <c r="W150" s="6">
        <f>'BFPaT-fueltax-hydrogen'!W8</f>
        <v>0</v>
      </c>
      <c r="X150" s="6">
        <f>'BFPaT-fueltax-hydrogen'!X8</f>
        <v>0</v>
      </c>
      <c r="Y150" s="6">
        <f>'BFPaT-fueltax-hydrogen'!Y8</f>
        <v>0</v>
      </c>
      <c r="Z150" s="6">
        <f>'BFPaT-fueltax-hydrogen'!Z8</f>
        <v>0</v>
      </c>
      <c r="AA150" s="6">
        <f>'BFPaT-fueltax-hydrogen'!AA8</f>
        <v>0</v>
      </c>
      <c r="AB150" s="6">
        <f>'BFPaT-fueltax-hydrogen'!AB8</f>
        <v>0</v>
      </c>
      <c r="AC150" s="6">
        <f>'BFPaT-fueltax-hydrogen'!AC8</f>
        <v>0</v>
      </c>
      <c r="AD150" s="6">
        <f>'BFPaT-fueltax-hydrogen'!AD8</f>
        <v>0</v>
      </c>
      <c r="AE150" s="6">
        <f>'BFPaT-fueltax-hydrogen'!AE8</f>
        <v>0</v>
      </c>
      <c r="AF150" s="6">
        <f>'BFPaT-fueltax-hydrogen'!AF8</f>
        <v>0</v>
      </c>
      <c r="AG150" s="8"/>
      <c r="AH150" s="8"/>
      <c r="AI150" s="8"/>
    </row>
    <row r="151" spans="1:35">
      <c r="A151" s="8" t="s">
        <v>11</v>
      </c>
      <c r="B151" s="6">
        <f>'BFPaT-fueltax-hydrogen'!B9</f>
        <v>0</v>
      </c>
      <c r="C151" s="6">
        <f>'BFPaT-fueltax-hydrogen'!C9</f>
        <v>0</v>
      </c>
      <c r="D151" s="6">
        <f>'BFPaT-fueltax-hydrogen'!D9</f>
        <v>0</v>
      </c>
      <c r="E151" s="6">
        <f>'BFPaT-fueltax-hydrogen'!E9</f>
        <v>0</v>
      </c>
      <c r="F151" s="6">
        <f>'BFPaT-fueltax-hydrogen'!F9</f>
        <v>0</v>
      </c>
      <c r="G151" s="6">
        <f>'BFPaT-fueltax-hydrogen'!G9</f>
        <v>0</v>
      </c>
      <c r="H151" s="6">
        <f>'BFPaT-fueltax-hydrogen'!H9</f>
        <v>0</v>
      </c>
      <c r="I151" s="6">
        <f>'BFPaT-fueltax-hydrogen'!I9</f>
        <v>0</v>
      </c>
      <c r="J151" s="6">
        <f>'BFPaT-fueltax-hydrogen'!J9</f>
        <v>0</v>
      </c>
      <c r="K151" s="6">
        <f>'BFPaT-fueltax-hydrogen'!K9</f>
        <v>0</v>
      </c>
      <c r="L151" s="6">
        <f>'BFPaT-fueltax-hydrogen'!L9</f>
        <v>0</v>
      </c>
      <c r="M151" s="6">
        <f>'BFPaT-fueltax-hydrogen'!M9</f>
        <v>0</v>
      </c>
      <c r="N151" s="6">
        <f>'BFPaT-fueltax-hydrogen'!N9</f>
        <v>0</v>
      </c>
      <c r="O151" s="6">
        <f>'BFPaT-fueltax-hydrogen'!O9</f>
        <v>0</v>
      </c>
      <c r="P151" s="6">
        <f>'BFPaT-fueltax-hydrogen'!P9</f>
        <v>0</v>
      </c>
      <c r="Q151" s="6">
        <f>'BFPaT-fueltax-hydrogen'!Q9</f>
        <v>0</v>
      </c>
      <c r="R151" s="6">
        <f>'BFPaT-fueltax-hydrogen'!R9</f>
        <v>0</v>
      </c>
      <c r="S151" s="6">
        <f>'BFPaT-fueltax-hydrogen'!S9</f>
        <v>0</v>
      </c>
      <c r="T151" s="6">
        <f>'BFPaT-fueltax-hydrogen'!T9</f>
        <v>0</v>
      </c>
      <c r="U151" s="6">
        <f>'BFPaT-fueltax-hydrogen'!U9</f>
        <v>0</v>
      </c>
      <c r="V151" s="6">
        <f>'BFPaT-fueltax-hydrogen'!V9</f>
        <v>0</v>
      </c>
      <c r="W151" s="6">
        <f>'BFPaT-fueltax-hydrogen'!W9</f>
        <v>0</v>
      </c>
      <c r="X151" s="6">
        <f>'BFPaT-fueltax-hydrogen'!X9</f>
        <v>0</v>
      </c>
      <c r="Y151" s="6">
        <f>'BFPaT-fueltax-hydrogen'!Y9</f>
        <v>0</v>
      </c>
      <c r="Z151" s="6">
        <f>'BFPaT-fueltax-hydrogen'!Z9</f>
        <v>0</v>
      </c>
      <c r="AA151" s="6">
        <f>'BFPaT-fueltax-hydrogen'!AA9</f>
        <v>0</v>
      </c>
      <c r="AB151" s="6">
        <f>'BFPaT-fueltax-hydrogen'!AB9</f>
        <v>0</v>
      </c>
      <c r="AC151" s="6">
        <f>'BFPaT-fueltax-hydrogen'!AC9</f>
        <v>0</v>
      </c>
      <c r="AD151" s="6">
        <f>'BFPaT-fueltax-hydrogen'!AD9</f>
        <v>0</v>
      </c>
      <c r="AE151" s="6">
        <f>'BFPaT-fueltax-hydrogen'!AE9</f>
        <v>0</v>
      </c>
      <c r="AF151" s="6">
        <f>'BFPaT-fueltax-hydrogen'!AF9</f>
        <v>0</v>
      </c>
      <c r="AG151" s="8"/>
      <c r="AH151" s="8"/>
      <c r="AI151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530-E9F0-4F4B-B93A-409908A7915D}">
  <sheetPr codeName="Sheet7"/>
  <dimension ref="A44:A45"/>
  <sheetViews>
    <sheetView topLeftCell="A4" workbookViewId="0">
      <selection activeCell="M33" sqref="M32:M33"/>
    </sheetView>
  </sheetViews>
  <sheetFormatPr defaultColWidth="8.85546875" defaultRowHeight="15"/>
  <sheetData>
    <row r="44" spans="1:1" ht="16.5">
      <c r="A44" s="22"/>
    </row>
    <row r="45" spans="1:1">
      <c r="A45" s="5"/>
    </row>
  </sheetData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8CA9-BC20-4F28-BDA7-8CAE231F1C88}">
  <dimension ref="A1:E21"/>
  <sheetViews>
    <sheetView workbookViewId="0">
      <selection activeCell="I12" sqref="I12"/>
    </sheetView>
  </sheetViews>
  <sheetFormatPr defaultColWidth="8.85546875" defaultRowHeight="15"/>
  <sheetData>
    <row r="1" spans="1:5" ht="16.5">
      <c r="A1" s="9"/>
      <c r="B1" s="227" t="s">
        <v>305</v>
      </c>
      <c r="C1" s="227"/>
      <c r="D1" s="227"/>
      <c r="E1" s="227"/>
    </row>
    <row r="2" spans="1:5" ht="16.5">
      <c r="A2" s="9"/>
      <c r="B2" s="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517.11</v>
      </c>
      <c r="C3">
        <v>1389.82</v>
      </c>
      <c r="D3">
        <v>1410.88</v>
      </c>
      <c r="E3">
        <v>1509.87</v>
      </c>
    </row>
    <row r="4" spans="1:5">
      <c r="A4">
        <v>2016</v>
      </c>
      <c r="B4">
        <v>434.42</v>
      </c>
      <c r="C4">
        <v>1298.8900000000001</v>
      </c>
      <c r="D4">
        <v>1314.3</v>
      </c>
      <c r="E4">
        <v>1402.52</v>
      </c>
    </row>
    <row r="5" spans="1:5">
      <c r="A5">
        <v>2017</v>
      </c>
      <c r="B5">
        <v>508.73</v>
      </c>
      <c r="C5">
        <v>1380.6</v>
      </c>
      <c r="D5">
        <v>1400.93</v>
      </c>
      <c r="E5">
        <v>1491.47</v>
      </c>
    </row>
    <row r="6" spans="1:5">
      <c r="A6">
        <v>2018</v>
      </c>
      <c r="B6">
        <v>594.49</v>
      </c>
      <c r="C6">
        <v>1456.22</v>
      </c>
      <c r="D6">
        <v>1470.42</v>
      </c>
      <c r="E6">
        <v>1581.4</v>
      </c>
    </row>
    <row r="7" spans="1:5">
      <c r="A7">
        <v>2019</v>
      </c>
      <c r="B7">
        <v>563.77</v>
      </c>
      <c r="C7">
        <v>1380.12</v>
      </c>
      <c r="D7">
        <v>1380.88</v>
      </c>
      <c r="E7">
        <v>1471.89</v>
      </c>
    </row>
    <row r="8" spans="1:5">
      <c r="A8">
        <v>2020</v>
      </c>
      <c r="B8">
        <v>403.23</v>
      </c>
      <c r="C8">
        <v>1264.55</v>
      </c>
      <c r="D8">
        <v>1269.8900000000001</v>
      </c>
      <c r="E8">
        <v>1400.72</v>
      </c>
    </row>
    <row r="10" spans="1:5" s="8" customFormat="1" ht="16.5">
      <c r="A10" s="80"/>
    </row>
    <row r="11" spans="1:5">
      <c r="A11" s="40" t="str">
        <f>B1</f>
        <v>휘발유(won/L)</v>
      </c>
      <c r="B11" s="40"/>
      <c r="C11" s="40">
        <f>$A$8</f>
        <v>2020</v>
      </c>
      <c r="D11" s="40">
        <v>2021</v>
      </c>
    </row>
    <row r="12" spans="1:5" ht="16.5">
      <c r="A12" s="39" t="str">
        <f>B2</f>
        <v>세전공장도</v>
      </c>
      <c r="B12" s="14" t="s">
        <v>266</v>
      </c>
      <c r="C12">
        <f>B8</f>
        <v>403.23</v>
      </c>
      <c r="D12" s="7">
        <f>B7</f>
        <v>563.77</v>
      </c>
    </row>
    <row r="13" spans="1:5" ht="16.5">
      <c r="A13" s="39" t="s">
        <v>66</v>
      </c>
      <c r="B13" s="8" t="s">
        <v>258</v>
      </c>
      <c r="C13" s="55">
        <f>'energy convesion standard'!$E$6</f>
        <v>7810</v>
      </c>
    </row>
    <row r="14" spans="1:5">
      <c r="B14" s="8" t="s">
        <v>259</v>
      </c>
      <c r="C14">
        <f>C12/C13</f>
        <v>5.1629961587708072E-2</v>
      </c>
      <c r="D14" s="81">
        <f>D12/$C$13</f>
        <v>7.2185659411011516E-2</v>
      </c>
    </row>
    <row r="15" spans="1:5">
      <c r="D15" s="40" t="s">
        <v>267</v>
      </c>
    </row>
    <row r="16" spans="1:5" ht="16.5">
      <c r="A16" s="80" t="s">
        <v>486</v>
      </c>
    </row>
    <row r="17" spans="1:4" ht="16.5">
      <c r="A17" s="22"/>
    </row>
    <row r="18" spans="1:4">
      <c r="A18" s="40"/>
      <c r="B18" s="40"/>
      <c r="C18" s="40"/>
      <c r="D18" s="40"/>
    </row>
    <row r="19" spans="1:4" ht="16.5">
      <c r="A19" s="39"/>
      <c r="B19" s="14"/>
      <c r="C19" s="8"/>
      <c r="D19" s="7"/>
    </row>
    <row r="20" spans="1:4" ht="16.5">
      <c r="A20" s="39"/>
      <c r="B20" s="8"/>
      <c r="C20" s="55"/>
      <c r="D20" s="8"/>
    </row>
    <row r="21" spans="1:4">
      <c r="A21" s="8"/>
      <c r="B21" s="8"/>
      <c r="C21" s="8"/>
      <c r="D21" s="40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EFE3-3705-402F-A287-90C753EA3919}">
  <sheetPr codeName="Sheet8"/>
  <dimension ref="A1:E21"/>
  <sheetViews>
    <sheetView workbookViewId="0">
      <selection activeCell="A15" sqref="A15"/>
    </sheetView>
  </sheetViews>
  <sheetFormatPr defaultColWidth="8.85546875" defaultRowHeight="15"/>
  <cols>
    <col min="2" max="2" width="13" bestFit="1" customWidth="1"/>
  </cols>
  <sheetData>
    <row r="1" spans="1:5">
      <c r="A1" s="9"/>
      <c r="B1" s="228" t="s">
        <v>304</v>
      </c>
      <c r="C1" s="227"/>
      <c r="D1" s="227"/>
      <c r="E1" s="227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530.5</v>
      </c>
      <c r="C3">
        <v>1165.69</v>
      </c>
      <c r="D3">
        <v>1179.07</v>
      </c>
      <c r="E3">
        <v>1299.25</v>
      </c>
    </row>
    <row r="4" spans="1:5">
      <c r="A4">
        <v>2016</v>
      </c>
      <c r="B4">
        <v>443.91</v>
      </c>
      <c r="C4">
        <v>1070.44</v>
      </c>
      <c r="D4">
        <v>1075.8599999999999</v>
      </c>
      <c r="E4">
        <v>1182.3599999999999</v>
      </c>
    </row>
    <row r="5" spans="1:5">
      <c r="A5">
        <v>2017</v>
      </c>
      <c r="B5">
        <v>526.99</v>
      </c>
      <c r="C5">
        <v>1161.83</v>
      </c>
      <c r="D5">
        <v>1169.97</v>
      </c>
      <c r="E5">
        <v>1282.69</v>
      </c>
    </row>
    <row r="6" spans="1:5">
      <c r="A6" s="8">
        <v>2018</v>
      </c>
      <c r="B6">
        <v>645.08000000000004</v>
      </c>
      <c r="C6">
        <v>1278.46</v>
      </c>
      <c r="D6">
        <v>1286.04</v>
      </c>
      <c r="E6">
        <v>1391.91</v>
      </c>
    </row>
    <row r="7" spans="1:5">
      <c r="A7" s="8">
        <v>2019</v>
      </c>
      <c r="B7">
        <v>626.69000000000005</v>
      </c>
      <c r="C7">
        <v>1228.3499999999999</v>
      </c>
      <c r="D7">
        <v>1230.07</v>
      </c>
      <c r="E7">
        <v>1340.1</v>
      </c>
    </row>
    <row r="8" spans="1:5">
      <c r="A8" s="8">
        <v>2020</v>
      </c>
      <c r="B8">
        <v>447.59</v>
      </c>
      <c r="C8">
        <v>1074.49</v>
      </c>
      <c r="D8">
        <v>1080.19</v>
      </c>
      <c r="E8">
        <v>1212.7</v>
      </c>
    </row>
    <row r="9" spans="1:5" s="8" customFormat="1"/>
    <row r="10" spans="1:5">
      <c r="A10" s="40" t="str">
        <f>B1</f>
        <v>경유(won/L)</v>
      </c>
      <c r="C10" s="85">
        <v>2020</v>
      </c>
      <c r="D10" s="85">
        <v>2021</v>
      </c>
    </row>
    <row r="11" spans="1:5" s="8" customFormat="1" ht="16.5">
      <c r="A11" s="80" t="s">
        <v>137</v>
      </c>
      <c r="B11" s="14" t="s">
        <v>266</v>
      </c>
      <c r="C11" s="91">
        <f>B8</f>
        <v>447.59</v>
      </c>
      <c r="D11" s="91">
        <f>B7</f>
        <v>626.69000000000005</v>
      </c>
    </row>
    <row r="12" spans="1:5" ht="16.5">
      <c r="A12" s="80" t="s">
        <v>66</v>
      </c>
      <c r="B12" t="s">
        <v>258</v>
      </c>
      <c r="C12" s="55">
        <f>'energy convesion standard'!E8</f>
        <v>9030</v>
      </c>
    </row>
    <row r="13" spans="1:5">
      <c r="B13" t="s">
        <v>259</v>
      </c>
      <c r="C13">
        <f>C11/$C$12</f>
        <v>4.9566998892580288E-2</v>
      </c>
      <c r="D13" s="81">
        <f>D11/$C$12</f>
        <v>6.9400885935769666E-2</v>
      </c>
    </row>
    <row r="14" spans="1:5" ht="16.5">
      <c r="D14" s="9" t="s">
        <v>269</v>
      </c>
    </row>
    <row r="15" spans="1:5" ht="16.5">
      <c r="A15" s="80" t="s">
        <v>486</v>
      </c>
    </row>
    <row r="21" spans="1:1">
      <c r="A21" s="5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About</vt:lpstr>
      <vt:lpstr>elec-fee per fuels</vt:lpstr>
      <vt:lpstr>elec-fee</vt:lpstr>
      <vt:lpstr>energy convesion standard</vt:lpstr>
      <vt:lpstr>coal-fee</vt:lpstr>
      <vt:lpstr>natgas-fee</vt:lpstr>
      <vt:lpstr>petcategory</vt:lpstr>
      <vt:lpstr>petgas-fee</vt:lpstr>
      <vt:lpstr>petdies-fee</vt:lpstr>
      <vt:lpstr>lpgpropbut-fee</vt:lpstr>
      <vt:lpstr>jetkerosene-fee</vt:lpstr>
      <vt:lpstr>heat-fee</vt:lpstr>
      <vt:lpstr>heavyfueloil-fee</vt:lpstr>
      <vt:lpstr>crude-fee</vt:lpstr>
      <vt:lpstr>biomass-fee</vt:lpstr>
      <vt:lpstr>biodiesel-fee</vt:lpstr>
      <vt:lpstr>hydrogen-fee</vt:lpstr>
      <vt:lpstr>CAGR</vt:lpstr>
      <vt:lpstr>Tax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Megan Mahajan</cp:lastModifiedBy>
  <dcterms:created xsi:type="dcterms:W3CDTF">2012-03-07T20:42:24Z</dcterms:created>
  <dcterms:modified xsi:type="dcterms:W3CDTF">2022-04-06T15:52:10Z</dcterms:modified>
</cp:coreProperties>
</file>