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ho\Dropbox\Energy Innovation\InputData_Revision\add-outputs\BDbDT\"/>
    </mc:Choice>
  </mc:AlternateContent>
  <xr:revisionPtr revIDLastSave="0" documentId="13_ncr:1_{ACA89631-30FC-4F3F-834A-88985AF0B80C}" xr6:coauthVersionLast="47" xr6:coauthVersionMax="47" xr10:uidLastSave="{00000000-0000-0000-0000-000000000000}"/>
  <bookViews>
    <workbookView xWindow="350" yWindow="1010" windowWidth="34910" windowHeight="19590" activeTab="2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4" i="2" l="1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U2" i="3" s="1"/>
  <c r="D51" i="2"/>
  <c r="D50" i="2"/>
  <c r="D49" i="2"/>
  <c r="D48" i="2"/>
  <c r="D47" i="2"/>
  <c r="D46" i="2"/>
  <c r="D45" i="2"/>
  <c r="D44" i="2"/>
  <c r="D43" i="2"/>
  <c r="D42" i="2"/>
  <c r="D41" i="2"/>
  <c r="D40" i="2"/>
  <c r="I2" i="3" s="1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Y3" i="3"/>
  <c r="V3" i="3"/>
  <c r="J3" i="3"/>
  <c r="C3" i="3"/>
  <c r="AD3" i="3"/>
  <c r="AC3" i="3"/>
  <c r="AB3" i="3"/>
  <c r="R3" i="3"/>
  <c r="Q3" i="3"/>
  <c r="P3" i="3"/>
  <c r="M3" i="3"/>
  <c r="G3" i="3"/>
  <c r="F3" i="3"/>
  <c r="E3" i="3"/>
  <c r="D3" i="3"/>
  <c r="L3" i="3"/>
  <c r="X3" i="3"/>
  <c r="W3" i="3"/>
  <c r="K3" i="3"/>
  <c r="AD2" i="3"/>
  <c r="AC2" i="3"/>
  <c r="AB2" i="3"/>
  <c r="R2" i="3"/>
  <c r="Q2" i="3"/>
  <c r="P2" i="3"/>
  <c r="F2" i="3"/>
  <c r="E2" i="3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N3" i="3"/>
  <c r="Z3" i="3"/>
  <c r="S2" i="3"/>
  <c r="T2" i="3"/>
  <c r="V2" i="3"/>
  <c r="W2" i="3"/>
  <c r="X2" i="3"/>
  <c r="Y2" i="3"/>
  <c r="Z2" i="3"/>
  <c r="AA2" i="3"/>
  <c r="AE2" i="3"/>
  <c r="AF2" i="3"/>
  <c r="S3" i="3"/>
  <c r="T3" i="3"/>
  <c r="AA3" i="3"/>
  <c r="AE3" i="3"/>
  <c r="AF3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P8" i="3"/>
  <c r="Q8" i="3"/>
  <c r="Q9" i="3" s="1"/>
  <c r="R8" i="3"/>
  <c r="R9" i="3" s="1"/>
  <c r="S8" i="3"/>
  <c r="S9" i="3" s="1"/>
  <c r="T8" i="3"/>
  <c r="T9" i="3" s="1"/>
  <c r="U8" i="3"/>
  <c r="V8" i="3"/>
  <c r="V9" i="3" s="1"/>
  <c r="W8" i="3"/>
  <c r="W9" i="3" s="1"/>
  <c r="X8" i="3"/>
  <c r="Y8" i="3"/>
  <c r="Z8" i="3"/>
  <c r="AA8" i="3"/>
  <c r="AA9" i="3" s="1"/>
  <c r="AB8" i="3"/>
  <c r="AC8" i="3"/>
  <c r="AC9" i="3" s="1"/>
  <c r="AD8" i="3"/>
  <c r="AD9" i="3" s="1"/>
  <c r="AE8" i="3"/>
  <c r="AE9" i="3" s="1"/>
  <c r="AF8" i="3"/>
  <c r="AF9" i="3" s="1"/>
  <c r="C2" i="3"/>
  <c r="D2" i="3"/>
  <c r="G2" i="3"/>
  <c r="H2" i="3"/>
  <c r="J2" i="3"/>
  <c r="K2" i="3"/>
  <c r="L2" i="3"/>
  <c r="M2" i="3"/>
  <c r="N2" i="3"/>
  <c r="O2" i="3"/>
  <c r="H3" i="3"/>
  <c r="O3" i="3"/>
  <c r="C4" i="3"/>
  <c r="D4" i="3"/>
  <c r="E4" i="3"/>
  <c r="F4" i="3"/>
  <c r="G4" i="3"/>
  <c r="H4" i="3"/>
  <c r="I4" i="3"/>
  <c r="J4" i="3"/>
  <c r="K4" i="3"/>
  <c r="L4" i="3"/>
  <c r="M4" i="3"/>
  <c r="N4" i="3"/>
  <c r="O4" i="3"/>
  <c r="C5" i="3"/>
  <c r="D5" i="3"/>
  <c r="E5" i="3"/>
  <c r="F5" i="3"/>
  <c r="G5" i="3"/>
  <c r="H5" i="3"/>
  <c r="I5" i="3"/>
  <c r="J5" i="3"/>
  <c r="K5" i="3"/>
  <c r="L5" i="3"/>
  <c r="M5" i="3"/>
  <c r="N5" i="3"/>
  <c r="O5" i="3"/>
  <c r="C6" i="3"/>
  <c r="D6" i="3"/>
  <c r="E6" i="3"/>
  <c r="F6" i="3"/>
  <c r="G6" i="3"/>
  <c r="H6" i="3"/>
  <c r="I6" i="3"/>
  <c r="J6" i="3"/>
  <c r="K6" i="3"/>
  <c r="L6" i="3"/>
  <c r="M6" i="3"/>
  <c r="N6" i="3"/>
  <c r="O6" i="3"/>
  <c r="C8" i="3"/>
  <c r="C9" i="3" s="1"/>
  <c r="D8" i="3"/>
  <c r="D9" i="3" s="1"/>
  <c r="E8" i="3"/>
  <c r="E9" i="3" s="1"/>
  <c r="F8" i="3"/>
  <c r="F9" i="3" s="1"/>
  <c r="G8" i="3"/>
  <c r="G9" i="3" s="1"/>
  <c r="H8" i="3"/>
  <c r="H9" i="3" s="1"/>
  <c r="I8" i="3"/>
  <c r="I9" i="3" s="1"/>
  <c r="J8" i="3"/>
  <c r="J9" i="3" s="1"/>
  <c r="K8" i="3"/>
  <c r="K9" i="3" s="1"/>
  <c r="L8" i="3"/>
  <c r="L9" i="3" s="1"/>
  <c r="M8" i="3"/>
  <c r="M9" i="3" s="1"/>
  <c r="N8" i="3"/>
  <c r="N9" i="3" s="1"/>
  <c r="O8" i="3"/>
  <c r="O9" i="3" s="1"/>
  <c r="B8" i="3"/>
  <c r="B9" i="3" s="1"/>
  <c r="B6" i="3"/>
  <c r="B5" i="3"/>
  <c r="B4" i="3"/>
  <c r="B3" i="3"/>
  <c r="B2" i="3"/>
  <c r="U9" i="3" l="1"/>
  <c r="U3" i="3"/>
  <c r="I3" i="3"/>
  <c r="AB9" i="3"/>
  <c r="P9" i="3"/>
  <c r="Z9" i="3"/>
  <c r="Y9" i="3"/>
  <c r="X9" i="3"/>
  <c r="V7" i="3"/>
  <c r="AE7" i="3"/>
  <c r="Y7" i="3"/>
  <c r="P7" i="3"/>
  <c r="X7" i="3"/>
  <c r="AC7" i="3"/>
  <c r="Q7" i="3"/>
  <c r="K7" i="3"/>
  <c r="E7" i="3"/>
  <c r="R7" i="3"/>
  <c r="C7" i="3"/>
  <c r="D7" i="3"/>
  <c r="AA7" i="3"/>
  <c r="B7" i="3"/>
  <c r="G7" i="3"/>
  <c r="W7" i="3"/>
  <c r="AF7" i="3"/>
  <c r="Z7" i="3"/>
  <c r="H7" i="3"/>
  <c r="I7" i="3"/>
  <c r="AD7" i="3"/>
  <c r="AB7" i="3"/>
  <c r="F7" i="3"/>
  <c r="S7" i="3"/>
  <c r="M7" i="3"/>
  <c r="O7" i="3"/>
  <c r="N7" i="3"/>
  <c r="U7" i="3"/>
  <c r="T7" i="3"/>
  <c r="L7" i="3"/>
  <c r="J7" i="3"/>
</calcChain>
</file>

<file path=xl/sharedStrings.xml><?xml version="1.0" encoding="utf-8"?>
<sst xmlns="http://schemas.openxmlformats.org/spreadsheetml/2006/main" count="37" uniqueCount="35">
  <si>
    <t>BDbDT BAU Deaths by Demographic Trait</t>
  </si>
  <si>
    <t>Source:</t>
  </si>
  <si>
    <t>RACE_HISP</t>
  </si>
  <si>
    <t>SEX</t>
  </si>
  <si>
    <t>YEAR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</si>
  <si>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</si>
  <si>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</si>
  <si>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</si>
  <si>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</si>
  <si>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</si>
  <si>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</si>
  <si>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</si>
  <si>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</si>
  <si>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</si>
  <si>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</si>
  <si>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</si>
  <si>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</si>
  <si>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</si>
  <si>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</si>
  <si>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</si>
  <si>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</si>
  <si>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</si>
  <si>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</si>
  <si>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</si>
  <si>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</si>
  <si>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</si>
  <si>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</si>
  <si>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</si>
  <si>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KOSTAT (Statistics Korea)</t>
    <phoneticPr fontId="4" type="noConversion"/>
  </si>
  <si>
    <t>Projection for future populations: 2017 ~ 2067</t>
    <phoneticPr fontId="4" type="noConversion"/>
  </si>
  <si>
    <t>http://kostat.go.kr/portal/korea/kor_nw/1/2/6/index.board?bmode=read&amp;bSeq=&amp;aSeq=373873&amp;pageNo=1&amp;rowNum=10&amp;navCount=10&amp;currPg=&amp;searchInfo=&amp;sTarget=title&amp;sTxt=</t>
  </si>
  <si>
    <t>Datasets, Page 49</t>
    <phoneticPr fontId="4" type="noConversion"/>
  </si>
  <si>
    <t>Death / 1000</t>
    <phoneticPr fontId="4" type="noConversion"/>
  </si>
  <si>
    <t>Population (est)</t>
    <phoneticPr fontId="4" type="noConversion"/>
  </si>
  <si>
    <t>Death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</si>
</sst>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B27"/>
  <sheetViews>
    <sheetView workbookViewId="0">
      <selection activeCell="A11" sqref="A11"/>
    </sheetView>
  </sheetViews>
  <sheetFormatPr defaultRowHeight="17" x14ac:dyDescent="0.45"/>
  <cols>
    <col min="2" max="2" width="81.58203125" customWidth="1"/>
  </cols>
  <sheetData>
    <row r="1" spans="1:2" x14ac:dyDescent="0.45">
      <c r="A1" s="1" t="s">
        <v>0</v>
      </c>
    </row>
    <row r="3" spans="1:2" x14ac:dyDescent="0.45">
      <c r="A3" t="s">
        <v>1</v>
      </c>
      <c r="B3" t="s">
        <v>28</v>
      </c>
    </row>
    <row r="4" spans="1:2" x14ac:dyDescent="0.45">
      <c r="B4" s="2">
        <v>2019</v>
      </c>
    </row>
    <row r="5" spans="1:2" x14ac:dyDescent="0.45">
      <c r="B5" t="s">
        <v>29</v>
      </c>
    </row>
    <row r="6" spans="1:2" x14ac:dyDescent="0.45">
      <c r="B6" s="3" t="s">
        <v>30</v>
      </c>
    </row>
    <row r="7" spans="1:2" x14ac:dyDescent="0.45">
      <c r="B7" t="s">
        <v>31</v>
      </c>
    </row>
    <row r="8" spans="1:2" x14ac:dyDescent="0.45">
      <c r="B8" s="4"/>
    </row>
    <row r="10" spans="1:2" x14ac:dyDescent="0.45">
      <c r="A10" s="1" t="s">
        <v>5</v>
      </c>
    </row>
    <row r="11" spans="1:2" x14ac:dyDescent="0.45">
      <c r="A11" t="s">
        <v>6</v>
      </c>
    </row>
    <row r="12" spans="1:2" x14ac:dyDescent="0.45">
      <c r="A12" t="s">
        <v>7</v>
      </c>
    </row>
    <row r="13" spans="1:2" x14ac:dyDescent="0.45">
      <c r="A13">
        <v>0</v>
      </c>
      <c r="B13" t="s">
        <v>8</v>
      </c>
    </row>
    <row r="14" spans="1:2" x14ac:dyDescent="0.45">
      <c r="A14">
        <v>1</v>
      </c>
      <c r="B14" t="s">
        <v>9</v>
      </c>
    </row>
    <row r="15" spans="1:2" x14ac:dyDescent="0.45">
      <c r="A15">
        <v>2</v>
      </c>
      <c r="B15" t="s">
        <v>10</v>
      </c>
    </row>
    <row r="16" spans="1:2" x14ac:dyDescent="0.45">
      <c r="A16">
        <v>3</v>
      </c>
      <c r="B16" t="s">
        <v>21</v>
      </c>
    </row>
    <row r="17" spans="1:2" x14ac:dyDescent="0.45">
      <c r="A17">
        <v>4</v>
      </c>
      <c r="B17" t="s">
        <v>11</v>
      </c>
    </row>
    <row r="18" spans="1:2" x14ac:dyDescent="0.45">
      <c r="A18">
        <v>5</v>
      </c>
      <c r="B18" t="s">
        <v>12</v>
      </c>
    </row>
    <row r="19" spans="1:2" x14ac:dyDescent="0.45">
      <c r="A19">
        <v>6</v>
      </c>
      <c r="B19" t="s">
        <v>13</v>
      </c>
    </row>
    <row r="20" spans="1:2" x14ac:dyDescent="0.45">
      <c r="A20">
        <v>7</v>
      </c>
      <c r="B20" t="s">
        <v>14</v>
      </c>
    </row>
    <row r="21" spans="1:2" x14ac:dyDescent="0.45">
      <c r="A21">
        <v>8</v>
      </c>
      <c r="B21" t="s">
        <v>15</v>
      </c>
    </row>
    <row r="22" spans="1:2" x14ac:dyDescent="0.45">
      <c r="A22">
        <v>9</v>
      </c>
      <c r="B22" t="s">
        <v>16</v>
      </c>
    </row>
    <row r="24" spans="1:2" x14ac:dyDescent="0.45">
      <c r="A24" t="s">
        <v>17</v>
      </c>
    </row>
    <row r="25" spans="1:2" x14ac:dyDescent="0.45">
      <c r="A25">
        <v>0</v>
      </c>
      <c r="B25" t="s">
        <v>18</v>
      </c>
    </row>
    <row r="26" spans="1:2" x14ac:dyDescent="0.45">
      <c r="A26">
        <v>1</v>
      </c>
      <c r="B26" t="s">
        <v>19</v>
      </c>
    </row>
    <row r="27" spans="1:2" x14ac:dyDescent="0.45">
      <c r="A27">
        <v>2</v>
      </c>
      <c r="B27" t="s">
        <v>20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F94"/>
  <sheetViews>
    <sheetView topLeftCell="A55" workbookViewId="0">
      <selection activeCell="E77" sqref="E77"/>
    </sheetView>
  </sheetViews>
  <sheetFormatPr defaultRowHeight="17" x14ac:dyDescent="0.45"/>
  <cols>
    <col min="1" max="1" width="11.75" customWidth="1"/>
    <col min="4" max="5" width="12.4140625" bestFit="1" customWidth="1"/>
    <col min="6" max="6" width="9.1640625" bestFit="1" customWidth="1"/>
  </cols>
  <sheetData>
    <row r="1" spans="1:6" x14ac:dyDescent="0.45">
      <c r="A1" s="5" t="s">
        <v>2</v>
      </c>
      <c r="B1" s="5" t="s">
        <v>3</v>
      </c>
      <c r="C1" s="5" t="s">
        <v>4</v>
      </c>
      <c r="D1" s="5" t="s">
        <v>34</v>
      </c>
      <c r="E1" s="5" t="s">
        <v>32</v>
      </c>
      <c r="F1" s="5" t="s">
        <v>33</v>
      </c>
    </row>
    <row r="2" spans="1:6" x14ac:dyDescent="0.45">
      <c r="A2" s="5">
        <v>0</v>
      </c>
      <c r="B2" s="5">
        <v>0</v>
      </c>
      <c r="C2" s="5">
        <v>2020</v>
      </c>
      <c r="D2" s="5">
        <f>(E2/1000) * F2</f>
        <v>16725263</v>
      </c>
      <c r="E2" s="5">
        <v>323</v>
      </c>
      <c r="F2" s="5">
        <v>51781000</v>
      </c>
    </row>
    <row r="3" spans="1:6" x14ac:dyDescent="0.45">
      <c r="A3" s="5">
        <v>0</v>
      </c>
      <c r="B3" s="5">
        <v>0</v>
      </c>
      <c r="C3" s="5">
        <v>2021</v>
      </c>
      <c r="D3" s="5">
        <f t="shared" ref="D3:D63" si="0">(E3/1000) * F3</f>
        <v>17256726</v>
      </c>
      <c r="E3" s="5">
        <v>333</v>
      </c>
      <c r="F3" s="5">
        <v>51822000</v>
      </c>
    </row>
    <row r="4" spans="1:6" x14ac:dyDescent="0.45">
      <c r="A4" s="5">
        <v>0</v>
      </c>
      <c r="B4" s="5">
        <v>0</v>
      </c>
      <c r="C4" s="5">
        <v>2022</v>
      </c>
      <c r="D4" s="5">
        <f t="shared" si="0"/>
        <v>17731332</v>
      </c>
      <c r="E4" s="5">
        <v>342</v>
      </c>
      <c r="F4" s="5">
        <v>51846000</v>
      </c>
    </row>
    <row r="5" spans="1:6" x14ac:dyDescent="0.45">
      <c r="A5" s="5">
        <v>0</v>
      </c>
      <c r="B5" s="5">
        <v>0</v>
      </c>
      <c r="C5" s="5">
        <v>2023</v>
      </c>
      <c r="D5" s="5">
        <f t="shared" si="0"/>
        <v>18257536</v>
      </c>
      <c r="E5" s="5">
        <v>352</v>
      </c>
      <c r="F5" s="5">
        <v>51868000</v>
      </c>
    </row>
    <row r="6" spans="1:6" x14ac:dyDescent="0.45">
      <c r="A6" s="5">
        <v>0</v>
      </c>
      <c r="B6" s="5">
        <v>0</v>
      </c>
      <c r="C6" s="5">
        <v>2024</v>
      </c>
      <c r="D6" s="5">
        <f t="shared" si="0"/>
        <v>18783456</v>
      </c>
      <c r="E6" s="5">
        <v>362</v>
      </c>
      <c r="F6" s="5">
        <v>51888000</v>
      </c>
    </row>
    <row r="7" spans="1:6" x14ac:dyDescent="0.45">
      <c r="A7" s="5">
        <v>0</v>
      </c>
      <c r="B7" s="5">
        <v>0</v>
      </c>
      <c r="C7" s="5">
        <v>2025</v>
      </c>
      <c r="D7" s="5">
        <f t="shared" si="0"/>
        <v>19308660</v>
      </c>
      <c r="E7" s="5">
        <v>372</v>
      </c>
      <c r="F7" s="5">
        <v>51905000</v>
      </c>
    </row>
    <row r="8" spans="1:6" x14ac:dyDescent="0.45">
      <c r="A8" s="5">
        <v>0</v>
      </c>
      <c r="B8" s="5">
        <v>0</v>
      </c>
      <c r="C8" s="5">
        <v>2026</v>
      </c>
      <c r="D8" s="5">
        <f t="shared" si="0"/>
        <v>19833440</v>
      </c>
      <c r="E8" s="5">
        <v>382</v>
      </c>
      <c r="F8" s="5">
        <v>51920000</v>
      </c>
    </row>
    <row r="9" spans="1:6" x14ac:dyDescent="0.45">
      <c r="A9" s="5">
        <v>0</v>
      </c>
      <c r="B9" s="5">
        <v>0</v>
      </c>
      <c r="C9" s="5">
        <v>2027</v>
      </c>
      <c r="D9" s="5">
        <f t="shared" si="0"/>
        <v>20357736</v>
      </c>
      <c r="E9" s="5">
        <v>392</v>
      </c>
      <c r="F9" s="5">
        <v>51933000</v>
      </c>
    </row>
    <row r="10" spans="1:6" x14ac:dyDescent="0.45">
      <c r="A10" s="5">
        <v>0</v>
      </c>
      <c r="B10" s="5">
        <v>0</v>
      </c>
      <c r="C10" s="5">
        <v>2028</v>
      </c>
      <c r="D10" s="5">
        <f t="shared" si="0"/>
        <v>20880684</v>
      </c>
      <c r="E10" s="5">
        <v>402</v>
      </c>
      <c r="F10" s="5">
        <v>51942000</v>
      </c>
    </row>
    <row r="11" spans="1:6" x14ac:dyDescent="0.45">
      <c r="A11" s="5">
        <v>0</v>
      </c>
      <c r="B11" s="5">
        <v>0</v>
      </c>
      <c r="C11" s="5">
        <v>2029</v>
      </c>
      <c r="D11" s="5">
        <f t="shared" si="0"/>
        <v>21399692</v>
      </c>
      <c r="E11" s="5">
        <v>412</v>
      </c>
      <c r="F11" s="5">
        <v>51941000</v>
      </c>
    </row>
    <row r="12" spans="1:6" x14ac:dyDescent="0.45">
      <c r="A12" s="5">
        <v>0</v>
      </c>
      <c r="B12" s="5">
        <v>0</v>
      </c>
      <c r="C12" s="5">
        <v>2030</v>
      </c>
      <c r="D12" s="5">
        <f t="shared" si="0"/>
        <v>21913194</v>
      </c>
      <c r="E12" s="5">
        <v>422</v>
      </c>
      <c r="F12" s="5">
        <v>51927000</v>
      </c>
    </row>
    <row r="13" spans="1:6" x14ac:dyDescent="0.45">
      <c r="A13" s="5">
        <v>0</v>
      </c>
      <c r="B13" s="5">
        <v>0</v>
      </c>
      <c r="C13" s="5">
        <v>2031</v>
      </c>
      <c r="D13" s="5">
        <f t="shared" si="0"/>
        <v>22472700</v>
      </c>
      <c r="E13" s="5">
        <v>433</v>
      </c>
      <c r="F13" s="5">
        <v>51900000</v>
      </c>
    </row>
    <row r="14" spans="1:6" x14ac:dyDescent="0.45">
      <c r="A14" s="5">
        <v>0</v>
      </c>
      <c r="B14" s="5">
        <v>0</v>
      </c>
      <c r="C14" s="5">
        <v>2032</v>
      </c>
      <c r="D14" s="5">
        <f t="shared" si="0"/>
        <v>23024952</v>
      </c>
      <c r="E14" s="5">
        <v>444</v>
      </c>
      <c r="F14" s="5">
        <v>51858000</v>
      </c>
    </row>
    <row r="15" spans="1:6" x14ac:dyDescent="0.45">
      <c r="A15" s="5">
        <v>0</v>
      </c>
      <c r="B15" s="5">
        <v>0</v>
      </c>
      <c r="C15" s="5">
        <v>2033</v>
      </c>
      <c r="D15" s="5">
        <f t="shared" si="0"/>
        <v>23569000</v>
      </c>
      <c r="E15" s="5">
        <v>455</v>
      </c>
      <c r="F15" s="5">
        <v>51800000</v>
      </c>
    </row>
    <row r="16" spans="1:6" x14ac:dyDescent="0.45">
      <c r="A16" s="5">
        <v>0</v>
      </c>
      <c r="B16" s="5">
        <v>0</v>
      </c>
      <c r="C16" s="5">
        <v>2034</v>
      </c>
      <c r="D16" s="5">
        <f t="shared" si="0"/>
        <v>24155108</v>
      </c>
      <c r="E16" s="5">
        <v>467</v>
      </c>
      <c r="F16" s="5">
        <v>51724000</v>
      </c>
    </row>
    <row r="17" spans="1:6" x14ac:dyDescent="0.45">
      <c r="A17" s="5">
        <v>0</v>
      </c>
      <c r="B17" s="5">
        <v>0</v>
      </c>
      <c r="C17" s="5">
        <v>2035</v>
      </c>
      <c r="D17" s="5">
        <f t="shared" si="0"/>
        <v>24730770</v>
      </c>
      <c r="E17" s="5">
        <v>479</v>
      </c>
      <c r="F17" s="5">
        <v>51630000</v>
      </c>
    </row>
    <row r="18" spans="1:6" x14ac:dyDescent="0.45">
      <c r="A18" s="5">
        <v>0</v>
      </c>
      <c r="B18" s="5">
        <v>0</v>
      </c>
      <c r="C18" s="5">
        <v>2036</v>
      </c>
      <c r="D18" s="5">
        <f t="shared" si="0"/>
        <v>25377175</v>
      </c>
      <c r="E18" s="5">
        <v>493</v>
      </c>
      <c r="F18" s="5">
        <v>51475000</v>
      </c>
    </row>
    <row r="19" spans="1:6" x14ac:dyDescent="0.45">
      <c r="A19" s="5">
        <v>0</v>
      </c>
      <c r="B19" s="5">
        <v>0</v>
      </c>
      <c r="C19" s="5">
        <v>2037</v>
      </c>
      <c r="D19" s="5">
        <f t="shared" si="0"/>
        <v>26019240</v>
      </c>
      <c r="E19" s="5">
        <v>507</v>
      </c>
      <c r="F19" s="5">
        <v>51320000</v>
      </c>
    </row>
    <row r="20" spans="1:6" x14ac:dyDescent="0.45">
      <c r="A20" s="5">
        <v>0</v>
      </c>
      <c r="B20" s="5">
        <v>0</v>
      </c>
      <c r="C20" s="5">
        <v>2038</v>
      </c>
      <c r="D20" s="5">
        <f t="shared" si="0"/>
        <v>26656965</v>
      </c>
      <c r="E20" s="5">
        <v>521</v>
      </c>
      <c r="F20" s="5">
        <v>51165000</v>
      </c>
    </row>
    <row r="21" spans="1:6" x14ac:dyDescent="0.45">
      <c r="A21" s="5">
        <v>0</v>
      </c>
      <c r="B21" s="5">
        <v>0</v>
      </c>
      <c r="C21" s="5">
        <v>2039</v>
      </c>
      <c r="D21" s="5">
        <f t="shared" si="0"/>
        <v>27290350</v>
      </c>
      <c r="E21" s="5">
        <v>535</v>
      </c>
      <c r="F21" s="5">
        <v>51010000</v>
      </c>
    </row>
    <row r="22" spans="1:6" x14ac:dyDescent="0.45">
      <c r="A22" s="5">
        <v>0</v>
      </c>
      <c r="B22" s="5">
        <v>0</v>
      </c>
      <c r="C22" s="5">
        <v>2040</v>
      </c>
      <c r="D22" s="5">
        <f t="shared" si="0"/>
        <v>27919395.000000004</v>
      </c>
      <c r="E22" s="5">
        <v>549</v>
      </c>
      <c r="F22" s="5">
        <v>50855000</v>
      </c>
    </row>
    <row r="23" spans="1:6" x14ac:dyDescent="0.45">
      <c r="A23" s="5">
        <v>0</v>
      </c>
      <c r="B23" s="5">
        <v>0</v>
      </c>
      <c r="C23" s="5">
        <v>2041</v>
      </c>
      <c r="D23" s="5">
        <f t="shared" si="0"/>
        <v>28628801.040000003</v>
      </c>
      <c r="E23" s="5">
        <v>565.80000000000007</v>
      </c>
      <c r="F23" s="5">
        <v>50598800</v>
      </c>
    </row>
    <row r="24" spans="1:6" x14ac:dyDescent="0.45">
      <c r="A24" s="5">
        <v>0</v>
      </c>
      <c r="B24" s="5">
        <v>0</v>
      </c>
      <c r="C24" s="5">
        <v>2042</v>
      </c>
      <c r="D24" s="5">
        <f t="shared" si="0"/>
        <v>29329598.760000002</v>
      </c>
      <c r="E24" s="5">
        <v>582.6</v>
      </c>
      <c r="F24" s="5">
        <v>50342600</v>
      </c>
    </row>
    <row r="25" spans="1:6" x14ac:dyDescent="0.45">
      <c r="A25" s="5">
        <v>0</v>
      </c>
      <c r="B25" s="5">
        <v>0</v>
      </c>
      <c r="C25" s="5">
        <v>2043</v>
      </c>
      <c r="D25" s="5">
        <f t="shared" si="0"/>
        <v>30021788.159999996</v>
      </c>
      <c r="E25" s="5">
        <v>599.4</v>
      </c>
      <c r="F25" s="5">
        <v>50086400</v>
      </c>
    </row>
    <row r="26" spans="1:6" x14ac:dyDescent="0.45">
      <c r="A26" s="5">
        <v>0</v>
      </c>
      <c r="B26" s="5">
        <v>0</v>
      </c>
      <c r="C26" s="5">
        <v>2044</v>
      </c>
      <c r="D26" s="5">
        <f t="shared" si="0"/>
        <v>30705369.240000006</v>
      </c>
      <c r="E26" s="5">
        <v>616.20000000000005</v>
      </c>
      <c r="F26" s="5">
        <v>49830200</v>
      </c>
    </row>
    <row r="27" spans="1:6" x14ac:dyDescent="0.45">
      <c r="A27" s="5">
        <v>0</v>
      </c>
      <c r="B27" s="5">
        <v>0</v>
      </c>
      <c r="C27" s="5">
        <v>2045</v>
      </c>
      <c r="D27" s="5">
        <f t="shared" si="0"/>
        <v>31380342</v>
      </c>
      <c r="E27" s="5">
        <v>633</v>
      </c>
      <c r="F27" s="5">
        <v>49574000</v>
      </c>
    </row>
    <row r="28" spans="1:6" x14ac:dyDescent="0.45">
      <c r="A28" s="5">
        <v>0</v>
      </c>
      <c r="B28" s="5">
        <v>0</v>
      </c>
      <c r="C28" s="5">
        <v>2046</v>
      </c>
      <c r="D28" s="5">
        <f t="shared" si="0"/>
        <v>31896755.239999995</v>
      </c>
      <c r="E28" s="5">
        <v>648.19999999999993</v>
      </c>
      <c r="F28" s="5">
        <v>49208200</v>
      </c>
    </row>
    <row r="29" spans="1:6" x14ac:dyDescent="0.45">
      <c r="A29" s="5">
        <v>0</v>
      </c>
      <c r="B29" s="5">
        <v>0</v>
      </c>
      <c r="C29" s="5">
        <v>2047</v>
      </c>
      <c r="D29" s="5">
        <f t="shared" si="0"/>
        <v>32402048.16</v>
      </c>
      <c r="E29" s="5">
        <v>663.4</v>
      </c>
      <c r="F29" s="5">
        <v>48842400</v>
      </c>
    </row>
    <row r="30" spans="1:6" x14ac:dyDescent="0.45">
      <c r="A30" s="5">
        <v>0</v>
      </c>
      <c r="B30" s="5">
        <v>0</v>
      </c>
      <c r="C30" s="5">
        <v>2048</v>
      </c>
      <c r="D30" s="5">
        <f t="shared" si="0"/>
        <v>32896220.759999994</v>
      </c>
      <c r="E30" s="5">
        <v>678.59999999999991</v>
      </c>
      <c r="F30" s="5">
        <v>48476600</v>
      </c>
    </row>
    <row r="31" spans="1:6" x14ac:dyDescent="0.45">
      <c r="A31" s="5">
        <v>0</v>
      </c>
      <c r="B31" s="5">
        <v>0</v>
      </c>
      <c r="C31" s="5">
        <v>2049</v>
      </c>
      <c r="D31" s="5">
        <f t="shared" si="0"/>
        <v>33379273.039999999</v>
      </c>
      <c r="E31" s="5">
        <v>693.8</v>
      </c>
      <c r="F31" s="5">
        <v>48110800</v>
      </c>
    </row>
    <row r="32" spans="1:6" x14ac:dyDescent="0.45">
      <c r="A32" s="5">
        <v>0</v>
      </c>
      <c r="B32" s="5">
        <v>0</v>
      </c>
      <c r="C32" s="5">
        <v>2050</v>
      </c>
      <c r="D32" s="5">
        <f t="shared" si="0"/>
        <v>33851204.999999993</v>
      </c>
      <c r="E32" s="5">
        <v>708.99999999999989</v>
      </c>
      <c r="F32" s="5">
        <v>47745000</v>
      </c>
    </row>
    <row r="33" spans="1:6" x14ac:dyDescent="0.45">
      <c r="A33" s="5">
        <v>0</v>
      </c>
      <c r="B33" s="5">
        <v>1</v>
      </c>
      <c r="C33" s="5">
        <v>2020</v>
      </c>
      <c r="D33" s="5">
        <f>(E33/1000) * F33</f>
        <v>8958113</v>
      </c>
      <c r="E33" s="5">
        <v>173</v>
      </c>
      <c r="F33" s="5">
        <v>51781000</v>
      </c>
    </row>
    <row r="34" spans="1:6" x14ac:dyDescent="0.45">
      <c r="A34" s="5">
        <v>0</v>
      </c>
      <c r="B34" s="5">
        <v>1</v>
      </c>
      <c r="C34" s="5">
        <v>2021</v>
      </c>
      <c r="D34" s="5">
        <f t="shared" si="0"/>
        <v>9224316</v>
      </c>
      <c r="E34" s="5">
        <v>178</v>
      </c>
      <c r="F34" s="5">
        <v>51822000</v>
      </c>
    </row>
    <row r="35" spans="1:6" x14ac:dyDescent="0.45">
      <c r="A35" s="5">
        <v>0</v>
      </c>
      <c r="B35" s="5">
        <v>1</v>
      </c>
      <c r="C35" s="5">
        <v>2022</v>
      </c>
      <c r="D35" s="5">
        <f t="shared" si="0"/>
        <v>9435972</v>
      </c>
      <c r="E35" s="5">
        <v>182</v>
      </c>
      <c r="F35" s="5">
        <v>51846000</v>
      </c>
    </row>
    <row r="36" spans="1:6" x14ac:dyDescent="0.45">
      <c r="A36" s="5">
        <v>0</v>
      </c>
      <c r="B36" s="5">
        <v>1</v>
      </c>
      <c r="C36" s="5">
        <v>2023</v>
      </c>
      <c r="D36" s="5">
        <f t="shared" si="0"/>
        <v>9699316</v>
      </c>
      <c r="E36" s="5">
        <v>187</v>
      </c>
      <c r="F36" s="5">
        <v>51868000</v>
      </c>
    </row>
    <row r="37" spans="1:6" x14ac:dyDescent="0.45">
      <c r="A37" s="5">
        <v>0</v>
      </c>
      <c r="B37" s="5">
        <v>1</v>
      </c>
      <c r="C37" s="5">
        <v>2024</v>
      </c>
      <c r="D37" s="5">
        <f t="shared" si="0"/>
        <v>9962496</v>
      </c>
      <c r="E37" s="5">
        <v>192</v>
      </c>
      <c r="F37" s="5">
        <v>51888000</v>
      </c>
    </row>
    <row r="38" spans="1:6" x14ac:dyDescent="0.45">
      <c r="A38" s="5">
        <v>0</v>
      </c>
      <c r="B38" s="5">
        <v>1</v>
      </c>
      <c r="C38" s="5">
        <v>2025</v>
      </c>
      <c r="D38" s="5">
        <f t="shared" si="0"/>
        <v>10225285</v>
      </c>
      <c r="E38" s="5">
        <v>197</v>
      </c>
      <c r="F38" s="5">
        <v>51905000</v>
      </c>
    </row>
    <row r="39" spans="1:6" x14ac:dyDescent="0.45">
      <c r="A39" s="5">
        <v>0</v>
      </c>
      <c r="B39" s="5">
        <v>1</v>
      </c>
      <c r="C39" s="5">
        <v>2026</v>
      </c>
      <c r="D39" s="5">
        <f t="shared" si="0"/>
        <v>10487840</v>
      </c>
      <c r="E39" s="5">
        <v>202</v>
      </c>
      <c r="F39" s="5">
        <v>51920000</v>
      </c>
    </row>
    <row r="40" spans="1:6" x14ac:dyDescent="0.45">
      <c r="A40" s="5">
        <v>0</v>
      </c>
      <c r="B40" s="5">
        <v>1</v>
      </c>
      <c r="C40" s="5">
        <v>2027</v>
      </c>
      <c r="D40" s="5">
        <f t="shared" si="0"/>
        <v>10750131</v>
      </c>
      <c r="E40" s="5">
        <v>207</v>
      </c>
      <c r="F40" s="5">
        <v>51933000</v>
      </c>
    </row>
    <row r="41" spans="1:6" x14ac:dyDescent="0.45">
      <c r="A41" s="5">
        <v>0</v>
      </c>
      <c r="B41" s="5">
        <v>1</v>
      </c>
      <c r="C41" s="5">
        <v>2028</v>
      </c>
      <c r="D41" s="5">
        <f t="shared" si="0"/>
        <v>11011704</v>
      </c>
      <c r="E41" s="5">
        <v>212</v>
      </c>
      <c r="F41" s="5">
        <v>51942000</v>
      </c>
    </row>
    <row r="42" spans="1:6" x14ac:dyDescent="0.45">
      <c r="A42" s="5">
        <v>0</v>
      </c>
      <c r="B42" s="5">
        <v>1</v>
      </c>
      <c r="C42" s="5">
        <v>2029</v>
      </c>
      <c r="D42" s="5">
        <f t="shared" si="0"/>
        <v>11271197</v>
      </c>
      <c r="E42" s="5">
        <v>217</v>
      </c>
      <c r="F42" s="5">
        <v>51941000</v>
      </c>
    </row>
    <row r="43" spans="1:6" x14ac:dyDescent="0.45">
      <c r="A43" s="5">
        <v>0</v>
      </c>
      <c r="B43" s="5">
        <v>1</v>
      </c>
      <c r="C43" s="5">
        <v>2030</v>
      </c>
      <c r="D43" s="5">
        <f t="shared" si="0"/>
        <v>11527794</v>
      </c>
      <c r="E43" s="5">
        <v>222</v>
      </c>
      <c r="F43" s="5">
        <v>51927000</v>
      </c>
    </row>
    <row r="44" spans="1:6" x14ac:dyDescent="0.45">
      <c r="A44" s="5">
        <v>0</v>
      </c>
      <c r="B44" s="5">
        <v>1</v>
      </c>
      <c r="C44" s="5">
        <v>2031</v>
      </c>
      <c r="D44" s="5">
        <f t="shared" si="0"/>
        <v>11833200</v>
      </c>
      <c r="E44" s="5">
        <v>228</v>
      </c>
      <c r="F44" s="5">
        <v>51900000</v>
      </c>
    </row>
    <row r="45" spans="1:6" x14ac:dyDescent="0.45">
      <c r="A45" s="5">
        <v>0</v>
      </c>
      <c r="B45" s="5">
        <v>1</v>
      </c>
      <c r="C45" s="5">
        <v>2032</v>
      </c>
      <c r="D45" s="5">
        <f t="shared" si="0"/>
        <v>12134772</v>
      </c>
      <c r="E45" s="5">
        <v>234</v>
      </c>
      <c r="F45" s="5">
        <v>51858000</v>
      </c>
    </row>
    <row r="46" spans="1:6" x14ac:dyDescent="0.45">
      <c r="A46" s="5">
        <v>0</v>
      </c>
      <c r="B46" s="5">
        <v>1</v>
      </c>
      <c r="C46" s="5">
        <v>2033</v>
      </c>
      <c r="D46" s="5">
        <f t="shared" si="0"/>
        <v>12432000</v>
      </c>
      <c r="E46" s="5">
        <v>240</v>
      </c>
      <c r="F46" s="5">
        <v>51800000</v>
      </c>
    </row>
    <row r="47" spans="1:6" x14ac:dyDescent="0.45">
      <c r="A47" s="5">
        <v>0</v>
      </c>
      <c r="B47" s="5">
        <v>1</v>
      </c>
      <c r="C47" s="5">
        <v>2034</v>
      </c>
      <c r="D47" s="5">
        <f t="shared" si="0"/>
        <v>12724104</v>
      </c>
      <c r="E47" s="5">
        <v>246</v>
      </c>
      <c r="F47" s="5">
        <v>51724000</v>
      </c>
    </row>
    <row r="48" spans="1:6" x14ac:dyDescent="0.45">
      <c r="A48" s="5">
        <v>0</v>
      </c>
      <c r="B48" s="5">
        <v>1</v>
      </c>
      <c r="C48" s="5">
        <v>2035</v>
      </c>
      <c r="D48" s="5">
        <f t="shared" si="0"/>
        <v>13010760</v>
      </c>
      <c r="E48" s="5">
        <v>252</v>
      </c>
      <c r="F48" s="5">
        <v>51630000</v>
      </c>
    </row>
    <row r="49" spans="1:6" x14ac:dyDescent="0.45">
      <c r="A49" s="5">
        <v>0</v>
      </c>
      <c r="B49" s="5">
        <v>1</v>
      </c>
      <c r="C49" s="5">
        <v>2036</v>
      </c>
      <c r="D49" s="5">
        <f t="shared" si="0"/>
        <v>13342320</v>
      </c>
      <c r="E49" s="5">
        <v>259.2</v>
      </c>
      <c r="F49" s="5">
        <v>51475000</v>
      </c>
    </row>
    <row r="50" spans="1:6" x14ac:dyDescent="0.45">
      <c r="A50" s="5">
        <v>0</v>
      </c>
      <c r="B50" s="5">
        <v>1</v>
      </c>
      <c r="C50" s="5">
        <v>2037</v>
      </c>
      <c r="D50" s="5">
        <f t="shared" si="0"/>
        <v>13671648.000000002</v>
      </c>
      <c r="E50" s="5">
        <v>266.40000000000003</v>
      </c>
      <c r="F50" s="5">
        <v>51320000</v>
      </c>
    </row>
    <row r="51" spans="1:6" x14ac:dyDescent="0.45">
      <c r="A51" s="5">
        <v>0</v>
      </c>
      <c r="B51" s="5">
        <v>1</v>
      </c>
      <c r="C51" s="5">
        <v>2038</v>
      </c>
      <c r="D51" s="5">
        <f t="shared" si="0"/>
        <v>13998744</v>
      </c>
      <c r="E51" s="5">
        <v>273.60000000000002</v>
      </c>
      <c r="F51" s="5">
        <v>51165000</v>
      </c>
    </row>
    <row r="52" spans="1:6" x14ac:dyDescent="0.45">
      <c r="A52" s="5">
        <v>0</v>
      </c>
      <c r="B52" s="5">
        <v>1</v>
      </c>
      <c r="C52" s="5">
        <v>2039</v>
      </c>
      <c r="D52" s="5">
        <f t="shared" si="0"/>
        <v>14323608</v>
      </c>
      <c r="E52" s="5">
        <v>280.8</v>
      </c>
      <c r="F52" s="5">
        <v>51010000</v>
      </c>
    </row>
    <row r="53" spans="1:6" x14ac:dyDescent="0.45">
      <c r="A53" s="5">
        <v>0</v>
      </c>
      <c r="B53" s="5">
        <v>1</v>
      </c>
      <c r="C53" s="5">
        <v>2040</v>
      </c>
      <c r="D53" s="5">
        <f t="shared" si="0"/>
        <v>14646239.999999998</v>
      </c>
      <c r="E53" s="5">
        <v>288</v>
      </c>
      <c r="F53" s="5">
        <v>50855000</v>
      </c>
    </row>
    <row r="54" spans="1:6" x14ac:dyDescent="0.45">
      <c r="A54" s="5">
        <v>0</v>
      </c>
      <c r="B54" s="5">
        <v>1</v>
      </c>
      <c r="C54" s="5">
        <v>2041</v>
      </c>
      <c r="D54" s="5">
        <f t="shared" si="0"/>
        <v>14957005.279999999</v>
      </c>
      <c r="E54" s="5">
        <v>295.59999999999997</v>
      </c>
      <c r="F54" s="5">
        <v>50598800</v>
      </c>
    </row>
    <row r="55" spans="1:6" x14ac:dyDescent="0.45">
      <c r="A55" s="5">
        <v>0</v>
      </c>
      <c r="B55" s="5">
        <v>1</v>
      </c>
      <c r="C55" s="5">
        <v>2042</v>
      </c>
      <c r="D55" s="5">
        <f t="shared" si="0"/>
        <v>15263876.319999998</v>
      </c>
      <c r="E55" s="5">
        <v>303.2</v>
      </c>
      <c r="F55" s="5">
        <v>50342600</v>
      </c>
    </row>
    <row r="56" spans="1:6" x14ac:dyDescent="0.45">
      <c r="A56" s="5">
        <v>0</v>
      </c>
      <c r="B56" s="5">
        <v>1</v>
      </c>
      <c r="C56" s="5">
        <v>2043</v>
      </c>
      <c r="D56" s="5">
        <f t="shared" si="0"/>
        <v>15566853.119999999</v>
      </c>
      <c r="E56" s="5">
        <v>310.79999999999995</v>
      </c>
      <c r="F56" s="5">
        <v>50086400</v>
      </c>
    </row>
    <row r="57" spans="1:6" x14ac:dyDescent="0.45">
      <c r="A57" s="5">
        <v>0</v>
      </c>
      <c r="B57" s="5">
        <v>1</v>
      </c>
      <c r="C57" s="5">
        <v>2044</v>
      </c>
      <c r="D57" s="5">
        <f t="shared" si="0"/>
        <v>15865935.679999998</v>
      </c>
      <c r="E57" s="5">
        <v>318.39999999999998</v>
      </c>
      <c r="F57" s="5">
        <v>49830200</v>
      </c>
    </row>
    <row r="58" spans="1:6" x14ac:dyDescent="0.45">
      <c r="A58" s="5">
        <v>0</v>
      </c>
      <c r="B58" s="5">
        <v>1</v>
      </c>
      <c r="C58" s="5">
        <v>2045</v>
      </c>
      <c r="D58" s="5">
        <f t="shared" si="0"/>
        <v>16161123.999999998</v>
      </c>
      <c r="E58" s="5">
        <v>325.99999999999994</v>
      </c>
      <c r="F58" s="5">
        <v>49574000</v>
      </c>
    </row>
    <row r="59" spans="1:6" x14ac:dyDescent="0.45">
      <c r="A59" s="5">
        <v>0</v>
      </c>
      <c r="B59" s="5">
        <v>1</v>
      </c>
      <c r="C59" s="5">
        <v>2046</v>
      </c>
      <c r="D59" s="5">
        <f t="shared" si="0"/>
        <v>16346964.039999999</v>
      </c>
      <c r="E59" s="5">
        <v>332.2</v>
      </c>
      <c r="F59" s="5">
        <v>49208200</v>
      </c>
    </row>
    <row r="60" spans="1:6" x14ac:dyDescent="0.45">
      <c r="A60" s="5">
        <v>0</v>
      </c>
      <c r="B60" s="5">
        <v>1</v>
      </c>
      <c r="C60" s="5">
        <v>2047</v>
      </c>
      <c r="D60" s="5">
        <f t="shared" si="0"/>
        <v>16528268.159999998</v>
      </c>
      <c r="E60" s="5">
        <v>338.4</v>
      </c>
      <c r="F60" s="5">
        <v>48842400</v>
      </c>
    </row>
    <row r="61" spans="1:6" x14ac:dyDescent="0.45">
      <c r="A61" s="5">
        <v>0</v>
      </c>
      <c r="B61" s="5">
        <v>1</v>
      </c>
      <c r="C61" s="5">
        <v>2048</v>
      </c>
      <c r="D61" s="5">
        <f t="shared" si="0"/>
        <v>16705036.360000001</v>
      </c>
      <c r="E61" s="5">
        <v>344.6</v>
      </c>
      <c r="F61" s="5">
        <v>48476600</v>
      </c>
    </row>
    <row r="62" spans="1:6" x14ac:dyDescent="0.45">
      <c r="A62" s="5">
        <v>0</v>
      </c>
      <c r="B62" s="5">
        <v>1</v>
      </c>
      <c r="C62" s="5">
        <v>2049</v>
      </c>
      <c r="D62" s="5">
        <f t="shared" si="0"/>
        <v>16877268.640000001</v>
      </c>
      <c r="E62" s="5">
        <v>350.8</v>
      </c>
      <c r="F62" s="5">
        <v>48110800</v>
      </c>
    </row>
    <row r="63" spans="1:6" x14ac:dyDescent="0.45">
      <c r="A63" s="5">
        <v>0</v>
      </c>
      <c r="B63" s="5">
        <v>1</v>
      </c>
      <c r="C63" s="5">
        <v>2050</v>
      </c>
      <c r="D63" s="5">
        <f t="shared" si="0"/>
        <v>17044965</v>
      </c>
      <c r="E63" s="5">
        <v>357</v>
      </c>
      <c r="F63" s="5">
        <v>47745000</v>
      </c>
    </row>
    <row r="64" spans="1:6" x14ac:dyDescent="0.45">
      <c r="A64" s="5">
        <v>0</v>
      </c>
      <c r="B64" s="5">
        <v>2</v>
      </c>
      <c r="C64" s="5">
        <v>2020</v>
      </c>
      <c r="D64" s="5">
        <f>D2-D33</f>
        <v>7767150</v>
      </c>
      <c r="E64" s="5">
        <f>E2-E33</f>
        <v>150</v>
      </c>
      <c r="F64" s="5">
        <v>51781000</v>
      </c>
    </row>
    <row r="65" spans="1:6" x14ac:dyDescent="0.45">
      <c r="A65" s="5">
        <v>0</v>
      </c>
      <c r="B65" s="5">
        <v>2</v>
      </c>
      <c r="C65" s="5">
        <v>2021</v>
      </c>
      <c r="D65" s="5">
        <f t="shared" ref="D65" si="1">D3-D34</f>
        <v>8032410</v>
      </c>
      <c r="E65" s="5">
        <f t="shared" ref="D65:E94" si="2">E3-E34</f>
        <v>155</v>
      </c>
      <c r="F65" s="5">
        <v>51822000</v>
      </c>
    </row>
    <row r="66" spans="1:6" x14ac:dyDescent="0.45">
      <c r="A66" s="5">
        <v>0</v>
      </c>
      <c r="B66" s="5">
        <v>2</v>
      </c>
      <c r="C66" s="5">
        <v>2022</v>
      </c>
      <c r="D66" s="5">
        <f t="shared" ref="D66" si="3">D4-D35</f>
        <v>8295360</v>
      </c>
      <c r="E66" s="5">
        <f t="shared" si="2"/>
        <v>160</v>
      </c>
      <c r="F66" s="5">
        <v>51846000</v>
      </c>
    </row>
    <row r="67" spans="1:6" x14ac:dyDescent="0.45">
      <c r="A67" s="5">
        <v>0</v>
      </c>
      <c r="B67" s="5">
        <v>2</v>
      </c>
      <c r="C67" s="5">
        <v>2023</v>
      </c>
      <c r="D67" s="5">
        <f t="shared" ref="D67" si="4">D5-D36</f>
        <v>8558220</v>
      </c>
      <c r="E67" s="5">
        <f t="shared" si="2"/>
        <v>165</v>
      </c>
      <c r="F67" s="5">
        <v>51868000</v>
      </c>
    </row>
    <row r="68" spans="1:6" x14ac:dyDescent="0.45">
      <c r="A68" s="5">
        <v>0</v>
      </c>
      <c r="B68" s="5">
        <v>2</v>
      </c>
      <c r="C68" s="5">
        <v>2024</v>
      </c>
      <c r="D68" s="5">
        <f t="shared" ref="D68" si="5">D6-D37</f>
        <v>8820960</v>
      </c>
      <c r="E68" s="5">
        <f t="shared" si="2"/>
        <v>170</v>
      </c>
      <c r="F68" s="5">
        <v>51888000</v>
      </c>
    </row>
    <row r="69" spans="1:6" x14ac:dyDescent="0.45">
      <c r="A69" s="5">
        <v>0</v>
      </c>
      <c r="B69" s="5">
        <v>2</v>
      </c>
      <c r="C69" s="5">
        <v>2025</v>
      </c>
      <c r="D69" s="5">
        <f t="shared" ref="D69" si="6">D7-D38</f>
        <v>9083375</v>
      </c>
      <c r="E69" s="5">
        <f t="shared" si="2"/>
        <v>175</v>
      </c>
      <c r="F69" s="5">
        <v>51905000</v>
      </c>
    </row>
    <row r="70" spans="1:6" x14ac:dyDescent="0.45">
      <c r="A70" s="5">
        <v>0</v>
      </c>
      <c r="B70" s="5">
        <v>2</v>
      </c>
      <c r="C70" s="5">
        <v>2026</v>
      </c>
      <c r="D70" s="5">
        <f t="shared" ref="D70" si="7">D8-D39</f>
        <v>9345600</v>
      </c>
      <c r="E70" s="5">
        <f t="shared" si="2"/>
        <v>180</v>
      </c>
      <c r="F70" s="5">
        <v>51920000</v>
      </c>
    </row>
    <row r="71" spans="1:6" x14ac:dyDescent="0.45">
      <c r="A71" s="5">
        <v>0</v>
      </c>
      <c r="B71" s="5">
        <v>2</v>
      </c>
      <c r="C71" s="5">
        <v>2027</v>
      </c>
      <c r="D71" s="5">
        <f t="shared" ref="D71" si="8">D9-D40</f>
        <v>9607605</v>
      </c>
      <c r="E71" s="5">
        <f t="shared" si="2"/>
        <v>185</v>
      </c>
      <c r="F71" s="5">
        <v>51933000</v>
      </c>
    </row>
    <row r="72" spans="1:6" x14ac:dyDescent="0.45">
      <c r="A72" s="5">
        <v>0</v>
      </c>
      <c r="B72" s="5">
        <v>2</v>
      </c>
      <c r="C72" s="5">
        <v>2028</v>
      </c>
      <c r="D72" s="5">
        <f t="shared" ref="D72" si="9">D10-D41</f>
        <v>9868980</v>
      </c>
      <c r="E72" s="5">
        <f t="shared" si="2"/>
        <v>190</v>
      </c>
      <c r="F72" s="5">
        <v>51942000</v>
      </c>
    </row>
    <row r="73" spans="1:6" x14ac:dyDescent="0.45">
      <c r="A73" s="5">
        <v>0</v>
      </c>
      <c r="B73" s="5">
        <v>2</v>
      </c>
      <c r="C73" s="5">
        <v>2029</v>
      </c>
      <c r="D73" s="5">
        <f t="shared" ref="D73" si="10">D11-D42</f>
        <v>10128495</v>
      </c>
      <c r="E73" s="5">
        <f t="shared" si="2"/>
        <v>195</v>
      </c>
      <c r="F73" s="5">
        <v>51941000</v>
      </c>
    </row>
    <row r="74" spans="1:6" x14ac:dyDescent="0.45">
      <c r="A74" s="5">
        <v>0</v>
      </c>
      <c r="B74" s="5">
        <v>2</v>
      </c>
      <c r="C74" s="5">
        <v>2030</v>
      </c>
      <c r="D74" s="5">
        <f t="shared" ref="D74" si="11">D12-D43</f>
        <v>10385400</v>
      </c>
      <c r="E74" s="5">
        <f t="shared" si="2"/>
        <v>200</v>
      </c>
      <c r="F74" s="5">
        <v>51927000</v>
      </c>
    </row>
    <row r="75" spans="1:6" x14ac:dyDescent="0.45">
      <c r="A75" s="5">
        <v>0</v>
      </c>
      <c r="B75" s="5">
        <v>2</v>
      </c>
      <c r="C75" s="5">
        <v>2031</v>
      </c>
      <c r="D75" s="5">
        <f t="shared" ref="D75" si="12">D13-D44</f>
        <v>10639500</v>
      </c>
      <c r="E75" s="5">
        <f t="shared" si="2"/>
        <v>205</v>
      </c>
      <c r="F75" s="5">
        <v>51900000</v>
      </c>
    </row>
    <row r="76" spans="1:6" x14ac:dyDescent="0.45">
      <c r="A76" s="5">
        <v>0</v>
      </c>
      <c r="B76" s="5">
        <v>2</v>
      </c>
      <c r="C76" s="5">
        <v>2032</v>
      </c>
      <c r="D76" s="5">
        <f t="shared" ref="D76" si="13">D14-D45</f>
        <v>10890180</v>
      </c>
      <c r="E76" s="5">
        <f t="shared" si="2"/>
        <v>210</v>
      </c>
      <c r="F76" s="5">
        <v>51858000</v>
      </c>
    </row>
    <row r="77" spans="1:6" x14ac:dyDescent="0.45">
      <c r="A77" s="5">
        <v>0</v>
      </c>
      <c r="B77" s="5">
        <v>2</v>
      </c>
      <c r="C77" s="5">
        <v>2033</v>
      </c>
      <c r="D77" s="5">
        <f t="shared" ref="D77" si="14">D15-D46</f>
        <v>11137000</v>
      </c>
      <c r="E77" s="5">
        <f t="shared" si="2"/>
        <v>215</v>
      </c>
      <c r="F77" s="5">
        <v>51800000</v>
      </c>
    </row>
    <row r="78" spans="1:6" x14ac:dyDescent="0.45">
      <c r="A78" s="5">
        <v>0</v>
      </c>
      <c r="B78" s="5">
        <v>2</v>
      </c>
      <c r="C78" s="5">
        <v>2034</v>
      </c>
      <c r="D78" s="5">
        <f t="shared" ref="D78" si="15">D16-D47</f>
        <v>11431004</v>
      </c>
      <c r="E78" s="5">
        <f t="shared" si="2"/>
        <v>221</v>
      </c>
      <c r="F78" s="5">
        <v>51724000</v>
      </c>
    </row>
    <row r="79" spans="1:6" x14ac:dyDescent="0.45">
      <c r="A79" s="5">
        <v>0</v>
      </c>
      <c r="B79" s="5">
        <v>2</v>
      </c>
      <c r="C79" s="5">
        <v>2035</v>
      </c>
      <c r="D79" s="5">
        <f t="shared" ref="D79" si="16">D17-D48</f>
        <v>11720010</v>
      </c>
      <c r="E79" s="5">
        <f t="shared" si="2"/>
        <v>227</v>
      </c>
      <c r="F79" s="5">
        <v>51630000</v>
      </c>
    </row>
    <row r="80" spans="1:6" x14ac:dyDescent="0.45">
      <c r="A80" s="5">
        <v>0</v>
      </c>
      <c r="B80" s="5">
        <v>2</v>
      </c>
      <c r="C80" s="5">
        <v>2036</v>
      </c>
      <c r="D80" s="5">
        <f t="shared" ref="D80" si="17">D18-D49</f>
        <v>12034855</v>
      </c>
      <c r="E80" s="5">
        <f t="shared" si="2"/>
        <v>233.8</v>
      </c>
      <c r="F80" s="5">
        <v>51475000</v>
      </c>
    </row>
    <row r="81" spans="1:6" x14ac:dyDescent="0.45">
      <c r="A81" s="5">
        <v>0</v>
      </c>
      <c r="B81" s="5">
        <v>2</v>
      </c>
      <c r="C81" s="5">
        <v>2037</v>
      </c>
      <c r="D81" s="5">
        <f t="shared" ref="D81" si="18">D19-D50</f>
        <v>12347591.999999998</v>
      </c>
      <c r="E81" s="5">
        <f t="shared" si="2"/>
        <v>240.59999999999997</v>
      </c>
      <c r="F81" s="5">
        <v>51320000</v>
      </c>
    </row>
    <row r="82" spans="1:6" x14ac:dyDescent="0.45">
      <c r="A82" s="5">
        <v>0</v>
      </c>
      <c r="B82" s="5">
        <v>2</v>
      </c>
      <c r="C82" s="5">
        <v>2038</v>
      </c>
      <c r="D82" s="5">
        <f t="shared" ref="D82" si="19">D20-D51</f>
        <v>12658221</v>
      </c>
      <c r="E82" s="5">
        <f t="shared" si="2"/>
        <v>247.39999999999998</v>
      </c>
      <c r="F82" s="5">
        <v>51165000</v>
      </c>
    </row>
    <row r="83" spans="1:6" x14ac:dyDescent="0.45">
      <c r="A83" s="5">
        <v>0</v>
      </c>
      <c r="B83" s="5">
        <v>2</v>
      </c>
      <c r="C83" s="5">
        <v>2039</v>
      </c>
      <c r="D83" s="5">
        <f t="shared" ref="D83" si="20">D21-D52</f>
        <v>12966742</v>
      </c>
      <c r="E83" s="5">
        <f t="shared" si="2"/>
        <v>254.2</v>
      </c>
      <c r="F83" s="5">
        <v>51010000</v>
      </c>
    </row>
    <row r="84" spans="1:6" x14ac:dyDescent="0.45">
      <c r="A84" s="5">
        <v>0</v>
      </c>
      <c r="B84" s="5">
        <v>2</v>
      </c>
      <c r="C84" s="5">
        <v>2040</v>
      </c>
      <c r="D84" s="5">
        <f t="shared" ref="D84" si="21">D22-D53</f>
        <v>13273155.000000006</v>
      </c>
      <c r="E84" s="5">
        <f t="shared" si="2"/>
        <v>261</v>
      </c>
      <c r="F84" s="5">
        <v>50855000</v>
      </c>
    </row>
    <row r="85" spans="1:6" x14ac:dyDescent="0.45">
      <c r="A85" s="5">
        <v>0</v>
      </c>
      <c r="B85" s="5">
        <v>2</v>
      </c>
      <c r="C85" s="5">
        <v>2041</v>
      </c>
      <c r="D85" s="5">
        <f t="shared" ref="D85" si="22">D23-D54</f>
        <v>13671795.760000004</v>
      </c>
      <c r="E85" s="5">
        <f t="shared" si="2"/>
        <v>270.2000000000001</v>
      </c>
      <c r="F85" s="5">
        <v>50598800</v>
      </c>
    </row>
    <row r="86" spans="1:6" x14ac:dyDescent="0.45">
      <c r="A86" s="5">
        <v>0</v>
      </c>
      <c r="B86" s="5">
        <v>2</v>
      </c>
      <c r="C86" s="5">
        <v>2042</v>
      </c>
      <c r="D86" s="5">
        <f t="shared" ref="D86" si="23">D24-D55</f>
        <v>14065722.440000003</v>
      </c>
      <c r="E86" s="5">
        <f t="shared" si="2"/>
        <v>279.40000000000003</v>
      </c>
      <c r="F86" s="5">
        <v>50342600</v>
      </c>
    </row>
    <row r="87" spans="1:6" x14ac:dyDescent="0.45">
      <c r="A87" s="5">
        <v>0</v>
      </c>
      <c r="B87" s="5">
        <v>2</v>
      </c>
      <c r="C87" s="5">
        <v>2043</v>
      </c>
      <c r="D87" s="5">
        <f t="shared" ref="D87" si="24">D25-D56</f>
        <v>14454935.039999997</v>
      </c>
      <c r="E87" s="5">
        <f t="shared" si="2"/>
        <v>288.60000000000002</v>
      </c>
      <c r="F87" s="5">
        <v>50086400</v>
      </c>
    </row>
    <row r="88" spans="1:6" x14ac:dyDescent="0.45">
      <c r="A88" s="5">
        <v>0</v>
      </c>
      <c r="B88" s="5">
        <v>2</v>
      </c>
      <c r="C88" s="5">
        <v>2044</v>
      </c>
      <c r="D88" s="5">
        <f t="shared" ref="D88" si="25">D26-D57</f>
        <v>14839433.560000008</v>
      </c>
      <c r="E88" s="5">
        <f t="shared" si="2"/>
        <v>297.80000000000007</v>
      </c>
      <c r="F88" s="5">
        <v>49830200</v>
      </c>
    </row>
    <row r="89" spans="1:6" x14ac:dyDescent="0.45">
      <c r="A89" s="5">
        <v>0</v>
      </c>
      <c r="B89" s="5">
        <v>2</v>
      </c>
      <c r="C89" s="5">
        <v>2045</v>
      </c>
      <c r="D89" s="5">
        <f t="shared" ref="D89" si="26">D27-D58</f>
        <v>15219218.000000002</v>
      </c>
      <c r="E89" s="5">
        <f t="shared" si="2"/>
        <v>307.00000000000006</v>
      </c>
      <c r="F89" s="5">
        <v>49574000</v>
      </c>
    </row>
    <row r="90" spans="1:6" x14ac:dyDescent="0.45">
      <c r="A90" s="5">
        <v>0</v>
      </c>
      <c r="B90" s="5">
        <v>2</v>
      </c>
      <c r="C90" s="5">
        <v>2046</v>
      </c>
      <c r="D90" s="5">
        <f t="shared" ref="D90" si="27">D28-D59</f>
        <v>15549791.199999996</v>
      </c>
      <c r="E90" s="5">
        <f t="shared" si="2"/>
        <v>315.99999999999994</v>
      </c>
      <c r="F90" s="5">
        <v>49208200</v>
      </c>
    </row>
    <row r="91" spans="1:6" x14ac:dyDescent="0.45">
      <c r="A91" s="5">
        <v>0</v>
      </c>
      <c r="B91" s="5">
        <v>2</v>
      </c>
      <c r="C91" s="5">
        <v>2047</v>
      </c>
      <c r="D91" s="5">
        <f t="shared" ref="D91" si="28">D29-D60</f>
        <v>15873780.000000002</v>
      </c>
      <c r="E91" s="5">
        <f t="shared" si="2"/>
        <v>325</v>
      </c>
      <c r="F91" s="5">
        <v>48842400</v>
      </c>
    </row>
    <row r="92" spans="1:6" x14ac:dyDescent="0.45">
      <c r="A92" s="5">
        <v>0</v>
      </c>
      <c r="B92" s="5">
        <v>2</v>
      </c>
      <c r="C92" s="5">
        <v>2048</v>
      </c>
      <c r="D92" s="5">
        <f t="shared" ref="D92" si="29">D30-D61</f>
        <v>16191184.399999993</v>
      </c>
      <c r="E92" s="5">
        <f t="shared" si="2"/>
        <v>333.99999999999989</v>
      </c>
      <c r="F92" s="5">
        <v>48476600</v>
      </c>
    </row>
    <row r="93" spans="1:6" x14ac:dyDescent="0.45">
      <c r="A93" s="5">
        <v>0</v>
      </c>
      <c r="B93" s="5">
        <v>2</v>
      </c>
      <c r="C93" s="5">
        <v>2049</v>
      </c>
      <c r="D93" s="5">
        <f t="shared" ref="D93" si="30">D31-D62</f>
        <v>16502004.399999999</v>
      </c>
      <c r="E93" s="5">
        <f t="shared" si="2"/>
        <v>342.99999999999994</v>
      </c>
      <c r="F93" s="5">
        <v>48110800</v>
      </c>
    </row>
    <row r="94" spans="1:6" x14ac:dyDescent="0.45">
      <c r="A94" s="5">
        <v>0</v>
      </c>
      <c r="B94" s="5">
        <v>2</v>
      </c>
      <c r="C94" s="5">
        <v>2050</v>
      </c>
      <c r="D94" s="5">
        <f t="shared" ref="D94" si="31">D32-D63</f>
        <v>16806239.999999993</v>
      </c>
      <c r="E94" s="5">
        <f t="shared" si="2"/>
        <v>351.99999999999989</v>
      </c>
      <c r="F94" s="5">
        <v>47745000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tabSelected="1" workbookViewId="0">
      <selection activeCell="V8" sqref="V8"/>
    </sheetView>
  </sheetViews>
  <sheetFormatPr defaultRowHeight="17" x14ac:dyDescent="0.45"/>
  <cols>
    <col min="1" max="1" width="14.4140625" customWidth="1"/>
  </cols>
  <sheetData>
    <row r="1" spans="1:32" x14ac:dyDescent="0.4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45">
      <c r="A2" t="s">
        <v>19</v>
      </c>
      <c r="B2">
        <f>SUMIFS('Census T3'!$D:$D,'Census T3'!$A:$A,0,'Census T3'!$B:$B,1,'Census T3'!$C:$C,B$1)</f>
        <v>8958113</v>
      </c>
      <c r="C2">
        <f>SUMIFS('Census T3'!$D:$D,'Census T3'!$A:$A,0,'Census T3'!$B:$B,1,'Census T3'!$C:$C,C$1)</f>
        <v>9224316</v>
      </c>
      <c r="D2">
        <f>SUMIFS('Census T3'!$D:$D,'Census T3'!$A:$A,0,'Census T3'!$B:$B,1,'Census T3'!$C:$C,D$1)</f>
        <v>9435972</v>
      </c>
      <c r="E2">
        <f>SUMIFS('Census T3'!$D:$D,'Census T3'!$A:$A,0,'Census T3'!$B:$B,1,'Census T3'!$C:$C,E$1)</f>
        <v>9699316</v>
      </c>
      <c r="F2">
        <f>SUMIFS('Census T3'!$D:$D,'Census T3'!$A:$A,0,'Census T3'!$B:$B,1,'Census T3'!$C:$C,F$1)</f>
        <v>9962496</v>
      </c>
      <c r="G2">
        <f>SUMIFS('Census T3'!$D:$D,'Census T3'!$A:$A,0,'Census T3'!$B:$B,1,'Census T3'!$C:$C,G$1)</f>
        <v>10225285</v>
      </c>
      <c r="H2">
        <f>SUMIFS('Census T3'!$D:$D,'Census T3'!$A:$A,0,'Census T3'!$B:$B,1,'Census T3'!$C:$C,H$1)</f>
        <v>10487840</v>
      </c>
      <c r="I2">
        <f>SUMIFS('Census T3'!$D:$D,'Census T3'!$A:$A,0,'Census T3'!$B:$B,1,'Census T3'!$C:$C,I$1)</f>
        <v>10750131</v>
      </c>
      <c r="J2">
        <f>SUMIFS('Census T3'!$D:$D,'Census T3'!$A:$A,0,'Census T3'!$B:$B,1,'Census T3'!$C:$C,J$1)</f>
        <v>11011704</v>
      </c>
      <c r="K2">
        <f>SUMIFS('Census T3'!$D:$D,'Census T3'!$A:$A,0,'Census T3'!$B:$B,1,'Census T3'!$C:$C,K$1)</f>
        <v>11271197</v>
      </c>
      <c r="L2">
        <f>SUMIFS('Census T3'!$D:$D,'Census T3'!$A:$A,0,'Census T3'!$B:$B,1,'Census T3'!$C:$C,L$1)</f>
        <v>11527794</v>
      </c>
      <c r="M2">
        <f>SUMIFS('Census T3'!$D:$D,'Census T3'!$A:$A,0,'Census T3'!$B:$B,1,'Census T3'!$C:$C,M$1)</f>
        <v>11833200</v>
      </c>
      <c r="N2">
        <f>SUMIFS('Census T3'!$D:$D,'Census T3'!$A:$A,0,'Census T3'!$B:$B,1,'Census T3'!$C:$C,N$1)</f>
        <v>12134772</v>
      </c>
      <c r="O2">
        <f>SUMIFS('Census T3'!$D:$D,'Census T3'!$A:$A,0,'Census T3'!$B:$B,1,'Census T3'!$C:$C,O$1)</f>
        <v>12432000</v>
      </c>
      <c r="P2">
        <f>SUMIFS('Census T3'!$D:$D,'Census T3'!$A:$A,0,'Census T3'!$B:$B,1,'Census T3'!$C:$C,P$1)</f>
        <v>12724104</v>
      </c>
      <c r="Q2">
        <f>SUMIFS('Census T3'!$D:$D,'Census T3'!$A:$A,0,'Census T3'!$B:$B,1,'Census T3'!$C:$C,Q$1)</f>
        <v>13010760</v>
      </c>
      <c r="R2">
        <f>SUMIFS('Census T3'!$D:$D,'Census T3'!$A:$A,0,'Census T3'!$B:$B,1,'Census T3'!$C:$C,R$1)</f>
        <v>13342320</v>
      </c>
      <c r="S2">
        <f>SUMIFS('Census T3'!$D:$D,'Census T3'!$A:$A,0,'Census T3'!$B:$B,1,'Census T3'!$C:$C,S$1)</f>
        <v>13671648.000000002</v>
      </c>
      <c r="T2">
        <f>SUMIFS('Census T3'!$D:$D,'Census T3'!$A:$A,0,'Census T3'!$B:$B,1,'Census T3'!$C:$C,T$1)</f>
        <v>13998744</v>
      </c>
      <c r="U2">
        <f>SUMIFS('Census T3'!$D:$D,'Census T3'!$A:$A,0,'Census T3'!$B:$B,1,'Census T3'!$C:$C,U$1)</f>
        <v>14323608</v>
      </c>
      <c r="V2">
        <f>SUMIFS('Census T3'!$D:$D,'Census T3'!$A:$A,0,'Census T3'!$B:$B,1,'Census T3'!$C:$C,V$1)</f>
        <v>14646239.999999998</v>
      </c>
      <c r="W2">
        <f>SUMIFS('Census T3'!$D:$D,'Census T3'!$A:$A,0,'Census T3'!$B:$B,1,'Census T3'!$C:$C,W$1)</f>
        <v>14957005.279999999</v>
      </c>
      <c r="X2">
        <f>SUMIFS('Census T3'!$D:$D,'Census T3'!$A:$A,0,'Census T3'!$B:$B,1,'Census T3'!$C:$C,X$1)</f>
        <v>15263876.319999998</v>
      </c>
      <c r="Y2">
        <f>SUMIFS('Census T3'!$D:$D,'Census T3'!$A:$A,0,'Census T3'!$B:$B,1,'Census T3'!$C:$C,Y$1)</f>
        <v>15566853.119999999</v>
      </c>
      <c r="Z2">
        <f>SUMIFS('Census T3'!$D:$D,'Census T3'!$A:$A,0,'Census T3'!$B:$B,1,'Census T3'!$C:$C,Z$1)</f>
        <v>15865935.679999998</v>
      </c>
      <c r="AA2">
        <f>SUMIFS('Census T3'!$D:$D,'Census T3'!$A:$A,0,'Census T3'!$B:$B,1,'Census T3'!$C:$C,AA$1)</f>
        <v>16161123.999999998</v>
      </c>
      <c r="AB2">
        <f>SUMIFS('Census T3'!$D:$D,'Census T3'!$A:$A,0,'Census T3'!$B:$B,1,'Census T3'!$C:$C,AB$1)</f>
        <v>16346964.039999999</v>
      </c>
      <c r="AC2">
        <f>SUMIFS('Census T3'!$D:$D,'Census T3'!$A:$A,0,'Census T3'!$B:$B,1,'Census T3'!$C:$C,AC$1)</f>
        <v>16528268.159999998</v>
      </c>
      <c r="AD2">
        <f>SUMIFS('Census T3'!$D:$D,'Census T3'!$A:$A,0,'Census T3'!$B:$B,1,'Census T3'!$C:$C,AD$1)</f>
        <v>16705036.360000001</v>
      </c>
      <c r="AE2">
        <f>SUMIFS('Census T3'!$D:$D,'Census T3'!$A:$A,0,'Census T3'!$B:$B,1,'Census T3'!$C:$C,AE$1)</f>
        <v>16877268.640000001</v>
      </c>
      <c r="AF2">
        <f>SUMIFS('Census T3'!$D:$D,'Census T3'!$A:$A,0,'Census T3'!$B:$B,1,'Census T3'!$C:$C,AF$1)</f>
        <v>17044965</v>
      </c>
    </row>
    <row r="3" spans="1:32" x14ac:dyDescent="0.45">
      <c r="A3" t="s">
        <v>20</v>
      </c>
      <c r="B3">
        <f>SUMIFS('Census T3'!$D:$D,'Census T3'!$A:$A,0,'Census T3'!$B:$B,2,'Census T3'!$C:$C,B$1)</f>
        <v>7767150</v>
      </c>
      <c r="C3">
        <f>SUMIFS('Census T3'!$D:$D,'Census T3'!$A:$A,0,'Census T3'!$B:$B,2,'Census T3'!$C:$C,C$1)</f>
        <v>8032410</v>
      </c>
      <c r="D3">
        <f>SUMIFS('Census T3'!$D:$D,'Census T3'!$A:$A,0,'Census T3'!$B:$B,2,'Census T3'!$C:$C,D$1)</f>
        <v>8295360</v>
      </c>
      <c r="E3">
        <f>SUMIFS('Census T3'!$D:$D,'Census T3'!$A:$A,0,'Census T3'!$B:$B,2,'Census T3'!$C:$C,E$1)</f>
        <v>8558220</v>
      </c>
      <c r="F3">
        <f>SUMIFS('Census T3'!$D:$D,'Census T3'!$A:$A,0,'Census T3'!$B:$B,2,'Census T3'!$C:$C,F$1)</f>
        <v>8820960</v>
      </c>
      <c r="G3">
        <f>SUMIFS('Census T3'!$D:$D,'Census T3'!$A:$A,0,'Census T3'!$B:$B,2,'Census T3'!$C:$C,G$1)</f>
        <v>9083375</v>
      </c>
      <c r="H3">
        <f>SUMIFS('Census T3'!$D:$D,'Census T3'!$A:$A,0,'Census T3'!$B:$B,2,'Census T3'!$C:$C,H$1)</f>
        <v>9345600</v>
      </c>
      <c r="I3">
        <f>SUMIFS('Census T3'!$D:$D,'Census T3'!$A:$A,0,'Census T3'!$B:$B,2,'Census T3'!$C:$C,I$1)</f>
        <v>9607605</v>
      </c>
      <c r="J3">
        <f>SUMIFS('Census T3'!$D:$D,'Census T3'!$A:$A,0,'Census T3'!$B:$B,2,'Census T3'!$C:$C,J$1)</f>
        <v>9868980</v>
      </c>
      <c r="K3">
        <f>SUMIFS('Census T3'!$D:$D,'Census T3'!$A:$A,0,'Census T3'!$B:$B,2,'Census T3'!$C:$C,K$1)</f>
        <v>10128495</v>
      </c>
      <c r="L3">
        <f>SUMIFS('Census T3'!$D:$D,'Census T3'!$A:$A,0,'Census T3'!$B:$B,2,'Census T3'!$C:$C,L$1)</f>
        <v>10385400</v>
      </c>
      <c r="M3">
        <f>SUMIFS('Census T3'!$D:$D,'Census T3'!$A:$A,0,'Census T3'!$B:$B,2,'Census T3'!$C:$C,M$1)</f>
        <v>10639500</v>
      </c>
      <c r="N3">
        <f>SUMIFS('Census T3'!$D:$D,'Census T3'!$A:$A,0,'Census T3'!$B:$B,2,'Census T3'!$C:$C,N$1)</f>
        <v>10890180</v>
      </c>
      <c r="O3">
        <f>SUMIFS('Census T3'!$D:$D,'Census T3'!$A:$A,0,'Census T3'!$B:$B,2,'Census T3'!$C:$C,O$1)</f>
        <v>11137000</v>
      </c>
      <c r="P3">
        <f>SUMIFS('Census T3'!$D:$D,'Census T3'!$A:$A,0,'Census T3'!$B:$B,2,'Census T3'!$C:$C,P$1)</f>
        <v>11431004</v>
      </c>
      <c r="Q3">
        <f>SUMIFS('Census T3'!$D:$D,'Census T3'!$A:$A,0,'Census T3'!$B:$B,2,'Census T3'!$C:$C,Q$1)</f>
        <v>11720010</v>
      </c>
      <c r="R3">
        <f>SUMIFS('Census T3'!$D:$D,'Census T3'!$A:$A,0,'Census T3'!$B:$B,2,'Census T3'!$C:$C,R$1)</f>
        <v>12034855</v>
      </c>
      <c r="S3">
        <f>SUMIFS('Census T3'!$D:$D,'Census T3'!$A:$A,0,'Census T3'!$B:$B,2,'Census T3'!$C:$C,S$1)</f>
        <v>12347591.999999998</v>
      </c>
      <c r="T3">
        <f>SUMIFS('Census T3'!$D:$D,'Census T3'!$A:$A,0,'Census T3'!$B:$B,2,'Census T3'!$C:$C,T$1)</f>
        <v>12658221</v>
      </c>
      <c r="U3">
        <f>SUMIFS('Census T3'!$D:$D,'Census T3'!$A:$A,0,'Census T3'!$B:$B,2,'Census T3'!$C:$C,U$1)</f>
        <v>12966742</v>
      </c>
      <c r="V3">
        <f>SUMIFS('Census T3'!$D:$D,'Census T3'!$A:$A,0,'Census T3'!$B:$B,2,'Census T3'!$C:$C,V$1)</f>
        <v>13273155.000000006</v>
      </c>
      <c r="W3">
        <f>SUMIFS('Census T3'!$D:$D,'Census T3'!$A:$A,0,'Census T3'!$B:$B,2,'Census T3'!$C:$C,W$1)</f>
        <v>13671795.760000004</v>
      </c>
      <c r="X3">
        <f>SUMIFS('Census T3'!$D:$D,'Census T3'!$A:$A,0,'Census T3'!$B:$B,2,'Census T3'!$C:$C,X$1)</f>
        <v>14065722.440000003</v>
      </c>
      <c r="Y3">
        <f>SUMIFS('Census T3'!$D:$D,'Census T3'!$A:$A,0,'Census T3'!$B:$B,2,'Census T3'!$C:$C,Y$1)</f>
        <v>14454935.039999997</v>
      </c>
      <c r="Z3">
        <f>SUMIFS('Census T3'!$D:$D,'Census T3'!$A:$A,0,'Census T3'!$B:$B,2,'Census T3'!$C:$C,Z$1)</f>
        <v>14839433.560000008</v>
      </c>
      <c r="AA3">
        <f>SUMIFS('Census T3'!$D:$D,'Census T3'!$A:$A,0,'Census T3'!$B:$B,2,'Census T3'!$C:$C,AA$1)</f>
        <v>15219218.000000002</v>
      </c>
      <c r="AB3">
        <f>SUMIFS('Census T3'!$D:$D,'Census T3'!$A:$A,0,'Census T3'!$B:$B,2,'Census T3'!$C:$C,AB$1)</f>
        <v>15549791.199999996</v>
      </c>
      <c r="AC3">
        <f>SUMIFS('Census T3'!$D:$D,'Census T3'!$A:$A,0,'Census T3'!$B:$B,2,'Census T3'!$C:$C,AC$1)</f>
        <v>15873780.000000002</v>
      </c>
      <c r="AD3">
        <f>SUMIFS('Census T3'!$D:$D,'Census T3'!$A:$A,0,'Census T3'!$B:$B,2,'Census T3'!$C:$C,AD$1)</f>
        <v>16191184.399999993</v>
      </c>
      <c r="AE3">
        <f>SUMIFS('Census T3'!$D:$D,'Census T3'!$A:$A,0,'Census T3'!$B:$B,2,'Census T3'!$C:$C,AE$1)</f>
        <v>16502004.399999999</v>
      </c>
      <c r="AF3">
        <f>SUMIFS('Census T3'!$D:$D,'Census T3'!$A:$A,0,'Census T3'!$B:$B,2,'Census T3'!$C:$C,AF$1)</f>
        <v>16806239.999999993</v>
      </c>
    </row>
    <row r="4" spans="1:32" x14ac:dyDescent="0.45">
      <c r="A4" t="s">
        <v>22</v>
      </c>
      <c r="B4">
        <f>SUMIFS('Census T3'!$D:$D,'Census T3'!$A:$A,1,'Census T3'!$B:$B,0,'Census T3'!$C:$C,B$1)</f>
        <v>0</v>
      </c>
      <c r="C4">
        <f>SUMIFS('Census T3'!$D:$D,'Census T3'!$A:$A,1,'Census T3'!$B:$B,0,'Census T3'!$C:$C,C$1)</f>
        <v>0</v>
      </c>
      <c r="D4">
        <f>SUMIFS('Census T3'!$D:$D,'Census T3'!$A:$A,1,'Census T3'!$B:$B,0,'Census T3'!$C:$C,D$1)</f>
        <v>0</v>
      </c>
      <c r="E4">
        <f>SUMIFS('Census T3'!$D:$D,'Census T3'!$A:$A,1,'Census T3'!$B:$B,0,'Census T3'!$C:$C,E$1)</f>
        <v>0</v>
      </c>
      <c r="F4">
        <f>SUMIFS('Census T3'!$D:$D,'Census T3'!$A:$A,1,'Census T3'!$B:$B,0,'Census T3'!$C:$C,F$1)</f>
        <v>0</v>
      </c>
      <c r="G4">
        <f>SUMIFS('Census T3'!$D:$D,'Census T3'!$A:$A,1,'Census T3'!$B:$B,0,'Census T3'!$C:$C,G$1)</f>
        <v>0</v>
      </c>
      <c r="H4">
        <f>SUMIFS('Census T3'!$D:$D,'Census T3'!$A:$A,1,'Census T3'!$B:$B,0,'Census T3'!$C:$C,H$1)</f>
        <v>0</v>
      </c>
      <c r="I4">
        <f>SUMIFS('Census T3'!$D:$D,'Census T3'!$A:$A,1,'Census T3'!$B:$B,0,'Census T3'!$C:$C,I$1)</f>
        <v>0</v>
      </c>
      <c r="J4">
        <f>SUMIFS('Census T3'!$D:$D,'Census T3'!$A:$A,1,'Census T3'!$B:$B,0,'Census T3'!$C:$C,J$1)</f>
        <v>0</v>
      </c>
      <c r="K4">
        <f>SUMIFS('Census T3'!$D:$D,'Census T3'!$A:$A,1,'Census T3'!$B:$B,0,'Census T3'!$C:$C,K$1)</f>
        <v>0</v>
      </c>
      <c r="L4">
        <f>SUMIFS('Census T3'!$D:$D,'Census T3'!$A:$A,1,'Census T3'!$B:$B,0,'Census T3'!$C:$C,L$1)</f>
        <v>0</v>
      </c>
      <c r="M4">
        <f>SUMIFS('Census T3'!$D:$D,'Census T3'!$A:$A,1,'Census T3'!$B:$B,0,'Census T3'!$C:$C,M$1)</f>
        <v>0</v>
      </c>
      <c r="N4">
        <f>SUMIFS('Census T3'!$D:$D,'Census T3'!$A:$A,1,'Census T3'!$B:$B,0,'Census T3'!$C:$C,N$1)</f>
        <v>0</v>
      </c>
      <c r="O4">
        <f>SUMIFS('Census T3'!$D:$D,'Census T3'!$A:$A,1,'Census T3'!$B:$B,0,'Census T3'!$C:$C,O$1)</f>
        <v>0</v>
      </c>
      <c r="P4">
        <f>SUMIFS('Census T3'!$D:$D,'Census T3'!$A:$A,1,'Census T3'!$B:$B,0,'Census T3'!$C:$C,P$1)</f>
        <v>0</v>
      </c>
      <c r="Q4">
        <f>SUMIFS('Census T3'!$D:$D,'Census T3'!$A:$A,1,'Census T3'!$B:$B,0,'Census T3'!$C:$C,Q$1)</f>
        <v>0</v>
      </c>
      <c r="R4">
        <f>SUMIFS('Census T3'!$D:$D,'Census T3'!$A:$A,1,'Census T3'!$B:$B,0,'Census T3'!$C:$C,R$1)</f>
        <v>0</v>
      </c>
      <c r="S4">
        <f>SUMIFS('Census T3'!$D:$D,'Census T3'!$A:$A,1,'Census T3'!$B:$B,0,'Census T3'!$C:$C,S$1)</f>
        <v>0</v>
      </c>
      <c r="T4">
        <f>SUMIFS('Census T3'!$D:$D,'Census T3'!$A:$A,1,'Census T3'!$B:$B,0,'Census T3'!$C:$C,T$1)</f>
        <v>0</v>
      </c>
      <c r="U4">
        <f>SUMIFS('Census T3'!$D:$D,'Census T3'!$A:$A,1,'Census T3'!$B:$B,0,'Census T3'!$C:$C,U$1)</f>
        <v>0</v>
      </c>
      <c r="V4">
        <f>SUMIFS('Census T3'!$D:$D,'Census T3'!$A:$A,1,'Census T3'!$B:$B,0,'Census T3'!$C:$C,V$1)</f>
        <v>0</v>
      </c>
      <c r="W4">
        <f>SUMIFS('Census T3'!$D:$D,'Census T3'!$A:$A,1,'Census T3'!$B:$B,0,'Census T3'!$C:$C,W$1)</f>
        <v>0</v>
      </c>
      <c r="X4">
        <f>SUMIFS('Census T3'!$D:$D,'Census T3'!$A:$A,1,'Census T3'!$B:$B,0,'Census T3'!$C:$C,X$1)</f>
        <v>0</v>
      </c>
      <c r="Y4">
        <f>SUMIFS('Census T3'!$D:$D,'Census T3'!$A:$A,1,'Census T3'!$B:$B,0,'Census T3'!$C:$C,Y$1)</f>
        <v>0</v>
      </c>
      <c r="Z4">
        <f>SUMIFS('Census T3'!$D:$D,'Census T3'!$A:$A,1,'Census T3'!$B:$B,0,'Census T3'!$C:$C,Z$1)</f>
        <v>0</v>
      </c>
      <c r="AA4">
        <f>SUMIFS('Census T3'!$D:$D,'Census T3'!$A:$A,1,'Census T3'!$B:$B,0,'Census T3'!$C:$C,AA$1)</f>
        <v>0</v>
      </c>
      <c r="AB4">
        <f>SUMIFS('Census T3'!$D:$D,'Census T3'!$A:$A,1,'Census T3'!$B:$B,0,'Census T3'!$C:$C,AB$1)</f>
        <v>0</v>
      </c>
      <c r="AC4">
        <f>SUMIFS('Census T3'!$D:$D,'Census T3'!$A:$A,1,'Census T3'!$B:$B,0,'Census T3'!$C:$C,AC$1)</f>
        <v>0</v>
      </c>
      <c r="AD4">
        <f>SUMIFS('Census T3'!$D:$D,'Census T3'!$A:$A,1,'Census T3'!$B:$B,0,'Census T3'!$C:$C,AD$1)</f>
        <v>0</v>
      </c>
      <c r="AE4">
        <f>SUMIFS('Census T3'!$D:$D,'Census T3'!$A:$A,1,'Census T3'!$B:$B,0,'Census T3'!$C:$C,AE$1)</f>
        <v>0</v>
      </c>
      <c r="AF4">
        <f>SUMIFS('Census T3'!$D:$D,'Census T3'!$A:$A,1,'Census T3'!$B:$B,0,'Census T3'!$C:$C,AF$1)</f>
        <v>0</v>
      </c>
    </row>
    <row r="5" spans="1:32" x14ac:dyDescent="0.45">
      <c r="A5" t="s">
        <v>23</v>
      </c>
      <c r="B5">
        <f>SUMIFS('Census T3'!$D:$D,'Census T3'!$A:$A,2,'Census T3'!$B:$B,0,'Census T3'!$C:$C,B$1)</f>
        <v>0</v>
      </c>
      <c r="C5">
        <f>SUMIFS('Census T3'!$D:$D,'Census T3'!$A:$A,2,'Census T3'!$B:$B,0,'Census T3'!$C:$C,C$1)</f>
        <v>0</v>
      </c>
      <c r="D5">
        <f>SUMIFS('Census T3'!$D:$D,'Census T3'!$A:$A,2,'Census T3'!$B:$B,0,'Census T3'!$C:$C,D$1)</f>
        <v>0</v>
      </c>
      <c r="E5">
        <f>SUMIFS('Census T3'!$D:$D,'Census T3'!$A:$A,2,'Census T3'!$B:$B,0,'Census T3'!$C:$C,E$1)</f>
        <v>0</v>
      </c>
      <c r="F5">
        <f>SUMIFS('Census T3'!$D:$D,'Census T3'!$A:$A,2,'Census T3'!$B:$B,0,'Census T3'!$C:$C,F$1)</f>
        <v>0</v>
      </c>
      <c r="G5">
        <f>SUMIFS('Census T3'!$D:$D,'Census T3'!$A:$A,2,'Census T3'!$B:$B,0,'Census T3'!$C:$C,G$1)</f>
        <v>0</v>
      </c>
      <c r="H5">
        <f>SUMIFS('Census T3'!$D:$D,'Census T3'!$A:$A,2,'Census T3'!$B:$B,0,'Census T3'!$C:$C,H$1)</f>
        <v>0</v>
      </c>
      <c r="I5">
        <f>SUMIFS('Census T3'!$D:$D,'Census T3'!$A:$A,2,'Census T3'!$B:$B,0,'Census T3'!$C:$C,I$1)</f>
        <v>0</v>
      </c>
      <c r="J5">
        <f>SUMIFS('Census T3'!$D:$D,'Census T3'!$A:$A,2,'Census T3'!$B:$B,0,'Census T3'!$C:$C,J$1)</f>
        <v>0</v>
      </c>
      <c r="K5">
        <f>SUMIFS('Census T3'!$D:$D,'Census T3'!$A:$A,2,'Census T3'!$B:$B,0,'Census T3'!$C:$C,K$1)</f>
        <v>0</v>
      </c>
      <c r="L5">
        <f>SUMIFS('Census T3'!$D:$D,'Census T3'!$A:$A,2,'Census T3'!$B:$B,0,'Census T3'!$C:$C,L$1)</f>
        <v>0</v>
      </c>
      <c r="M5">
        <f>SUMIFS('Census T3'!$D:$D,'Census T3'!$A:$A,2,'Census T3'!$B:$B,0,'Census T3'!$C:$C,M$1)</f>
        <v>0</v>
      </c>
      <c r="N5">
        <f>SUMIFS('Census T3'!$D:$D,'Census T3'!$A:$A,2,'Census T3'!$B:$B,0,'Census T3'!$C:$C,N$1)</f>
        <v>0</v>
      </c>
      <c r="O5">
        <f>SUMIFS('Census T3'!$D:$D,'Census T3'!$A:$A,2,'Census T3'!$B:$B,0,'Census T3'!$C:$C,O$1)</f>
        <v>0</v>
      </c>
      <c r="P5">
        <f>SUMIFS('Census T3'!$D:$D,'Census T3'!$A:$A,2,'Census T3'!$B:$B,0,'Census T3'!$C:$C,P$1)</f>
        <v>0</v>
      </c>
      <c r="Q5">
        <f>SUMIFS('Census T3'!$D:$D,'Census T3'!$A:$A,2,'Census T3'!$B:$B,0,'Census T3'!$C:$C,Q$1)</f>
        <v>0</v>
      </c>
      <c r="R5">
        <f>SUMIFS('Census T3'!$D:$D,'Census T3'!$A:$A,2,'Census T3'!$B:$B,0,'Census T3'!$C:$C,R$1)</f>
        <v>0</v>
      </c>
      <c r="S5">
        <f>SUMIFS('Census T3'!$D:$D,'Census T3'!$A:$A,2,'Census T3'!$B:$B,0,'Census T3'!$C:$C,S$1)</f>
        <v>0</v>
      </c>
      <c r="T5">
        <f>SUMIFS('Census T3'!$D:$D,'Census T3'!$A:$A,2,'Census T3'!$B:$B,0,'Census T3'!$C:$C,T$1)</f>
        <v>0</v>
      </c>
      <c r="U5">
        <f>SUMIFS('Census T3'!$D:$D,'Census T3'!$A:$A,2,'Census T3'!$B:$B,0,'Census T3'!$C:$C,U$1)</f>
        <v>0</v>
      </c>
      <c r="V5">
        <f>SUMIFS('Census T3'!$D:$D,'Census T3'!$A:$A,2,'Census T3'!$B:$B,0,'Census T3'!$C:$C,V$1)</f>
        <v>0</v>
      </c>
      <c r="W5">
        <f>SUMIFS('Census T3'!$D:$D,'Census T3'!$A:$A,2,'Census T3'!$B:$B,0,'Census T3'!$C:$C,W$1)</f>
        <v>0</v>
      </c>
      <c r="X5">
        <f>SUMIFS('Census T3'!$D:$D,'Census T3'!$A:$A,2,'Census T3'!$B:$B,0,'Census T3'!$C:$C,X$1)</f>
        <v>0</v>
      </c>
      <c r="Y5">
        <f>SUMIFS('Census T3'!$D:$D,'Census T3'!$A:$A,2,'Census T3'!$B:$B,0,'Census T3'!$C:$C,Y$1)</f>
        <v>0</v>
      </c>
      <c r="Z5">
        <f>SUMIFS('Census T3'!$D:$D,'Census T3'!$A:$A,2,'Census T3'!$B:$B,0,'Census T3'!$C:$C,Z$1)</f>
        <v>0</v>
      </c>
      <c r="AA5">
        <f>SUMIFS('Census T3'!$D:$D,'Census T3'!$A:$A,2,'Census T3'!$B:$B,0,'Census T3'!$C:$C,AA$1)</f>
        <v>0</v>
      </c>
      <c r="AB5">
        <f>SUMIFS('Census T3'!$D:$D,'Census T3'!$A:$A,2,'Census T3'!$B:$B,0,'Census T3'!$C:$C,AB$1)</f>
        <v>0</v>
      </c>
      <c r="AC5">
        <f>SUMIFS('Census T3'!$D:$D,'Census T3'!$A:$A,2,'Census T3'!$B:$B,0,'Census T3'!$C:$C,AC$1)</f>
        <v>0</v>
      </c>
      <c r="AD5">
        <f>SUMIFS('Census T3'!$D:$D,'Census T3'!$A:$A,2,'Census T3'!$B:$B,0,'Census T3'!$C:$C,AD$1)</f>
        <v>0</v>
      </c>
      <c r="AE5">
        <f>SUMIFS('Census T3'!$D:$D,'Census T3'!$A:$A,2,'Census T3'!$B:$B,0,'Census T3'!$C:$C,AE$1)</f>
        <v>0</v>
      </c>
      <c r="AF5">
        <f>SUMIFS('Census T3'!$D:$D,'Census T3'!$A:$A,2,'Census T3'!$B:$B,0,'Census T3'!$C:$C,AF$1)</f>
        <v>0</v>
      </c>
    </row>
    <row r="6" spans="1:32" x14ac:dyDescent="0.45">
      <c r="A6" t="s">
        <v>24</v>
      </c>
      <c r="B6">
        <f>SUMIFS('Census T3'!$D:$D,'Census T3'!$A:$A,4,'Census T3'!$B:$B,0,'Census T3'!$C:$C,B$1)</f>
        <v>0</v>
      </c>
      <c r="C6">
        <f>SUMIFS('Census T3'!$D:$D,'Census T3'!$A:$A,4,'Census T3'!$B:$B,0,'Census T3'!$C:$C,C$1)</f>
        <v>0</v>
      </c>
      <c r="D6">
        <f>SUMIFS('Census T3'!$D:$D,'Census T3'!$A:$A,4,'Census T3'!$B:$B,0,'Census T3'!$C:$C,D$1)</f>
        <v>0</v>
      </c>
      <c r="E6">
        <f>SUMIFS('Census T3'!$D:$D,'Census T3'!$A:$A,4,'Census T3'!$B:$B,0,'Census T3'!$C:$C,E$1)</f>
        <v>0</v>
      </c>
      <c r="F6">
        <f>SUMIFS('Census T3'!$D:$D,'Census T3'!$A:$A,4,'Census T3'!$B:$B,0,'Census T3'!$C:$C,F$1)</f>
        <v>0</v>
      </c>
      <c r="G6">
        <f>SUMIFS('Census T3'!$D:$D,'Census T3'!$A:$A,4,'Census T3'!$B:$B,0,'Census T3'!$C:$C,G$1)</f>
        <v>0</v>
      </c>
      <c r="H6">
        <f>SUMIFS('Census T3'!$D:$D,'Census T3'!$A:$A,4,'Census T3'!$B:$B,0,'Census T3'!$C:$C,H$1)</f>
        <v>0</v>
      </c>
      <c r="I6">
        <f>SUMIFS('Census T3'!$D:$D,'Census T3'!$A:$A,4,'Census T3'!$B:$B,0,'Census T3'!$C:$C,I$1)</f>
        <v>0</v>
      </c>
      <c r="J6">
        <f>SUMIFS('Census T3'!$D:$D,'Census T3'!$A:$A,4,'Census T3'!$B:$B,0,'Census T3'!$C:$C,J$1)</f>
        <v>0</v>
      </c>
      <c r="K6">
        <f>SUMIFS('Census T3'!$D:$D,'Census T3'!$A:$A,4,'Census T3'!$B:$B,0,'Census T3'!$C:$C,K$1)</f>
        <v>0</v>
      </c>
      <c r="L6">
        <f>SUMIFS('Census T3'!$D:$D,'Census T3'!$A:$A,4,'Census T3'!$B:$B,0,'Census T3'!$C:$C,L$1)</f>
        <v>0</v>
      </c>
      <c r="M6">
        <f>SUMIFS('Census T3'!$D:$D,'Census T3'!$A:$A,4,'Census T3'!$B:$B,0,'Census T3'!$C:$C,M$1)</f>
        <v>0</v>
      </c>
      <c r="N6">
        <f>SUMIFS('Census T3'!$D:$D,'Census T3'!$A:$A,4,'Census T3'!$B:$B,0,'Census T3'!$C:$C,N$1)</f>
        <v>0</v>
      </c>
      <c r="O6">
        <f>SUMIFS('Census T3'!$D:$D,'Census T3'!$A:$A,4,'Census T3'!$B:$B,0,'Census T3'!$C:$C,O$1)</f>
        <v>0</v>
      </c>
      <c r="P6">
        <f>SUMIFS('Census T3'!$D:$D,'Census T3'!$A:$A,4,'Census T3'!$B:$B,0,'Census T3'!$C:$C,P$1)</f>
        <v>0</v>
      </c>
      <c r="Q6">
        <f>SUMIFS('Census T3'!$D:$D,'Census T3'!$A:$A,4,'Census T3'!$B:$B,0,'Census T3'!$C:$C,Q$1)</f>
        <v>0</v>
      </c>
      <c r="R6">
        <f>SUMIFS('Census T3'!$D:$D,'Census T3'!$A:$A,4,'Census T3'!$B:$B,0,'Census T3'!$C:$C,R$1)</f>
        <v>0</v>
      </c>
      <c r="S6">
        <f>SUMIFS('Census T3'!$D:$D,'Census T3'!$A:$A,4,'Census T3'!$B:$B,0,'Census T3'!$C:$C,S$1)</f>
        <v>0</v>
      </c>
      <c r="T6">
        <f>SUMIFS('Census T3'!$D:$D,'Census T3'!$A:$A,4,'Census T3'!$B:$B,0,'Census T3'!$C:$C,T$1)</f>
        <v>0</v>
      </c>
      <c r="U6">
        <f>SUMIFS('Census T3'!$D:$D,'Census T3'!$A:$A,4,'Census T3'!$B:$B,0,'Census T3'!$C:$C,U$1)</f>
        <v>0</v>
      </c>
      <c r="V6">
        <f>SUMIFS('Census T3'!$D:$D,'Census T3'!$A:$A,4,'Census T3'!$B:$B,0,'Census T3'!$C:$C,V$1)</f>
        <v>0</v>
      </c>
      <c r="W6">
        <f>SUMIFS('Census T3'!$D:$D,'Census T3'!$A:$A,4,'Census T3'!$B:$B,0,'Census T3'!$C:$C,W$1)</f>
        <v>0</v>
      </c>
      <c r="X6">
        <f>SUMIFS('Census T3'!$D:$D,'Census T3'!$A:$A,4,'Census T3'!$B:$B,0,'Census T3'!$C:$C,X$1)</f>
        <v>0</v>
      </c>
      <c r="Y6">
        <f>SUMIFS('Census T3'!$D:$D,'Census T3'!$A:$A,4,'Census T3'!$B:$B,0,'Census T3'!$C:$C,Y$1)</f>
        <v>0</v>
      </c>
      <c r="Z6">
        <f>SUMIFS('Census T3'!$D:$D,'Census T3'!$A:$A,4,'Census T3'!$B:$B,0,'Census T3'!$C:$C,Z$1)</f>
        <v>0</v>
      </c>
      <c r="AA6">
        <f>SUMIFS('Census T3'!$D:$D,'Census T3'!$A:$A,4,'Census T3'!$B:$B,0,'Census T3'!$C:$C,AA$1)</f>
        <v>0</v>
      </c>
      <c r="AB6">
        <f>SUMIFS('Census T3'!$D:$D,'Census T3'!$A:$A,4,'Census T3'!$B:$B,0,'Census T3'!$C:$C,AB$1)</f>
        <v>0</v>
      </c>
      <c r="AC6">
        <f>SUMIFS('Census T3'!$D:$D,'Census T3'!$A:$A,4,'Census T3'!$B:$B,0,'Census T3'!$C:$C,AC$1)</f>
        <v>0</v>
      </c>
      <c r="AD6">
        <f>SUMIFS('Census T3'!$D:$D,'Census T3'!$A:$A,4,'Census T3'!$B:$B,0,'Census T3'!$C:$C,AD$1)</f>
        <v>0</v>
      </c>
      <c r="AE6">
        <f>SUMIFS('Census T3'!$D:$D,'Census T3'!$A:$A,4,'Census T3'!$B:$B,0,'Census T3'!$C:$C,AE$1)</f>
        <v>0</v>
      </c>
      <c r="AF6">
        <f>SUMIFS('Census T3'!$D:$D,'Census T3'!$A:$A,4,'Census T3'!$B:$B,0,'Census T3'!$C:$C,AF$1)</f>
        <v>0</v>
      </c>
    </row>
    <row r="7" spans="1:32" x14ac:dyDescent="0.45">
      <c r="A7" t="s">
        <v>25</v>
      </c>
      <c r="B7">
        <f>SUMIFS('Census T3'!$D:$D,'Census T3'!$A:$A,0,'Census T3'!$B:$B,0,'Census T3'!$C:$C,B$1)-SUM(B4:B6)</f>
        <v>16725263</v>
      </c>
      <c r="C7">
        <f>SUMIFS('Census T3'!$D:$D,'Census T3'!$A:$A,0,'Census T3'!$B:$B,0,'Census T3'!$C:$C,C$1)-SUM(C4:C6)</f>
        <v>17256726</v>
      </c>
      <c r="D7">
        <f>SUMIFS('Census T3'!$D:$D,'Census T3'!$A:$A,0,'Census T3'!$B:$B,0,'Census T3'!$C:$C,D$1)-SUM(D4:D6)</f>
        <v>17731332</v>
      </c>
      <c r="E7">
        <f>SUMIFS('Census T3'!$D:$D,'Census T3'!$A:$A,0,'Census T3'!$B:$B,0,'Census T3'!$C:$C,E$1)-SUM(E4:E6)</f>
        <v>18257536</v>
      </c>
      <c r="F7">
        <f>SUMIFS('Census T3'!$D:$D,'Census T3'!$A:$A,0,'Census T3'!$B:$B,0,'Census T3'!$C:$C,F$1)-SUM(F4:F6)</f>
        <v>18783456</v>
      </c>
      <c r="G7">
        <f>SUMIFS('Census T3'!$D:$D,'Census T3'!$A:$A,0,'Census T3'!$B:$B,0,'Census T3'!$C:$C,G$1)-SUM(G4:G6)</f>
        <v>19308660</v>
      </c>
      <c r="H7">
        <f>SUMIFS('Census T3'!$D:$D,'Census T3'!$A:$A,0,'Census T3'!$B:$B,0,'Census T3'!$C:$C,H$1)-SUM(H4:H6)</f>
        <v>19833440</v>
      </c>
      <c r="I7">
        <f>SUMIFS('Census T3'!$D:$D,'Census T3'!$A:$A,0,'Census T3'!$B:$B,0,'Census T3'!$C:$C,I$1)-SUM(I4:I6)</f>
        <v>20357736</v>
      </c>
      <c r="J7">
        <f>SUMIFS('Census T3'!$D:$D,'Census T3'!$A:$A,0,'Census T3'!$B:$B,0,'Census T3'!$C:$C,J$1)-SUM(J4:J6)</f>
        <v>20880684</v>
      </c>
      <c r="K7">
        <f>SUMIFS('Census T3'!$D:$D,'Census T3'!$A:$A,0,'Census T3'!$B:$B,0,'Census T3'!$C:$C,K$1)-SUM(K4:K6)</f>
        <v>21399692</v>
      </c>
      <c r="L7">
        <f>SUMIFS('Census T3'!$D:$D,'Census T3'!$A:$A,0,'Census T3'!$B:$B,0,'Census T3'!$C:$C,L$1)-SUM(L4:L6)</f>
        <v>21913194</v>
      </c>
      <c r="M7">
        <f>SUMIFS('Census T3'!$D:$D,'Census T3'!$A:$A,0,'Census T3'!$B:$B,0,'Census T3'!$C:$C,M$1)-SUM(M4:M6)</f>
        <v>22472700</v>
      </c>
      <c r="N7">
        <f>SUMIFS('Census T3'!$D:$D,'Census T3'!$A:$A,0,'Census T3'!$B:$B,0,'Census T3'!$C:$C,N$1)-SUM(N4:N6)</f>
        <v>23024952</v>
      </c>
      <c r="O7">
        <f>SUMIFS('Census T3'!$D:$D,'Census T3'!$A:$A,0,'Census T3'!$B:$B,0,'Census T3'!$C:$C,O$1)-SUM(O4:O6)</f>
        <v>23569000</v>
      </c>
      <c r="P7">
        <f>SUMIFS('Census T3'!$D:$D,'Census T3'!$A:$A,0,'Census T3'!$B:$B,0,'Census T3'!$C:$C,P$1)-SUM(P4:P6)</f>
        <v>24155108</v>
      </c>
      <c r="Q7">
        <f>SUMIFS('Census T3'!$D:$D,'Census T3'!$A:$A,0,'Census T3'!$B:$B,0,'Census T3'!$C:$C,Q$1)-SUM(Q4:Q6)</f>
        <v>24730770</v>
      </c>
      <c r="R7">
        <f>SUMIFS('Census T3'!$D:$D,'Census T3'!$A:$A,0,'Census T3'!$B:$B,0,'Census T3'!$C:$C,R$1)-SUM(R4:R6)</f>
        <v>25377175</v>
      </c>
      <c r="S7">
        <f>SUMIFS('Census T3'!$D:$D,'Census T3'!$A:$A,0,'Census T3'!$B:$B,0,'Census T3'!$C:$C,S$1)-SUM(S4:S6)</f>
        <v>26019240</v>
      </c>
      <c r="T7">
        <f>SUMIFS('Census T3'!$D:$D,'Census T3'!$A:$A,0,'Census T3'!$B:$B,0,'Census T3'!$C:$C,T$1)-SUM(T4:T6)</f>
        <v>26656965</v>
      </c>
      <c r="U7">
        <f>SUMIFS('Census T3'!$D:$D,'Census T3'!$A:$A,0,'Census T3'!$B:$B,0,'Census T3'!$C:$C,U$1)-SUM(U4:U6)</f>
        <v>27290350</v>
      </c>
      <c r="V7">
        <f>SUMIFS('Census T3'!$D:$D,'Census T3'!$A:$A,0,'Census T3'!$B:$B,0,'Census T3'!$C:$C,V$1)-SUM(V4:V6)</f>
        <v>27919395.000000004</v>
      </c>
      <c r="W7">
        <f>SUMIFS('Census T3'!$D:$D,'Census T3'!$A:$A,0,'Census T3'!$B:$B,0,'Census T3'!$C:$C,W$1)-SUM(W4:W6)</f>
        <v>28628801.040000003</v>
      </c>
      <c r="X7">
        <f>SUMIFS('Census T3'!$D:$D,'Census T3'!$A:$A,0,'Census T3'!$B:$B,0,'Census T3'!$C:$C,X$1)-SUM(X4:X6)</f>
        <v>29329598.760000002</v>
      </c>
      <c r="Y7">
        <f>SUMIFS('Census T3'!$D:$D,'Census T3'!$A:$A,0,'Census T3'!$B:$B,0,'Census T3'!$C:$C,Y$1)-SUM(Y4:Y6)</f>
        <v>30021788.159999996</v>
      </c>
      <c r="Z7">
        <f>SUMIFS('Census T3'!$D:$D,'Census T3'!$A:$A,0,'Census T3'!$B:$B,0,'Census T3'!$C:$C,Z$1)-SUM(Z4:Z6)</f>
        <v>30705369.240000006</v>
      </c>
      <c r="AA7">
        <f>SUMIFS('Census T3'!$D:$D,'Census T3'!$A:$A,0,'Census T3'!$B:$B,0,'Census T3'!$C:$C,AA$1)-SUM(AA4:AA6)</f>
        <v>31380342</v>
      </c>
      <c r="AB7">
        <f>SUMIFS('Census T3'!$D:$D,'Census T3'!$A:$A,0,'Census T3'!$B:$B,0,'Census T3'!$C:$C,AB$1)-SUM(AB4:AB6)</f>
        <v>31896755.239999995</v>
      </c>
      <c r="AC7">
        <f>SUMIFS('Census T3'!$D:$D,'Census T3'!$A:$A,0,'Census T3'!$B:$B,0,'Census T3'!$C:$C,AC$1)-SUM(AC4:AC6)</f>
        <v>32402048.16</v>
      </c>
      <c r="AD7">
        <f>SUMIFS('Census T3'!$D:$D,'Census T3'!$A:$A,0,'Census T3'!$B:$B,0,'Census T3'!$C:$C,AD$1)-SUM(AD4:AD6)</f>
        <v>32896220.759999994</v>
      </c>
      <c r="AE7">
        <f>SUMIFS('Census T3'!$D:$D,'Census T3'!$A:$A,0,'Census T3'!$B:$B,0,'Census T3'!$C:$C,AE$1)-SUM(AE4:AE6)</f>
        <v>33379273.039999999</v>
      </c>
      <c r="AF7">
        <f>SUMIFS('Census T3'!$D:$D,'Census T3'!$A:$A,0,'Census T3'!$B:$B,0,'Census T3'!$C:$C,AF$1)-SUM(AF4:AF6)</f>
        <v>33851204.999999993</v>
      </c>
    </row>
    <row r="8" spans="1:32" x14ac:dyDescent="0.45">
      <c r="A8" t="s">
        <v>26</v>
      </c>
      <c r="B8">
        <f>SUMIFS('Census T3'!$D:$D,'Census T3'!$A:$A,8,'Census T3'!$B:$B,0,'Census T3'!$C:$C,B$1)</f>
        <v>0</v>
      </c>
      <c r="C8">
        <f>SUMIFS('Census T3'!$D:$D,'Census T3'!$A:$A,8,'Census T3'!$B:$B,0,'Census T3'!$C:$C,C$1)</f>
        <v>0</v>
      </c>
      <c r="D8">
        <f>SUMIFS('Census T3'!$D:$D,'Census T3'!$A:$A,8,'Census T3'!$B:$B,0,'Census T3'!$C:$C,D$1)</f>
        <v>0</v>
      </c>
      <c r="E8">
        <f>SUMIFS('Census T3'!$D:$D,'Census T3'!$A:$A,8,'Census T3'!$B:$B,0,'Census T3'!$C:$C,E$1)</f>
        <v>0</v>
      </c>
      <c r="F8">
        <f>SUMIFS('Census T3'!$D:$D,'Census T3'!$A:$A,8,'Census T3'!$B:$B,0,'Census T3'!$C:$C,F$1)</f>
        <v>0</v>
      </c>
      <c r="G8">
        <f>SUMIFS('Census T3'!$D:$D,'Census T3'!$A:$A,8,'Census T3'!$B:$B,0,'Census T3'!$C:$C,G$1)</f>
        <v>0</v>
      </c>
      <c r="H8">
        <f>SUMIFS('Census T3'!$D:$D,'Census T3'!$A:$A,8,'Census T3'!$B:$B,0,'Census T3'!$C:$C,H$1)</f>
        <v>0</v>
      </c>
      <c r="I8">
        <f>SUMIFS('Census T3'!$D:$D,'Census T3'!$A:$A,8,'Census T3'!$B:$B,0,'Census T3'!$C:$C,I$1)</f>
        <v>0</v>
      </c>
      <c r="J8">
        <f>SUMIFS('Census T3'!$D:$D,'Census T3'!$A:$A,8,'Census T3'!$B:$B,0,'Census T3'!$C:$C,J$1)</f>
        <v>0</v>
      </c>
      <c r="K8">
        <f>SUMIFS('Census T3'!$D:$D,'Census T3'!$A:$A,8,'Census T3'!$B:$B,0,'Census T3'!$C:$C,K$1)</f>
        <v>0</v>
      </c>
      <c r="L8">
        <f>SUMIFS('Census T3'!$D:$D,'Census T3'!$A:$A,8,'Census T3'!$B:$B,0,'Census T3'!$C:$C,L$1)</f>
        <v>0</v>
      </c>
      <c r="M8">
        <f>SUMIFS('Census T3'!$D:$D,'Census T3'!$A:$A,8,'Census T3'!$B:$B,0,'Census T3'!$C:$C,M$1)</f>
        <v>0</v>
      </c>
      <c r="N8">
        <f>SUMIFS('Census T3'!$D:$D,'Census T3'!$A:$A,8,'Census T3'!$B:$B,0,'Census T3'!$C:$C,N$1)</f>
        <v>0</v>
      </c>
      <c r="O8">
        <f>SUMIFS('Census T3'!$D:$D,'Census T3'!$A:$A,8,'Census T3'!$B:$B,0,'Census T3'!$C:$C,O$1)</f>
        <v>0</v>
      </c>
      <c r="P8">
        <f>SUMIFS('Census T3'!$D:$D,'Census T3'!$A:$A,8,'Census T3'!$B:$B,0,'Census T3'!$C:$C,P$1)</f>
        <v>0</v>
      </c>
      <c r="Q8">
        <f>SUMIFS('Census T3'!$D:$D,'Census T3'!$A:$A,8,'Census T3'!$B:$B,0,'Census T3'!$C:$C,Q$1)</f>
        <v>0</v>
      </c>
      <c r="R8">
        <f>SUMIFS('Census T3'!$D:$D,'Census T3'!$A:$A,8,'Census T3'!$B:$B,0,'Census T3'!$C:$C,R$1)</f>
        <v>0</v>
      </c>
      <c r="S8">
        <f>SUMIFS('Census T3'!$D:$D,'Census T3'!$A:$A,8,'Census T3'!$B:$B,0,'Census T3'!$C:$C,S$1)</f>
        <v>0</v>
      </c>
      <c r="T8">
        <f>SUMIFS('Census T3'!$D:$D,'Census T3'!$A:$A,8,'Census T3'!$B:$B,0,'Census T3'!$C:$C,T$1)</f>
        <v>0</v>
      </c>
      <c r="U8">
        <f>SUMIFS('Census T3'!$D:$D,'Census T3'!$A:$A,8,'Census T3'!$B:$B,0,'Census T3'!$C:$C,U$1)</f>
        <v>0</v>
      </c>
      <c r="V8">
        <f>SUMIFS('Census T3'!$D:$D,'Census T3'!$A:$A,8,'Census T3'!$B:$B,0,'Census T3'!$C:$C,V$1)</f>
        <v>0</v>
      </c>
      <c r="W8">
        <f>SUMIFS('Census T3'!$D:$D,'Census T3'!$A:$A,8,'Census T3'!$B:$B,0,'Census T3'!$C:$C,W$1)</f>
        <v>0</v>
      </c>
      <c r="X8">
        <f>SUMIFS('Census T3'!$D:$D,'Census T3'!$A:$A,8,'Census T3'!$B:$B,0,'Census T3'!$C:$C,X$1)</f>
        <v>0</v>
      </c>
      <c r="Y8">
        <f>SUMIFS('Census T3'!$D:$D,'Census T3'!$A:$A,8,'Census T3'!$B:$B,0,'Census T3'!$C:$C,Y$1)</f>
        <v>0</v>
      </c>
      <c r="Z8">
        <f>SUMIFS('Census T3'!$D:$D,'Census T3'!$A:$A,8,'Census T3'!$B:$B,0,'Census T3'!$C:$C,Z$1)</f>
        <v>0</v>
      </c>
      <c r="AA8">
        <f>SUMIFS('Census T3'!$D:$D,'Census T3'!$A:$A,8,'Census T3'!$B:$B,0,'Census T3'!$C:$C,AA$1)</f>
        <v>0</v>
      </c>
      <c r="AB8">
        <f>SUMIFS('Census T3'!$D:$D,'Census T3'!$A:$A,8,'Census T3'!$B:$B,0,'Census T3'!$C:$C,AB$1)</f>
        <v>0</v>
      </c>
      <c r="AC8">
        <f>SUMIFS('Census T3'!$D:$D,'Census T3'!$A:$A,8,'Census T3'!$B:$B,0,'Census T3'!$C:$C,AC$1)</f>
        <v>0</v>
      </c>
      <c r="AD8">
        <f>SUMIFS('Census T3'!$D:$D,'Census T3'!$A:$A,8,'Census T3'!$B:$B,0,'Census T3'!$C:$C,AD$1)</f>
        <v>0</v>
      </c>
      <c r="AE8">
        <f>SUMIFS('Census T3'!$D:$D,'Census T3'!$A:$A,8,'Census T3'!$B:$B,0,'Census T3'!$C:$C,AE$1)</f>
        <v>0</v>
      </c>
      <c r="AF8">
        <f>SUMIFS('Census T3'!$D:$D,'Census T3'!$A:$A,8,'Census T3'!$B:$B,0,'Census T3'!$C:$C,AF$1)</f>
        <v>0</v>
      </c>
    </row>
    <row r="9" spans="1:32" x14ac:dyDescent="0.45">
      <c r="A9" t="s">
        <v>27</v>
      </c>
      <c r="B9">
        <f>SUMIFS('Census T3'!$D:$D,'Census T3'!$A:$A,0,'Census T3'!$B:$B,0,'Census T3'!$C:$C,B$1)-B8</f>
        <v>16725263</v>
      </c>
      <c r="C9">
        <f>SUMIFS('Census T3'!$D:$D,'Census T3'!$A:$A,0,'Census T3'!$B:$B,0,'Census T3'!$C:$C,C$1)-C8</f>
        <v>17256726</v>
      </c>
      <c r="D9">
        <f>SUMIFS('Census T3'!$D:$D,'Census T3'!$A:$A,0,'Census T3'!$B:$B,0,'Census T3'!$C:$C,D$1)-D8</f>
        <v>17731332</v>
      </c>
      <c r="E9">
        <f>SUMIFS('Census T3'!$D:$D,'Census T3'!$A:$A,0,'Census T3'!$B:$B,0,'Census T3'!$C:$C,E$1)-E8</f>
        <v>18257536</v>
      </c>
      <c r="F9">
        <f>SUMIFS('Census T3'!$D:$D,'Census T3'!$A:$A,0,'Census T3'!$B:$B,0,'Census T3'!$C:$C,F$1)-F8</f>
        <v>18783456</v>
      </c>
      <c r="G9">
        <f>SUMIFS('Census T3'!$D:$D,'Census T3'!$A:$A,0,'Census T3'!$B:$B,0,'Census T3'!$C:$C,G$1)-G8</f>
        <v>19308660</v>
      </c>
      <c r="H9">
        <f>SUMIFS('Census T3'!$D:$D,'Census T3'!$A:$A,0,'Census T3'!$B:$B,0,'Census T3'!$C:$C,H$1)-H8</f>
        <v>19833440</v>
      </c>
      <c r="I9">
        <f>SUMIFS('Census T3'!$D:$D,'Census T3'!$A:$A,0,'Census T3'!$B:$B,0,'Census T3'!$C:$C,I$1)-I8</f>
        <v>20357736</v>
      </c>
      <c r="J9">
        <f>SUMIFS('Census T3'!$D:$D,'Census T3'!$A:$A,0,'Census T3'!$B:$B,0,'Census T3'!$C:$C,J$1)-J8</f>
        <v>20880684</v>
      </c>
      <c r="K9">
        <f>SUMIFS('Census T3'!$D:$D,'Census T3'!$A:$A,0,'Census T3'!$B:$B,0,'Census T3'!$C:$C,K$1)-K8</f>
        <v>21399692</v>
      </c>
      <c r="L9">
        <f>SUMIFS('Census T3'!$D:$D,'Census T3'!$A:$A,0,'Census T3'!$B:$B,0,'Census T3'!$C:$C,L$1)-L8</f>
        <v>21913194</v>
      </c>
      <c r="M9">
        <f>SUMIFS('Census T3'!$D:$D,'Census T3'!$A:$A,0,'Census T3'!$B:$B,0,'Census T3'!$C:$C,M$1)-M8</f>
        <v>22472700</v>
      </c>
      <c r="N9">
        <f>SUMIFS('Census T3'!$D:$D,'Census T3'!$A:$A,0,'Census T3'!$B:$B,0,'Census T3'!$C:$C,N$1)-N8</f>
        <v>23024952</v>
      </c>
      <c r="O9">
        <f>SUMIFS('Census T3'!$D:$D,'Census T3'!$A:$A,0,'Census T3'!$B:$B,0,'Census T3'!$C:$C,O$1)-O8</f>
        <v>23569000</v>
      </c>
      <c r="P9">
        <f>SUMIFS('Census T3'!$D:$D,'Census T3'!$A:$A,0,'Census T3'!$B:$B,0,'Census T3'!$C:$C,P$1)-P8</f>
        <v>24155108</v>
      </c>
      <c r="Q9">
        <f>SUMIFS('Census T3'!$D:$D,'Census T3'!$A:$A,0,'Census T3'!$B:$B,0,'Census T3'!$C:$C,Q$1)-Q8</f>
        <v>24730770</v>
      </c>
      <c r="R9">
        <f>SUMIFS('Census T3'!$D:$D,'Census T3'!$A:$A,0,'Census T3'!$B:$B,0,'Census T3'!$C:$C,R$1)-R8</f>
        <v>25377175</v>
      </c>
      <c r="S9">
        <f>SUMIFS('Census T3'!$D:$D,'Census T3'!$A:$A,0,'Census T3'!$B:$B,0,'Census T3'!$C:$C,S$1)-S8</f>
        <v>26019240</v>
      </c>
      <c r="T9">
        <f>SUMIFS('Census T3'!$D:$D,'Census T3'!$A:$A,0,'Census T3'!$B:$B,0,'Census T3'!$C:$C,T$1)-T8</f>
        <v>26656965</v>
      </c>
      <c r="U9">
        <f>SUMIFS('Census T3'!$D:$D,'Census T3'!$A:$A,0,'Census T3'!$B:$B,0,'Census T3'!$C:$C,U$1)-U8</f>
        <v>27290350</v>
      </c>
      <c r="V9">
        <f>SUMIFS('Census T3'!$D:$D,'Census T3'!$A:$A,0,'Census T3'!$B:$B,0,'Census T3'!$C:$C,V$1)-V8</f>
        <v>27919395.000000004</v>
      </c>
      <c r="W9">
        <f>SUMIFS('Census T3'!$D:$D,'Census T3'!$A:$A,0,'Census T3'!$B:$B,0,'Census T3'!$C:$C,W$1)-W8</f>
        <v>28628801.040000003</v>
      </c>
      <c r="X9">
        <f>SUMIFS('Census T3'!$D:$D,'Census T3'!$A:$A,0,'Census T3'!$B:$B,0,'Census T3'!$C:$C,X$1)-X8</f>
        <v>29329598.760000002</v>
      </c>
      <c r="Y9">
        <f>SUMIFS('Census T3'!$D:$D,'Census T3'!$A:$A,0,'Census T3'!$B:$B,0,'Census T3'!$C:$C,Y$1)-Y8</f>
        <v>30021788.159999996</v>
      </c>
      <c r="Z9">
        <f>SUMIFS('Census T3'!$D:$D,'Census T3'!$A:$A,0,'Census T3'!$B:$B,0,'Census T3'!$C:$C,Z$1)-Z8</f>
        <v>30705369.240000006</v>
      </c>
      <c r="AA9">
        <f>SUMIFS('Census T3'!$D:$D,'Census T3'!$A:$A,0,'Census T3'!$B:$B,0,'Census T3'!$C:$C,AA$1)-AA8</f>
        <v>31380342</v>
      </c>
      <c r="AB9">
        <f>SUMIFS('Census T3'!$D:$D,'Census T3'!$A:$A,0,'Census T3'!$B:$B,0,'Census T3'!$C:$C,AB$1)-AB8</f>
        <v>31896755.239999995</v>
      </c>
      <c r="AC9">
        <f>SUMIFS('Census T3'!$D:$D,'Census T3'!$A:$A,0,'Census T3'!$B:$B,0,'Census T3'!$C:$C,AC$1)-AC8</f>
        <v>32402048.16</v>
      </c>
      <c r="AD9">
        <f>SUMIFS('Census T3'!$D:$D,'Census T3'!$A:$A,0,'Census T3'!$B:$B,0,'Census T3'!$C:$C,AD$1)-AD8</f>
        <v>32896220.759999994</v>
      </c>
      <c r="AE9">
        <f>SUMIFS('Census T3'!$D:$D,'Census T3'!$A:$A,0,'Census T3'!$B:$B,0,'Census T3'!$C:$C,AE$1)-AE8</f>
        <v>33379273.039999999</v>
      </c>
      <c r="AF9">
        <f>SUMIFS('Census T3'!$D:$D,'Census T3'!$A:$A,0,'Census T3'!$B:$B,0,'Census T3'!$C:$C,AF$1)-AF8</f>
        <v>33851204.999999993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2021-04-27T04:15:55Z</dcterms:created>
  <dcterms:modified xsi:type="dcterms:W3CDTF">2021-08-19T01:30:27Z</dcterms:modified>
</cp:coreProperties>
</file>